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ne\Google Drive\ARHEOLOOGIA\Vana-Vastseliina 2017, TÜ 2645\"/>
    </mc:Choice>
  </mc:AlternateContent>
  <xr:revisionPtr revIDLastSave="0" documentId="8_{D356CD45-3EBF-4F9A-A144-DEF6A0F67C8E}" xr6:coauthVersionLast="36" xr6:coauthVersionMax="36" xr10:uidLastSave="{00000000-0000-0000-0000-000000000000}"/>
  <bookViews>
    <workbookView xWindow="0" yWindow="0" windowWidth="21570" windowHeight="10215" xr2:uid="{00000000-000D-0000-FFFF-FFFF00000000}"/>
  </bookViews>
  <sheets>
    <sheet name="Üldinfo" sheetId="1" r:id="rId1"/>
    <sheet name="DC" sheetId="2" r:id="rId2"/>
    <sheet name="Kaaries" sheetId="3" r:id="rId3"/>
    <sheet name="DEH" sheetId="4" r:id="rId4"/>
    <sheet name="PA" sheetId="5" r:id="rId5"/>
    <sheet name="AM" sheetId="6" r:id="rId6"/>
    <sheet name="Reduktsioon" sheetId="7" r:id="rId7"/>
  </sheets>
  <definedNames>
    <definedName name="_xlnm._FilterDatabase" localSheetId="5" hidden="1">AM!$A$4:$AX$150</definedName>
    <definedName name="_xlnm._FilterDatabase" localSheetId="6" hidden="1">Reduktsioon!$A$2:$Z$154</definedName>
    <definedName name="_xlnm._FilterDatabase" localSheetId="0" hidden="1">Üldinfo!$A$3:$BQ$153</definedName>
    <definedName name="Excel_BuiltIn__FilterDatabase" localSheetId="0">Üldinfo!$A$1:$BB$153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60" i="1" l="1"/>
  <c r="D149" i="7"/>
  <c r="D148" i="7"/>
  <c r="D147" i="7"/>
  <c r="D146" i="7"/>
  <c r="E145" i="7"/>
  <c r="C145" i="7"/>
  <c r="B145" i="7"/>
  <c r="E144" i="7"/>
  <c r="C144" i="7"/>
  <c r="B144" i="7"/>
  <c r="E143" i="7"/>
  <c r="C143" i="7"/>
  <c r="B143" i="7"/>
  <c r="E142" i="7"/>
  <c r="C142" i="7"/>
  <c r="B142" i="7"/>
  <c r="E141" i="7"/>
  <c r="C141" i="7"/>
  <c r="B141" i="7"/>
  <c r="E140" i="7"/>
  <c r="C140" i="7"/>
  <c r="B140" i="7"/>
  <c r="E139" i="7"/>
  <c r="C139" i="7"/>
  <c r="B139" i="7"/>
  <c r="E138" i="7"/>
  <c r="C138" i="7"/>
  <c r="B138" i="7"/>
  <c r="E137" i="7"/>
  <c r="C137" i="7"/>
  <c r="B137" i="7"/>
  <c r="E136" i="7"/>
  <c r="C136" i="7"/>
  <c r="B136" i="7"/>
  <c r="E135" i="7"/>
  <c r="C135" i="7"/>
  <c r="B135" i="7"/>
  <c r="E134" i="7"/>
  <c r="C134" i="7"/>
  <c r="B134" i="7"/>
  <c r="E133" i="7"/>
  <c r="C133" i="7"/>
  <c r="B133" i="7"/>
  <c r="E132" i="7"/>
  <c r="C132" i="7"/>
  <c r="B132" i="7"/>
  <c r="E131" i="7"/>
  <c r="C131" i="7"/>
  <c r="B131" i="7"/>
  <c r="E130" i="7"/>
  <c r="C130" i="7"/>
  <c r="B130" i="7"/>
  <c r="E129" i="7"/>
  <c r="C129" i="7"/>
  <c r="B129" i="7"/>
  <c r="E128" i="7"/>
  <c r="C128" i="7"/>
  <c r="B128" i="7"/>
  <c r="E127" i="7"/>
  <c r="C127" i="7"/>
  <c r="B127" i="7"/>
  <c r="E126" i="7"/>
  <c r="C126" i="7"/>
  <c r="B126" i="7"/>
  <c r="E125" i="7"/>
  <c r="C125" i="7"/>
  <c r="B125" i="7"/>
  <c r="E124" i="7"/>
  <c r="C124" i="7"/>
  <c r="B124" i="7"/>
  <c r="E123" i="7"/>
  <c r="C123" i="7"/>
  <c r="B123" i="7"/>
  <c r="E122" i="7"/>
  <c r="C122" i="7"/>
  <c r="B122" i="7"/>
  <c r="E121" i="7"/>
  <c r="C121" i="7"/>
  <c r="B121" i="7"/>
  <c r="E120" i="7"/>
  <c r="C120" i="7"/>
  <c r="B120" i="7"/>
  <c r="E119" i="7"/>
  <c r="C119" i="7"/>
  <c r="B119" i="7"/>
  <c r="E118" i="7"/>
  <c r="C118" i="7"/>
  <c r="B118" i="7"/>
  <c r="E117" i="7"/>
  <c r="C117" i="7"/>
  <c r="B117" i="7"/>
  <c r="E116" i="7"/>
  <c r="C116" i="7"/>
  <c r="B116" i="7"/>
  <c r="E115" i="7"/>
  <c r="C115" i="7"/>
  <c r="B115" i="7"/>
  <c r="E114" i="7"/>
  <c r="C114" i="7"/>
  <c r="B114" i="7"/>
  <c r="E113" i="7"/>
  <c r="C113" i="7"/>
  <c r="B113" i="7"/>
  <c r="E112" i="7"/>
  <c r="C112" i="7"/>
  <c r="B112" i="7"/>
  <c r="E111" i="7"/>
  <c r="C111" i="7"/>
  <c r="B111" i="7"/>
  <c r="E110" i="7"/>
  <c r="C110" i="7"/>
  <c r="B110" i="7"/>
  <c r="E109" i="7"/>
  <c r="C109" i="7"/>
  <c r="B109" i="7"/>
  <c r="E108" i="7"/>
  <c r="C108" i="7"/>
  <c r="B108" i="7"/>
  <c r="E107" i="7"/>
  <c r="C107" i="7"/>
  <c r="B107" i="7"/>
  <c r="E106" i="7"/>
  <c r="C106" i="7"/>
  <c r="B106" i="7"/>
  <c r="E105" i="7"/>
  <c r="C105" i="7"/>
  <c r="B105" i="7"/>
  <c r="E104" i="7"/>
  <c r="C104" i="7"/>
  <c r="B104" i="7"/>
  <c r="E103" i="7"/>
  <c r="C103" i="7"/>
  <c r="B103" i="7"/>
  <c r="E102" i="7"/>
  <c r="C102" i="7"/>
  <c r="B102" i="7"/>
  <c r="E101" i="7"/>
  <c r="C101" i="7"/>
  <c r="B101" i="7"/>
  <c r="E100" i="7"/>
  <c r="C100" i="7"/>
  <c r="B100" i="7"/>
  <c r="E99" i="7"/>
  <c r="C99" i="7"/>
  <c r="B99" i="7"/>
  <c r="E98" i="7"/>
  <c r="C98" i="7"/>
  <c r="B98" i="7"/>
  <c r="E97" i="7"/>
  <c r="C97" i="7"/>
  <c r="B97" i="7"/>
  <c r="E96" i="7"/>
  <c r="C96" i="7"/>
  <c r="B96" i="7"/>
  <c r="E95" i="7"/>
  <c r="C95" i="7"/>
  <c r="B95" i="7"/>
  <c r="E94" i="7"/>
  <c r="C94" i="7"/>
  <c r="B94" i="7"/>
  <c r="E93" i="7"/>
  <c r="C93" i="7"/>
  <c r="B93" i="7"/>
  <c r="E92" i="7"/>
  <c r="C92" i="7"/>
  <c r="B92" i="7"/>
  <c r="E91" i="7"/>
  <c r="C91" i="7"/>
  <c r="B91" i="7"/>
  <c r="E90" i="7"/>
  <c r="C90" i="7"/>
  <c r="B90" i="7"/>
  <c r="E89" i="7"/>
  <c r="C89" i="7"/>
  <c r="B89" i="7"/>
  <c r="E88" i="7"/>
  <c r="C88" i="7"/>
  <c r="B88" i="7"/>
  <c r="E87" i="7"/>
  <c r="C87" i="7"/>
  <c r="B87" i="7"/>
  <c r="E86" i="7"/>
  <c r="C86" i="7"/>
  <c r="B86" i="7"/>
  <c r="E85" i="7"/>
  <c r="C85" i="7"/>
  <c r="B85" i="7"/>
  <c r="E84" i="7"/>
  <c r="C84" i="7"/>
  <c r="B84" i="7"/>
  <c r="E83" i="7"/>
  <c r="C83" i="7"/>
  <c r="B83" i="7"/>
  <c r="E82" i="7"/>
  <c r="C82" i="7"/>
  <c r="B82" i="7"/>
  <c r="E81" i="7"/>
  <c r="C81" i="7"/>
  <c r="B81" i="7"/>
  <c r="E80" i="7"/>
  <c r="C80" i="7"/>
  <c r="B80" i="7"/>
  <c r="E79" i="7"/>
  <c r="C79" i="7"/>
  <c r="B79" i="7"/>
  <c r="E78" i="7"/>
  <c r="C78" i="7"/>
  <c r="B78" i="7"/>
  <c r="E77" i="7"/>
  <c r="C77" i="7"/>
  <c r="B77" i="7"/>
  <c r="E76" i="7"/>
  <c r="C76" i="7"/>
  <c r="B76" i="7"/>
  <c r="E75" i="7"/>
  <c r="C75" i="7"/>
  <c r="B75" i="7"/>
  <c r="E74" i="7"/>
  <c r="C74" i="7"/>
  <c r="B74" i="7"/>
  <c r="E73" i="7"/>
  <c r="C73" i="7"/>
  <c r="B73" i="7"/>
  <c r="E72" i="7"/>
  <c r="C72" i="7"/>
  <c r="B72" i="7"/>
  <c r="E71" i="7"/>
  <c r="C71" i="7"/>
  <c r="B71" i="7"/>
  <c r="E70" i="7"/>
  <c r="C70" i="7"/>
  <c r="B70" i="7"/>
  <c r="E69" i="7"/>
  <c r="C69" i="7"/>
  <c r="B69" i="7"/>
  <c r="E68" i="7"/>
  <c r="C68" i="7"/>
  <c r="B68" i="7"/>
  <c r="E67" i="7"/>
  <c r="C67" i="7"/>
  <c r="B67" i="7"/>
  <c r="E66" i="7"/>
  <c r="C66" i="7"/>
  <c r="B66" i="7"/>
  <c r="E65" i="7"/>
  <c r="C65" i="7"/>
  <c r="B65" i="7"/>
  <c r="E64" i="7"/>
  <c r="C64" i="7"/>
  <c r="B64" i="7"/>
  <c r="E63" i="7"/>
  <c r="C63" i="7"/>
  <c r="B63" i="7"/>
  <c r="E62" i="7"/>
  <c r="C62" i="7"/>
  <c r="B62" i="7"/>
  <c r="E61" i="7"/>
  <c r="C61" i="7"/>
  <c r="B61" i="7"/>
  <c r="E60" i="7"/>
  <c r="C60" i="7"/>
  <c r="B60" i="7"/>
  <c r="E59" i="7"/>
  <c r="C59" i="7"/>
  <c r="B59" i="7"/>
  <c r="E58" i="7"/>
  <c r="C58" i="7"/>
  <c r="B58" i="7"/>
  <c r="E57" i="7"/>
  <c r="C57" i="7"/>
  <c r="B57" i="7"/>
  <c r="E56" i="7"/>
  <c r="C56" i="7"/>
  <c r="B56" i="7"/>
  <c r="E55" i="7"/>
  <c r="C55" i="7"/>
  <c r="B55" i="7"/>
  <c r="E54" i="7"/>
  <c r="C54" i="7"/>
  <c r="B54" i="7"/>
  <c r="E53" i="7"/>
  <c r="C53" i="7"/>
  <c r="B53" i="7"/>
  <c r="E52" i="7"/>
  <c r="C52" i="7"/>
  <c r="B52" i="7"/>
  <c r="E51" i="7"/>
  <c r="C51" i="7"/>
  <c r="B51" i="7"/>
  <c r="E50" i="7"/>
  <c r="C50" i="7"/>
  <c r="B50" i="7"/>
  <c r="E49" i="7"/>
  <c r="C49" i="7"/>
  <c r="B49" i="7"/>
  <c r="E48" i="7"/>
  <c r="C48" i="7"/>
  <c r="B48" i="7"/>
  <c r="E47" i="7"/>
  <c r="C47" i="7"/>
  <c r="B47" i="7"/>
  <c r="E46" i="7"/>
  <c r="C46" i="7"/>
  <c r="B46" i="7"/>
  <c r="E45" i="7"/>
  <c r="C45" i="7"/>
  <c r="B45" i="7"/>
  <c r="E44" i="7"/>
  <c r="C44" i="7"/>
  <c r="B44" i="7"/>
  <c r="E43" i="7"/>
  <c r="E42" i="7"/>
  <c r="C42" i="7"/>
  <c r="B42" i="7"/>
  <c r="E41" i="7"/>
  <c r="C41" i="7"/>
  <c r="B41" i="7"/>
  <c r="E40" i="7"/>
  <c r="C40" i="7"/>
  <c r="B40" i="7"/>
  <c r="E39" i="7"/>
  <c r="C39" i="7"/>
  <c r="B39" i="7"/>
  <c r="E38" i="7"/>
  <c r="C38" i="7"/>
  <c r="B38" i="7"/>
  <c r="E37" i="7"/>
  <c r="C37" i="7"/>
  <c r="B37" i="7"/>
  <c r="E36" i="7"/>
  <c r="C36" i="7"/>
  <c r="B36" i="7"/>
  <c r="E35" i="7"/>
  <c r="C35" i="7"/>
  <c r="B35" i="7"/>
  <c r="E34" i="7"/>
  <c r="C34" i="7"/>
  <c r="B34" i="7"/>
  <c r="E33" i="7"/>
  <c r="C33" i="7"/>
  <c r="B33" i="7"/>
  <c r="E32" i="7"/>
  <c r="C32" i="7"/>
  <c r="B32" i="7"/>
  <c r="E31" i="7"/>
  <c r="E30" i="7"/>
  <c r="C30" i="7"/>
  <c r="B30" i="7"/>
  <c r="E29" i="7"/>
  <c r="C29" i="7"/>
  <c r="B29" i="7"/>
  <c r="E28" i="7"/>
  <c r="C28" i="7"/>
  <c r="B28" i="7"/>
  <c r="E27" i="7"/>
  <c r="C27" i="7"/>
  <c r="B27" i="7"/>
  <c r="E26" i="7"/>
  <c r="C26" i="7"/>
  <c r="B26" i="7"/>
  <c r="E25" i="7"/>
  <c r="C25" i="7"/>
  <c r="B25" i="7"/>
  <c r="E24" i="7"/>
  <c r="C24" i="7"/>
  <c r="B24" i="7"/>
  <c r="E23" i="7"/>
  <c r="C23" i="7"/>
  <c r="B23" i="7"/>
  <c r="E22" i="7"/>
  <c r="C22" i="7"/>
  <c r="B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AL147" i="6"/>
  <c r="D147" i="6"/>
  <c r="C147" i="6"/>
  <c r="B147" i="6"/>
  <c r="AL146" i="6"/>
  <c r="D146" i="6"/>
  <c r="C146" i="6"/>
  <c r="B146" i="6"/>
  <c r="AL145" i="6"/>
  <c r="D145" i="6"/>
  <c r="C145" i="6"/>
  <c r="B145" i="6"/>
  <c r="AL144" i="6"/>
  <c r="D144" i="6"/>
  <c r="C144" i="6"/>
  <c r="B144" i="6"/>
  <c r="AL143" i="6"/>
  <c r="D143" i="6"/>
  <c r="C143" i="6"/>
  <c r="B143" i="6"/>
  <c r="AL142" i="6"/>
  <c r="D142" i="6"/>
  <c r="C142" i="6"/>
  <c r="B142" i="6"/>
  <c r="AL141" i="6"/>
  <c r="D141" i="6"/>
  <c r="C141" i="6"/>
  <c r="B141" i="6"/>
  <c r="AL140" i="6"/>
  <c r="D140" i="6"/>
  <c r="C140" i="6"/>
  <c r="B140" i="6"/>
  <c r="AL139" i="6"/>
  <c r="D139" i="6"/>
  <c r="C139" i="6"/>
  <c r="B139" i="6"/>
  <c r="AL138" i="6"/>
  <c r="D138" i="6"/>
  <c r="C138" i="6"/>
  <c r="B138" i="6"/>
  <c r="AL137" i="6"/>
  <c r="D137" i="6"/>
  <c r="C137" i="6"/>
  <c r="B137" i="6"/>
  <c r="AL136" i="6"/>
  <c r="D136" i="6"/>
  <c r="C136" i="6"/>
  <c r="B136" i="6"/>
  <c r="AL135" i="6"/>
  <c r="D135" i="6"/>
  <c r="C135" i="6"/>
  <c r="B135" i="6"/>
  <c r="AL134" i="6"/>
  <c r="D134" i="6"/>
  <c r="C134" i="6"/>
  <c r="B134" i="6"/>
  <c r="AL133" i="6"/>
  <c r="D133" i="6"/>
  <c r="C133" i="6"/>
  <c r="B133" i="6"/>
  <c r="AL132" i="6"/>
  <c r="D132" i="6"/>
  <c r="C132" i="6"/>
  <c r="B132" i="6"/>
  <c r="AL131" i="6"/>
  <c r="D131" i="6"/>
  <c r="C131" i="6"/>
  <c r="B131" i="6"/>
  <c r="AL130" i="6"/>
  <c r="D130" i="6"/>
  <c r="C130" i="6"/>
  <c r="B130" i="6"/>
  <c r="AL129" i="6"/>
  <c r="D129" i="6"/>
  <c r="C129" i="6"/>
  <c r="B129" i="6"/>
  <c r="AL128" i="6"/>
  <c r="D128" i="6"/>
  <c r="C128" i="6"/>
  <c r="B128" i="6"/>
  <c r="AL127" i="6"/>
  <c r="D127" i="6"/>
  <c r="C127" i="6"/>
  <c r="B127" i="6"/>
  <c r="AL126" i="6"/>
  <c r="D126" i="6"/>
  <c r="C126" i="6"/>
  <c r="B126" i="6"/>
  <c r="AL125" i="6"/>
  <c r="D125" i="6"/>
  <c r="C125" i="6"/>
  <c r="B125" i="6"/>
  <c r="AL124" i="6"/>
  <c r="D124" i="6"/>
  <c r="C124" i="6"/>
  <c r="B124" i="6"/>
  <c r="AL123" i="6"/>
  <c r="D123" i="6"/>
  <c r="C123" i="6"/>
  <c r="B123" i="6"/>
  <c r="AL122" i="6"/>
  <c r="D122" i="6"/>
  <c r="C122" i="6"/>
  <c r="B122" i="6"/>
  <c r="AL121" i="6"/>
  <c r="D121" i="6"/>
  <c r="C121" i="6"/>
  <c r="B121" i="6"/>
  <c r="AL120" i="6"/>
  <c r="D120" i="6"/>
  <c r="C120" i="6"/>
  <c r="B120" i="6"/>
  <c r="AL119" i="6"/>
  <c r="D119" i="6"/>
  <c r="C119" i="6"/>
  <c r="B119" i="6"/>
  <c r="AL118" i="6"/>
  <c r="D118" i="6"/>
  <c r="C118" i="6"/>
  <c r="B118" i="6"/>
  <c r="AL117" i="6"/>
  <c r="D117" i="6"/>
  <c r="C117" i="6"/>
  <c r="B117" i="6"/>
  <c r="AL116" i="6"/>
  <c r="D116" i="6"/>
  <c r="C116" i="6"/>
  <c r="B116" i="6"/>
  <c r="AL115" i="6"/>
  <c r="D115" i="6"/>
  <c r="C115" i="6"/>
  <c r="B115" i="6"/>
  <c r="AL114" i="6"/>
  <c r="D114" i="6"/>
  <c r="C114" i="6"/>
  <c r="B114" i="6"/>
  <c r="AL113" i="6"/>
  <c r="D113" i="6"/>
  <c r="C113" i="6"/>
  <c r="B113" i="6"/>
  <c r="AL112" i="6"/>
  <c r="D112" i="6"/>
  <c r="C112" i="6"/>
  <c r="B112" i="6"/>
  <c r="AL111" i="6"/>
  <c r="D111" i="6"/>
  <c r="C111" i="6"/>
  <c r="B111" i="6"/>
  <c r="AL110" i="6"/>
  <c r="D110" i="6"/>
  <c r="C110" i="6"/>
  <c r="B110" i="6"/>
  <c r="AL109" i="6"/>
  <c r="D109" i="6"/>
  <c r="C109" i="6"/>
  <c r="B109" i="6"/>
  <c r="AL108" i="6"/>
  <c r="D108" i="6"/>
  <c r="C108" i="6"/>
  <c r="B108" i="6"/>
  <c r="AL107" i="6"/>
  <c r="D107" i="6"/>
  <c r="C107" i="6"/>
  <c r="B107" i="6"/>
  <c r="AL106" i="6"/>
  <c r="D106" i="6"/>
  <c r="C106" i="6"/>
  <c r="B106" i="6"/>
  <c r="AL105" i="6"/>
  <c r="D105" i="6"/>
  <c r="C105" i="6"/>
  <c r="B105" i="6"/>
  <c r="AL104" i="6"/>
  <c r="D104" i="6"/>
  <c r="C104" i="6"/>
  <c r="B104" i="6"/>
  <c r="AL103" i="6"/>
  <c r="D103" i="6"/>
  <c r="C103" i="6"/>
  <c r="B103" i="6"/>
  <c r="AL102" i="6"/>
  <c r="D102" i="6"/>
  <c r="C102" i="6"/>
  <c r="B102" i="6"/>
  <c r="AL101" i="6"/>
  <c r="D101" i="6"/>
  <c r="C101" i="6"/>
  <c r="B101" i="6"/>
  <c r="AL100" i="6"/>
  <c r="D100" i="6"/>
  <c r="C100" i="6"/>
  <c r="B100" i="6"/>
  <c r="AL99" i="6"/>
  <c r="D99" i="6"/>
  <c r="C99" i="6"/>
  <c r="B99" i="6"/>
  <c r="AL98" i="6"/>
  <c r="D98" i="6"/>
  <c r="C98" i="6"/>
  <c r="B98" i="6"/>
  <c r="AL97" i="6"/>
  <c r="D97" i="6"/>
  <c r="C97" i="6"/>
  <c r="B97" i="6"/>
  <c r="AL96" i="6"/>
  <c r="D96" i="6"/>
  <c r="C96" i="6"/>
  <c r="B96" i="6"/>
  <c r="AL95" i="6"/>
  <c r="D95" i="6"/>
  <c r="C95" i="6"/>
  <c r="B95" i="6"/>
  <c r="AL94" i="6"/>
  <c r="D94" i="6"/>
  <c r="C94" i="6"/>
  <c r="B94" i="6"/>
  <c r="AL93" i="6"/>
  <c r="D93" i="6"/>
  <c r="C93" i="6"/>
  <c r="B93" i="6"/>
  <c r="AL92" i="6"/>
  <c r="D92" i="6"/>
  <c r="C92" i="6"/>
  <c r="B92" i="6"/>
  <c r="AL91" i="6"/>
  <c r="D91" i="6"/>
  <c r="C91" i="6"/>
  <c r="B91" i="6"/>
  <c r="AL90" i="6"/>
  <c r="D90" i="6"/>
  <c r="C90" i="6"/>
  <c r="B90" i="6"/>
  <c r="AL89" i="6"/>
  <c r="D89" i="6"/>
  <c r="C89" i="6"/>
  <c r="B89" i="6"/>
  <c r="AL88" i="6"/>
  <c r="D88" i="6"/>
  <c r="C88" i="6"/>
  <c r="B88" i="6"/>
  <c r="AL87" i="6"/>
  <c r="D87" i="6"/>
  <c r="C87" i="6"/>
  <c r="B87" i="6"/>
  <c r="AL86" i="6"/>
  <c r="D86" i="6"/>
  <c r="C86" i="6"/>
  <c r="B86" i="6"/>
  <c r="AL85" i="6"/>
  <c r="D85" i="6"/>
  <c r="C85" i="6"/>
  <c r="B85" i="6"/>
  <c r="AL84" i="6"/>
  <c r="D84" i="6"/>
  <c r="C84" i="6"/>
  <c r="B84" i="6"/>
  <c r="AL83" i="6"/>
  <c r="D83" i="6"/>
  <c r="C83" i="6"/>
  <c r="B83" i="6"/>
  <c r="AL82" i="6"/>
  <c r="D82" i="6"/>
  <c r="C82" i="6"/>
  <c r="B82" i="6"/>
  <c r="AL81" i="6"/>
  <c r="D81" i="6"/>
  <c r="C81" i="6"/>
  <c r="B81" i="6"/>
  <c r="AL80" i="6"/>
  <c r="D80" i="6"/>
  <c r="C80" i="6"/>
  <c r="B80" i="6"/>
  <c r="AL79" i="6"/>
  <c r="D79" i="6"/>
  <c r="C79" i="6"/>
  <c r="B79" i="6"/>
  <c r="AL78" i="6"/>
  <c r="D78" i="6"/>
  <c r="C78" i="6"/>
  <c r="B78" i="6"/>
  <c r="AL77" i="6"/>
  <c r="D77" i="6"/>
  <c r="C77" i="6"/>
  <c r="B77" i="6"/>
  <c r="AL76" i="6"/>
  <c r="D76" i="6"/>
  <c r="C76" i="6"/>
  <c r="B76" i="6"/>
  <c r="AL75" i="6"/>
  <c r="D75" i="6"/>
  <c r="C75" i="6"/>
  <c r="B75" i="6"/>
  <c r="AL74" i="6"/>
  <c r="D74" i="6"/>
  <c r="C74" i="6"/>
  <c r="B74" i="6"/>
  <c r="AL73" i="6"/>
  <c r="D73" i="6"/>
  <c r="C73" i="6"/>
  <c r="B73" i="6"/>
  <c r="AL72" i="6"/>
  <c r="D72" i="6"/>
  <c r="C72" i="6"/>
  <c r="B72" i="6"/>
  <c r="AL71" i="6"/>
  <c r="D71" i="6"/>
  <c r="C71" i="6"/>
  <c r="B71" i="6"/>
  <c r="AL70" i="6"/>
  <c r="D70" i="6"/>
  <c r="C70" i="6"/>
  <c r="B70" i="6"/>
  <c r="AL69" i="6"/>
  <c r="D69" i="6"/>
  <c r="C69" i="6"/>
  <c r="B69" i="6"/>
  <c r="AL68" i="6"/>
  <c r="D68" i="6"/>
  <c r="C68" i="6"/>
  <c r="B68" i="6"/>
  <c r="AL67" i="6"/>
  <c r="D67" i="6"/>
  <c r="C67" i="6"/>
  <c r="B67" i="6"/>
  <c r="AL66" i="6"/>
  <c r="D66" i="6"/>
  <c r="C66" i="6"/>
  <c r="B66" i="6"/>
  <c r="AL65" i="6"/>
  <c r="D65" i="6"/>
  <c r="C65" i="6"/>
  <c r="B65" i="6"/>
  <c r="AL64" i="6"/>
  <c r="D64" i="6"/>
  <c r="C64" i="6"/>
  <c r="B64" i="6"/>
  <c r="AL63" i="6"/>
  <c r="D63" i="6"/>
  <c r="C63" i="6"/>
  <c r="B63" i="6"/>
  <c r="AL62" i="6"/>
  <c r="D62" i="6"/>
  <c r="C62" i="6"/>
  <c r="B62" i="6"/>
  <c r="AL61" i="6"/>
  <c r="D61" i="6"/>
  <c r="C61" i="6"/>
  <c r="B61" i="6"/>
  <c r="AL60" i="6"/>
  <c r="D60" i="6"/>
  <c r="C60" i="6"/>
  <c r="B60" i="6"/>
  <c r="AL59" i="6"/>
  <c r="D59" i="6"/>
  <c r="C59" i="6"/>
  <c r="B59" i="6"/>
  <c r="AL58" i="6"/>
  <c r="D58" i="6"/>
  <c r="C58" i="6"/>
  <c r="B58" i="6"/>
  <c r="AL57" i="6"/>
  <c r="D57" i="6"/>
  <c r="C57" i="6"/>
  <c r="B57" i="6"/>
  <c r="AL56" i="6"/>
  <c r="D56" i="6"/>
  <c r="C56" i="6"/>
  <c r="B56" i="6"/>
  <c r="AL55" i="6"/>
  <c r="D55" i="6"/>
  <c r="C55" i="6"/>
  <c r="B55" i="6"/>
  <c r="AL54" i="6"/>
  <c r="D54" i="6"/>
  <c r="C54" i="6"/>
  <c r="B54" i="6"/>
  <c r="AL53" i="6"/>
  <c r="D53" i="6"/>
  <c r="C53" i="6"/>
  <c r="B53" i="6"/>
  <c r="AL52" i="6"/>
  <c r="D52" i="6"/>
  <c r="C52" i="6"/>
  <c r="B52" i="6"/>
  <c r="AL51" i="6"/>
  <c r="D51" i="6"/>
  <c r="C51" i="6"/>
  <c r="B51" i="6"/>
  <c r="AL50" i="6"/>
  <c r="D50" i="6"/>
  <c r="C50" i="6"/>
  <c r="B50" i="6"/>
  <c r="AL49" i="6"/>
  <c r="D49" i="6"/>
  <c r="C49" i="6"/>
  <c r="B49" i="6"/>
  <c r="AL48" i="6"/>
  <c r="D48" i="6"/>
  <c r="C48" i="6"/>
  <c r="B48" i="6"/>
  <c r="AL47" i="6"/>
  <c r="D47" i="6"/>
  <c r="C47" i="6"/>
  <c r="B47" i="6"/>
  <c r="AL46" i="6"/>
  <c r="D46" i="6"/>
  <c r="C46" i="6"/>
  <c r="B46" i="6"/>
  <c r="AL45" i="6"/>
  <c r="D45" i="6"/>
  <c r="C45" i="6"/>
  <c r="B45" i="6"/>
  <c r="AL44" i="6"/>
  <c r="D44" i="6"/>
  <c r="C44" i="6"/>
  <c r="B44" i="6"/>
  <c r="AL43" i="6"/>
  <c r="D43" i="6"/>
  <c r="C43" i="6"/>
  <c r="B43" i="6"/>
  <c r="AL42" i="6"/>
  <c r="D42" i="6"/>
  <c r="C42" i="6"/>
  <c r="B42" i="6"/>
  <c r="AL41" i="6"/>
  <c r="D41" i="6"/>
  <c r="C41" i="6"/>
  <c r="B41" i="6"/>
  <c r="AL40" i="6"/>
  <c r="D40" i="6"/>
  <c r="C40" i="6"/>
  <c r="B40" i="6"/>
  <c r="AL39" i="6"/>
  <c r="D39" i="6"/>
  <c r="C39" i="6"/>
  <c r="B39" i="6"/>
  <c r="AL38" i="6"/>
  <c r="D38" i="6"/>
  <c r="C38" i="6"/>
  <c r="B38" i="6"/>
  <c r="AL37" i="6"/>
  <c r="D37" i="6"/>
  <c r="C37" i="6"/>
  <c r="B37" i="6"/>
  <c r="AL36" i="6"/>
  <c r="D36" i="6"/>
  <c r="C36" i="6"/>
  <c r="B36" i="6"/>
  <c r="AL35" i="6"/>
  <c r="D35" i="6"/>
  <c r="C35" i="6"/>
  <c r="B35" i="6"/>
  <c r="AL34" i="6"/>
  <c r="D34" i="6"/>
  <c r="C34" i="6"/>
  <c r="B34" i="6"/>
  <c r="AL33" i="6"/>
  <c r="D33" i="6"/>
  <c r="AL32" i="6"/>
  <c r="D32" i="6"/>
  <c r="C32" i="6"/>
  <c r="B32" i="6"/>
  <c r="AL31" i="6"/>
  <c r="D31" i="6"/>
  <c r="C31" i="6"/>
  <c r="B31" i="6"/>
  <c r="AL30" i="6"/>
  <c r="D30" i="6"/>
  <c r="C30" i="6"/>
  <c r="B30" i="6"/>
  <c r="AL29" i="6"/>
  <c r="D29" i="6"/>
  <c r="C29" i="6"/>
  <c r="B29" i="6"/>
  <c r="AL28" i="6"/>
  <c r="D28" i="6"/>
  <c r="C28" i="6"/>
  <c r="B28" i="6"/>
  <c r="AL27" i="6"/>
  <c r="D27" i="6"/>
  <c r="C27" i="6"/>
  <c r="B27" i="6"/>
  <c r="AL26" i="6"/>
  <c r="D26" i="6"/>
  <c r="C26" i="6"/>
  <c r="B26" i="6"/>
  <c r="AL25" i="6"/>
  <c r="D25" i="6"/>
  <c r="C25" i="6"/>
  <c r="B25" i="6"/>
  <c r="AL24" i="6"/>
  <c r="D24" i="6"/>
  <c r="C24" i="6"/>
  <c r="B24" i="6"/>
  <c r="AL23" i="6"/>
  <c r="D23" i="6"/>
  <c r="AL22" i="6"/>
  <c r="D22" i="6"/>
  <c r="AL21" i="6"/>
  <c r="D21" i="6"/>
  <c r="AL20" i="6"/>
  <c r="D20" i="6"/>
  <c r="AL19" i="6"/>
  <c r="D19" i="6"/>
  <c r="AL18" i="6"/>
  <c r="D18" i="6"/>
  <c r="AL17" i="6"/>
  <c r="D17" i="6"/>
  <c r="AL16" i="6"/>
  <c r="D16" i="6"/>
  <c r="AL15" i="6"/>
  <c r="D15" i="6"/>
  <c r="AL14" i="6"/>
  <c r="D14" i="6"/>
  <c r="AL13" i="6"/>
  <c r="D13" i="6"/>
  <c r="AL12" i="6"/>
  <c r="D12" i="6"/>
  <c r="AL11" i="6"/>
  <c r="D11" i="6"/>
  <c r="AL10" i="6"/>
  <c r="D10" i="6"/>
  <c r="AL9" i="6"/>
  <c r="D9" i="6"/>
  <c r="AL8" i="6"/>
  <c r="D8" i="6"/>
  <c r="AL7" i="6"/>
  <c r="D7" i="6"/>
  <c r="AL6" i="6"/>
  <c r="D6" i="6"/>
  <c r="AL5" i="6"/>
  <c r="D5" i="6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AL147" i="5"/>
  <c r="D147" i="5"/>
  <c r="C147" i="5"/>
  <c r="B147" i="5"/>
  <c r="AL146" i="5"/>
  <c r="D146" i="5"/>
  <c r="C146" i="5"/>
  <c r="B146" i="5"/>
  <c r="AL145" i="5"/>
  <c r="D145" i="5"/>
  <c r="C145" i="5"/>
  <c r="B145" i="5"/>
  <c r="AL144" i="5"/>
  <c r="D144" i="5"/>
  <c r="C144" i="5"/>
  <c r="B144" i="5"/>
  <c r="AL143" i="5"/>
  <c r="D143" i="5"/>
  <c r="C143" i="5"/>
  <c r="B143" i="5"/>
  <c r="AL142" i="5"/>
  <c r="D142" i="5"/>
  <c r="C142" i="5"/>
  <c r="B142" i="5"/>
  <c r="AL141" i="5"/>
  <c r="D141" i="5"/>
  <c r="C141" i="5"/>
  <c r="B141" i="5"/>
  <c r="AL140" i="5"/>
  <c r="D140" i="5"/>
  <c r="C140" i="5"/>
  <c r="B140" i="5"/>
  <c r="AL139" i="5"/>
  <c r="D139" i="5"/>
  <c r="C139" i="5"/>
  <c r="B139" i="5"/>
  <c r="AL138" i="5"/>
  <c r="D138" i="5"/>
  <c r="C138" i="5"/>
  <c r="B138" i="5"/>
  <c r="AL137" i="5"/>
  <c r="D137" i="5"/>
  <c r="C137" i="5"/>
  <c r="B137" i="5"/>
  <c r="AL136" i="5"/>
  <c r="D136" i="5"/>
  <c r="C136" i="5"/>
  <c r="B136" i="5"/>
  <c r="AL135" i="5"/>
  <c r="D135" i="5"/>
  <c r="C135" i="5"/>
  <c r="B135" i="5"/>
  <c r="AL134" i="5"/>
  <c r="D134" i="5"/>
  <c r="C134" i="5"/>
  <c r="B134" i="5"/>
  <c r="AL133" i="5"/>
  <c r="D133" i="5"/>
  <c r="C133" i="5"/>
  <c r="B133" i="5"/>
  <c r="AL132" i="5"/>
  <c r="D132" i="5"/>
  <c r="C132" i="5"/>
  <c r="B132" i="5"/>
  <c r="AL131" i="5"/>
  <c r="D131" i="5"/>
  <c r="C131" i="5"/>
  <c r="B131" i="5"/>
  <c r="AL130" i="5"/>
  <c r="D130" i="5"/>
  <c r="C130" i="5"/>
  <c r="B130" i="5"/>
  <c r="AL129" i="5"/>
  <c r="D129" i="5"/>
  <c r="C129" i="5"/>
  <c r="B129" i="5"/>
  <c r="AL128" i="5"/>
  <c r="D128" i="5"/>
  <c r="C128" i="5"/>
  <c r="B128" i="5"/>
  <c r="AL127" i="5"/>
  <c r="D127" i="5"/>
  <c r="C127" i="5"/>
  <c r="B127" i="5"/>
  <c r="AL126" i="5"/>
  <c r="D126" i="5"/>
  <c r="C126" i="5"/>
  <c r="B126" i="5"/>
  <c r="AL125" i="5"/>
  <c r="D125" i="5"/>
  <c r="C125" i="5"/>
  <c r="B125" i="5"/>
  <c r="AL124" i="5"/>
  <c r="D124" i="5"/>
  <c r="C124" i="5"/>
  <c r="B124" i="5"/>
  <c r="AL123" i="5"/>
  <c r="D123" i="5"/>
  <c r="C123" i="5"/>
  <c r="B123" i="5"/>
  <c r="AL122" i="5"/>
  <c r="D122" i="5"/>
  <c r="C122" i="5"/>
  <c r="B122" i="5"/>
  <c r="AL121" i="5"/>
  <c r="D121" i="5"/>
  <c r="C121" i="5"/>
  <c r="B121" i="5"/>
  <c r="AL120" i="5"/>
  <c r="D120" i="5"/>
  <c r="C120" i="5"/>
  <c r="B120" i="5"/>
  <c r="AL119" i="5"/>
  <c r="D119" i="5"/>
  <c r="C119" i="5"/>
  <c r="B119" i="5"/>
  <c r="AL118" i="5"/>
  <c r="D118" i="5"/>
  <c r="C118" i="5"/>
  <c r="B118" i="5"/>
  <c r="AL117" i="5"/>
  <c r="D117" i="5"/>
  <c r="C117" i="5"/>
  <c r="B117" i="5"/>
  <c r="AL116" i="5"/>
  <c r="D116" i="5"/>
  <c r="C116" i="5"/>
  <c r="B116" i="5"/>
  <c r="AL115" i="5"/>
  <c r="D115" i="5"/>
  <c r="C115" i="5"/>
  <c r="B115" i="5"/>
  <c r="AL114" i="5"/>
  <c r="D114" i="5"/>
  <c r="C114" i="5"/>
  <c r="B114" i="5"/>
  <c r="AL113" i="5"/>
  <c r="D113" i="5"/>
  <c r="C113" i="5"/>
  <c r="B113" i="5"/>
  <c r="AL112" i="5"/>
  <c r="D112" i="5"/>
  <c r="C112" i="5"/>
  <c r="B112" i="5"/>
  <c r="AL111" i="5"/>
  <c r="D111" i="5"/>
  <c r="C111" i="5"/>
  <c r="B111" i="5"/>
  <c r="AL110" i="5"/>
  <c r="D110" i="5"/>
  <c r="C110" i="5"/>
  <c r="B110" i="5"/>
  <c r="AL109" i="5"/>
  <c r="D109" i="5"/>
  <c r="C109" i="5"/>
  <c r="B109" i="5"/>
  <c r="AL108" i="5"/>
  <c r="D108" i="5"/>
  <c r="C108" i="5"/>
  <c r="B108" i="5"/>
  <c r="AL107" i="5"/>
  <c r="D107" i="5"/>
  <c r="C107" i="5"/>
  <c r="B107" i="5"/>
  <c r="AL106" i="5"/>
  <c r="D106" i="5"/>
  <c r="C106" i="5"/>
  <c r="B106" i="5"/>
  <c r="AL105" i="5"/>
  <c r="D105" i="5"/>
  <c r="C105" i="5"/>
  <c r="B105" i="5"/>
  <c r="AL104" i="5"/>
  <c r="D104" i="5"/>
  <c r="C104" i="5"/>
  <c r="B104" i="5"/>
  <c r="AL103" i="5"/>
  <c r="D103" i="5"/>
  <c r="C103" i="5"/>
  <c r="B103" i="5"/>
  <c r="AL102" i="5"/>
  <c r="D102" i="5"/>
  <c r="C102" i="5"/>
  <c r="B102" i="5"/>
  <c r="AL101" i="5"/>
  <c r="D101" i="5"/>
  <c r="C101" i="5"/>
  <c r="B101" i="5"/>
  <c r="AL100" i="5"/>
  <c r="D100" i="5"/>
  <c r="C100" i="5"/>
  <c r="B100" i="5"/>
  <c r="AL99" i="5"/>
  <c r="D99" i="5"/>
  <c r="C99" i="5"/>
  <c r="B99" i="5"/>
  <c r="AL98" i="5"/>
  <c r="D98" i="5"/>
  <c r="C98" i="5"/>
  <c r="B98" i="5"/>
  <c r="AL97" i="5"/>
  <c r="D97" i="5"/>
  <c r="C97" i="5"/>
  <c r="B97" i="5"/>
  <c r="AL96" i="5"/>
  <c r="D96" i="5"/>
  <c r="C96" i="5"/>
  <c r="B96" i="5"/>
  <c r="AL95" i="5"/>
  <c r="D95" i="5"/>
  <c r="C95" i="5"/>
  <c r="B95" i="5"/>
  <c r="AL94" i="5"/>
  <c r="D94" i="5"/>
  <c r="C94" i="5"/>
  <c r="B94" i="5"/>
  <c r="AL93" i="5"/>
  <c r="D93" i="5"/>
  <c r="C93" i="5"/>
  <c r="B93" i="5"/>
  <c r="AL92" i="5"/>
  <c r="D92" i="5"/>
  <c r="C92" i="5"/>
  <c r="B92" i="5"/>
  <c r="AL91" i="5"/>
  <c r="D91" i="5"/>
  <c r="C91" i="5"/>
  <c r="B91" i="5"/>
  <c r="AL90" i="5"/>
  <c r="D90" i="5"/>
  <c r="C90" i="5"/>
  <c r="B90" i="5"/>
  <c r="AL89" i="5"/>
  <c r="D89" i="5"/>
  <c r="C89" i="5"/>
  <c r="B89" i="5"/>
  <c r="AL88" i="5"/>
  <c r="D88" i="5"/>
  <c r="C88" i="5"/>
  <c r="B88" i="5"/>
  <c r="AL87" i="5"/>
  <c r="D87" i="5"/>
  <c r="C87" i="5"/>
  <c r="B87" i="5"/>
  <c r="AL86" i="5"/>
  <c r="D86" i="5"/>
  <c r="C86" i="5"/>
  <c r="B86" i="5"/>
  <c r="AL85" i="5"/>
  <c r="D85" i="5"/>
  <c r="C85" i="5"/>
  <c r="B85" i="5"/>
  <c r="AL84" i="5"/>
  <c r="D84" i="5"/>
  <c r="C84" i="5"/>
  <c r="B84" i="5"/>
  <c r="AL83" i="5"/>
  <c r="D83" i="5"/>
  <c r="C83" i="5"/>
  <c r="B83" i="5"/>
  <c r="AL82" i="5"/>
  <c r="D82" i="5"/>
  <c r="C82" i="5"/>
  <c r="B82" i="5"/>
  <c r="AL81" i="5"/>
  <c r="D81" i="5"/>
  <c r="C81" i="5"/>
  <c r="B81" i="5"/>
  <c r="AL80" i="5"/>
  <c r="D80" i="5"/>
  <c r="C80" i="5"/>
  <c r="B80" i="5"/>
  <c r="AL79" i="5"/>
  <c r="D79" i="5"/>
  <c r="C79" i="5"/>
  <c r="B79" i="5"/>
  <c r="AL78" i="5"/>
  <c r="D78" i="5"/>
  <c r="C78" i="5"/>
  <c r="B78" i="5"/>
  <c r="AL77" i="5"/>
  <c r="D77" i="5"/>
  <c r="C77" i="5"/>
  <c r="B77" i="5"/>
  <c r="AL76" i="5"/>
  <c r="D76" i="5"/>
  <c r="C76" i="5"/>
  <c r="B76" i="5"/>
  <c r="AL75" i="5"/>
  <c r="D75" i="5"/>
  <c r="C75" i="5"/>
  <c r="B75" i="5"/>
  <c r="AL74" i="5"/>
  <c r="D74" i="5"/>
  <c r="C74" i="5"/>
  <c r="B74" i="5"/>
  <c r="AL73" i="5"/>
  <c r="D73" i="5"/>
  <c r="C73" i="5"/>
  <c r="B73" i="5"/>
  <c r="AL72" i="5"/>
  <c r="D72" i="5"/>
  <c r="C72" i="5"/>
  <c r="B72" i="5"/>
  <c r="AL71" i="5"/>
  <c r="D71" i="5"/>
  <c r="C71" i="5"/>
  <c r="B71" i="5"/>
  <c r="AL70" i="5"/>
  <c r="D70" i="5"/>
  <c r="C70" i="5"/>
  <c r="B70" i="5"/>
  <c r="AL69" i="5"/>
  <c r="D69" i="5"/>
  <c r="C69" i="5"/>
  <c r="B69" i="5"/>
  <c r="AL68" i="5"/>
  <c r="D68" i="5"/>
  <c r="C68" i="5"/>
  <c r="B68" i="5"/>
  <c r="AL67" i="5"/>
  <c r="D67" i="5"/>
  <c r="C67" i="5"/>
  <c r="B67" i="5"/>
  <c r="AL66" i="5"/>
  <c r="D66" i="5"/>
  <c r="C66" i="5"/>
  <c r="B66" i="5"/>
  <c r="AL65" i="5"/>
  <c r="D65" i="5"/>
  <c r="C65" i="5"/>
  <c r="B65" i="5"/>
  <c r="AL64" i="5"/>
  <c r="D64" i="5"/>
  <c r="C64" i="5"/>
  <c r="B64" i="5"/>
  <c r="AL63" i="5"/>
  <c r="D63" i="5"/>
  <c r="C63" i="5"/>
  <c r="B63" i="5"/>
  <c r="AL62" i="5"/>
  <c r="D62" i="5"/>
  <c r="C62" i="5"/>
  <c r="B62" i="5"/>
  <c r="AL61" i="5"/>
  <c r="D61" i="5"/>
  <c r="C61" i="5"/>
  <c r="B61" i="5"/>
  <c r="AL60" i="5"/>
  <c r="D60" i="5"/>
  <c r="C60" i="5"/>
  <c r="B60" i="5"/>
  <c r="AL59" i="5"/>
  <c r="D59" i="5"/>
  <c r="C59" i="5"/>
  <c r="B59" i="5"/>
  <c r="AL58" i="5"/>
  <c r="D58" i="5"/>
  <c r="C58" i="5"/>
  <c r="B58" i="5"/>
  <c r="AL57" i="5"/>
  <c r="D57" i="5"/>
  <c r="C57" i="5"/>
  <c r="B57" i="5"/>
  <c r="AL56" i="5"/>
  <c r="D56" i="5"/>
  <c r="C56" i="5"/>
  <c r="B56" i="5"/>
  <c r="AL55" i="5"/>
  <c r="D55" i="5"/>
  <c r="C55" i="5"/>
  <c r="B55" i="5"/>
  <c r="AL54" i="5"/>
  <c r="D54" i="5"/>
  <c r="C54" i="5"/>
  <c r="B54" i="5"/>
  <c r="AL53" i="5"/>
  <c r="D53" i="5"/>
  <c r="C53" i="5"/>
  <c r="B53" i="5"/>
  <c r="AL52" i="5"/>
  <c r="D52" i="5"/>
  <c r="C52" i="5"/>
  <c r="B52" i="5"/>
  <c r="AL51" i="5"/>
  <c r="D51" i="5"/>
  <c r="C51" i="5"/>
  <c r="B51" i="5"/>
  <c r="AL50" i="5"/>
  <c r="D50" i="5"/>
  <c r="C50" i="5"/>
  <c r="B50" i="5"/>
  <c r="AL49" i="5"/>
  <c r="D49" i="5"/>
  <c r="C49" i="5"/>
  <c r="B49" i="5"/>
  <c r="AL48" i="5"/>
  <c r="D48" i="5"/>
  <c r="C48" i="5"/>
  <c r="B48" i="5"/>
  <c r="AL47" i="5"/>
  <c r="D47" i="5"/>
  <c r="C47" i="5"/>
  <c r="B47" i="5"/>
  <c r="AL46" i="5"/>
  <c r="D46" i="5"/>
  <c r="C46" i="5"/>
  <c r="B46" i="5"/>
  <c r="AL45" i="5"/>
  <c r="D45" i="5"/>
  <c r="AL44" i="5"/>
  <c r="D44" i="5"/>
  <c r="C44" i="5"/>
  <c r="B44" i="5"/>
  <c r="AL43" i="5"/>
  <c r="D43" i="5"/>
  <c r="C43" i="5"/>
  <c r="B43" i="5"/>
  <c r="AL42" i="5"/>
  <c r="D42" i="5"/>
  <c r="C42" i="5"/>
  <c r="B42" i="5"/>
  <c r="AL41" i="5"/>
  <c r="D41" i="5"/>
  <c r="C41" i="5"/>
  <c r="B41" i="5"/>
  <c r="AL40" i="5"/>
  <c r="D40" i="5"/>
  <c r="C40" i="5"/>
  <c r="B40" i="5"/>
  <c r="AL39" i="5"/>
  <c r="D39" i="5"/>
  <c r="C39" i="5"/>
  <c r="B39" i="5"/>
  <c r="AL38" i="5"/>
  <c r="D38" i="5"/>
  <c r="C38" i="5"/>
  <c r="B38" i="5"/>
  <c r="AL37" i="5"/>
  <c r="D37" i="5"/>
  <c r="C37" i="5"/>
  <c r="B37" i="5"/>
  <c r="AL36" i="5"/>
  <c r="D36" i="5"/>
  <c r="C36" i="5"/>
  <c r="B36" i="5"/>
  <c r="AL35" i="5"/>
  <c r="D35" i="5"/>
  <c r="C35" i="5"/>
  <c r="B35" i="5"/>
  <c r="AL34" i="5"/>
  <c r="D34" i="5"/>
  <c r="C34" i="5"/>
  <c r="B34" i="5"/>
  <c r="AL33" i="5"/>
  <c r="D33" i="5"/>
  <c r="AL32" i="5"/>
  <c r="D32" i="5"/>
  <c r="C32" i="5"/>
  <c r="B32" i="5"/>
  <c r="AL31" i="5"/>
  <c r="D31" i="5"/>
  <c r="C31" i="5"/>
  <c r="B31" i="5"/>
  <c r="AL30" i="5"/>
  <c r="D30" i="5"/>
  <c r="C30" i="5"/>
  <c r="B30" i="5"/>
  <c r="AL29" i="5"/>
  <c r="D29" i="5"/>
  <c r="C29" i="5"/>
  <c r="B29" i="5"/>
  <c r="AL28" i="5"/>
  <c r="D28" i="5"/>
  <c r="C28" i="5"/>
  <c r="B28" i="5"/>
  <c r="AL27" i="5"/>
  <c r="D27" i="5"/>
  <c r="C27" i="5"/>
  <c r="B27" i="5"/>
  <c r="AL26" i="5"/>
  <c r="D26" i="5"/>
  <c r="C26" i="5"/>
  <c r="B26" i="5"/>
  <c r="AL25" i="5"/>
  <c r="D25" i="5"/>
  <c r="C25" i="5"/>
  <c r="B25" i="5"/>
  <c r="AL24" i="5"/>
  <c r="D24" i="5"/>
  <c r="C24" i="5"/>
  <c r="B24" i="5"/>
  <c r="AL23" i="5"/>
  <c r="D23" i="5"/>
  <c r="AL22" i="5"/>
  <c r="D22" i="5"/>
  <c r="AL21" i="5"/>
  <c r="D21" i="5"/>
  <c r="AL20" i="5"/>
  <c r="D20" i="5"/>
  <c r="AL19" i="5"/>
  <c r="D19" i="5"/>
  <c r="AL18" i="5"/>
  <c r="D18" i="5"/>
  <c r="AL17" i="5"/>
  <c r="D17" i="5"/>
  <c r="AL16" i="5"/>
  <c r="D16" i="5"/>
  <c r="AL15" i="5"/>
  <c r="D15" i="5"/>
  <c r="AL14" i="5"/>
  <c r="D14" i="5"/>
  <c r="AL13" i="5"/>
  <c r="D13" i="5"/>
  <c r="AL12" i="5"/>
  <c r="D12" i="5"/>
  <c r="AL11" i="5"/>
  <c r="D11" i="5"/>
  <c r="AL10" i="5"/>
  <c r="D10" i="5"/>
  <c r="AL9" i="5"/>
  <c r="D9" i="5"/>
  <c r="AL8" i="5"/>
  <c r="D8" i="5"/>
  <c r="AL7" i="5"/>
  <c r="D7" i="5"/>
  <c r="AL6" i="5"/>
  <c r="D6" i="5"/>
  <c r="AL5" i="5"/>
  <c r="D5" i="5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AQ147" i="4"/>
  <c r="AP147" i="4"/>
  <c r="AO147" i="4"/>
  <c r="AK147" i="4"/>
  <c r="C147" i="4"/>
  <c r="B147" i="4"/>
  <c r="AQ146" i="4"/>
  <c r="AP146" i="4"/>
  <c r="AO146" i="4"/>
  <c r="AK146" i="4"/>
  <c r="C146" i="4"/>
  <c r="B146" i="4"/>
  <c r="AQ145" i="4"/>
  <c r="AP145" i="4"/>
  <c r="AO145" i="4"/>
  <c r="AK145" i="4"/>
  <c r="C145" i="4"/>
  <c r="B145" i="4"/>
  <c r="AQ144" i="4"/>
  <c r="AP144" i="4"/>
  <c r="AO144" i="4"/>
  <c r="AK144" i="4"/>
  <c r="C144" i="4"/>
  <c r="B144" i="4"/>
  <c r="AQ143" i="4"/>
  <c r="AP143" i="4"/>
  <c r="AO143" i="4"/>
  <c r="AK143" i="4"/>
  <c r="C143" i="4"/>
  <c r="B143" i="4"/>
  <c r="AQ142" i="4"/>
  <c r="AP142" i="4"/>
  <c r="AO142" i="4"/>
  <c r="AK142" i="4"/>
  <c r="C142" i="4"/>
  <c r="B142" i="4"/>
  <c r="AQ141" i="4"/>
  <c r="AP141" i="4"/>
  <c r="AO141" i="4"/>
  <c r="AK141" i="4"/>
  <c r="C141" i="4"/>
  <c r="B141" i="4"/>
  <c r="AQ140" i="4"/>
  <c r="AP140" i="4"/>
  <c r="AO140" i="4"/>
  <c r="AK140" i="4"/>
  <c r="C140" i="4"/>
  <c r="B140" i="4"/>
  <c r="AQ139" i="4"/>
  <c r="AP139" i="4"/>
  <c r="AO139" i="4"/>
  <c r="AK139" i="4"/>
  <c r="C139" i="4"/>
  <c r="B139" i="4"/>
  <c r="AQ138" i="4"/>
  <c r="AP138" i="4"/>
  <c r="AO138" i="4"/>
  <c r="AK138" i="4"/>
  <c r="C138" i="4"/>
  <c r="B138" i="4"/>
  <c r="AQ137" i="4"/>
  <c r="AP137" i="4"/>
  <c r="AO137" i="4"/>
  <c r="AK137" i="4"/>
  <c r="C137" i="4"/>
  <c r="B137" i="4"/>
  <c r="AQ136" i="4"/>
  <c r="AP136" i="4"/>
  <c r="AO136" i="4"/>
  <c r="AK136" i="4"/>
  <c r="C136" i="4"/>
  <c r="B136" i="4"/>
  <c r="AQ135" i="4"/>
  <c r="AP135" i="4"/>
  <c r="AO135" i="4"/>
  <c r="AK135" i="4"/>
  <c r="C135" i="4"/>
  <c r="B135" i="4"/>
  <c r="AQ134" i="4"/>
  <c r="AP134" i="4"/>
  <c r="AO134" i="4"/>
  <c r="AK134" i="4"/>
  <c r="C134" i="4"/>
  <c r="B134" i="4"/>
  <c r="AQ133" i="4"/>
  <c r="AP133" i="4"/>
  <c r="AO133" i="4"/>
  <c r="AK133" i="4"/>
  <c r="C133" i="4"/>
  <c r="B133" i="4"/>
  <c r="AQ132" i="4"/>
  <c r="AP132" i="4"/>
  <c r="AO132" i="4"/>
  <c r="AK132" i="4"/>
  <c r="C132" i="4"/>
  <c r="B132" i="4"/>
  <c r="AQ131" i="4"/>
  <c r="AP131" i="4"/>
  <c r="AO131" i="4"/>
  <c r="AK131" i="4"/>
  <c r="C131" i="4"/>
  <c r="B131" i="4"/>
  <c r="AQ130" i="4"/>
  <c r="AP130" i="4"/>
  <c r="AO130" i="4"/>
  <c r="AK130" i="4"/>
  <c r="C130" i="4"/>
  <c r="B130" i="4"/>
  <c r="AQ129" i="4"/>
  <c r="AP129" i="4"/>
  <c r="AO129" i="4"/>
  <c r="AK129" i="4"/>
  <c r="C129" i="4"/>
  <c r="B129" i="4"/>
  <c r="AQ128" i="4"/>
  <c r="AP128" i="4"/>
  <c r="AO128" i="4"/>
  <c r="AK128" i="4"/>
  <c r="C128" i="4"/>
  <c r="B128" i="4"/>
  <c r="AQ127" i="4"/>
  <c r="AP127" i="4"/>
  <c r="AO127" i="4"/>
  <c r="AK127" i="4"/>
  <c r="C127" i="4"/>
  <c r="B127" i="4"/>
  <c r="AQ126" i="4"/>
  <c r="AP126" i="4"/>
  <c r="AO126" i="4"/>
  <c r="AK126" i="4"/>
  <c r="C126" i="4"/>
  <c r="B126" i="4"/>
  <c r="AQ125" i="4"/>
  <c r="AP125" i="4"/>
  <c r="AO125" i="4"/>
  <c r="AK125" i="4"/>
  <c r="C125" i="4"/>
  <c r="B125" i="4"/>
  <c r="AQ124" i="4"/>
  <c r="AP124" i="4"/>
  <c r="AO124" i="4"/>
  <c r="AK124" i="4"/>
  <c r="C124" i="4"/>
  <c r="B124" i="4"/>
  <c r="AQ123" i="4"/>
  <c r="AP123" i="4"/>
  <c r="AO123" i="4"/>
  <c r="AK123" i="4"/>
  <c r="C123" i="4"/>
  <c r="B123" i="4"/>
  <c r="AQ122" i="4"/>
  <c r="AP122" i="4"/>
  <c r="AO122" i="4"/>
  <c r="AK122" i="4"/>
  <c r="C122" i="4"/>
  <c r="B122" i="4"/>
  <c r="AQ121" i="4"/>
  <c r="AP121" i="4"/>
  <c r="AO121" i="4"/>
  <c r="AK121" i="4"/>
  <c r="C121" i="4"/>
  <c r="B121" i="4"/>
  <c r="AQ120" i="4"/>
  <c r="AP120" i="4"/>
  <c r="AO120" i="4"/>
  <c r="AK120" i="4"/>
  <c r="C120" i="4"/>
  <c r="B120" i="4"/>
  <c r="AQ119" i="4"/>
  <c r="AP119" i="4"/>
  <c r="AO119" i="4"/>
  <c r="AK119" i="4"/>
  <c r="C119" i="4"/>
  <c r="B119" i="4"/>
  <c r="AQ118" i="4"/>
  <c r="AP118" i="4"/>
  <c r="AO118" i="4"/>
  <c r="AK118" i="4"/>
  <c r="C118" i="4"/>
  <c r="B118" i="4"/>
  <c r="AQ117" i="4"/>
  <c r="AP117" i="4"/>
  <c r="AO117" i="4"/>
  <c r="AK117" i="4"/>
  <c r="C117" i="4"/>
  <c r="B117" i="4"/>
  <c r="AQ116" i="4"/>
  <c r="AP116" i="4"/>
  <c r="AO116" i="4"/>
  <c r="AK116" i="4"/>
  <c r="C116" i="4"/>
  <c r="B116" i="4"/>
  <c r="AQ115" i="4"/>
  <c r="AP115" i="4"/>
  <c r="AO115" i="4"/>
  <c r="AK115" i="4"/>
  <c r="C115" i="4"/>
  <c r="B115" i="4"/>
  <c r="AQ114" i="4"/>
  <c r="AP114" i="4"/>
  <c r="AO114" i="4"/>
  <c r="AK114" i="4"/>
  <c r="C114" i="4"/>
  <c r="B114" i="4"/>
  <c r="AQ113" i="4"/>
  <c r="AP113" i="4"/>
  <c r="AO113" i="4"/>
  <c r="AK113" i="4"/>
  <c r="C113" i="4"/>
  <c r="B113" i="4"/>
  <c r="AQ112" i="4"/>
  <c r="AP112" i="4"/>
  <c r="AO112" i="4"/>
  <c r="AK112" i="4"/>
  <c r="C112" i="4"/>
  <c r="B112" i="4"/>
  <c r="AQ111" i="4"/>
  <c r="AP111" i="4"/>
  <c r="AO111" i="4"/>
  <c r="AK111" i="4"/>
  <c r="C111" i="4"/>
  <c r="B111" i="4"/>
  <c r="AQ110" i="4"/>
  <c r="AP110" i="4"/>
  <c r="AO110" i="4"/>
  <c r="AK110" i="4"/>
  <c r="C110" i="4"/>
  <c r="B110" i="4"/>
  <c r="AQ109" i="4"/>
  <c r="AP109" i="4"/>
  <c r="AO109" i="4"/>
  <c r="AK109" i="4"/>
  <c r="C109" i="4"/>
  <c r="B109" i="4"/>
  <c r="AQ108" i="4"/>
  <c r="AP108" i="4"/>
  <c r="AO108" i="4"/>
  <c r="AK108" i="4"/>
  <c r="C108" i="4"/>
  <c r="B108" i="4"/>
  <c r="AQ107" i="4"/>
  <c r="AP107" i="4"/>
  <c r="AO107" i="4"/>
  <c r="AK107" i="4"/>
  <c r="C107" i="4"/>
  <c r="B107" i="4"/>
  <c r="AQ106" i="4"/>
  <c r="AP106" i="4"/>
  <c r="AO106" i="4"/>
  <c r="AK106" i="4"/>
  <c r="C106" i="4"/>
  <c r="B106" i="4"/>
  <c r="AQ105" i="4"/>
  <c r="AP105" i="4"/>
  <c r="AO105" i="4"/>
  <c r="AK105" i="4"/>
  <c r="C105" i="4"/>
  <c r="B105" i="4"/>
  <c r="AQ104" i="4"/>
  <c r="AP104" i="4"/>
  <c r="AO104" i="4"/>
  <c r="AK104" i="4"/>
  <c r="C104" i="4"/>
  <c r="B104" i="4"/>
  <c r="AQ103" i="4"/>
  <c r="AP103" i="4"/>
  <c r="AO103" i="4"/>
  <c r="AK103" i="4"/>
  <c r="C103" i="4"/>
  <c r="B103" i="4"/>
  <c r="AQ102" i="4"/>
  <c r="AP102" i="4"/>
  <c r="AO102" i="4"/>
  <c r="AK102" i="4"/>
  <c r="C102" i="4"/>
  <c r="B102" i="4"/>
  <c r="AQ101" i="4"/>
  <c r="AP101" i="4"/>
  <c r="AO101" i="4"/>
  <c r="AK101" i="4"/>
  <c r="C101" i="4"/>
  <c r="B101" i="4"/>
  <c r="AQ100" i="4"/>
  <c r="AP100" i="4"/>
  <c r="AO100" i="4"/>
  <c r="AK100" i="4"/>
  <c r="C100" i="4"/>
  <c r="B100" i="4"/>
  <c r="AQ99" i="4"/>
  <c r="AP99" i="4"/>
  <c r="AO99" i="4"/>
  <c r="AK99" i="4"/>
  <c r="C99" i="4"/>
  <c r="B99" i="4"/>
  <c r="AQ98" i="4"/>
  <c r="AP98" i="4"/>
  <c r="AO98" i="4"/>
  <c r="AK98" i="4"/>
  <c r="C98" i="4"/>
  <c r="B98" i="4"/>
  <c r="AQ97" i="4"/>
  <c r="AP97" i="4"/>
  <c r="AO97" i="4"/>
  <c r="AK97" i="4"/>
  <c r="C97" i="4"/>
  <c r="B97" i="4"/>
  <c r="AQ96" i="4"/>
  <c r="AP96" i="4"/>
  <c r="AO96" i="4"/>
  <c r="AK96" i="4"/>
  <c r="C96" i="4"/>
  <c r="B96" i="4"/>
  <c r="AQ95" i="4"/>
  <c r="AP95" i="4"/>
  <c r="AO95" i="4"/>
  <c r="AK95" i="4"/>
  <c r="C95" i="4"/>
  <c r="B95" i="4"/>
  <c r="AQ94" i="4"/>
  <c r="AP94" i="4"/>
  <c r="AO94" i="4"/>
  <c r="AK94" i="4"/>
  <c r="C94" i="4"/>
  <c r="B94" i="4"/>
  <c r="AQ93" i="4"/>
  <c r="AP93" i="4"/>
  <c r="AO93" i="4"/>
  <c r="AK93" i="4"/>
  <c r="C93" i="4"/>
  <c r="B93" i="4"/>
  <c r="AQ92" i="4"/>
  <c r="AP92" i="4"/>
  <c r="AO92" i="4"/>
  <c r="AK92" i="4"/>
  <c r="C92" i="4"/>
  <c r="B92" i="4"/>
  <c r="AQ91" i="4"/>
  <c r="AP91" i="4"/>
  <c r="AO91" i="4"/>
  <c r="AK91" i="4"/>
  <c r="C91" i="4"/>
  <c r="B91" i="4"/>
  <c r="AQ90" i="4"/>
  <c r="AP90" i="4"/>
  <c r="AO90" i="4"/>
  <c r="AK90" i="4"/>
  <c r="C90" i="4"/>
  <c r="B90" i="4"/>
  <c r="AQ89" i="4"/>
  <c r="AP89" i="4"/>
  <c r="AO89" i="4"/>
  <c r="AK89" i="4"/>
  <c r="C89" i="4"/>
  <c r="B89" i="4"/>
  <c r="AQ88" i="4"/>
  <c r="AP88" i="4"/>
  <c r="AO88" i="4"/>
  <c r="AK88" i="4"/>
  <c r="C88" i="4"/>
  <c r="B88" i="4"/>
  <c r="AQ87" i="4"/>
  <c r="AP87" i="4"/>
  <c r="AO87" i="4"/>
  <c r="AK87" i="4"/>
  <c r="C87" i="4"/>
  <c r="B87" i="4"/>
  <c r="AQ86" i="4"/>
  <c r="AP86" i="4"/>
  <c r="AO86" i="4"/>
  <c r="AK86" i="4"/>
  <c r="C86" i="4"/>
  <c r="B86" i="4"/>
  <c r="AQ85" i="4"/>
  <c r="AP85" i="4"/>
  <c r="AO85" i="4"/>
  <c r="AK85" i="4"/>
  <c r="C85" i="4"/>
  <c r="B85" i="4"/>
  <c r="AQ84" i="4"/>
  <c r="AP84" i="4"/>
  <c r="AO84" i="4"/>
  <c r="AK84" i="4"/>
  <c r="C84" i="4"/>
  <c r="B84" i="4"/>
  <c r="AQ83" i="4"/>
  <c r="AP83" i="4"/>
  <c r="AO83" i="4"/>
  <c r="AK83" i="4"/>
  <c r="C83" i="4"/>
  <c r="B83" i="4"/>
  <c r="AQ82" i="4"/>
  <c r="AP82" i="4"/>
  <c r="AO82" i="4"/>
  <c r="AK82" i="4"/>
  <c r="C82" i="4"/>
  <c r="B82" i="4"/>
  <c r="AQ81" i="4"/>
  <c r="AP81" i="4"/>
  <c r="AO81" i="4"/>
  <c r="AK81" i="4"/>
  <c r="C81" i="4"/>
  <c r="B81" i="4"/>
  <c r="AQ80" i="4"/>
  <c r="AP80" i="4"/>
  <c r="AO80" i="4"/>
  <c r="AK80" i="4"/>
  <c r="C80" i="4"/>
  <c r="B80" i="4"/>
  <c r="AQ79" i="4"/>
  <c r="AP79" i="4"/>
  <c r="AO79" i="4"/>
  <c r="AK79" i="4"/>
  <c r="C79" i="4"/>
  <c r="B79" i="4"/>
  <c r="AQ78" i="4"/>
  <c r="AP78" i="4"/>
  <c r="AO78" i="4"/>
  <c r="AK78" i="4"/>
  <c r="C78" i="4"/>
  <c r="B78" i="4"/>
  <c r="AQ77" i="4"/>
  <c r="AP77" i="4"/>
  <c r="AO77" i="4"/>
  <c r="AK77" i="4"/>
  <c r="C77" i="4"/>
  <c r="B77" i="4"/>
  <c r="AQ76" i="4"/>
  <c r="AP76" i="4"/>
  <c r="AO76" i="4"/>
  <c r="AK76" i="4"/>
  <c r="C76" i="4"/>
  <c r="B76" i="4"/>
  <c r="AQ75" i="4"/>
  <c r="AP75" i="4"/>
  <c r="AO75" i="4"/>
  <c r="AK75" i="4"/>
  <c r="C75" i="4"/>
  <c r="B75" i="4"/>
  <c r="AQ74" i="4"/>
  <c r="AP74" i="4"/>
  <c r="AO74" i="4"/>
  <c r="AK74" i="4"/>
  <c r="C74" i="4"/>
  <c r="B74" i="4"/>
  <c r="AQ73" i="4"/>
  <c r="AP73" i="4"/>
  <c r="AO73" i="4"/>
  <c r="AK73" i="4"/>
  <c r="C73" i="4"/>
  <c r="B73" i="4"/>
  <c r="AQ72" i="4"/>
  <c r="AP72" i="4"/>
  <c r="AO72" i="4"/>
  <c r="AK72" i="4"/>
  <c r="C72" i="4"/>
  <c r="B72" i="4"/>
  <c r="AQ71" i="4"/>
  <c r="AP71" i="4"/>
  <c r="AO71" i="4"/>
  <c r="AK71" i="4"/>
  <c r="C71" i="4"/>
  <c r="B71" i="4"/>
  <c r="AQ70" i="4"/>
  <c r="AP70" i="4"/>
  <c r="AO70" i="4"/>
  <c r="AK70" i="4"/>
  <c r="C70" i="4"/>
  <c r="B70" i="4"/>
  <c r="AQ69" i="4"/>
  <c r="AP69" i="4"/>
  <c r="AO69" i="4"/>
  <c r="AK69" i="4"/>
  <c r="C69" i="4"/>
  <c r="B69" i="4"/>
  <c r="AQ68" i="4"/>
  <c r="AP68" i="4"/>
  <c r="AO68" i="4"/>
  <c r="AK68" i="4"/>
  <c r="C68" i="4"/>
  <c r="B68" i="4"/>
  <c r="AQ67" i="4"/>
  <c r="AP67" i="4"/>
  <c r="AO67" i="4"/>
  <c r="AK67" i="4"/>
  <c r="C67" i="4"/>
  <c r="B67" i="4"/>
  <c r="AQ66" i="4"/>
  <c r="AP66" i="4"/>
  <c r="AO66" i="4"/>
  <c r="AK66" i="4"/>
  <c r="C66" i="4"/>
  <c r="B66" i="4"/>
  <c r="AQ65" i="4"/>
  <c r="AP65" i="4"/>
  <c r="AO65" i="4"/>
  <c r="AK65" i="4"/>
  <c r="C65" i="4"/>
  <c r="B65" i="4"/>
  <c r="AQ64" i="4"/>
  <c r="AP64" i="4"/>
  <c r="AO64" i="4"/>
  <c r="AK64" i="4"/>
  <c r="C64" i="4"/>
  <c r="B64" i="4"/>
  <c r="AQ63" i="4"/>
  <c r="AP63" i="4"/>
  <c r="AO63" i="4"/>
  <c r="AK63" i="4"/>
  <c r="C63" i="4"/>
  <c r="B63" i="4"/>
  <c r="AQ62" i="4"/>
  <c r="AP62" i="4"/>
  <c r="AO62" i="4"/>
  <c r="AK62" i="4"/>
  <c r="C62" i="4"/>
  <c r="B62" i="4"/>
  <c r="AQ61" i="4"/>
  <c r="AP61" i="4"/>
  <c r="AO61" i="4"/>
  <c r="AK61" i="4"/>
  <c r="C61" i="4"/>
  <c r="B61" i="4"/>
  <c r="AQ60" i="4"/>
  <c r="AP60" i="4"/>
  <c r="AO60" i="4"/>
  <c r="AK60" i="4"/>
  <c r="C60" i="4"/>
  <c r="B60" i="4"/>
  <c r="AQ59" i="4"/>
  <c r="AP59" i="4"/>
  <c r="AO59" i="4"/>
  <c r="AK59" i="4"/>
  <c r="C59" i="4"/>
  <c r="B59" i="4"/>
  <c r="AQ58" i="4"/>
  <c r="AP58" i="4"/>
  <c r="AO58" i="4"/>
  <c r="AK58" i="4"/>
  <c r="C58" i="4"/>
  <c r="B58" i="4"/>
  <c r="AQ57" i="4"/>
  <c r="AP57" i="4"/>
  <c r="AO57" i="4"/>
  <c r="AK57" i="4"/>
  <c r="C57" i="4"/>
  <c r="B57" i="4"/>
  <c r="AQ56" i="4"/>
  <c r="AP56" i="4"/>
  <c r="AO56" i="4"/>
  <c r="AK56" i="4"/>
  <c r="C56" i="4"/>
  <c r="B56" i="4"/>
  <c r="AQ55" i="4"/>
  <c r="AP55" i="4"/>
  <c r="AO55" i="4"/>
  <c r="AK55" i="4"/>
  <c r="C55" i="4"/>
  <c r="B55" i="4"/>
  <c r="AQ54" i="4"/>
  <c r="AP54" i="4"/>
  <c r="AO54" i="4"/>
  <c r="AK54" i="4"/>
  <c r="C54" i="4"/>
  <c r="B54" i="4"/>
  <c r="AQ53" i="4"/>
  <c r="AP53" i="4"/>
  <c r="AO53" i="4"/>
  <c r="AK53" i="4"/>
  <c r="C53" i="4"/>
  <c r="B53" i="4"/>
  <c r="AQ52" i="4"/>
  <c r="AP52" i="4"/>
  <c r="AO52" i="4"/>
  <c r="AK52" i="4"/>
  <c r="C52" i="4"/>
  <c r="B52" i="4"/>
  <c r="AQ51" i="4"/>
  <c r="AP51" i="4"/>
  <c r="AO51" i="4"/>
  <c r="AK51" i="4"/>
  <c r="C51" i="4"/>
  <c r="B51" i="4"/>
  <c r="AQ50" i="4"/>
  <c r="AP50" i="4"/>
  <c r="AO50" i="4"/>
  <c r="AK50" i="4"/>
  <c r="C50" i="4"/>
  <c r="B50" i="4"/>
  <c r="AQ49" i="4"/>
  <c r="AP49" i="4"/>
  <c r="AO49" i="4"/>
  <c r="AK49" i="4"/>
  <c r="C49" i="4"/>
  <c r="B49" i="4"/>
  <c r="AQ48" i="4"/>
  <c r="AP48" i="4"/>
  <c r="AO48" i="4"/>
  <c r="AK48" i="4"/>
  <c r="C48" i="4"/>
  <c r="B48" i="4"/>
  <c r="AQ47" i="4"/>
  <c r="AP47" i="4"/>
  <c r="AO47" i="4"/>
  <c r="AK47" i="4"/>
  <c r="C47" i="4"/>
  <c r="B47" i="4"/>
  <c r="AQ46" i="4"/>
  <c r="AP46" i="4"/>
  <c r="AO46" i="4"/>
  <c r="AK46" i="4"/>
  <c r="C46" i="4"/>
  <c r="B46" i="4"/>
  <c r="AK45" i="4"/>
  <c r="AQ44" i="4"/>
  <c r="AP44" i="4"/>
  <c r="AO44" i="4"/>
  <c r="AK44" i="4"/>
  <c r="C44" i="4"/>
  <c r="B44" i="4"/>
  <c r="AQ43" i="4"/>
  <c r="AP43" i="4"/>
  <c r="AO43" i="4"/>
  <c r="AK43" i="4"/>
  <c r="C43" i="4"/>
  <c r="B43" i="4"/>
  <c r="AQ42" i="4"/>
  <c r="AP42" i="4"/>
  <c r="AO42" i="4"/>
  <c r="AK42" i="4"/>
  <c r="C42" i="4"/>
  <c r="B42" i="4"/>
  <c r="AQ41" i="4"/>
  <c r="AP41" i="4"/>
  <c r="AO41" i="4"/>
  <c r="AK41" i="4"/>
  <c r="C41" i="4"/>
  <c r="B41" i="4"/>
  <c r="AQ40" i="4"/>
  <c r="AP40" i="4"/>
  <c r="AO40" i="4"/>
  <c r="AK40" i="4"/>
  <c r="C40" i="4"/>
  <c r="B40" i="4"/>
  <c r="AQ39" i="4"/>
  <c r="AP39" i="4"/>
  <c r="AO39" i="4"/>
  <c r="AK39" i="4"/>
  <c r="C39" i="4"/>
  <c r="B39" i="4"/>
  <c r="AQ38" i="4"/>
  <c r="AP38" i="4"/>
  <c r="AO38" i="4"/>
  <c r="AK38" i="4"/>
  <c r="C38" i="4"/>
  <c r="B38" i="4"/>
  <c r="AQ37" i="4"/>
  <c r="AP37" i="4"/>
  <c r="AO37" i="4"/>
  <c r="AK37" i="4"/>
  <c r="C37" i="4"/>
  <c r="B37" i="4"/>
  <c r="AQ36" i="4"/>
  <c r="AP36" i="4"/>
  <c r="AO36" i="4"/>
  <c r="AK36" i="4"/>
  <c r="C36" i="4"/>
  <c r="B36" i="4"/>
  <c r="AQ35" i="4"/>
  <c r="AP35" i="4"/>
  <c r="AO35" i="4"/>
  <c r="AK35" i="4"/>
  <c r="C35" i="4"/>
  <c r="B35" i="4"/>
  <c r="AQ34" i="4"/>
  <c r="AP34" i="4"/>
  <c r="AO34" i="4"/>
  <c r="AK34" i="4"/>
  <c r="C34" i="4"/>
  <c r="B34" i="4"/>
  <c r="AQ33" i="4"/>
  <c r="AP33" i="4"/>
  <c r="AO33" i="4"/>
  <c r="AK33" i="4"/>
  <c r="AQ32" i="4"/>
  <c r="AP32" i="4"/>
  <c r="AO32" i="4"/>
  <c r="AK32" i="4"/>
  <c r="C32" i="4"/>
  <c r="B32" i="4"/>
  <c r="AQ31" i="4"/>
  <c r="AP31" i="4"/>
  <c r="AO31" i="4"/>
  <c r="AK31" i="4"/>
  <c r="C31" i="4"/>
  <c r="B31" i="4"/>
  <c r="AQ30" i="4"/>
  <c r="AP30" i="4"/>
  <c r="AO30" i="4"/>
  <c r="AK30" i="4"/>
  <c r="C30" i="4"/>
  <c r="B30" i="4"/>
  <c r="AQ29" i="4"/>
  <c r="AP29" i="4"/>
  <c r="AO29" i="4"/>
  <c r="AK29" i="4"/>
  <c r="C29" i="4"/>
  <c r="B29" i="4"/>
  <c r="AQ28" i="4"/>
  <c r="AP28" i="4"/>
  <c r="AO28" i="4"/>
  <c r="AK28" i="4"/>
  <c r="C28" i="4"/>
  <c r="B28" i="4"/>
  <c r="AQ27" i="4"/>
  <c r="AP27" i="4"/>
  <c r="AO27" i="4"/>
  <c r="AK27" i="4"/>
  <c r="C27" i="4"/>
  <c r="B27" i="4"/>
  <c r="AQ26" i="4"/>
  <c r="AP26" i="4"/>
  <c r="AO26" i="4"/>
  <c r="AK26" i="4"/>
  <c r="C26" i="4"/>
  <c r="B26" i="4"/>
  <c r="AQ25" i="4"/>
  <c r="AP25" i="4"/>
  <c r="AO25" i="4"/>
  <c r="AK25" i="4"/>
  <c r="C25" i="4"/>
  <c r="B25" i="4"/>
  <c r="AQ24" i="4"/>
  <c r="AP24" i="4"/>
  <c r="AO24" i="4"/>
  <c r="AK24" i="4"/>
  <c r="AK148" i="4" s="1"/>
  <c r="C24" i="4"/>
  <c r="B24" i="4"/>
  <c r="AQ23" i="4"/>
  <c r="AP23" i="4"/>
  <c r="AO23" i="4"/>
  <c r="AK23" i="4"/>
  <c r="AQ22" i="4"/>
  <c r="AP22" i="4"/>
  <c r="AO22" i="4"/>
  <c r="AK22" i="4"/>
  <c r="AQ21" i="4"/>
  <c r="AP21" i="4"/>
  <c r="AO21" i="4"/>
  <c r="AK21" i="4"/>
  <c r="AQ20" i="4"/>
  <c r="AP20" i="4"/>
  <c r="AO20" i="4"/>
  <c r="AK20" i="4"/>
  <c r="AQ19" i="4"/>
  <c r="AP19" i="4"/>
  <c r="AO19" i="4"/>
  <c r="AK19" i="4"/>
  <c r="AQ18" i="4"/>
  <c r="AP18" i="4"/>
  <c r="AO18" i="4"/>
  <c r="AK18" i="4"/>
  <c r="AQ17" i="4"/>
  <c r="AP17" i="4"/>
  <c r="AO17" i="4"/>
  <c r="AK17" i="4"/>
  <c r="AQ16" i="4"/>
  <c r="AP16" i="4"/>
  <c r="AO16" i="4"/>
  <c r="AK16" i="4"/>
  <c r="AQ15" i="4"/>
  <c r="AP15" i="4"/>
  <c r="AO15" i="4"/>
  <c r="AK15" i="4"/>
  <c r="AQ14" i="4"/>
  <c r="AP14" i="4"/>
  <c r="AO14" i="4"/>
  <c r="AK14" i="4"/>
  <c r="AQ13" i="4"/>
  <c r="AP13" i="4"/>
  <c r="AO13" i="4"/>
  <c r="AK13" i="4"/>
  <c r="AQ12" i="4"/>
  <c r="AP12" i="4"/>
  <c r="AO12" i="4"/>
  <c r="AK12" i="4"/>
  <c r="AQ11" i="4"/>
  <c r="AP11" i="4"/>
  <c r="AO11" i="4"/>
  <c r="AK11" i="4"/>
  <c r="AQ10" i="4"/>
  <c r="AP10" i="4"/>
  <c r="AO10" i="4"/>
  <c r="AK10" i="4"/>
  <c r="AQ9" i="4"/>
  <c r="AP9" i="4"/>
  <c r="AO9" i="4"/>
  <c r="AK9" i="4"/>
  <c r="AQ8" i="4"/>
  <c r="AP8" i="4"/>
  <c r="AO8" i="4"/>
  <c r="AK8" i="4"/>
  <c r="AQ7" i="4"/>
  <c r="AP7" i="4"/>
  <c r="AO7" i="4"/>
  <c r="AK7" i="4"/>
  <c r="AQ6" i="4"/>
  <c r="AP6" i="4"/>
  <c r="AO6" i="4"/>
  <c r="AK6" i="4"/>
  <c r="AQ5" i="4"/>
  <c r="AP5" i="4"/>
  <c r="AO5" i="4"/>
  <c r="AK5" i="4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AJ175" i="3" s="1"/>
  <c r="E175" i="3"/>
  <c r="D175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AJ174" i="3" s="1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AJ173" i="3" s="1"/>
  <c r="E173" i="3"/>
  <c r="D173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AJ171" i="3" s="1"/>
  <c r="E171" i="3"/>
  <c r="D171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AJ169" i="3" s="1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AJ168" i="3" s="1"/>
  <c r="E168" i="3"/>
  <c r="D168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AJ166" i="3" s="1"/>
  <c r="E166" i="3"/>
  <c r="D166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AJ165" i="3" s="1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AJ163" i="3" s="1"/>
  <c r="E163" i="3"/>
  <c r="D163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AJ161" i="3" s="1"/>
  <c r="E161" i="3"/>
  <c r="D161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AJ159" i="3" s="1"/>
  <c r="E159" i="3"/>
  <c r="D159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AJ155" i="3" s="1"/>
  <c r="E155" i="3"/>
  <c r="D155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AJ154" i="3" s="1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AJ153" i="3" s="1"/>
  <c r="E153" i="3"/>
  <c r="D153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BB147" i="3"/>
  <c r="BA147" i="3"/>
  <c r="AY147" i="3"/>
  <c r="AX147" i="3"/>
  <c r="AW147" i="3"/>
  <c r="AV147" i="3"/>
  <c r="AU147" i="3"/>
  <c r="AT147" i="3"/>
  <c r="AR147" i="3"/>
  <c r="AQ147" i="3"/>
  <c r="AP147" i="3"/>
  <c r="AO147" i="3"/>
  <c r="AK147" i="3"/>
  <c r="C147" i="3"/>
  <c r="B147" i="3"/>
  <c r="BB146" i="3"/>
  <c r="BA146" i="3"/>
  <c r="AX146" i="3"/>
  <c r="AW146" i="3"/>
  <c r="AV146" i="3"/>
  <c r="AU146" i="3"/>
  <c r="AT146" i="3"/>
  <c r="AY146" i="3" s="1"/>
  <c r="AQ146" i="3"/>
  <c r="AR146" i="3" s="1"/>
  <c r="AP146" i="3"/>
  <c r="AO146" i="3"/>
  <c r="AK146" i="3"/>
  <c r="C146" i="3"/>
  <c r="B146" i="3"/>
  <c r="BA145" i="3"/>
  <c r="BB145" i="3" s="1"/>
  <c r="AX145" i="3"/>
  <c r="AW145" i="3"/>
  <c r="AV145" i="3"/>
  <c r="AU145" i="3"/>
  <c r="AT145" i="3"/>
  <c r="AY145" i="3" s="1"/>
  <c r="AR145" i="3"/>
  <c r="AQ145" i="3"/>
  <c r="AP145" i="3"/>
  <c r="AO145" i="3"/>
  <c r="AK145" i="3"/>
  <c r="C145" i="3"/>
  <c r="B145" i="3"/>
  <c r="BA144" i="3"/>
  <c r="BB144" i="3" s="1"/>
  <c r="AX144" i="3"/>
  <c r="AW144" i="3"/>
  <c r="AY144" i="3" s="1"/>
  <c r="AV144" i="3"/>
  <c r="AU144" i="3"/>
  <c r="AT144" i="3"/>
  <c r="AQ144" i="3"/>
  <c r="AP144" i="3"/>
  <c r="AR144" i="3" s="1"/>
  <c r="AO144" i="3"/>
  <c r="AK144" i="3"/>
  <c r="C144" i="3"/>
  <c r="B144" i="3"/>
  <c r="BB143" i="3"/>
  <c r="BA143" i="3"/>
  <c r="AX143" i="3"/>
  <c r="AW143" i="3"/>
  <c r="AV143" i="3"/>
  <c r="AU143" i="3"/>
  <c r="AY143" i="3" s="1"/>
  <c r="AT143" i="3"/>
  <c r="AQ143" i="3"/>
  <c r="AP143" i="3"/>
  <c r="AO143" i="3"/>
  <c r="AK143" i="3"/>
  <c r="C143" i="3"/>
  <c r="B143" i="3"/>
  <c r="BB142" i="3"/>
  <c r="BA142" i="3"/>
  <c r="AX142" i="3"/>
  <c r="AW142" i="3"/>
  <c r="AV142" i="3"/>
  <c r="AU142" i="3"/>
  <c r="AT142" i="3"/>
  <c r="AQ142" i="3"/>
  <c r="AP142" i="3"/>
  <c r="AO142" i="3"/>
  <c r="AR142" i="3" s="1"/>
  <c r="AK142" i="3"/>
  <c r="C142" i="3"/>
  <c r="B142" i="3"/>
  <c r="BB141" i="3"/>
  <c r="BA141" i="3"/>
  <c r="AY141" i="3"/>
  <c r="AX141" i="3"/>
  <c r="AW141" i="3"/>
  <c r="AV141" i="3"/>
  <c r="AU141" i="3"/>
  <c r="AT141" i="3"/>
  <c r="AR141" i="3"/>
  <c r="AQ141" i="3"/>
  <c r="AP141" i="3"/>
  <c r="AO141" i="3"/>
  <c r="AK141" i="3"/>
  <c r="C141" i="3"/>
  <c r="B141" i="3"/>
  <c r="BA140" i="3"/>
  <c r="BB140" i="3" s="1"/>
  <c r="AX140" i="3"/>
  <c r="AW140" i="3"/>
  <c r="AV140" i="3"/>
  <c r="AU140" i="3"/>
  <c r="AT140" i="3"/>
  <c r="AY140" i="3" s="1"/>
  <c r="AQ140" i="3"/>
  <c r="AR140" i="3" s="1"/>
  <c r="AP140" i="3"/>
  <c r="AO140" i="3"/>
  <c r="AK140" i="3"/>
  <c r="C140" i="3"/>
  <c r="B140" i="3"/>
  <c r="BA139" i="3"/>
  <c r="BB139" i="3" s="1"/>
  <c r="AX139" i="3"/>
  <c r="AW139" i="3"/>
  <c r="AV139" i="3"/>
  <c r="AU139" i="3"/>
  <c r="AT139" i="3"/>
  <c r="AY139" i="3" s="1"/>
  <c r="AQ139" i="3"/>
  <c r="AP139" i="3"/>
  <c r="AR139" i="3" s="1"/>
  <c r="AO139" i="3"/>
  <c r="AK139" i="3"/>
  <c r="C139" i="3"/>
  <c r="B139" i="3"/>
  <c r="BA138" i="3"/>
  <c r="BB138" i="3" s="1"/>
  <c r="AY138" i="3"/>
  <c r="AX138" i="3"/>
  <c r="AW138" i="3"/>
  <c r="AV138" i="3"/>
  <c r="AU138" i="3"/>
  <c r="AT138" i="3"/>
  <c r="AR138" i="3"/>
  <c r="AQ138" i="3"/>
  <c r="AP138" i="3"/>
  <c r="AO138" i="3"/>
  <c r="AK138" i="3"/>
  <c r="C138" i="3"/>
  <c r="B138" i="3"/>
  <c r="BB137" i="3"/>
  <c r="BA137" i="3"/>
  <c r="AX137" i="3"/>
  <c r="AW137" i="3"/>
  <c r="AV137" i="3"/>
  <c r="AU137" i="3"/>
  <c r="AY137" i="3" s="1"/>
  <c r="AT137" i="3"/>
  <c r="AQ137" i="3"/>
  <c r="AP137" i="3"/>
  <c r="AO137" i="3"/>
  <c r="AR137" i="3" s="1"/>
  <c r="AK137" i="3"/>
  <c r="C137" i="3"/>
  <c r="B137" i="3"/>
  <c r="BA136" i="3"/>
  <c r="BB136" i="3" s="1"/>
  <c r="AX136" i="3"/>
  <c r="AW136" i="3"/>
  <c r="AV136" i="3"/>
  <c r="AU136" i="3"/>
  <c r="AT136" i="3"/>
  <c r="AQ136" i="3"/>
  <c r="AP136" i="3"/>
  <c r="AO136" i="3"/>
  <c r="AR136" i="3" s="1"/>
  <c r="AK136" i="3"/>
  <c r="C136" i="3"/>
  <c r="B136" i="3"/>
  <c r="BB135" i="3"/>
  <c r="BA135" i="3"/>
  <c r="AX135" i="3"/>
  <c r="AW135" i="3"/>
  <c r="AV135" i="3"/>
  <c r="AU135" i="3"/>
  <c r="AT135" i="3"/>
  <c r="AY135" i="3" s="1"/>
  <c r="AR135" i="3"/>
  <c r="AQ135" i="3"/>
  <c r="AP135" i="3"/>
  <c r="AO135" i="3"/>
  <c r="AK135" i="3"/>
  <c r="C135" i="3"/>
  <c r="B135" i="3"/>
  <c r="BA134" i="3"/>
  <c r="BB134" i="3" s="1"/>
  <c r="AX134" i="3"/>
  <c r="AW134" i="3"/>
  <c r="AV134" i="3"/>
  <c r="AU134" i="3"/>
  <c r="AT134" i="3"/>
  <c r="AY134" i="3" s="1"/>
  <c r="AR134" i="3"/>
  <c r="AQ134" i="3"/>
  <c r="AP134" i="3"/>
  <c r="AO134" i="3"/>
  <c r="AK134" i="3"/>
  <c r="C134" i="3"/>
  <c r="B134" i="3"/>
  <c r="BA133" i="3"/>
  <c r="BB133" i="3" s="1"/>
  <c r="AX133" i="3"/>
  <c r="AW133" i="3"/>
  <c r="AV133" i="3"/>
  <c r="AU133" i="3"/>
  <c r="AT133" i="3"/>
  <c r="AY133" i="3" s="1"/>
  <c r="AQ133" i="3"/>
  <c r="AP133" i="3"/>
  <c r="AR133" i="3" s="1"/>
  <c r="AO133" i="3"/>
  <c r="AK133" i="3"/>
  <c r="C133" i="3"/>
  <c r="B133" i="3"/>
  <c r="BA132" i="3"/>
  <c r="BB132" i="3" s="1"/>
  <c r="AX132" i="3"/>
  <c r="AW132" i="3"/>
  <c r="AY132" i="3" s="1"/>
  <c r="AV132" i="3"/>
  <c r="AU132" i="3"/>
  <c r="AT132" i="3"/>
  <c r="AQ132" i="3"/>
  <c r="AP132" i="3"/>
  <c r="AR132" i="3" s="1"/>
  <c r="AO132" i="3"/>
  <c r="AK132" i="3"/>
  <c r="C132" i="3"/>
  <c r="B132" i="3"/>
  <c r="BB131" i="3"/>
  <c r="BA131" i="3"/>
  <c r="AX131" i="3"/>
  <c r="AW131" i="3"/>
  <c r="AV131" i="3"/>
  <c r="AU131" i="3"/>
  <c r="AT131" i="3"/>
  <c r="AQ131" i="3"/>
  <c r="AP131" i="3"/>
  <c r="AO131" i="3"/>
  <c r="AR131" i="3" s="1"/>
  <c r="AK131" i="3"/>
  <c r="C131" i="3"/>
  <c r="B131" i="3"/>
  <c r="BA130" i="3"/>
  <c r="BB130" i="3" s="1"/>
  <c r="AX130" i="3"/>
  <c r="AW130" i="3"/>
  <c r="AV130" i="3"/>
  <c r="AU130" i="3"/>
  <c r="AT130" i="3"/>
  <c r="AQ130" i="3"/>
  <c r="AP130" i="3"/>
  <c r="AO130" i="3"/>
  <c r="AK130" i="3"/>
  <c r="C130" i="3"/>
  <c r="B130" i="3"/>
  <c r="BB129" i="3"/>
  <c r="BA129" i="3"/>
  <c r="AY129" i="3"/>
  <c r="AX129" i="3"/>
  <c r="AW129" i="3"/>
  <c r="AV129" i="3"/>
  <c r="AU129" i="3"/>
  <c r="AT129" i="3"/>
  <c r="AR129" i="3"/>
  <c r="AQ129" i="3"/>
  <c r="AP129" i="3"/>
  <c r="AO129" i="3"/>
  <c r="AK129" i="3"/>
  <c r="C129" i="3"/>
  <c r="B129" i="3"/>
  <c r="BB128" i="3"/>
  <c r="BA128" i="3"/>
  <c r="AX128" i="3"/>
  <c r="AW128" i="3"/>
  <c r="AV128" i="3"/>
  <c r="AU128" i="3"/>
  <c r="AT128" i="3"/>
  <c r="AY128" i="3" s="1"/>
  <c r="AQ128" i="3"/>
  <c r="AR128" i="3" s="1"/>
  <c r="AP128" i="3"/>
  <c r="AO128" i="3"/>
  <c r="AK128" i="3"/>
  <c r="C128" i="3"/>
  <c r="B128" i="3"/>
  <c r="BA127" i="3"/>
  <c r="BB127" i="3" s="1"/>
  <c r="AX127" i="3"/>
  <c r="AW127" i="3"/>
  <c r="AV127" i="3"/>
  <c r="AU127" i="3"/>
  <c r="AT127" i="3"/>
  <c r="AY127" i="3" s="1"/>
  <c r="AR127" i="3"/>
  <c r="AQ127" i="3"/>
  <c r="AP127" i="3"/>
  <c r="AO127" i="3"/>
  <c r="AK127" i="3"/>
  <c r="C127" i="3"/>
  <c r="B127" i="3"/>
  <c r="BA126" i="3"/>
  <c r="BB126" i="3" s="1"/>
  <c r="AX126" i="3"/>
  <c r="AW126" i="3"/>
  <c r="AY126" i="3" s="1"/>
  <c r="AV126" i="3"/>
  <c r="AU126" i="3"/>
  <c r="AT126" i="3"/>
  <c r="AQ126" i="3"/>
  <c r="AP126" i="3"/>
  <c r="AR126" i="3" s="1"/>
  <c r="AO126" i="3"/>
  <c r="AK126" i="3"/>
  <c r="C126" i="3"/>
  <c r="B126" i="3"/>
  <c r="BB125" i="3"/>
  <c r="BA125" i="3"/>
  <c r="AX125" i="3"/>
  <c r="AW125" i="3"/>
  <c r="AV125" i="3"/>
  <c r="AU125" i="3"/>
  <c r="AY125" i="3" s="1"/>
  <c r="AT125" i="3"/>
  <c r="AQ125" i="3"/>
  <c r="AP125" i="3"/>
  <c r="AO125" i="3"/>
  <c r="AK125" i="3"/>
  <c r="C125" i="3"/>
  <c r="B125" i="3"/>
  <c r="BB124" i="3"/>
  <c r="BA124" i="3"/>
  <c r="AX124" i="3"/>
  <c r="AW124" i="3"/>
  <c r="AV124" i="3"/>
  <c r="AU124" i="3"/>
  <c r="AT124" i="3"/>
  <c r="AQ124" i="3"/>
  <c r="AP124" i="3"/>
  <c r="AO124" i="3"/>
  <c r="AR124" i="3" s="1"/>
  <c r="AK124" i="3"/>
  <c r="C124" i="3"/>
  <c r="B124" i="3"/>
  <c r="BB123" i="3"/>
  <c r="BA123" i="3"/>
  <c r="AY123" i="3"/>
  <c r="AX123" i="3"/>
  <c r="AW123" i="3"/>
  <c r="AV123" i="3"/>
  <c r="AU123" i="3"/>
  <c r="AT123" i="3"/>
  <c r="AR123" i="3"/>
  <c r="AQ123" i="3"/>
  <c r="AP123" i="3"/>
  <c r="AO123" i="3"/>
  <c r="AK123" i="3"/>
  <c r="C123" i="3"/>
  <c r="B123" i="3"/>
  <c r="BA122" i="3"/>
  <c r="BB122" i="3" s="1"/>
  <c r="AX122" i="3"/>
  <c r="AW122" i="3"/>
  <c r="AV122" i="3"/>
  <c r="AU122" i="3"/>
  <c r="AT122" i="3"/>
  <c r="AY122" i="3" s="1"/>
  <c r="AQ122" i="3"/>
  <c r="AR122" i="3" s="1"/>
  <c r="AP122" i="3"/>
  <c r="AO122" i="3"/>
  <c r="AK122" i="3"/>
  <c r="C122" i="3"/>
  <c r="B122" i="3"/>
  <c r="BA121" i="3"/>
  <c r="BB121" i="3" s="1"/>
  <c r="AX121" i="3"/>
  <c r="AW121" i="3"/>
  <c r="AV121" i="3"/>
  <c r="AU121" i="3"/>
  <c r="AT121" i="3"/>
  <c r="AY121" i="3" s="1"/>
  <c r="AQ121" i="3"/>
  <c r="AP121" i="3"/>
  <c r="AR121" i="3" s="1"/>
  <c r="AO121" i="3"/>
  <c r="AK121" i="3"/>
  <c r="C121" i="3"/>
  <c r="B121" i="3"/>
  <c r="BA120" i="3"/>
  <c r="BB120" i="3" s="1"/>
  <c r="AY120" i="3"/>
  <c r="AX120" i="3"/>
  <c r="AW120" i="3"/>
  <c r="AV120" i="3"/>
  <c r="AU120" i="3"/>
  <c r="AT120" i="3"/>
  <c r="AR120" i="3"/>
  <c r="AQ120" i="3"/>
  <c r="AP120" i="3"/>
  <c r="AO120" i="3"/>
  <c r="AK120" i="3"/>
  <c r="C120" i="3"/>
  <c r="B120" i="3"/>
  <c r="BB119" i="3"/>
  <c r="BA119" i="3"/>
  <c r="AX119" i="3"/>
  <c r="AW119" i="3"/>
  <c r="AV119" i="3"/>
  <c r="AU119" i="3"/>
  <c r="AY119" i="3" s="1"/>
  <c r="AT119" i="3"/>
  <c r="AQ119" i="3"/>
  <c r="AP119" i="3"/>
  <c r="AO119" i="3"/>
  <c r="AR119" i="3" s="1"/>
  <c r="AK119" i="3"/>
  <c r="C119" i="3"/>
  <c r="B119" i="3"/>
  <c r="BA118" i="3"/>
  <c r="BB118" i="3" s="1"/>
  <c r="AX118" i="3"/>
  <c r="AW118" i="3"/>
  <c r="AV118" i="3"/>
  <c r="AU118" i="3"/>
  <c r="AT118" i="3"/>
  <c r="AQ118" i="3"/>
  <c r="AP118" i="3"/>
  <c r="AO118" i="3"/>
  <c r="AR118" i="3" s="1"/>
  <c r="AK118" i="3"/>
  <c r="C118" i="3"/>
  <c r="B118" i="3"/>
  <c r="BB117" i="3"/>
  <c r="BA117" i="3"/>
  <c r="AX117" i="3"/>
  <c r="AW117" i="3"/>
  <c r="AV117" i="3"/>
  <c r="AU117" i="3"/>
  <c r="AT117" i="3"/>
  <c r="AY117" i="3" s="1"/>
  <c r="AR117" i="3"/>
  <c r="AQ117" i="3"/>
  <c r="AP117" i="3"/>
  <c r="AO117" i="3"/>
  <c r="AK117" i="3"/>
  <c r="C117" i="3"/>
  <c r="B117" i="3"/>
  <c r="BA116" i="3"/>
  <c r="BB116" i="3" s="1"/>
  <c r="AX116" i="3"/>
  <c r="AW116" i="3"/>
  <c r="AV116" i="3"/>
  <c r="AU116" i="3"/>
  <c r="AT116" i="3"/>
  <c r="AY116" i="3" s="1"/>
  <c r="AR116" i="3"/>
  <c r="AQ116" i="3"/>
  <c r="AP116" i="3"/>
  <c r="AO116" i="3"/>
  <c r="AK116" i="3"/>
  <c r="C116" i="3"/>
  <c r="B116" i="3"/>
  <c r="BA115" i="3"/>
  <c r="BB115" i="3" s="1"/>
  <c r="AX115" i="3"/>
  <c r="AW115" i="3"/>
  <c r="AV115" i="3"/>
  <c r="AU115" i="3"/>
  <c r="AT115" i="3"/>
  <c r="AY115" i="3" s="1"/>
  <c r="AQ115" i="3"/>
  <c r="AP115" i="3"/>
  <c r="AR115" i="3" s="1"/>
  <c r="AO115" i="3"/>
  <c r="AK115" i="3"/>
  <c r="C115" i="3"/>
  <c r="B115" i="3"/>
  <c r="BA114" i="3"/>
  <c r="BB114" i="3" s="1"/>
  <c r="AX114" i="3"/>
  <c r="AW114" i="3"/>
  <c r="AY114" i="3" s="1"/>
  <c r="AV114" i="3"/>
  <c r="AU114" i="3"/>
  <c r="AT114" i="3"/>
  <c r="AQ114" i="3"/>
  <c r="AP114" i="3"/>
  <c r="AR114" i="3" s="1"/>
  <c r="AO114" i="3"/>
  <c r="AK114" i="3"/>
  <c r="C114" i="3"/>
  <c r="B114" i="3"/>
  <c r="BB113" i="3"/>
  <c r="BA113" i="3"/>
  <c r="AX113" i="3"/>
  <c r="AW113" i="3"/>
  <c r="AV113" i="3"/>
  <c r="AU113" i="3"/>
  <c r="AT113" i="3"/>
  <c r="AQ113" i="3"/>
  <c r="AP113" i="3"/>
  <c r="AO113" i="3"/>
  <c r="AR113" i="3" s="1"/>
  <c r="AK113" i="3"/>
  <c r="C113" i="3"/>
  <c r="B113" i="3"/>
  <c r="BA112" i="3"/>
  <c r="BB112" i="3" s="1"/>
  <c r="AX112" i="3"/>
  <c r="AW112" i="3"/>
  <c r="AV112" i="3"/>
  <c r="AU112" i="3"/>
  <c r="AT112" i="3"/>
  <c r="AQ112" i="3"/>
  <c r="AP112" i="3"/>
  <c r="AO112" i="3"/>
  <c r="AK112" i="3"/>
  <c r="C112" i="3"/>
  <c r="B112" i="3"/>
  <c r="BB111" i="3"/>
  <c r="BA111" i="3"/>
  <c r="AY111" i="3"/>
  <c r="AX111" i="3"/>
  <c r="AW111" i="3"/>
  <c r="AV111" i="3"/>
  <c r="AU111" i="3"/>
  <c r="AT111" i="3"/>
  <c r="AR111" i="3"/>
  <c r="AQ111" i="3"/>
  <c r="AP111" i="3"/>
  <c r="AO111" i="3"/>
  <c r="AK111" i="3"/>
  <c r="C111" i="3"/>
  <c r="B111" i="3"/>
  <c r="BB110" i="3"/>
  <c r="BA110" i="3"/>
  <c r="AX110" i="3"/>
  <c r="AW110" i="3"/>
  <c r="AV110" i="3"/>
  <c r="AU110" i="3"/>
  <c r="AT110" i="3"/>
  <c r="AY110" i="3" s="1"/>
  <c r="AQ110" i="3"/>
  <c r="AR110" i="3" s="1"/>
  <c r="AP110" i="3"/>
  <c r="AO110" i="3"/>
  <c r="AK110" i="3"/>
  <c r="C110" i="3"/>
  <c r="B110" i="3"/>
  <c r="BA109" i="3"/>
  <c r="BB109" i="3" s="1"/>
  <c r="AX109" i="3"/>
  <c r="AW109" i="3"/>
  <c r="AV109" i="3"/>
  <c r="AU109" i="3"/>
  <c r="AT109" i="3"/>
  <c r="AY109" i="3" s="1"/>
  <c r="AR109" i="3"/>
  <c r="AQ109" i="3"/>
  <c r="AP109" i="3"/>
  <c r="AO109" i="3"/>
  <c r="AK109" i="3"/>
  <c r="C109" i="3"/>
  <c r="B109" i="3"/>
  <c r="BA108" i="3"/>
  <c r="BB108" i="3" s="1"/>
  <c r="AX108" i="3"/>
  <c r="AW108" i="3"/>
  <c r="AY108" i="3" s="1"/>
  <c r="AV108" i="3"/>
  <c r="AU108" i="3"/>
  <c r="AT108" i="3"/>
  <c r="AQ108" i="3"/>
  <c r="AP108" i="3"/>
  <c r="AR108" i="3" s="1"/>
  <c r="AO108" i="3"/>
  <c r="AK108" i="3"/>
  <c r="C108" i="3"/>
  <c r="B108" i="3"/>
  <c r="BB107" i="3"/>
  <c r="BA107" i="3"/>
  <c r="AX107" i="3"/>
  <c r="AW107" i="3"/>
  <c r="AV107" i="3"/>
  <c r="AU107" i="3"/>
  <c r="AY107" i="3" s="1"/>
  <c r="AT107" i="3"/>
  <c r="AQ107" i="3"/>
  <c r="AP107" i="3"/>
  <c r="AO107" i="3"/>
  <c r="AK107" i="3"/>
  <c r="C107" i="3"/>
  <c r="B107" i="3"/>
  <c r="BB106" i="3"/>
  <c r="BA106" i="3"/>
  <c r="AX106" i="3"/>
  <c r="AW106" i="3"/>
  <c r="AV106" i="3"/>
  <c r="AU106" i="3"/>
  <c r="AT106" i="3"/>
  <c r="AQ106" i="3"/>
  <c r="AP106" i="3"/>
  <c r="AO106" i="3"/>
  <c r="AR106" i="3" s="1"/>
  <c r="AK106" i="3"/>
  <c r="C106" i="3"/>
  <c r="B106" i="3"/>
  <c r="BB105" i="3"/>
  <c r="BA105" i="3"/>
  <c r="AY105" i="3"/>
  <c r="AX105" i="3"/>
  <c r="AW105" i="3"/>
  <c r="AV105" i="3"/>
  <c r="AU105" i="3"/>
  <c r="AT105" i="3"/>
  <c r="AR105" i="3"/>
  <c r="AQ105" i="3"/>
  <c r="AP105" i="3"/>
  <c r="AO105" i="3"/>
  <c r="AK105" i="3"/>
  <c r="C105" i="3"/>
  <c r="B105" i="3"/>
  <c r="BA104" i="3"/>
  <c r="BB104" i="3" s="1"/>
  <c r="AX104" i="3"/>
  <c r="AW104" i="3"/>
  <c r="AV104" i="3"/>
  <c r="AU104" i="3"/>
  <c r="AT104" i="3"/>
  <c r="AY104" i="3" s="1"/>
  <c r="AQ104" i="3"/>
  <c r="AR104" i="3" s="1"/>
  <c r="AP104" i="3"/>
  <c r="AO104" i="3"/>
  <c r="AK104" i="3"/>
  <c r="C104" i="3"/>
  <c r="B104" i="3"/>
  <c r="BA103" i="3"/>
  <c r="BB103" i="3" s="1"/>
  <c r="AX103" i="3"/>
  <c r="AW103" i="3"/>
  <c r="AV103" i="3"/>
  <c r="AU103" i="3"/>
  <c r="AT103" i="3"/>
  <c r="AY103" i="3" s="1"/>
  <c r="AQ103" i="3"/>
  <c r="AP103" i="3"/>
  <c r="AR103" i="3" s="1"/>
  <c r="AO103" i="3"/>
  <c r="AK103" i="3"/>
  <c r="C103" i="3"/>
  <c r="B103" i="3"/>
  <c r="BA102" i="3"/>
  <c r="BB102" i="3" s="1"/>
  <c r="AY102" i="3"/>
  <c r="AX102" i="3"/>
  <c r="AW102" i="3"/>
  <c r="AV102" i="3"/>
  <c r="AU102" i="3"/>
  <c r="AT102" i="3"/>
  <c r="AR102" i="3"/>
  <c r="AQ102" i="3"/>
  <c r="AP102" i="3"/>
  <c r="AO102" i="3"/>
  <c r="AK102" i="3"/>
  <c r="C102" i="3"/>
  <c r="B102" i="3"/>
  <c r="BB101" i="3"/>
  <c r="BA101" i="3"/>
  <c r="AX101" i="3"/>
  <c r="AW101" i="3"/>
  <c r="AV101" i="3"/>
  <c r="AU101" i="3"/>
  <c r="AY101" i="3" s="1"/>
  <c r="AT101" i="3"/>
  <c r="AQ101" i="3"/>
  <c r="AP101" i="3"/>
  <c r="AO101" i="3"/>
  <c r="AR101" i="3" s="1"/>
  <c r="AK101" i="3"/>
  <c r="C101" i="3"/>
  <c r="B101" i="3"/>
  <c r="BA100" i="3"/>
  <c r="BB100" i="3" s="1"/>
  <c r="AX100" i="3"/>
  <c r="AW100" i="3"/>
  <c r="AV100" i="3"/>
  <c r="AU100" i="3"/>
  <c r="AT100" i="3"/>
  <c r="AQ100" i="3"/>
  <c r="AP100" i="3"/>
  <c r="AO100" i="3"/>
  <c r="AR100" i="3" s="1"/>
  <c r="AK100" i="3"/>
  <c r="C100" i="3"/>
  <c r="B100" i="3"/>
  <c r="BB99" i="3"/>
  <c r="BA99" i="3"/>
  <c r="AX99" i="3"/>
  <c r="AW99" i="3"/>
  <c r="AV99" i="3"/>
  <c r="AU99" i="3"/>
  <c r="AT99" i="3"/>
  <c r="AY99" i="3" s="1"/>
  <c r="AR99" i="3"/>
  <c r="AQ99" i="3"/>
  <c r="AP99" i="3"/>
  <c r="AO99" i="3"/>
  <c r="AK99" i="3"/>
  <c r="C99" i="3"/>
  <c r="B99" i="3"/>
  <c r="BA98" i="3"/>
  <c r="BB98" i="3" s="1"/>
  <c r="AX98" i="3"/>
  <c r="AW98" i="3"/>
  <c r="AV98" i="3"/>
  <c r="AU98" i="3"/>
  <c r="AT98" i="3"/>
  <c r="AY98" i="3" s="1"/>
  <c r="AR98" i="3"/>
  <c r="AQ98" i="3"/>
  <c r="AP98" i="3"/>
  <c r="AO98" i="3"/>
  <c r="AK98" i="3"/>
  <c r="C98" i="3"/>
  <c r="B98" i="3"/>
  <c r="BA97" i="3"/>
  <c r="BB97" i="3" s="1"/>
  <c r="AX97" i="3"/>
  <c r="AW97" i="3"/>
  <c r="AV97" i="3"/>
  <c r="AU97" i="3"/>
  <c r="AT97" i="3"/>
  <c r="AY97" i="3" s="1"/>
  <c r="AQ97" i="3"/>
  <c r="AP97" i="3"/>
  <c r="AR97" i="3" s="1"/>
  <c r="AO97" i="3"/>
  <c r="AK97" i="3"/>
  <c r="C97" i="3"/>
  <c r="B97" i="3"/>
  <c r="BA96" i="3"/>
  <c r="BB96" i="3" s="1"/>
  <c r="AX96" i="3"/>
  <c r="AW96" i="3"/>
  <c r="AY96" i="3" s="1"/>
  <c r="AV96" i="3"/>
  <c r="AU96" i="3"/>
  <c r="AT96" i="3"/>
  <c r="AQ96" i="3"/>
  <c r="AP96" i="3"/>
  <c r="AR96" i="3" s="1"/>
  <c r="AO96" i="3"/>
  <c r="AK96" i="3"/>
  <c r="C96" i="3"/>
  <c r="B96" i="3"/>
  <c r="BB95" i="3"/>
  <c r="BA95" i="3"/>
  <c r="AX95" i="3"/>
  <c r="AW95" i="3"/>
  <c r="AV95" i="3"/>
  <c r="AU95" i="3"/>
  <c r="AT95" i="3"/>
  <c r="AQ95" i="3"/>
  <c r="AP95" i="3"/>
  <c r="AO95" i="3"/>
  <c r="AR95" i="3" s="1"/>
  <c r="AK95" i="3"/>
  <c r="C95" i="3"/>
  <c r="B95" i="3"/>
  <c r="BA94" i="3"/>
  <c r="BB94" i="3" s="1"/>
  <c r="AX94" i="3"/>
  <c r="AW94" i="3"/>
  <c r="AV94" i="3"/>
  <c r="AU94" i="3"/>
  <c r="AT94" i="3"/>
  <c r="AQ94" i="3"/>
  <c r="AP94" i="3"/>
  <c r="AO94" i="3"/>
  <c r="AK94" i="3"/>
  <c r="C94" i="3"/>
  <c r="B94" i="3"/>
  <c r="BB93" i="3"/>
  <c r="BA93" i="3"/>
  <c r="AY93" i="3"/>
  <c r="AX93" i="3"/>
  <c r="AW93" i="3"/>
  <c r="AV93" i="3"/>
  <c r="AU93" i="3"/>
  <c r="AT93" i="3"/>
  <c r="AR93" i="3"/>
  <c r="AQ93" i="3"/>
  <c r="AP93" i="3"/>
  <c r="AO93" i="3"/>
  <c r="AK93" i="3"/>
  <c r="C93" i="3"/>
  <c r="B93" i="3"/>
  <c r="BB92" i="3"/>
  <c r="BA92" i="3"/>
  <c r="AX92" i="3"/>
  <c r="AW92" i="3"/>
  <c r="AV92" i="3"/>
  <c r="AU92" i="3"/>
  <c r="AT92" i="3"/>
  <c r="AY92" i="3" s="1"/>
  <c r="AQ92" i="3"/>
  <c r="AR92" i="3" s="1"/>
  <c r="AP92" i="3"/>
  <c r="AO92" i="3"/>
  <c r="AK92" i="3"/>
  <c r="C92" i="3"/>
  <c r="B92" i="3"/>
  <c r="BA91" i="3"/>
  <c r="BB91" i="3" s="1"/>
  <c r="AX91" i="3"/>
  <c r="AW91" i="3"/>
  <c r="AV91" i="3"/>
  <c r="AU91" i="3"/>
  <c r="AT91" i="3"/>
  <c r="AY91" i="3" s="1"/>
  <c r="AR91" i="3"/>
  <c r="AQ91" i="3"/>
  <c r="AP91" i="3"/>
  <c r="AO91" i="3"/>
  <c r="AK91" i="3"/>
  <c r="C91" i="3"/>
  <c r="B91" i="3"/>
  <c r="BA90" i="3"/>
  <c r="BB90" i="3" s="1"/>
  <c r="AX90" i="3"/>
  <c r="AW90" i="3"/>
  <c r="AY90" i="3" s="1"/>
  <c r="AV90" i="3"/>
  <c r="AU90" i="3"/>
  <c r="AT90" i="3"/>
  <c r="AQ90" i="3"/>
  <c r="AP90" i="3"/>
  <c r="AR90" i="3" s="1"/>
  <c r="AO90" i="3"/>
  <c r="AK90" i="3"/>
  <c r="C90" i="3"/>
  <c r="B90" i="3"/>
  <c r="BB89" i="3"/>
  <c r="BA89" i="3"/>
  <c r="AX89" i="3"/>
  <c r="AW89" i="3"/>
  <c r="AV89" i="3"/>
  <c r="AU89" i="3"/>
  <c r="AY89" i="3" s="1"/>
  <c r="AT89" i="3"/>
  <c r="AQ89" i="3"/>
  <c r="AP89" i="3"/>
  <c r="AO89" i="3"/>
  <c r="AK89" i="3"/>
  <c r="C89" i="3"/>
  <c r="B89" i="3"/>
  <c r="BB88" i="3"/>
  <c r="BA88" i="3"/>
  <c r="AX88" i="3"/>
  <c r="AW88" i="3"/>
  <c r="AV88" i="3"/>
  <c r="AU88" i="3"/>
  <c r="AT88" i="3"/>
  <c r="AQ88" i="3"/>
  <c r="AP88" i="3"/>
  <c r="AO88" i="3"/>
  <c r="AR88" i="3" s="1"/>
  <c r="AK88" i="3"/>
  <c r="C88" i="3"/>
  <c r="B88" i="3"/>
  <c r="BB87" i="3"/>
  <c r="BA87" i="3"/>
  <c r="AY87" i="3"/>
  <c r="AX87" i="3"/>
  <c r="AW87" i="3"/>
  <c r="AV87" i="3"/>
  <c r="AU87" i="3"/>
  <c r="AT87" i="3"/>
  <c r="AR87" i="3"/>
  <c r="AQ87" i="3"/>
  <c r="AP87" i="3"/>
  <c r="AO87" i="3"/>
  <c r="AK87" i="3"/>
  <c r="C87" i="3"/>
  <c r="B87" i="3"/>
  <c r="BA86" i="3"/>
  <c r="BB86" i="3" s="1"/>
  <c r="AX86" i="3"/>
  <c r="AW86" i="3"/>
  <c r="AV86" i="3"/>
  <c r="AU86" i="3"/>
  <c r="AT86" i="3"/>
  <c r="AY86" i="3" s="1"/>
  <c r="AQ86" i="3"/>
  <c r="AR86" i="3" s="1"/>
  <c r="AP86" i="3"/>
  <c r="AO86" i="3"/>
  <c r="AK86" i="3"/>
  <c r="C86" i="3"/>
  <c r="B86" i="3"/>
  <c r="BA85" i="3"/>
  <c r="BB85" i="3" s="1"/>
  <c r="AX85" i="3"/>
  <c r="AW85" i="3"/>
  <c r="AV85" i="3"/>
  <c r="AU85" i="3"/>
  <c r="AT85" i="3"/>
  <c r="AY85" i="3" s="1"/>
  <c r="AQ85" i="3"/>
  <c r="AP85" i="3"/>
  <c r="AR85" i="3" s="1"/>
  <c r="AO85" i="3"/>
  <c r="AK85" i="3"/>
  <c r="C85" i="3"/>
  <c r="B85" i="3"/>
  <c r="BA84" i="3"/>
  <c r="BB84" i="3" s="1"/>
  <c r="AY84" i="3"/>
  <c r="AX84" i="3"/>
  <c r="AW84" i="3"/>
  <c r="AV84" i="3"/>
  <c r="AU84" i="3"/>
  <c r="AT84" i="3"/>
  <c r="AR84" i="3"/>
  <c r="AQ84" i="3"/>
  <c r="AP84" i="3"/>
  <c r="AO84" i="3"/>
  <c r="AK84" i="3"/>
  <c r="C84" i="3"/>
  <c r="B84" i="3"/>
  <c r="BB83" i="3"/>
  <c r="BA83" i="3"/>
  <c r="AX83" i="3"/>
  <c r="AW83" i="3"/>
  <c r="AV83" i="3"/>
  <c r="AU83" i="3"/>
  <c r="AY83" i="3" s="1"/>
  <c r="AT83" i="3"/>
  <c r="AQ83" i="3"/>
  <c r="AP83" i="3"/>
  <c r="AO83" i="3"/>
  <c r="AR83" i="3" s="1"/>
  <c r="AK83" i="3"/>
  <c r="C83" i="3"/>
  <c r="B83" i="3"/>
  <c r="BA82" i="3"/>
  <c r="BB82" i="3" s="1"/>
  <c r="AX82" i="3"/>
  <c r="AW82" i="3"/>
  <c r="AV82" i="3"/>
  <c r="AU82" i="3"/>
  <c r="AT82" i="3"/>
  <c r="AQ82" i="3"/>
  <c r="AP82" i="3"/>
  <c r="AO82" i="3"/>
  <c r="AR82" i="3" s="1"/>
  <c r="AK82" i="3"/>
  <c r="C82" i="3"/>
  <c r="B82" i="3"/>
  <c r="BB81" i="3"/>
  <c r="BA81" i="3"/>
  <c r="AX81" i="3"/>
  <c r="AW81" i="3"/>
  <c r="AV81" i="3"/>
  <c r="AU81" i="3"/>
  <c r="AT81" i="3"/>
  <c r="AY81" i="3" s="1"/>
  <c r="AR81" i="3"/>
  <c r="AQ81" i="3"/>
  <c r="AP81" i="3"/>
  <c r="AO81" i="3"/>
  <c r="AK81" i="3"/>
  <c r="C81" i="3"/>
  <c r="B81" i="3"/>
  <c r="BA80" i="3"/>
  <c r="BB80" i="3" s="1"/>
  <c r="AX80" i="3"/>
  <c r="AW80" i="3"/>
  <c r="AV80" i="3"/>
  <c r="AU80" i="3"/>
  <c r="AT80" i="3"/>
  <c r="AY80" i="3" s="1"/>
  <c r="AR80" i="3"/>
  <c r="AQ80" i="3"/>
  <c r="AP80" i="3"/>
  <c r="AO80" i="3"/>
  <c r="AK80" i="3"/>
  <c r="C80" i="3"/>
  <c r="B80" i="3"/>
  <c r="BA79" i="3"/>
  <c r="BB79" i="3" s="1"/>
  <c r="AX79" i="3"/>
  <c r="AW79" i="3"/>
  <c r="AV79" i="3"/>
  <c r="AU79" i="3"/>
  <c r="AT79" i="3"/>
  <c r="AQ79" i="3"/>
  <c r="AP79" i="3"/>
  <c r="AR79" i="3" s="1"/>
  <c r="AO79" i="3"/>
  <c r="AK79" i="3"/>
  <c r="C79" i="3"/>
  <c r="B79" i="3"/>
  <c r="BA78" i="3"/>
  <c r="BB78" i="3" s="1"/>
  <c r="AX78" i="3"/>
  <c r="AW78" i="3"/>
  <c r="AY78" i="3" s="1"/>
  <c r="AV78" i="3"/>
  <c r="AU78" i="3"/>
  <c r="AT78" i="3"/>
  <c r="AQ78" i="3"/>
  <c r="AP78" i="3"/>
  <c r="AR78" i="3" s="1"/>
  <c r="AO78" i="3"/>
  <c r="AK78" i="3"/>
  <c r="C78" i="3"/>
  <c r="B78" i="3"/>
  <c r="BB77" i="3"/>
  <c r="BA77" i="3"/>
  <c r="AX77" i="3"/>
  <c r="AW77" i="3"/>
  <c r="AV77" i="3"/>
  <c r="AU77" i="3"/>
  <c r="AT77" i="3"/>
  <c r="AQ77" i="3"/>
  <c r="AP77" i="3"/>
  <c r="AO77" i="3"/>
  <c r="AR77" i="3" s="1"/>
  <c r="AK77" i="3"/>
  <c r="C77" i="3"/>
  <c r="B77" i="3"/>
  <c r="BA76" i="3"/>
  <c r="BB76" i="3" s="1"/>
  <c r="AX76" i="3"/>
  <c r="AW76" i="3"/>
  <c r="AV76" i="3"/>
  <c r="AU76" i="3"/>
  <c r="AT76" i="3"/>
  <c r="AQ76" i="3"/>
  <c r="AP76" i="3"/>
  <c r="AO76" i="3"/>
  <c r="AK76" i="3"/>
  <c r="C76" i="3"/>
  <c r="B76" i="3"/>
  <c r="BB75" i="3"/>
  <c r="BA75" i="3"/>
  <c r="AY75" i="3"/>
  <c r="AX75" i="3"/>
  <c r="AW75" i="3"/>
  <c r="AV75" i="3"/>
  <c r="AU75" i="3"/>
  <c r="AT75" i="3"/>
  <c r="AR75" i="3"/>
  <c r="AQ75" i="3"/>
  <c r="AP75" i="3"/>
  <c r="AO75" i="3"/>
  <c r="AK75" i="3"/>
  <c r="C75" i="3"/>
  <c r="B75" i="3"/>
  <c r="BB74" i="3"/>
  <c r="BA74" i="3"/>
  <c r="AX74" i="3"/>
  <c r="AW74" i="3"/>
  <c r="AV74" i="3"/>
  <c r="AU74" i="3"/>
  <c r="AT74" i="3"/>
  <c r="AQ74" i="3"/>
  <c r="AP74" i="3"/>
  <c r="AO74" i="3"/>
  <c r="AR74" i="3" s="1"/>
  <c r="AK74" i="3"/>
  <c r="C74" i="3"/>
  <c r="B74" i="3"/>
  <c r="BB73" i="3"/>
  <c r="BA73" i="3"/>
  <c r="AX73" i="3"/>
  <c r="AW73" i="3"/>
  <c r="AV73" i="3"/>
  <c r="AU73" i="3"/>
  <c r="AT73" i="3"/>
  <c r="AY73" i="3" s="1"/>
  <c r="AQ73" i="3"/>
  <c r="AP73" i="3"/>
  <c r="AR73" i="3" s="1"/>
  <c r="AO73" i="3"/>
  <c r="AK73" i="3"/>
  <c r="C73" i="3"/>
  <c r="B73" i="3"/>
  <c r="BA72" i="3"/>
  <c r="BB72" i="3" s="1"/>
  <c r="AX72" i="3"/>
  <c r="AW72" i="3"/>
  <c r="AV72" i="3"/>
  <c r="AU72" i="3"/>
  <c r="AT72" i="3"/>
  <c r="AY72" i="3" s="1"/>
  <c r="AQ72" i="3"/>
  <c r="AP72" i="3"/>
  <c r="AO72" i="3"/>
  <c r="AR72" i="3" s="1"/>
  <c r="AK72" i="3"/>
  <c r="C72" i="3"/>
  <c r="B72" i="3"/>
  <c r="BB71" i="3"/>
  <c r="BA71" i="3"/>
  <c r="AY71" i="3"/>
  <c r="AX71" i="3"/>
  <c r="AW71" i="3"/>
  <c r="AV71" i="3"/>
  <c r="AU71" i="3"/>
  <c r="AT71" i="3"/>
  <c r="AR71" i="3"/>
  <c r="AQ71" i="3"/>
  <c r="AP71" i="3"/>
  <c r="AO71" i="3"/>
  <c r="AK71" i="3"/>
  <c r="C71" i="3"/>
  <c r="B71" i="3"/>
  <c r="BA70" i="3"/>
  <c r="BB70" i="3" s="1"/>
  <c r="AX70" i="3"/>
  <c r="AW70" i="3"/>
  <c r="AV70" i="3"/>
  <c r="AU70" i="3"/>
  <c r="AT70" i="3"/>
  <c r="AQ70" i="3"/>
  <c r="AP70" i="3"/>
  <c r="AO70" i="3"/>
  <c r="AR70" i="3" s="1"/>
  <c r="AK70" i="3"/>
  <c r="C70" i="3"/>
  <c r="B70" i="3"/>
  <c r="BB69" i="3"/>
  <c r="BA69" i="3"/>
  <c r="AX69" i="3"/>
  <c r="AW69" i="3"/>
  <c r="AY69" i="3" s="1"/>
  <c r="AV69" i="3"/>
  <c r="AU69" i="3"/>
  <c r="AT69" i="3"/>
  <c r="AQ69" i="3"/>
  <c r="AP69" i="3"/>
  <c r="AR69" i="3" s="1"/>
  <c r="AO69" i="3"/>
  <c r="AK69" i="3"/>
  <c r="C69" i="3"/>
  <c r="B69" i="3"/>
  <c r="BB68" i="3"/>
  <c r="BA68" i="3"/>
  <c r="AX68" i="3"/>
  <c r="AW68" i="3"/>
  <c r="AV68" i="3"/>
  <c r="AU68" i="3"/>
  <c r="AT68" i="3"/>
  <c r="AY68" i="3" s="1"/>
  <c r="AQ68" i="3"/>
  <c r="AP68" i="3"/>
  <c r="AO68" i="3"/>
  <c r="AR68" i="3" s="1"/>
  <c r="AK68" i="3"/>
  <c r="C68" i="3"/>
  <c r="B68" i="3"/>
  <c r="BB67" i="3"/>
  <c r="BA67" i="3"/>
  <c r="AX67" i="3"/>
  <c r="AW67" i="3"/>
  <c r="AV67" i="3"/>
  <c r="AU67" i="3"/>
  <c r="AT67" i="3"/>
  <c r="AY67" i="3" s="1"/>
  <c r="AQ67" i="3"/>
  <c r="AP67" i="3"/>
  <c r="AR67" i="3" s="1"/>
  <c r="AO67" i="3"/>
  <c r="AK67" i="3"/>
  <c r="C67" i="3"/>
  <c r="B67" i="3"/>
  <c r="BA66" i="3"/>
  <c r="BB66" i="3" s="1"/>
  <c r="AX66" i="3"/>
  <c r="AW66" i="3"/>
  <c r="AV66" i="3"/>
  <c r="AU66" i="3"/>
  <c r="AT66" i="3"/>
  <c r="AY66" i="3" s="1"/>
  <c r="AQ66" i="3"/>
  <c r="AP66" i="3"/>
  <c r="AO66" i="3"/>
  <c r="AR66" i="3" s="1"/>
  <c r="AK66" i="3"/>
  <c r="C66" i="3"/>
  <c r="B66" i="3"/>
  <c r="BB65" i="3"/>
  <c r="BA65" i="3"/>
  <c r="AY65" i="3"/>
  <c r="AX65" i="3"/>
  <c r="AW65" i="3"/>
  <c r="AV65" i="3"/>
  <c r="AU65" i="3"/>
  <c r="AT65" i="3"/>
  <c r="AR65" i="3"/>
  <c r="AQ65" i="3"/>
  <c r="AP65" i="3"/>
  <c r="AO65" i="3"/>
  <c r="AK65" i="3"/>
  <c r="C65" i="3"/>
  <c r="B65" i="3"/>
  <c r="BA64" i="3"/>
  <c r="BB64" i="3" s="1"/>
  <c r="AX64" i="3"/>
  <c r="AW64" i="3"/>
  <c r="AV64" i="3"/>
  <c r="AU64" i="3"/>
  <c r="AT64" i="3"/>
  <c r="AQ64" i="3"/>
  <c r="AP64" i="3"/>
  <c r="AO64" i="3"/>
  <c r="AR64" i="3" s="1"/>
  <c r="AK64" i="3"/>
  <c r="C64" i="3"/>
  <c r="B64" i="3"/>
  <c r="BB63" i="3"/>
  <c r="BA63" i="3"/>
  <c r="AX63" i="3"/>
  <c r="AW63" i="3"/>
  <c r="AY63" i="3" s="1"/>
  <c r="AV63" i="3"/>
  <c r="AU63" i="3"/>
  <c r="AT63" i="3"/>
  <c r="AQ63" i="3"/>
  <c r="AP63" i="3"/>
  <c r="AR63" i="3" s="1"/>
  <c r="AO63" i="3"/>
  <c r="AK63" i="3"/>
  <c r="C63" i="3"/>
  <c r="B63" i="3"/>
  <c r="BB62" i="3"/>
  <c r="BA62" i="3"/>
  <c r="AX62" i="3"/>
  <c r="AW62" i="3"/>
  <c r="AV62" i="3"/>
  <c r="AU62" i="3"/>
  <c r="AT62" i="3"/>
  <c r="AY62" i="3" s="1"/>
  <c r="AQ62" i="3"/>
  <c r="AP62" i="3"/>
  <c r="AO62" i="3"/>
  <c r="AR62" i="3" s="1"/>
  <c r="AK62" i="3"/>
  <c r="C62" i="3"/>
  <c r="B62" i="3"/>
  <c r="BB61" i="3"/>
  <c r="BA61" i="3"/>
  <c r="AX61" i="3"/>
  <c r="AW61" i="3"/>
  <c r="AV61" i="3"/>
  <c r="AU61" i="3"/>
  <c r="AT61" i="3"/>
  <c r="AY61" i="3" s="1"/>
  <c r="AQ61" i="3"/>
  <c r="AP61" i="3"/>
  <c r="AR61" i="3" s="1"/>
  <c r="AO61" i="3"/>
  <c r="AK61" i="3"/>
  <c r="C61" i="3"/>
  <c r="B61" i="3"/>
  <c r="BA60" i="3"/>
  <c r="BB60" i="3" s="1"/>
  <c r="AX60" i="3"/>
  <c r="AW60" i="3"/>
  <c r="AV60" i="3"/>
  <c r="AU60" i="3"/>
  <c r="AT60" i="3"/>
  <c r="AY60" i="3" s="1"/>
  <c r="AQ60" i="3"/>
  <c r="AP60" i="3"/>
  <c r="AO60" i="3"/>
  <c r="AR60" i="3" s="1"/>
  <c r="AK60" i="3"/>
  <c r="C60" i="3"/>
  <c r="B60" i="3"/>
  <c r="BB59" i="3"/>
  <c r="BA59" i="3"/>
  <c r="AY59" i="3"/>
  <c r="AX59" i="3"/>
  <c r="AW59" i="3"/>
  <c r="AV59" i="3"/>
  <c r="AU59" i="3"/>
  <c r="AT59" i="3"/>
  <c r="AR59" i="3"/>
  <c r="AQ59" i="3"/>
  <c r="AP59" i="3"/>
  <c r="AO59" i="3"/>
  <c r="AK59" i="3"/>
  <c r="C59" i="3"/>
  <c r="B59" i="3"/>
  <c r="BA58" i="3"/>
  <c r="BB58" i="3" s="1"/>
  <c r="AX58" i="3"/>
  <c r="AW58" i="3"/>
  <c r="AV58" i="3"/>
  <c r="AU58" i="3"/>
  <c r="AT58" i="3"/>
  <c r="AY58" i="3" s="1"/>
  <c r="AQ58" i="3"/>
  <c r="AP58" i="3"/>
  <c r="AO58" i="3"/>
  <c r="AK58" i="3"/>
  <c r="C58" i="3"/>
  <c r="B58" i="3"/>
  <c r="BB57" i="3"/>
  <c r="BA57" i="3"/>
  <c r="AX57" i="3"/>
  <c r="AW57" i="3"/>
  <c r="AY57" i="3" s="1"/>
  <c r="AV57" i="3"/>
  <c r="AU57" i="3"/>
  <c r="AT57" i="3"/>
  <c r="AQ57" i="3"/>
  <c r="AP57" i="3"/>
  <c r="AR57" i="3" s="1"/>
  <c r="AO57" i="3"/>
  <c r="AK57" i="3"/>
  <c r="C57" i="3"/>
  <c r="B57" i="3"/>
  <c r="BB56" i="3"/>
  <c r="BA56" i="3"/>
  <c r="AX56" i="3"/>
  <c r="AW56" i="3"/>
  <c r="AV56" i="3"/>
  <c r="AU56" i="3"/>
  <c r="AT56" i="3"/>
  <c r="AQ56" i="3"/>
  <c r="AP56" i="3"/>
  <c r="AO56" i="3"/>
  <c r="AR56" i="3" s="1"/>
  <c r="AK56" i="3"/>
  <c r="C56" i="3"/>
  <c r="B56" i="3"/>
  <c r="BB55" i="3"/>
  <c r="BA55" i="3"/>
  <c r="AX55" i="3"/>
  <c r="AW55" i="3"/>
  <c r="AV55" i="3"/>
  <c r="AU55" i="3"/>
  <c r="AT55" i="3"/>
  <c r="AY55" i="3" s="1"/>
  <c r="AQ55" i="3"/>
  <c r="AP55" i="3"/>
  <c r="AR55" i="3" s="1"/>
  <c r="AO55" i="3"/>
  <c r="AK55" i="3"/>
  <c r="C55" i="3"/>
  <c r="B55" i="3"/>
  <c r="BA54" i="3"/>
  <c r="BB54" i="3" s="1"/>
  <c r="AX54" i="3"/>
  <c r="AW54" i="3"/>
  <c r="AV54" i="3"/>
  <c r="AU54" i="3"/>
  <c r="AT54" i="3"/>
  <c r="AY54" i="3" s="1"/>
  <c r="AQ54" i="3"/>
  <c r="AP54" i="3"/>
  <c r="AO54" i="3"/>
  <c r="AR54" i="3" s="1"/>
  <c r="AK54" i="3"/>
  <c r="C54" i="3"/>
  <c r="B54" i="3"/>
  <c r="BB53" i="3"/>
  <c r="BA53" i="3"/>
  <c r="AY53" i="3"/>
  <c r="AX53" i="3"/>
  <c r="AW53" i="3"/>
  <c r="AV53" i="3"/>
  <c r="AU53" i="3"/>
  <c r="AT53" i="3"/>
  <c r="AR53" i="3"/>
  <c r="AQ53" i="3"/>
  <c r="AP53" i="3"/>
  <c r="AO53" i="3"/>
  <c r="AK53" i="3"/>
  <c r="C53" i="3"/>
  <c r="B53" i="3"/>
  <c r="BA52" i="3"/>
  <c r="BB52" i="3" s="1"/>
  <c r="AX52" i="3"/>
  <c r="AW52" i="3"/>
  <c r="AV52" i="3"/>
  <c r="AU52" i="3"/>
  <c r="AT52" i="3"/>
  <c r="AQ52" i="3"/>
  <c r="AP52" i="3"/>
  <c r="AO52" i="3"/>
  <c r="AR52" i="3" s="1"/>
  <c r="AK52" i="3"/>
  <c r="C52" i="3"/>
  <c r="B52" i="3"/>
  <c r="BB51" i="3"/>
  <c r="BA51" i="3"/>
  <c r="AX51" i="3"/>
  <c r="AW51" i="3"/>
  <c r="AY51" i="3" s="1"/>
  <c r="AV51" i="3"/>
  <c r="AU51" i="3"/>
  <c r="AT51" i="3"/>
  <c r="AQ51" i="3"/>
  <c r="AP51" i="3"/>
  <c r="AR51" i="3" s="1"/>
  <c r="AO51" i="3"/>
  <c r="AK51" i="3"/>
  <c r="C51" i="3"/>
  <c r="B51" i="3"/>
  <c r="BB50" i="3"/>
  <c r="BA50" i="3"/>
  <c r="AX50" i="3"/>
  <c r="AW50" i="3"/>
  <c r="AV50" i="3"/>
  <c r="AU50" i="3"/>
  <c r="AT50" i="3"/>
  <c r="AY50" i="3" s="1"/>
  <c r="AQ50" i="3"/>
  <c r="AP50" i="3"/>
  <c r="AO50" i="3"/>
  <c r="AR50" i="3" s="1"/>
  <c r="AK50" i="3"/>
  <c r="C50" i="3"/>
  <c r="B50" i="3"/>
  <c r="BB49" i="3"/>
  <c r="BA49" i="3"/>
  <c r="AX49" i="3"/>
  <c r="AW49" i="3"/>
  <c r="AV49" i="3"/>
  <c r="AU49" i="3"/>
  <c r="AT49" i="3"/>
  <c r="AY49" i="3" s="1"/>
  <c r="AQ49" i="3"/>
  <c r="AP49" i="3"/>
  <c r="AR49" i="3" s="1"/>
  <c r="AO49" i="3"/>
  <c r="AK49" i="3"/>
  <c r="C49" i="3"/>
  <c r="B49" i="3"/>
  <c r="BA48" i="3"/>
  <c r="BB48" i="3" s="1"/>
  <c r="AX48" i="3"/>
  <c r="AW48" i="3"/>
  <c r="AV48" i="3"/>
  <c r="AU48" i="3"/>
  <c r="AT48" i="3"/>
  <c r="AY48" i="3" s="1"/>
  <c r="AQ48" i="3"/>
  <c r="AP48" i="3"/>
  <c r="AO48" i="3"/>
  <c r="AR48" i="3" s="1"/>
  <c r="AK48" i="3"/>
  <c r="C48" i="3"/>
  <c r="B48" i="3"/>
  <c r="BB47" i="3"/>
  <c r="BA47" i="3"/>
  <c r="AY47" i="3"/>
  <c r="AX47" i="3"/>
  <c r="AW47" i="3"/>
  <c r="AV47" i="3"/>
  <c r="AU47" i="3"/>
  <c r="AT47" i="3"/>
  <c r="AR47" i="3"/>
  <c r="AQ47" i="3"/>
  <c r="AP47" i="3"/>
  <c r="AO47" i="3"/>
  <c r="AK47" i="3"/>
  <c r="C47" i="3"/>
  <c r="B47" i="3"/>
  <c r="BA46" i="3"/>
  <c r="BB46" i="3" s="1"/>
  <c r="AX46" i="3"/>
  <c r="AW46" i="3"/>
  <c r="AV46" i="3"/>
  <c r="AU46" i="3"/>
  <c r="AT46" i="3"/>
  <c r="AQ46" i="3"/>
  <c r="AP46" i="3"/>
  <c r="AO46" i="3"/>
  <c r="AR46" i="3" s="1"/>
  <c r="AK46" i="3"/>
  <c r="C46" i="3"/>
  <c r="B46" i="3"/>
  <c r="BB45" i="3"/>
  <c r="BA45" i="3"/>
  <c r="AX45" i="3"/>
  <c r="AW45" i="3"/>
  <c r="AY45" i="3" s="1"/>
  <c r="AV45" i="3"/>
  <c r="AU45" i="3"/>
  <c r="AT45" i="3"/>
  <c r="AQ45" i="3"/>
  <c r="AP45" i="3"/>
  <c r="AR45" i="3" s="1"/>
  <c r="AO45" i="3"/>
  <c r="BB44" i="3"/>
  <c r="BA44" i="3"/>
  <c r="AY44" i="3"/>
  <c r="AX44" i="3"/>
  <c r="AW44" i="3"/>
  <c r="AV44" i="3"/>
  <c r="AU44" i="3"/>
  <c r="AT44" i="3"/>
  <c r="AR44" i="3"/>
  <c r="AQ44" i="3"/>
  <c r="AP44" i="3"/>
  <c r="AO44" i="3"/>
  <c r="AK44" i="3"/>
  <c r="C44" i="3"/>
  <c r="B44" i="3"/>
  <c r="BA43" i="3"/>
  <c r="BB43" i="3" s="1"/>
  <c r="AX43" i="3"/>
  <c r="AW43" i="3"/>
  <c r="AV43" i="3"/>
  <c r="AU43" i="3"/>
  <c r="AT43" i="3"/>
  <c r="AQ43" i="3"/>
  <c r="AP43" i="3"/>
  <c r="AO43" i="3"/>
  <c r="AK43" i="3"/>
  <c r="C43" i="3"/>
  <c r="B43" i="3"/>
  <c r="BB42" i="3"/>
  <c r="BA42" i="3"/>
  <c r="AX42" i="3"/>
  <c r="AW42" i="3"/>
  <c r="AV42" i="3"/>
  <c r="AY42" i="3" s="1"/>
  <c r="AU42" i="3"/>
  <c r="AT42" i="3"/>
  <c r="AQ42" i="3"/>
  <c r="AP42" i="3"/>
  <c r="AO42" i="3"/>
  <c r="AR42" i="3" s="1"/>
  <c r="AK42" i="3"/>
  <c r="C42" i="3"/>
  <c r="B42" i="3"/>
  <c r="BB41" i="3"/>
  <c r="BA41" i="3"/>
  <c r="AX41" i="3"/>
  <c r="AW41" i="3"/>
  <c r="AV41" i="3"/>
  <c r="AU41" i="3"/>
  <c r="AT41" i="3"/>
  <c r="AQ41" i="3"/>
  <c r="AP41" i="3"/>
  <c r="AO41" i="3"/>
  <c r="AK41" i="3"/>
  <c r="C41" i="3"/>
  <c r="B41" i="3"/>
  <c r="BB40" i="3"/>
  <c r="BA40" i="3"/>
  <c r="AX40" i="3"/>
  <c r="AW40" i="3"/>
  <c r="AV40" i="3"/>
  <c r="AU40" i="3"/>
  <c r="AT40" i="3"/>
  <c r="AY40" i="3" s="1"/>
  <c r="AQ40" i="3"/>
  <c r="AP40" i="3"/>
  <c r="AR40" i="3" s="1"/>
  <c r="AO40" i="3"/>
  <c r="AK40" i="3"/>
  <c r="C40" i="3"/>
  <c r="B40" i="3"/>
  <c r="BA39" i="3"/>
  <c r="BB39" i="3" s="1"/>
  <c r="AY39" i="3"/>
  <c r="AX39" i="3"/>
  <c r="AW39" i="3"/>
  <c r="AV39" i="3"/>
  <c r="AU39" i="3"/>
  <c r="AT39" i="3"/>
  <c r="AR39" i="3"/>
  <c r="AQ39" i="3"/>
  <c r="AP39" i="3"/>
  <c r="AO39" i="3"/>
  <c r="AK39" i="3"/>
  <c r="C39" i="3"/>
  <c r="B39" i="3"/>
  <c r="BB38" i="3"/>
  <c r="BA38" i="3"/>
  <c r="AX38" i="3"/>
  <c r="AW38" i="3"/>
  <c r="AV38" i="3"/>
  <c r="AU38" i="3"/>
  <c r="AY38" i="3" s="1"/>
  <c r="AT38" i="3"/>
  <c r="AR38" i="3"/>
  <c r="AQ38" i="3"/>
  <c r="AP38" i="3"/>
  <c r="AO38" i="3"/>
  <c r="AK38" i="3"/>
  <c r="C38" i="3"/>
  <c r="B38" i="3"/>
  <c r="BA37" i="3"/>
  <c r="BB37" i="3" s="1"/>
  <c r="AX37" i="3"/>
  <c r="AW37" i="3"/>
  <c r="AV37" i="3"/>
  <c r="AU37" i="3"/>
  <c r="AT37" i="3"/>
  <c r="AQ37" i="3"/>
  <c r="AP37" i="3"/>
  <c r="AO37" i="3"/>
  <c r="AR37" i="3" s="1"/>
  <c r="AK37" i="3"/>
  <c r="C37" i="3"/>
  <c r="B37" i="3"/>
  <c r="BB36" i="3"/>
  <c r="BA36" i="3"/>
  <c r="AX36" i="3"/>
  <c r="AW36" i="3"/>
  <c r="AV36" i="3"/>
  <c r="AY36" i="3" s="1"/>
  <c r="AU36" i="3"/>
  <c r="AT36" i="3"/>
  <c r="AQ36" i="3"/>
  <c r="AP36" i="3"/>
  <c r="AO36" i="3"/>
  <c r="AR36" i="3" s="1"/>
  <c r="AK36" i="3"/>
  <c r="C36" i="3"/>
  <c r="B36" i="3"/>
  <c r="BB35" i="3"/>
  <c r="BA35" i="3"/>
  <c r="AX35" i="3"/>
  <c r="AW35" i="3"/>
  <c r="AV35" i="3"/>
  <c r="AU35" i="3"/>
  <c r="AT35" i="3"/>
  <c r="AQ35" i="3"/>
  <c r="AP35" i="3"/>
  <c r="AO35" i="3"/>
  <c r="AK35" i="3"/>
  <c r="C35" i="3"/>
  <c r="B35" i="3"/>
  <c r="BB34" i="3"/>
  <c r="BA34" i="3"/>
  <c r="AX34" i="3"/>
  <c r="AW34" i="3"/>
  <c r="AV34" i="3"/>
  <c r="AU34" i="3"/>
  <c r="AT34" i="3"/>
  <c r="AY34" i="3" s="1"/>
  <c r="AQ34" i="3"/>
  <c r="AP34" i="3"/>
  <c r="AR34" i="3" s="1"/>
  <c r="AO34" i="3"/>
  <c r="AK34" i="3"/>
  <c r="C34" i="3"/>
  <c r="B34" i="3"/>
  <c r="BA33" i="3"/>
  <c r="BB33" i="3" s="1"/>
  <c r="AX33" i="3"/>
  <c r="AW33" i="3"/>
  <c r="AV33" i="3"/>
  <c r="AY33" i="3" s="1"/>
  <c r="AU33" i="3"/>
  <c r="AT33" i="3"/>
  <c r="AQ33" i="3"/>
  <c r="AP33" i="3"/>
  <c r="AO33" i="3"/>
  <c r="AR33" i="3" s="1"/>
  <c r="AK33" i="3"/>
  <c r="BB32" i="3"/>
  <c r="BA32" i="3"/>
  <c r="AX32" i="3"/>
  <c r="AW32" i="3"/>
  <c r="AY32" i="3" s="1"/>
  <c r="AV32" i="3"/>
  <c r="AU32" i="3"/>
  <c r="AT32" i="3"/>
  <c r="AQ32" i="3"/>
  <c r="AP32" i="3"/>
  <c r="AR32" i="3" s="1"/>
  <c r="AO32" i="3"/>
  <c r="AK32" i="3"/>
  <c r="C32" i="3"/>
  <c r="B32" i="3"/>
  <c r="BB31" i="3"/>
  <c r="BA31" i="3"/>
  <c r="AX31" i="3"/>
  <c r="AW31" i="3"/>
  <c r="AV31" i="3"/>
  <c r="AU31" i="3"/>
  <c r="AT31" i="3"/>
  <c r="AQ31" i="3"/>
  <c r="AP31" i="3"/>
  <c r="AO31" i="3"/>
  <c r="AK31" i="3"/>
  <c r="C31" i="3"/>
  <c r="B31" i="3"/>
  <c r="BA30" i="3"/>
  <c r="BB30" i="3" s="1"/>
  <c r="AX30" i="3"/>
  <c r="AW30" i="3"/>
  <c r="AV30" i="3"/>
  <c r="AU30" i="3"/>
  <c r="AT30" i="3"/>
  <c r="AQ30" i="3"/>
  <c r="AP30" i="3"/>
  <c r="AR30" i="3" s="1"/>
  <c r="AO30" i="3"/>
  <c r="AK30" i="3"/>
  <c r="C30" i="3"/>
  <c r="B30" i="3"/>
  <c r="BA29" i="3"/>
  <c r="BB29" i="3" s="1"/>
  <c r="AX29" i="3"/>
  <c r="AW29" i="3"/>
  <c r="AV29" i="3"/>
  <c r="AU29" i="3"/>
  <c r="AT29" i="3"/>
  <c r="AY29" i="3" s="1"/>
  <c r="AR29" i="3"/>
  <c r="AQ29" i="3"/>
  <c r="AP29" i="3"/>
  <c r="AO29" i="3"/>
  <c r="AK29" i="3"/>
  <c r="C29" i="3"/>
  <c r="B29" i="3"/>
  <c r="BB28" i="3"/>
  <c r="BA28" i="3"/>
  <c r="AX28" i="3"/>
  <c r="AY28" i="3" s="1"/>
  <c r="AW28" i="3"/>
  <c r="AV28" i="3"/>
  <c r="AU28" i="3"/>
  <c r="AT28" i="3"/>
  <c r="AQ28" i="3"/>
  <c r="AR28" i="3" s="1"/>
  <c r="AP28" i="3"/>
  <c r="AO28" i="3"/>
  <c r="AK28" i="3"/>
  <c r="C28" i="3"/>
  <c r="B28" i="3"/>
  <c r="BA27" i="3"/>
  <c r="BB27" i="3" s="1"/>
  <c r="AX27" i="3"/>
  <c r="AW27" i="3"/>
  <c r="AV27" i="3"/>
  <c r="AU27" i="3"/>
  <c r="AT27" i="3"/>
  <c r="AQ27" i="3"/>
  <c r="AP27" i="3"/>
  <c r="AO27" i="3"/>
  <c r="AK27" i="3"/>
  <c r="C27" i="3"/>
  <c r="B27" i="3"/>
  <c r="BB26" i="3"/>
  <c r="BA26" i="3"/>
  <c r="AX26" i="3"/>
  <c r="AW26" i="3"/>
  <c r="AV26" i="3"/>
  <c r="AY26" i="3" s="1"/>
  <c r="AU26" i="3"/>
  <c r="AT26" i="3"/>
  <c r="AQ26" i="3"/>
  <c r="AP26" i="3"/>
  <c r="AO26" i="3"/>
  <c r="AR26" i="3" s="1"/>
  <c r="AK26" i="3"/>
  <c r="C26" i="3"/>
  <c r="B26" i="3"/>
  <c r="BB25" i="3"/>
  <c r="BA25" i="3"/>
  <c r="AX25" i="3"/>
  <c r="AW25" i="3"/>
  <c r="AV25" i="3"/>
  <c r="AU25" i="3"/>
  <c r="AT25" i="3"/>
  <c r="AQ25" i="3"/>
  <c r="AP25" i="3"/>
  <c r="AO25" i="3"/>
  <c r="AR25" i="3" s="1"/>
  <c r="AK25" i="3"/>
  <c r="C25" i="3"/>
  <c r="B25" i="3"/>
  <c r="BA24" i="3"/>
  <c r="BB24" i="3" s="1"/>
  <c r="AX24" i="3"/>
  <c r="AW24" i="3"/>
  <c r="AV24" i="3"/>
  <c r="AU24" i="3"/>
  <c r="AT24" i="3"/>
  <c r="AQ24" i="3"/>
  <c r="AP24" i="3"/>
  <c r="AR24" i="3" s="1"/>
  <c r="AO24" i="3"/>
  <c r="AK24" i="3"/>
  <c r="C24" i="3"/>
  <c r="B24" i="3"/>
  <c r="BA23" i="3"/>
  <c r="BB23" i="3" s="1"/>
  <c r="AX23" i="3"/>
  <c r="AW23" i="3"/>
  <c r="AV23" i="3"/>
  <c r="AU23" i="3"/>
  <c r="AT23" i="3"/>
  <c r="AY23" i="3" s="1"/>
  <c r="AQ23" i="3"/>
  <c r="AP23" i="3"/>
  <c r="AO23" i="3"/>
  <c r="AR23" i="3" s="1"/>
  <c r="AK23" i="3"/>
  <c r="BB22" i="3"/>
  <c r="BA22" i="3"/>
  <c r="AY22" i="3"/>
  <c r="AX22" i="3"/>
  <c r="AW22" i="3"/>
  <c r="AV22" i="3"/>
  <c r="AU22" i="3"/>
  <c r="AT22" i="3"/>
  <c r="AR22" i="3"/>
  <c r="AQ22" i="3"/>
  <c r="AP22" i="3"/>
  <c r="AO22" i="3"/>
  <c r="AK22" i="3"/>
  <c r="BA21" i="3"/>
  <c r="BB21" i="3" s="1"/>
  <c r="AX21" i="3"/>
  <c r="AW21" i="3"/>
  <c r="AV21" i="3"/>
  <c r="AU21" i="3"/>
  <c r="AT21" i="3"/>
  <c r="AY21" i="3" s="1"/>
  <c r="AQ21" i="3"/>
  <c r="AP21" i="3"/>
  <c r="AO21" i="3"/>
  <c r="AR21" i="3" s="1"/>
  <c r="AK21" i="3"/>
  <c r="BB20" i="3"/>
  <c r="BA20" i="3"/>
  <c r="AX20" i="3"/>
  <c r="AW20" i="3"/>
  <c r="AV20" i="3"/>
  <c r="AY20" i="3" s="1"/>
  <c r="AU20" i="3"/>
  <c r="AT20" i="3"/>
  <c r="AQ20" i="3"/>
  <c r="AP20" i="3"/>
  <c r="AO20" i="3"/>
  <c r="AR20" i="3" s="1"/>
  <c r="AK20" i="3"/>
  <c r="BA19" i="3"/>
  <c r="BB19" i="3" s="1"/>
  <c r="AX19" i="3"/>
  <c r="AW19" i="3"/>
  <c r="AV19" i="3"/>
  <c r="AU19" i="3"/>
  <c r="AT19" i="3"/>
  <c r="AY19" i="3" s="1"/>
  <c r="AQ19" i="3"/>
  <c r="AP19" i="3"/>
  <c r="AO19" i="3"/>
  <c r="AR19" i="3" s="1"/>
  <c r="AK19" i="3"/>
  <c r="BB18" i="3"/>
  <c r="BA18" i="3"/>
  <c r="AX18" i="3"/>
  <c r="AW18" i="3"/>
  <c r="AV18" i="3"/>
  <c r="AY18" i="3" s="1"/>
  <c r="AU18" i="3"/>
  <c r="AT18" i="3"/>
  <c r="AQ18" i="3"/>
  <c r="AP18" i="3"/>
  <c r="AO18" i="3"/>
  <c r="AR18" i="3" s="1"/>
  <c r="AK18" i="3"/>
  <c r="BA17" i="3"/>
  <c r="BB17" i="3" s="1"/>
  <c r="AX17" i="3"/>
  <c r="AW17" i="3"/>
  <c r="AV17" i="3"/>
  <c r="AU17" i="3"/>
  <c r="AT17" i="3"/>
  <c r="AY17" i="3" s="1"/>
  <c r="AQ17" i="3"/>
  <c r="AP17" i="3"/>
  <c r="AO17" i="3"/>
  <c r="AR17" i="3" s="1"/>
  <c r="AK17" i="3"/>
  <c r="BB16" i="3"/>
  <c r="BA16" i="3"/>
  <c r="AY16" i="3"/>
  <c r="AX16" i="3"/>
  <c r="AW16" i="3"/>
  <c r="AV16" i="3"/>
  <c r="AU16" i="3"/>
  <c r="AT16" i="3"/>
  <c r="AQ16" i="3"/>
  <c r="AP16" i="3"/>
  <c r="AO16" i="3"/>
  <c r="AR16" i="3" s="1"/>
  <c r="AK16" i="3"/>
  <c r="BA15" i="3"/>
  <c r="BB15" i="3" s="1"/>
  <c r="AX15" i="3"/>
  <c r="AW15" i="3"/>
  <c r="AV15" i="3"/>
  <c r="AU15" i="3"/>
  <c r="AT15" i="3"/>
  <c r="AY15" i="3" s="1"/>
  <c r="AQ15" i="3"/>
  <c r="AP15" i="3"/>
  <c r="AO15" i="3"/>
  <c r="AR15" i="3" s="1"/>
  <c r="AK15" i="3"/>
  <c r="BB14" i="3"/>
  <c r="BA14" i="3"/>
  <c r="AX14" i="3"/>
  <c r="AW14" i="3"/>
  <c r="AV14" i="3"/>
  <c r="AY14" i="3" s="1"/>
  <c r="AU14" i="3"/>
  <c r="AT14" i="3"/>
  <c r="AQ14" i="3"/>
  <c r="AP14" i="3"/>
  <c r="AO14" i="3"/>
  <c r="AR14" i="3" s="1"/>
  <c r="AK14" i="3"/>
  <c r="BA13" i="3"/>
  <c r="BB13" i="3" s="1"/>
  <c r="AX13" i="3"/>
  <c r="AW13" i="3"/>
  <c r="AV13" i="3"/>
  <c r="AU13" i="3"/>
  <c r="AT13" i="3"/>
  <c r="AY13" i="3" s="1"/>
  <c r="AQ13" i="3"/>
  <c r="AP13" i="3"/>
  <c r="AO13" i="3"/>
  <c r="AR13" i="3" s="1"/>
  <c r="AK13" i="3"/>
  <c r="BB12" i="3"/>
  <c r="BA12" i="3"/>
  <c r="AX12" i="3"/>
  <c r="AW12" i="3"/>
  <c r="AV12" i="3"/>
  <c r="AY12" i="3" s="1"/>
  <c r="AU12" i="3"/>
  <c r="AT12" i="3"/>
  <c r="AQ12" i="3"/>
  <c r="AP12" i="3"/>
  <c r="AO12" i="3"/>
  <c r="AR12" i="3" s="1"/>
  <c r="AK12" i="3"/>
  <c r="BA11" i="3"/>
  <c r="BB11" i="3" s="1"/>
  <c r="AY11" i="3"/>
  <c r="AX11" i="3"/>
  <c r="AW11" i="3"/>
  <c r="AV11" i="3"/>
  <c r="AU11" i="3"/>
  <c r="AT11" i="3"/>
  <c r="AR11" i="3"/>
  <c r="AQ11" i="3"/>
  <c r="AP11" i="3"/>
  <c r="AO11" i="3"/>
  <c r="AK11" i="3"/>
  <c r="BB10" i="3"/>
  <c r="BA10" i="3"/>
  <c r="AY10" i="3"/>
  <c r="AX10" i="3"/>
  <c r="AW10" i="3"/>
  <c r="AV10" i="3"/>
  <c r="AU10" i="3"/>
  <c r="AT10" i="3"/>
  <c r="AR10" i="3"/>
  <c r="AQ10" i="3"/>
  <c r="AP10" i="3"/>
  <c r="AO10" i="3"/>
  <c r="AK10" i="3"/>
  <c r="BA9" i="3"/>
  <c r="BB9" i="3" s="1"/>
  <c r="AX9" i="3"/>
  <c r="AW9" i="3"/>
  <c r="AV9" i="3"/>
  <c r="AU9" i="3"/>
  <c r="AT9" i="3"/>
  <c r="AY9" i="3" s="1"/>
  <c r="AQ9" i="3"/>
  <c r="AP9" i="3"/>
  <c r="AO9" i="3"/>
  <c r="AR9" i="3" s="1"/>
  <c r="AK9" i="3"/>
  <c r="BB8" i="3"/>
  <c r="BA8" i="3"/>
  <c r="AX8" i="3"/>
  <c r="AW8" i="3"/>
  <c r="AV8" i="3"/>
  <c r="AY8" i="3" s="1"/>
  <c r="AU8" i="3"/>
  <c r="AT8" i="3"/>
  <c r="AQ8" i="3"/>
  <c r="AP8" i="3"/>
  <c r="AO8" i="3"/>
  <c r="AR8" i="3" s="1"/>
  <c r="AK8" i="3"/>
  <c r="BA7" i="3"/>
  <c r="BB7" i="3" s="1"/>
  <c r="AY7" i="3"/>
  <c r="AX7" i="3"/>
  <c r="AW7" i="3"/>
  <c r="AV7" i="3"/>
  <c r="AU7" i="3"/>
  <c r="AT7" i="3"/>
  <c r="AR7" i="3"/>
  <c r="AQ7" i="3"/>
  <c r="AP7" i="3"/>
  <c r="AO7" i="3"/>
  <c r="AK7" i="3"/>
  <c r="BB6" i="3"/>
  <c r="BA6" i="3"/>
  <c r="AX6" i="3"/>
  <c r="AW6" i="3"/>
  <c r="AV6" i="3"/>
  <c r="AU6" i="3"/>
  <c r="AY6" i="3" s="1"/>
  <c r="AT6" i="3"/>
  <c r="AQ6" i="3"/>
  <c r="AP6" i="3"/>
  <c r="AO6" i="3"/>
  <c r="AR6" i="3" s="1"/>
  <c r="AK6" i="3"/>
  <c r="BA5" i="3"/>
  <c r="BB5" i="3" s="1"/>
  <c r="BB148" i="3" s="1"/>
  <c r="AX5" i="3"/>
  <c r="AW5" i="3"/>
  <c r="AV5" i="3"/>
  <c r="AU5" i="3"/>
  <c r="AT5" i="3"/>
  <c r="AY5" i="3" s="1"/>
  <c r="AQ5" i="3"/>
  <c r="AP5" i="3"/>
  <c r="AO5" i="3"/>
  <c r="AR5" i="3" s="1"/>
  <c r="AK5" i="3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AJ177" i="2" s="1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AJ175" i="2" s="1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AJ174" i="2" s="1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AJ173" i="2" s="1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AJ172" i="2" s="1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AJ171" i="2" s="1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AJ169" i="2" s="1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AJ168" i="2" s="1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AJ167" i="2" s="1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AJ166" i="2" s="1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AJ165" i="2" s="1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AJ163" i="2" s="1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AJ162" i="2" s="1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AJ161" i="2" s="1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AJ160" i="2" s="1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AJ159" i="2" s="1"/>
  <c r="E159" i="2"/>
  <c r="D159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AJ156" i="2" s="1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AJ155" i="2" s="1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AJ154" i="2" s="1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J153" i="2" s="1"/>
  <c r="D153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AJ152" i="2" s="1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AY147" i="2"/>
  <c r="AX147" i="2"/>
  <c r="AW147" i="2"/>
  <c r="AV147" i="2"/>
  <c r="AU147" i="2"/>
  <c r="AT147" i="2"/>
  <c r="AR147" i="2"/>
  <c r="AQ147" i="2"/>
  <c r="AP147" i="2"/>
  <c r="AO147" i="2"/>
  <c r="AK147" i="2"/>
  <c r="C147" i="2"/>
  <c r="B147" i="2"/>
  <c r="AX146" i="2"/>
  <c r="AW146" i="2"/>
  <c r="AV146" i="2"/>
  <c r="AU146" i="2"/>
  <c r="AT146" i="2"/>
  <c r="AQ146" i="2"/>
  <c r="AP146" i="2"/>
  <c r="AO146" i="2"/>
  <c r="AR146" i="2" s="1"/>
  <c r="AK146" i="2"/>
  <c r="C146" i="2"/>
  <c r="B146" i="2"/>
  <c r="AY145" i="2"/>
  <c r="AX145" i="2"/>
  <c r="AW145" i="2"/>
  <c r="AV145" i="2"/>
  <c r="AU145" i="2"/>
  <c r="AT145" i="2"/>
  <c r="AR145" i="2"/>
  <c r="AQ145" i="2"/>
  <c r="AP145" i="2"/>
  <c r="AO145" i="2"/>
  <c r="AK145" i="2"/>
  <c r="C145" i="2"/>
  <c r="B145" i="2"/>
  <c r="AX144" i="2"/>
  <c r="AW144" i="2"/>
  <c r="AV144" i="2"/>
  <c r="AU144" i="2"/>
  <c r="AT144" i="2"/>
  <c r="AQ144" i="2"/>
  <c r="AP144" i="2"/>
  <c r="AO144" i="2"/>
  <c r="AR144" i="2" s="1"/>
  <c r="AK144" i="2"/>
  <c r="C144" i="2"/>
  <c r="B144" i="2"/>
  <c r="AY143" i="2"/>
  <c r="AX143" i="2"/>
  <c r="AW143" i="2"/>
  <c r="AV143" i="2"/>
  <c r="AU143" i="2"/>
  <c r="AT143" i="2"/>
  <c r="AR143" i="2"/>
  <c r="AQ143" i="2"/>
  <c r="AP143" i="2"/>
  <c r="AO143" i="2"/>
  <c r="AK143" i="2"/>
  <c r="C143" i="2"/>
  <c r="B143" i="2"/>
  <c r="AX142" i="2"/>
  <c r="AW142" i="2"/>
  <c r="AV142" i="2"/>
  <c r="AU142" i="2"/>
  <c r="AT142" i="2"/>
  <c r="AQ142" i="2"/>
  <c r="AP142" i="2"/>
  <c r="AO142" i="2"/>
  <c r="AR142" i="2" s="1"/>
  <c r="AK142" i="2"/>
  <c r="C142" i="2"/>
  <c r="B142" i="2"/>
  <c r="AY141" i="2"/>
  <c r="AX141" i="2"/>
  <c r="AW141" i="2"/>
  <c r="AV141" i="2"/>
  <c r="AU141" i="2"/>
  <c r="AT141" i="2"/>
  <c r="AR141" i="2"/>
  <c r="AQ141" i="2"/>
  <c r="AP141" i="2"/>
  <c r="AO141" i="2"/>
  <c r="AK141" i="2"/>
  <c r="C141" i="2"/>
  <c r="B141" i="2"/>
  <c r="AX140" i="2"/>
  <c r="AW140" i="2"/>
  <c r="AV140" i="2"/>
  <c r="AU140" i="2"/>
  <c r="AT140" i="2"/>
  <c r="AQ140" i="2"/>
  <c r="AP140" i="2"/>
  <c r="AO140" i="2"/>
  <c r="AR140" i="2" s="1"/>
  <c r="AK140" i="2"/>
  <c r="C140" i="2"/>
  <c r="B140" i="2"/>
  <c r="AY139" i="2"/>
  <c r="AX139" i="2"/>
  <c r="AW139" i="2"/>
  <c r="AV139" i="2"/>
  <c r="AU139" i="2"/>
  <c r="AT139" i="2"/>
  <c r="AR139" i="2"/>
  <c r="AQ139" i="2"/>
  <c r="AP139" i="2"/>
  <c r="AO139" i="2"/>
  <c r="AK139" i="2"/>
  <c r="C139" i="2"/>
  <c r="B139" i="2"/>
  <c r="AX138" i="2"/>
  <c r="AW138" i="2"/>
  <c r="AV138" i="2"/>
  <c r="AU138" i="2"/>
  <c r="AT138" i="2"/>
  <c r="AQ138" i="2"/>
  <c r="AP138" i="2"/>
  <c r="AO138" i="2"/>
  <c r="AR138" i="2" s="1"/>
  <c r="AK138" i="2"/>
  <c r="C138" i="2"/>
  <c r="B138" i="2"/>
  <c r="AY137" i="2"/>
  <c r="AX137" i="2"/>
  <c r="AW137" i="2"/>
  <c r="AV137" i="2"/>
  <c r="AU137" i="2"/>
  <c r="AT137" i="2"/>
  <c r="AR137" i="2"/>
  <c r="AQ137" i="2"/>
  <c r="AP137" i="2"/>
  <c r="AO137" i="2"/>
  <c r="AK137" i="2"/>
  <c r="C137" i="2"/>
  <c r="B137" i="2"/>
  <c r="AX136" i="2"/>
  <c r="AW136" i="2"/>
  <c r="AV136" i="2"/>
  <c r="AU136" i="2"/>
  <c r="AT136" i="2"/>
  <c r="AQ136" i="2"/>
  <c r="AP136" i="2"/>
  <c r="AO136" i="2"/>
  <c r="AR136" i="2" s="1"/>
  <c r="AK136" i="2"/>
  <c r="C136" i="2"/>
  <c r="B136" i="2"/>
  <c r="AY135" i="2"/>
  <c r="AX135" i="2"/>
  <c r="AW135" i="2"/>
  <c r="AV135" i="2"/>
  <c r="AU135" i="2"/>
  <c r="AT135" i="2"/>
  <c r="AR135" i="2"/>
  <c r="AQ135" i="2"/>
  <c r="AP135" i="2"/>
  <c r="AO135" i="2"/>
  <c r="AK135" i="2"/>
  <c r="C135" i="2"/>
  <c r="B135" i="2"/>
  <c r="AX134" i="2"/>
  <c r="AW134" i="2"/>
  <c r="AV134" i="2"/>
  <c r="AU134" i="2"/>
  <c r="AT134" i="2"/>
  <c r="AQ134" i="2"/>
  <c r="AP134" i="2"/>
  <c r="AO134" i="2"/>
  <c r="AR134" i="2" s="1"/>
  <c r="AK134" i="2"/>
  <c r="C134" i="2"/>
  <c r="B134" i="2"/>
  <c r="AY133" i="2"/>
  <c r="AX133" i="2"/>
  <c r="AW133" i="2"/>
  <c r="AV133" i="2"/>
  <c r="AU133" i="2"/>
  <c r="AT133" i="2"/>
  <c r="AR133" i="2"/>
  <c r="AQ133" i="2"/>
  <c r="AP133" i="2"/>
  <c r="AO133" i="2"/>
  <c r="AK133" i="2"/>
  <c r="C133" i="2"/>
  <c r="B133" i="2"/>
  <c r="AX132" i="2"/>
  <c r="AW132" i="2"/>
  <c r="AV132" i="2"/>
  <c r="AU132" i="2"/>
  <c r="AT132" i="2"/>
  <c r="AQ132" i="2"/>
  <c r="AP132" i="2"/>
  <c r="AO132" i="2"/>
  <c r="AR132" i="2" s="1"/>
  <c r="AK132" i="2"/>
  <c r="C132" i="2"/>
  <c r="B132" i="2"/>
  <c r="AY131" i="2"/>
  <c r="AX131" i="2"/>
  <c r="AW131" i="2"/>
  <c r="AV131" i="2"/>
  <c r="AU131" i="2"/>
  <c r="AT131" i="2"/>
  <c r="AR131" i="2"/>
  <c r="AQ131" i="2"/>
  <c r="AP131" i="2"/>
  <c r="AO131" i="2"/>
  <c r="AK131" i="2"/>
  <c r="C131" i="2"/>
  <c r="B131" i="2"/>
  <c r="AX130" i="2"/>
  <c r="AW130" i="2"/>
  <c r="AV130" i="2"/>
  <c r="AU130" i="2"/>
  <c r="AT130" i="2"/>
  <c r="AQ130" i="2"/>
  <c r="AP130" i="2"/>
  <c r="AO130" i="2"/>
  <c r="AR130" i="2" s="1"/>
  <c r="AK130" i="2"/>
  <c r="C130" i="2"/>
  <c r="B130" i="2"/>
  <c r="AY129" i="2"/>
  <c r="AX129" i="2"/>
  <c r="AW129" i="2"/>
  <c r="AV129" i="2"/>
  <c r="AU129" i="2"/>
  <c r="AT129" i="2"/>
  <c r="AR129" i="2"/>
  <c r="AQ129" i="2"/>
  <c r="AP129" i="2"/>
  <c r="AO129" i="2"/>
  <c r="AK129" i="2"/>
  <c r="C129" i="2"/>
  <c r="B129" i="2"/>
  <c r="AX128" i="2"/>
  <c r="AW128" i="2"/>
  <c r="AV128" i="2"/>
  <c r="AU128" i="2"/>
  <c r="AT128" i="2"/>
  <c r="AQ128" i="2"/>
  <c r="AP128" i="2"/>
  <c r="AO128" i="2"/>
  <c r="AR128" i="2" s="1"/>
  <c r="AK128" i="2"/>
  <c r="C128" i="2"/>
  <c r="B128" i="2"/>
  <c r="AY127" i="2"/>
  <c r="AX127" i="2"/>
  <c r="AW127" i="2"/>
  <c r="AV127" i="2"/>
  <c r="AU127" i="2"/>
  <c r="AT127" i="2"/>
  <c r="AR127" i="2"/>
  <c r="AQ127" i="2"/>
  <c r="AP127" i="2"/>
  <c r="AO127" i="2"/>
  <c r="AK127" i="2"/>
  <c r="C127" i="2"/>
  <c r="B127" i="2"/>
  <c r="AX126" i="2"/>
  <c r="AW126" i="2"/>
  <c r="AV126" i="2"/>
  <c r="AU126" i="2"/>
  <c r="AT126" i="2"/>
  <c r="AQ126" i="2"/>
  <c r="AP126" i="2"/>
  <c r="AO126" i="2"/>
  <c r="AR126" i="2" s="1"/>
  <c r="AK126" i="2"/>
  <c r="C126" i="2"/>
  <c r="B126" i="2"/>
  <c r="AY125" i="2"/>
  <c r="AX125" i="2"/>
  <c r="AW125" i="2"/>
  <c r="AV125" i="2"/>
  <c r="AU125" i="2"/>
  <c r="AT125" i="2"/>
  <c r="AR125" i="2"/>
  <c r="AQ125" i="2"/>
  <c r="AP125" i="2"/>
  <c r="AO125" i="2"/>
  <c r="AK125" i="2"/>
  <c r="C125" i="2"/>
  <c r="B125" i="2"/>
  <c r="AX124" i="2"/>
  <c r="AW124" i="2"/>
  <c r="AV124" i="2"/>
  <c r="AU124" i="2"/>
  <c r="AT124" i="2"/>
  <c r="AQ124" i="2"/>
  <c r="AP124" i="2"/>
  <c r="AO124" i="2"/>
  <c r="AR124" i="2" s="1"/>
  <c r="AK124" i="2"/>
  <c r="C124" i="2"/>
  <c r="B124" i="2"/>
  <c r="AY123" i="2"/>
  <c r="AX123" i="2"/>
  <c r="AW123" i="2"/>
  <c r="AV123" i="2"/>
  <c r="AU123" i="2"/>
  <c r="AT123" i="2"/>
  <c r="AR123" i="2"/>
  <c r="AQ123" i="2"/>
  <c r="AP123" i="2"/>
  <c r="AO123" i="2"/>
  <c r="AK123" i="2"/>
  <c r="C123" i="2"/>
  <c r="B123" i="2"/>
  <c r="AX122" i="2"/>
  <c r="AW122" i="2"/>
  <c r="AV122" i="2"/>
  <c r="AU122" i="2"/>
  <c r="AT122" i="2"/>
  <c r="AQ122" i="2"/>
  <c r="AP122" i="2"/>
  <c r="AO122" i="2"/>
  <c r="AR122" i="2" s="1"/>
  <c r="AK122" i="2"/>
  <c r="C122" i="2"/>
  <c r="B122" i="2"/>
  <c r="AY121" i="2"/>
  <c r="AX121" i="2"/>
  <c r="AW121" i="2"/>
  <c r="AV121" i="2"/>
  <c r="AU121" i="2"/>
  <c r="AT121" i="2"/>
  <c r="AR121" i="2"/>
  <c r="AQ121" i="2"/>
  <c r="AP121" i="2"/>
  <c r="AO121" i="2"/>
  <c r="AK121" i="2"/>
  <c r="C121" i="2"/>
  <c r="B121" i="2"/>
  <c r="AX120" i="2"/>
  <c r="AW120" i="2"/>
  <c r="AV120" i="2"/>
  <c r="AU120" i="2"/>
  <c r="AT120" i="2"/>
  <c r="AQ120" i="2"/>
  <c r="AP120" i="2"/>
  <c r="AO120" i="2"/>
  <c r="AR120" i="2" s="1"/>
  <c r="AK120" i="2"/>
  <c r="C120" i="2"/>
  <c r="B120" i="2"/>
  <c r="AY119" i="2"/>
  <c r="AX119" i="2"/>
  <c r="AW119" i="2"/>
  <c r="AV119" i="2"/>
  <c r="AU119" i="2"/>
  <c r="AT119" i="2"/>
  <c r="AR119" i="2"/>
  <c r="AQ119" i="2"/>
  <c r="AP119" i="2"/>
  <c r="AO119" i="2"/>
  <c r="AK119" i="2"/>
  <c r="C119" i="2"/>
  <c r="B119" i="2"/>
  <c r="AX118" i="2"/>
  <c r="AW118" i="2"/>
  <c r="AV118" i="2"/>
  <c r="AU118" i="2"/>
  <c r="AT118" i="2"/>
  <c r="AQ118" i="2"/>
  <c r="AP118" i="2"/>
  <c r="AO118" i="2"/>
  <c r="AR118" i="2" s="1"/>
  <c r="AK118" i="2"/>
  <c r="C118" i="2"/>
  <c r="B118" i="2"/>
  <c r="AY117" i="2"/>
  <c r="AX117" i="2"/>
  <c r="AW117" i="2"/>
  <c r="AV117" i="2"/>
  <c r="AU117" i="2"/>
  <c r="AT117" i="2"/>
  <c r="AR117" i="2"/>
  <c r="AQ117" i="2"/>
  <c r="AP117" i="2"/>
  <c r="AO117" i="2"/>
  <c r="AK117" i="2"/>
  <c r="C117" i="2"/>
  <c r="B117" i="2"/>
  <c r="AX116" i="2"/>
  <c r="AW116" i="2"/>
  <c r="AV116" i="2"/>
  <c r="AU116" i="2"/>
  <c r="AT116" i="2"/>
  <c r="AQ116" i="2"/>
  <c r="AP116" i="2"/>
  <c r="AO116" i="2"/>
  <c r="AR116" i="2" s="1"/>
  <c r="AK116" i="2"/>
  <c r="C116" i="2"/>
  <c r="B116" i="2"/>
  <c r="AY115" i="2"/>
  <c r="AX115" i="2"/>
  <c r="AW115" i="2"/>
  <c r="AV115" i="2"/>
  <c r="AU115" i="2"/>
  <c r="AT115" i="2"/>
  <c r="AR115" i="2"/>
  <c r="AQ115" i="2"/>
  <c r="AP115" i="2"/>
  <c r="AO115" i="2"/>
  <c r="AK115" i="2"/>
  <c r="C115" i="2"/>
  <c r="B115" i="2"/>
  <c r="AX114" i="2"/>
  <c r="AW114" i="2"/>
  <c r="AV114" i="2"/>
  <c r="AU114" i="2"/>
  <c r="AT114" i="2"/>
  <c r="AQ114" i="2"/>
  <c r="AP114" i="2"/>
  <c r="AO114" i="2"/>
  <c r="AR114" i="2" s="1"/>
  <c r="AK114" i="2"/>
  <c r="C114" i="2"/>
  <c r="B114" i="2"/>
  <c r="AY113" i="2"/>
  <c r="AX113" i="2"/>
  <c r="AW113" i="2"/>
  <c r="AV113" i="2"/>
  <c r="AU113" i="2"/>
  <c r="AT113" i="2"/>
  <c r="AR113" i="2"/>
  <c r="AQ113" i="2"/>
  <c r="AP113" i="2"/>
  <c r="AO113" i="2"/>
  <c r="AK113" i="2"/>
  <c r="C113" i="2"/>
  <c r="B113" i="2"/>
  <c r="AX112" i="2"/>
  <c r="AW112" i="2"/>
  <c r="AV112" i="2"/>
  <c r="AU112" i="2"/>
  <c r="AT112" i="2"/>
  <c r="AQ112" i="2"/>
  <c r="AP112" i="2"/>
  <c r="AO112" i="2"/>
  <c r="AR112" i="2" s="1"/>
  <c r="AK112" i="2"/>
  <c r="C112" i="2"/>
  <c r="B112" i="2"/>
  <c r="AY111" i="2"/>
  <c r="AX111" i="2"/>
  <c r="AW111" i="2"/>
  <c r="AV111" i="2"/>
  <c r="AU111" i="2"/>
  <c r="AT111" i="2"/>
  <c r="AR111" i="2"/>
  <c r="AQ111" i="2"/>
  <c r="AP111" i="2"/>
  <c r="AO111" i="2"/>
  <c r="AK111" i="2"/>
  <c r="C111" i="2"/>
  <c r="B111" i="2"/>
  <c r="AX110" i="2"/>
  <c r="AW110" i="2"/>
  <c r="AV110" i="2"/>
  <c r="AU110" i="2"/>
  <c r="AT110" i="2"/>
  <c r="AQ110" i="2"/>
  <c r="AP110" i="2"/>
  <c r="AO110" i="2"/>
  <c r="AR110" i="2" s="1"/>
  <c r="AK110" i="2"/>
  <c r="C110" i="2"/>
  <c r="B110" i="2"/>
  <c r="AY109" i="2"/>
  <c r="AX109" i="2"/>
  <c r="AW109" i="2"/>
  <c r="AV109" i="2"/>
  <c r="AU109" i="2"/>
  <c r="AT109" i="2"/>
  <c r="AR109" i="2"/>
  <c r="AQ109" i="2"/>
  <c r="AP109" i="2"/>
  <c r="AO109" i="2"/>
  <c r="AK109" i="2"/>
  <c r="C109" i="2"/>
  <c r="B109" i="2"/>
  <c r="AX108" i="2"/>
  <c r="AW108" i="2"/>
  <c r="AV108" i="2"/>
  <c r="AU108" i="2"/>
  <c r="AT108" i="2"/>
  <c r="AQ108" i="2"/>
  <c r="AP108" i="2"/>
  <c r="AO108" i="2"/>
  <c r="AR108" i="2" s="1"/>
  <c r="AK108" i="2"/>
  <c r="C108" i="2"/>
  <c r="B108" i="2"/>
  <c r="AY107" i="2"/>
  <c r="AX107" i="2"/>
  <c r="AW107" i="2"/>
  <c r="AV107" i="2"/>
  <c r="AU107" i="2"/>
  <c r="AT107" i="2"/>
  <c r="AR107" i="2"/>
  <c r="AQ107" i="2"/>
  <c r="AP107" i="2"/>
  <c r="AO107" i="2"/>
  <c r="AK107" i="2"/>
  <c r="C107" i="2"/>
  <c r="B107" i="2"/>
  <c r="AX106" i="2"/>
  <c r="AW106" i="2"/>
  <c r="AV106" i="2"/>
  <c r="AU106" i="2"/>
  <c r="AT106" i="2"/>
  <c r="AQ106" i="2"/>
  <c r="AP106" i="2"/>
  <c r="AO106" i="2"/>
  <c r="AR106" i="2" s="1"/>
  <c r="AK106" i="2"/>
  <c r="C106" i="2"/>
  <c r="B106" i="2"/>
  <c r="AY105" i="2"/>
  <c r="AX105" i="2"/>
  <c r="AW105" i="2"/>
  <c r="AV105" i="2"/>
  <c r="AU105" i="2"/>
  <c r="AT105" i="2"/>
  <c r="AR105" i="2"/>
  <c r="AQ105" i="2"/>
  <c r="AP105" i="2"/>
  <c r="AO105" i="2"/>
  <c r="AK105" i="2"/>
  <c r="C105" i="2"/>
  <c r="B105" i="2"/>
  <c r="AX104" i="2"/>
  <c r="AW104" i="2"/>
  <c r="AV104" i="2"/>
  <c r="AU104" i="2"/>
  <c r="AT104" i="2"/>
  <c r="AQ104" i="2"/>
  <c r="AP104" i="2"/>
  <c r="AO104" i="2"/>
  <c r="AR104" i="2" s="1"/>
  <c r="AK104" i="2"/>
  <c r="C104" i="2"/>
  <c r="B104" i="2"/>
  <c r="AY103" i="2"/>
  <c r="AX103" i="2"/>
  <c r="AW103" i="2"/>
  <c r="AV103" i="2"/>
  <c r="AU103" i="2"/>
  <c r="AT103" i="2"/>
  <c r="AR103" i="2"/>
  <c r="AQ103" i="2"/>
  <c r="AP103" i="2"/>
  <c r="AO103" i="2"/>
  <c r="AK103" i="2"/>
  <c r="C103" i="2"/>
  <c r="B103" i="2"/>
  <c r="AX102" i="2"/>
  <c r="AW102" i="2"/>
  <c r="AV102" i="2"/>
  <c r="AU102" i="2"/>
  <c r="AT102" i="2"/>
  <c r="AQ102" i="2"/>
  <c r="AP102" i="2"/>
  <c r="AO102" i="2"/>
  <c r="AR102" i="2" s="1"/>
  <c r="AK102" i="2"/>
  <c r="C102" i="2"/>
  <c r="B102" i="2"/>
  <c r="AY101" i="2"/>
  <c r="AX101" i="2"/>
  <c r="AW101" i="2"/>
  <c r="AV101" i="2"/>
  <c r="AU101" i="2"/>
  <c r="AT101" i="2"/>
  <c r="AR101" i="2"/>
  <c r="AQ101" i="2"/>
  <c r="AP101" i="2"/>
  <c r="AO101" i="2"/>
  <c r="AK101" i="2"/>
  <c r="C101" i="2"/>
  <c r="B101" i="2"/>
  <c r="AX100" i="2"/>
  <c r="AW100" i="2"/>
  <c r="AV100" i="2"/>
  <c r="AU100" i="2"/>
  <c r="AT100" i="2"/>
  <c r="AQ100" i="2"/>
  <c r="AP100" i="2"/>
  <c r="AO100" i="2"/>
  <c r="AR100" i="2" s="1"/>
  <c r="AK100" i="2"/>
  <c r="C100" i="2"/>
  <c r="B100" i="2"/>
  <c r="AY99" i="2"/>
  <c r="AX99" i="2"/>
  <c r="AW99" i="2"/>
  <c r="AV99" i="2"/>
  <c r="AU99" i="2"/>
  <c r="AT99" i="2"/>
  <c r="AR99" i="2"/>
  <c r="AQ99" i="2"/>
  <c r="AP99" i="2"/>
  <c r="AO99" i="2"/>
  <c r="AK99" i="2"/>
  <c r="C99" i="2"/>
  <c r="B99" i="2"/>
  <c r="AX98" i="2"/>
  <c r="AW98" i="2"/>
  <c r="AV98" i="2"/>
  <c r="AU98" i="2"/>
  <c r="AT98" i="2"/>
  <c r="AQ98" i="2"/>
  <c r="AP98" i="2"/>
  <c r="AO98" i="2"/>
  <c r="AR98" i="2" s="1"/>
  <c r="AK98" i="2"/>
  <c r="C98" i="2"/>
  <c r="B98" i="2"/>
  <c r="AY97" i="2"/>
  <c r="AX97" i="2"/>
  <c r="AW97" i="2"/>
  <c r="AV97" i="2"/>
  <c r="AU97" i="2"/>
  <c r="AT97" i="2"/>
  <c r="AR97" i="2"/>
  <c r="AQ97" i="2"/>
  <c r="AP97" i="2"/>
  <c r="AO97" i="2"/>
  <c r="AK97" i="2"/>
  <c r="C97" i="2"/>
  <c r="B97" i="2"/>
  <c r="AX96" i="2"/>
  <c r="AW96" i="2"/>
  <c r="AV96" i="2"/>
  <c r="AU96" i="2"/>
  <c r="AT96" i="2"/>
  <c r="AQ96" i="2"/>
  <c r="AP96" i="2"/>
  <c r="AO96" i="2"/>
  <c r="AR96" i="2" s="1"/>
  <c r="AK96" i="2"/>
  <c r="C96" i="2"/>
  <c r="B96" i="2"/>
  <c r="AY95" i="2"/>
  <c r="AX95" i="2"/>
  <c r="AW95" i="2"/>
  <c r="AV95" i="2"/>
  <c r="AU95" i="2"/>
  <c r="AT95" i="2"/>
  <c r="AR95" i="2"/>
  <c r="AQ95" i="2"/>
  <c r="AP95" i="2"/>
  <c r="AO95" i="2"/>
  <c r="AK95" i="2"/>
  <c r="C95" i="2"/>
  <c r="B95" i="2"/>
  <c r="AX94" i="2"/>
  <c r="AW94" i="2"/>
  <c r="AV94" i="2"/>
  <c r="AU94" i="2"/>
  <c r="AT94" i="2"/>
  <c r="AQ94" i="2"/>
  <c r="AP94" i="2"/>
  <c r="AO94" i="2"/>
  <c r="AR94" i="2" s="1"/>
  <c r="AK94" i="2"/>
  <c r="C94" i="2"/>
  <c r="B94" i="2"/>
  <c r="AY93" i="2"/>
  <c r="AX93" i="2"/>
  <c r="AW93" i="2"/>
  <c r="AV93" i="2"/>
  <c r="AU93" i="2"/>
  <c r="AT93" i="2"/>
  <c r="AR93" i="2"/>
  <c r="AQ93" i="2"/>
  <c r="AP93" i="2"/>
  <c r="AO93" i="2"/>
  <c r="AK93" i="2"/>
  <c r="C93" i="2"/>
  <c r="B93" i="2"/>
  <c r="AX92" i="2"/>
  <c r="AW92" i="2"/>
  <c r="AV92" i="2"/>
  <c r="AU92" i="2"/>
  <c r="AT92" i="2"/>
  <c r="AQ92" i="2"/>
  <c r="AP92" i="2"/>
  <c r="AO92" i="2"/>
  <c r="AR92" i="2" s="1"/>
  <c r="AK92" i="2"/>
  <c r="C92" i="2"/>
  <c r="B92" i="2"/>
  <c r="AY91" i="2"/>
  <c r="AX91" i="2"/>
  <c r="AW91" i="2"/>
  <c r="AV91" i="2"/>
  <c r="AU91" i="2"/>
  <c r="AT91" i="2"/>
  <c r="AR91" i="2"/>
  <c r="AQ91" i="2"/>
  <c r="AP91" i="2"/>
  <c r="AO91" i="2"/>
  <c r="AK91" i="2"/>
  <c r="C91" i="2"/>
  <c r="B91" i="2"/>
  <c r="AX90" i="2"/>
  <c r="AW90" i="2"/>
  <c r="AV90" i="2"/>
  <c r="AU90" i="2"/>
  <c r="AT90" i="2"/>
  <c r="AQ90" i="2"/>
  <c r="AP90" i="2"/>
  <c r="AO90" i="2"/>
  <c r="AR90" i="2" s="1"/>
  <c r="AK90" i="2"/>
  <c r="C90" i="2"/>
  <c r="B90" i="2"/>
  <c r="AY89" i="2"/>
  <c r="AX89" i="2"/>
  <c r="AW89" i="2"/>
  <c r="AV89" i="2"/>
  <c r="AU89" i="2"/>
  <c r="AT89" i="2"/>
  <c r="AR89" i="2"/>
  <c r="AQ89" i="2"/>
  <c r="AP89" i="2"/>
  <c r="AO89" i="2"/>
  <c r="AK89" i="2"/>
  <c r="C89" i="2"/>
  <c r="B89" i="2"/>
  <c r="AX88" i="2"/>
  <c r="AW88" i="2"/>
  <c r="AV88" i="2"/>
  <c r="AU88" i="2"/>
  <c r="AT88" i="2"/>
  <c r="AQ88" i="2"/>
  <c r="AP88" i="2"/>
  <c r="AO88" i="2"/>
  <c r="AR88" i="2" s="1"/>
  <c r="AK88" i="2"/>
  <c r="C88" i="2"/>
  <c r="B88" i="2"/>
  <c r="AY87" i="2"/>
  <c r="AX87" i="2"/>
  <c r="AW87" i="2"/>
  <c r="AV87" i="2"/>
  <c r="AU87" i="2"/>
  <c r="AT87" i="2"/>
  <c r="AR87" i="2"/>
  <c r="AQ87" i="2"/>
  <c r="AP87" i="2"/>
  <c r="AO87" i="2"/>
  <c r="AK87" i="2"/>
  <c r="C87" i="2"/>
  <c r="B87" i="2"/>
  <c r="AX86" i="2"/>
  <c r="AW86" i="2"/>
  <c r="AV86" i="2"/>
  <c r="AU86" i="2"/>
  <c r="AT86" i="2"/>
  <c r="AQ86" i="2"/>
  <c r="AP86" i="2"/>
  <c r="AO86" i="2"/>
  <c r="AR86" i="2" s="1"/>
  <c r="AK86" i="2"/>
  <c r="C86" i="2"/>
  <c r="B86" i="2"/>
  <c r="AY85" i="2"/>
  <c r="AX85" i="2"/>
  <c r="AW85" i="2"/>
  <c r="AV85" i="2"/>
  <c r="AU85" i="2"/>
  <c r="AT85" i="2"/>
  <c r="AR85" i="2"/>
  <c r="AQ85" i="2"/>
  <c r="AP85" i="2"/>
  <c r="AO85" i="2"/>
  <c r="AK85" i="2"/>
  <c r="C85" i="2"/>
  <c r="B85" i="2"/>
  <c r="AX84" i="2"/>
  <c r="AW84" i="2"/>
  <c r="AV84" i="2"/>
  <c r="AU84" i="2"/>
  <c r="AT84" i="2"/>
  <c r="AQ84" i="2"/>
  <c r="AP84" i="2"/>
  <c r="AO84" i="2"/>
  <c r="AR84" i="2" s="1"/>
  <c r="AK84" i="2"/>
  <c r="C84" i="2"/>
  <c r="B84" i="2"/>
  <c r="AY83" i="2"/>
  <c r="AX83" i="2"/>
  <c r="AW83" i="2"/>
  <c r="AV83" i="2"/>
  <c r="AU83" i="2"/>
  <c r="AT83" i="2"/>
  <c r="AR83" i="2"/>
  <c r="AQ83" i="2"/>
  <c r="AP83" i="2"/>
  <c r="AO83" i="2"/>
  <c r="AK83" i="2"/>
  <c r="C83" i="2"/>
  <c r="B83" i="2"/>
  <c r="AX82" i="2"/>
  <c r="AW82" i="2"/>
  <c r="AV82" i="2"/>
  <c r="AU82" i="2"/>
  <c r="AT82" i="2"/>
  <c r="AQ82" i="2"/>
  <c r="AP82" i="2"/>
  <c r="AO82" i="2"/>
  <c r="AR82" i="2" s="1"/>
  <c r="AK82" i="2"/>
  <c r="C82" i="2"/>
  <c r="B82" i="2"/>
  <c r="AY81" i="2"/>
  <c r="AX81" i="2"/>
  <c r="AW81" i="2"/>
  <c r="AV81" i="2"/>
  <c r="AU81" i="2"/>
  <c r="AT81" i="2"/>
  <c r="AR81" i="2"/>
  <c r="AQ81" i="2"/>
  <c r="AP81" i="2"/>
  <c r="AO81" i="2"/>
  <c r="AK81" i="2"/>
  <c r="C81" i="2"/>
  <c r="B81" i="2"/>
  <c r="AX80" i="2"/>
  <c r="AW80" i="2"/>
  <c r="AV80" i="2"/>
  <c r="AU80" i="2"/>
  <c r="AT80" i="2"/>
  <c r="AQ80" i="2"/>
  <c r="AP80" i="2"/>
  <c r="AO80" i="2"/>
  <c r="AR80" i="2" s="1"/>
  <c r="AK80" i="2"/>
  <c r="C80" i="2"/>
  <c r="B80" i="2"/>
  <c r="AY79" i="2"/>
  <c r="AX79" i="2"/>
  <c r="AW79" i="2"/>
  <c r="AV79" i="2"/>
  <c r="AU79" i="2"/>
  <c r="AT79" i="2"/>
  <c r="AR79" i="2"/>
  <c r="AQ79" i="2"/>
  <c r="AP79" i="2"/>
  <c r="AO79" i="2"/>
  <c r="AK79" i="2"/>
  <c r="C79" i="2"/>
  <c r="B79" i="2"/>
  <c r="AX78" i="2"/>
  <c r="AW78" i="2"/>
  <c r="AV78" i="2"/>
  <c r="AU78" i="2"/>
  <c r="AT78" i="2"/>
  <c r="AQ78" i="2"/>
  <c r="AP78" i="2"/>
  <c r="AO78" i="2"/>
  <c r="AR78" i="2" s="1"/>
  <c r="AK78" i="2"/>
  <c r="C78" i="2"/>
  <c r="B78" i="2"/>
  <c r="AY77" i="2"/>
  <c r="AX77" i="2"/>
  <c r="AW77" i="2"/>
  <c r="AV77" i="2"/>
  <c r="AU77" i="2"/>
  <c r="AT77" i="2"/>
  <c r="AR77" i="2"/>
  <c r="AQ77" i="2"/>
  <c r="AP77" i="2"/>
  <c r="AO77" i="2"/>
  <c r="AK77" i="2"/>
  <c r="C77" i="2"/>
  <c r="B77" i="2"/>
  <c r="AX76" i="2"/>
  <c r="AW76" i="2"/>
  <c r="AV76" i="2"/>
  <c r="AU76" i="2"/>
  <c r="AT76" i="2"/>
  <c r="AQ76" i="2"/>
  <c r="AP76" i="2"/>
  <c r="AO76" i="2"/>
  <c r="AR76" i="2" s="1"/>
  <c r="AK76" i="2"/>
  <c r="C76" i="2"/>
  <c r="B76" i="2"/>
  <c r="AY75" i="2"/>
  <c r="AX75" i="2"/>
  <c r="AW75" i="2"/>
  <c r="AV75" i="2"/>
  <c r="AU75" i="2"/>
  <c r="AT75" i="2"/>
  <c r="AR75" i="2"/>
  <c r="AQ75" i="2"/>
  <c r="AP75" i="2"/>
  <c r="AO75" i="2"/>
  <c r="AK75" i="2"/>
  <c r="C75" i="2"/>
  <c r="B75" i="2"/>
  <c r="AX74" i="2"/>
  <c r="AW74" i="2"/>
  <c r="AV74" i="2"/>
  <c r="AU74" i="2"/>
  <c r="AT74" i="2"/>
  <c r="AQ74" i="2"/>
  <c r="AP74" i="2"/>
  <c r="AO74" i="2"/>
  <c r="AR74" i="2" s="1"/>
  <c r="AK74" i="2"/>
  <c r="C74" i="2"/>
  <c r="B74" i="2"/>
  <c r="AX73" i="2"/>
  <c r="AY73" i="2" s="1"/>
  <c r="AW73" i="2"/>
  <c r="AV73" i="2"/>
  <c r="AU73" i="2"/>
  <c r="AT73" i="2"/>
  <c r="AQ73" i="2"/>
  <c r="AR73" i="2" s="1"/>
  <c r="AP73" i="2"/>
  <c r="AO73" i="2"/>
  <c r="AK73" i="2"/>
  <c r="C73" i="2"/>
  <c r="B73" i="2"/>
  <c r="AX72" i="2"/>
  <c r="AW72" i="2"/>
  <c r="AV72" i="2"/>
  <c r="AU72" i="2"/>
  <c r="AT72" i="2"/>
  <c r="AQ72" i="2"/>
  <c r="AP72" i="2"/>
  <c r="AO72" i="2"/>
  <c r="AR72" i="2" s="1"/>
  <c r="AK72" i="2"/>
  <c r="C72" i="2"/>
  <c r="B72" i="2"/>
  <c r="AY71" i="2"/>
  <c r="AX71" i="2"/>
  <c r="AW71" i="2"/>
  <c r="AV71" i="2"/>
  <c r="AU71" i="2"/>
  <c r="AT71" i="2"/>
  <c r="AR71" i="2"/>
  <c r="AQ71" i="2"/>
  <c r="AP71" i="2"/>
  <c r="AO71" i="2"/>
  <c r="AK71" i="2"/>
  <c r="C71" i="2"/>
  <c r="B71" i="2"/>
  <c r="AX70" i="2"/>
  <c r="AW70" i="2"/>
  <c r="AV70" i="2"/>
  <c r="AU70" i="2"/>
  <c r="AT70" i="2"/>
  <c r="AQ70" i="2"/>
  <c r="AP70" i="2"/>
  <c r="AO70" i="2"/>
  <c r="AR70" i="2" s="1"/>
  <c r="AK70" i="2"/>
  <c r="C70" i="2"/>
  <c r="B70" i="2"/>
  <c r="AY69" i="2"/>
  <c r="AX69" i="2"/>
  <c r="AW69" i="2"/>
  <c r="AV69" i="2"/>
  <c r="AU69" i="2"/>
  <c r="AT69" i="2"/>
  <c r="AR69" i="2"/>
  <c r="AQ69" i="2"/>
  <c r="AP69" i="2"/>
  <c r="AO69" i="2"/>
  <c r="AK69" i="2"/>
  <c r="C69" i="2"/>
  <c r="B69" i="2"/>
  <c r="AX68" i="2"/>
  <c r="AW68" i="2"/>
  <c r="AV68" i="2"/>
  <c r="AU68" i="2"/>
  <c r="AT68" i="2"/>
  <c r="AY68" i="2" s="1"/>
  <c r="AQ68" i="2"/>
  <c r="AP68" i="2"/>
  <c r="AO68" i="2"/>
  <c r="AK68" i="2"/>
  <c r="C68" i="2"/>
  <c r="B68" i="2"/>
  <c r="AX67" i="2"/>
  <c r="AW67" i="2"/>
  <c r="AV67" i="2"/>
  <c r="AU67" i="2"/>
  <c r="AT67" i="2"/>
  <c r="AY67" i="2" s="1"/>
  <c r="AQ67" i="2"/>
  <c r="AR67" i="2" s="1"/>
  <c r="AP67" i="2"/>
  <c r="AO67" i="2"/>
  <c r="AK67" i="2"/>
  <c r="C67" i="2"/>
  <c r="B67" i="2"/>
  <c r="AX66" i="2"/>
  <c r="AW66" i="2"/>
  <c r="AV66" i="2"/>
  <c r="AU66" i="2"/>
  <c r="AT66" i="2"/>
  <c r="AQ66" i="2"/>
  <c r="AP66" i="2"/>
  <c r="AO66" i="2"/>
  <c r="AK66" i="2"/>
  <c r="C66" i="2"/>
  <c r="B66" i="2"/>
  <c r="AX65" i="2"/>
  <c r="AW65" i="2"/>
  <c r="AV65" i="2"/>
  <c r="AU65" i="2"/>
  <c r="AT65" i="2"/>
  <c r="AY65" i="2" s="1"/>
  <c r="AR65" i="2"/>
  <c r="AQ65" i="2"/>
  <c r="AP65" i="2"/>
  <c r="AO65" i="2"/>
  <c r="AK65" i="2"/>
  <c r="C65" i="2"/>
  <c r="B65" i="2"/>
  <c r="AX64" i="2"/>
  <c r="AW64" i="2"/>
  <c r="AV64" i="2"/>
  <c r="AU64" i="2"/>
  <c r="AT64" i="2"/>
  <c r="AQ64" i="2"/>
  <c r="AP64" i="2"/>
  <c r="AO64" i="2"/>
  <c r="AK64" i="2"/>
  <c r="C64" i="2"/>
  <c r="B64" i="2"/>
  <c r="AY63" i="2"/>
  <c r="AX63" i="2"/>
  <c r="AW63" i="2"/>
  <c r="AV63" i="2"/>
  <c r="AU63" i="2"/>
  <c r="AT63" i="2"/>
  <c r="AR63" i="2"/>
  <c r="AQ63" i="2"/>
  <c r="AP63" i="2"/>
  <c r="AO63" i="2"/>
  <c r="AK63" i="2"/>
  <c r="C63" i="2"/>
  <c r="B63" i="2"/>
  <c r="AX62" i="2"/>
  <c r="AW62" i="2"/>
  <c r="AV62" i="2"/>
  <c r="AU62" i="2"/>
  <c r="AT62" i="2"/>
  <c r="AY62" i="2" s="1"/>
  <c r="AQ62" i="2"/>
  <c r="AP62" i="2"/>
  <c r="AO62" i="2"/>
  <c r="AR62" i="2" s="1"/>
  <c r="AK62" i="2"/>
  <c r="C62" i="2"/>
  <c r="B62" i="2"/>
  <c r="AX61" i="2"/>
  <c r="AW61" i="2"/>
  <c r="AV61" i="2"/>
  <c r="AU61" i="2"/>
  <c r="AT61" i="2"/>
  <c r="AY61" i="2" s="1"/>
  <c r="AQ61" i="2"/>
  <c r="AR61" i="2" s="1"/>
  <c r="AP61" i="2"/>
  <c r="AO61" i="2"/>
  <c r="AK61" i="2"/>
  <c r="C61" i="2"/>
  <c r="B61" i="2"/>
  <c r="AX60" i="2"/>
  <c r="AW60" i="2"/>
  <c r="AV60" i="2"/>
  <c r="AU60" i="2"/>
  <c r="AT60" i="2"/>
  <c r="AQ60" i="2"/>
  <c r="AP60" i="2"/>
  <c r="AO60" i="2"/>
  <c r="AK60" i="2"/>
  <c r="C60" i="2"/>
  <c r="B60" i="2"/>
  <c r="AX59" i="2"/>
  <c r="AW59" i="2"/>
  <c r="AV59" i="2"/>
  <c r="AU59" i="2"/>
  <c r="AT59" i="2"/>
  <c r="AY59" i="2" s="1"/>
  <c r="AQ59" i="2"/>
  <c r="AR59" i="2" s="1"/>
  <c r="AP59" i="2"/>
  <c r="AO59" i="2"/>
  <c r="AK59" i="2"/>
  <c r="C59" i="2"/>
  <c r="B59" i="2"/>
  <c r="AX58" i="2"/>
  <c r="AW58" i="2"/>
  <c r="AV58" i="2"/>
  <c r="AU58" i="2"/>
  <c r="AT58" i="2"/>
  <c r="AQ58" i="2"/>
  <c r="AP58" i="2"/>
  <c r="AO58" i="2"/>
  <c r="AK58" i="2"/>
  <c r="C58" i="2"/>
  <c r="B58" i="2"/>
  <c r="AY57" i="2"/>
  <c r="AX57" i="2"/>
  <c r="AW57" i="2"/>
  <c r="AV57" i="2"/>
  <c r="AU57" i="2"/>
  <c r="AT57" i="2"/>
  <c r="AR57" i="2"/>
  <c r="AQ57" i="2"/>
  <c r="AP57" i="2"/>
  <c r="AO57" i="2"/>
  <c r="AK57" i="2"/>
  <c r="C57" i="2"/>
  <c r="B57" i="2"/>
  <c r="AX56" i="2"/>
  <c r="AW56" i="2"/>
  <c r="AV56" i="2"/>
  <c r="AU56" i="2"/>
  <c r="AT56" i="2"/>
  <c r="AY56" i="2" s="1"/>
  <c r="AQ56" i="2"/>
  <c r="AP56" i="2"/>
  <c r="AO56" i="2"/>
  <c r="AR56" i="2" s="1"/>
  <c r="AK56" i="2"/>
  <c r="C56" i="2"/>
  <c r="B56" i="2"/>
  <c r="AX55" i="2"/>
  <c r="AW55" i="2"/>
  <c r="AV55" i="2"/>
  <c r="AU55" i="2"/>
  <c r="AT55" i="2"/>
  <c r="AY55" i="2" s="1"/>
  <c r="AQ55" i="2"/>
  <c r="AR55" i="2" s="1"/>
  <c r="AP55" i="2"/>
  <c r="AO55" i="2"/>
  <c r="AK55" i="2"/>
  <c r="C55" i="2"/>
  <c r="B55" i="2"/>
  <c r="AX54" i="2"/>
  <c r="AW54" i="2"/>
  <c r="AV54" i="2"/>
  <c r="AU54" i="2"/>
  <c r="AT54" i="2"/>
  <c r="AQ54" i="2"/>
  <c r="AP54" i="2"/>
  <c r="AO54" i="2"/>
  <c r="AR54" i="2" s="1"/>
  <c r="AK54" i="2"/>
  <c r="C54" i="2"/>
  <c r="B54" i="2"/>
  <c r="AX53" i="2"/>
  <c r="AW53" i="2"/>
  <c r="AV53" i="2"/>
  <c r="AU53" i="2"/>
  <c r="AT53" i="2"/>
  <c r="AY53" i="2" s="1"/>
  <c r="AQ53" i="2"/>
  <c r="AP53" i="2"/>
  <c r="AR53" i="2" s="1"/>
  <c r="AO53" i="2"/>
  <c r="AK53" i="2"/>
  <c r="C53" i="2"/>
  <c r="B53" i="2"/>
  <c r="AX52" i="2"/>
  <c r="AW52" i="2"/>
  <c r="AV52" i="2"/>
  <c r="AU52" i="2"/>
  <c r="AT52" i="2"/>
  <c r="AQ52" i="2"/>
  <c r="AP52" i="2"/>
  <c r="AO52" i="2"/>
  <c r="AK52" i="2"/>
  <c r="C52" i="2"/>
  <c r="B52" i="2"/>
  <c r="AX51" i="2"/>
  <c r="AW51" i="2"/>
  <c r="AV51" i="2"/>
  <c r="AU51" i="2"/>
  <c r="AT51" i="2"/>
  <c r="AY51" i="2" s="1"/>
  <c r="AR51" i="2"/>
  <c r="AQ51" i="2"/>
  <c r="AP51" i="2"/>
  <c r="AO51" i="2"/>
  <c r="AK51" i="2"/>
  <c r="C51" i="2"/>
  <c r="B51" i="2"/>
  <c r="AX50" i="2"/>
  <c r="AW50" i="2"/>
  <c r="AV50" i="2"/>
  <c r="AU50" i="2"/>
  <c r="AT50" i="2"/>
  <c r="AQ50" i="2"/>
  <c r="AP50" i="2"/>
  <c r="AO50" i="2"/>
  <c r="AK50" i="2"/>
  <c r="C50" i="2"/>
  <c r="B50" i="2"/>
  <c r="AX49" i="2"/>
  <c r="AW49" i="2"/>
  <c r="AV49" i="2"/>
  <c r="AU49" i="2"/>
  <c r="AT49" i="2"/>
  <c r="AY49" i="2" s="1"/>
  <c r="AQ49" i="2"/>
  <c r="AP49" i="2"/>
  <c r="AR49" i="2" s="1"/>
  <c r="AO49" i="2"/>
  <c r="AK49" i="2"/>
  <c r="C49" i="2"/>
  <c r="B49" i="2"/>
  <c r="AX48" i="2"/>
  <c r="AW48" i="2"/>
  <c r="AV48" i="2"/>
  <c r="AU48" i="2"/>
  <c r="AT48" i="2"/>
  <c r="AQ48" i="2"/>
  <c r="AP48" i="2"/>
  <c r="AO48" i="2"/>
  <c r="AK48" i="2"/>
  <c r="C48" i="2"/>
  <c r="B48" i="2"/>
  <c r="AX47" i="2"/>
  <c r="AW47" i="2"/>
  <c r="AV47" i="2"/>
  <c r="AU47" i="2"/>
  <c r="AT47" i="2"/>
  <c r="AY47" i="2" s="1"/>
  <c r="AR47" i="2"/>
  <c r="AQ47" i="2"/>
  <c r="AP47" i="2"/>
  <c r="AO47" i="2"/>
  <c r="AK47" i="2"/>
  <c r="C47" i="2"/>
  <c r="B47" i="2"/>
  <c r="AX46" i="2"/>
  <c r="AW46" i="2"/>
  <c r="AV46" i="2"/>
  <c r="AU46" i="2"/>
  <c r="AT46" i="2"/>
  <c r="AQ46" i="2"/>
  <c r="AP46" i="2"/>
  <c r="AO46" i="2"/>
  <c r="AK46" i="2"/>
  <c r="C46" i="2"/>
  <c r="B46" i="2"/>
  <c r="AX45" i="2"/>
  <c r="AW45" i="2"/>
  <c r="AV45" i="2"/>
  <c r="AU45" i="2"/>
  <c r="AT45" i="2"/>
  <c r="AY45" i="2" s="1"/>
  <c r="AQ45" i="2"/>
  <c r="AP45" i="2"/>
  <c r="AR45" i="2" s="1"/>
  <c r="AO45" i="2"/>
  <c r="AK45" i="2"/>
  <c r="C45" i="2"/>
  <c r="B45" i="2"/>
  <c r="AX44" i="2"/>
  <c r="AW44" i="2"/>
  <c r="AV44" i="2"/>
  <c r="AU44" i="2"/>
  <c r="AT44" i="2"/>
  <c r="AQ44" i="2"/>
  <c r="AP44" i="2"/>
  <c r="AO44" i="2"/>
  <c r="AK44" i="2"/>
  <c r="C44" i="2"/>
  <c r="B44" i="2"/>
  <c r="AX43" i="2"/>
  <c r="AW43" i="2"/>
  <c r="AV43" i="2"/>
  <c r="AU43" i="2"/>
  <c r="AT43" i="2"/>
  <c r="AY43" i="2" s="1"/>
  <c r="AR43" i="2"/>
  <c r="AQ43" i="2"/>
  <c r="AP43" i="2"/>
  <c r="AO43" i="2"/>
  <c r="AK43" i="2"/>
  <c r="C43" i="2"/>
  <c r="B43" i="2"/>
  <c r="AX42" i="2"/>
  <c r="AW42" i="2"/>
  <c r="AV42" i="2"/>
  <c r="AU42" i="2"/>
  <c r="AT42" i="2"/>
  <c r="AQ42" i="2"/>
  <c r="AP42" i="2"/>
  <c r="AO42" i="2"/>
  <c r="AK42" i="2"/>
  <c r="C42" i="2"/>
  <c r="B42" i="2"/>
  <c r="AX41" i="2"/>
  <c r="AW41" i="2"/>
  <c r="AV41" i="2"/>
  <c r="AU41" i="2"/>
  <c r="AY41" i="2" s="1"/>
  <c r="AT41" i="2"/>
  <c r="AQ41" i="2"/>
  <c r="AP41" i="2"/>
  <c r="AR41" i="2" s="1"/>
  <c r="AO41" i="2"/>
  <c r="AK41" i="2"/>
  <c r="C41" i="2"/>
  <c r="B41" i="2"/>
  <c r="AX40" i="2"/>
  <c r="AW40" i="2"/>
  <c r="AV40" i="2"/>
  <c r="AU40" i="2"/>
  <c r="AT40" i="2"/>
  <c r="AY40" i="2" s="1"/>
  <c r="AQ40" i="2"/>
  <c r="AP40" i="2"/>
  <c r="AO40" i="2"/>
  <c r="AK40" i="2"/>
  <c r="C40" i="2"/>
  <c r="B40" i="2"/>
  <c r="AX39" i="2"/>
  <c r="AW39" i="2"/>
  <c r="AV39" i="2"/>
  <c r="AU39" i="2"/>
  <c r="AY39" i="2" s="1"/>
  <c r="AT39" i="2"/>
  <c r="AR39" i="2"/>
  <c r="AQ39" i="2"/>
  <c r="AP39" i="2"/>
  <c r="AO39" i="2"/>
  <c r="AK39" i="2"/>
  <c r="C39" i="2"/>
  <c r="B39" i="2"/>
  <c r="AX38" i="2"/>
  <c r="AW38" i="2"/>
  <c r="AV38" i="2"/>
  <c r="AU38" i="2"/>
  <c r="AT38" i="2"/>
  <c r="AQ38" i="2"/>
  <c r="AP38" i="2"/>
  <c r="AO38" i="2"/>
  <c r="AK38" i="2"/>
  <c r="C38" i="2"/>
  <c r="B38" i="2"/>
  <c r="AX37" i="2"/>
  <c r="AW37" i="2"/>
  <c r="AV37" i="2"/>
  <c r="AU37" i="2"/>
  <c r="AT37" i="2"/>
  <c r="AY37" i="2" s="1"/>
  <c r="AR37" i="2"/>
  <c r="AQ37" i="2"/>
  <c r="AP37" i="2"/>
  <c r="AO37" i="2"/>
  <c r="AK37" i="2"/>
  <c r="C37" i="2"/>
  <c r="B37" i="2"/>
  <c r="AX36" i="2"/>
  <c r="AW36" i="2"/>
  <c r="AV36" i="2"/>
  <c r="AU36" i="2"/>
  <c r="AT36" i="2"/>
  <c r="AQ36" i="2"/>
  <c r="AP36" i="2"/>
  <c r="AO36" i="2"/>
  <c r="AK36" i="2"/>
  <c r="C36" i="2"/>
  <c r="B36" i="2"/>
  <c r="AX35" i="2"/>
  <c r="AW35" i="2"/>
  <c r="AV35" i="2"/>
  <c r="AU35" i="2"/>
  <c r="AY35" i="2" s="1"/>
  <c r="AT35" i="2"/>
  <c r="AQ35" i="2"/>
  <c r="AP35" i="2"/>
  <c r="AR35" i="2" s="1"/>
  <c r="AO35" i="2"/>
  <c r="AK35" i="2"/>
  <c r="C35" i="2"/>
  <c r="B35" i="2"/>
  <c r="AX34" i="2"/>
  <c r="AW34" i="2"/>
  <c r="AV34" i="2"/>
  <c r="AU34" i="2"/>
  <c r="AT34" i="2"/>
  <c r="AY34" i="2" s="1"/>
  <c r="AQ34" i="2"/>
  <c r="AP34" i="2"/>
  <c r="AO34" i="2"/>
  <c r="AK34" i="2"/>
  <c r="C34" i="2"/>
  <c r="B34" i="2"/>
  <c r="AX33" i="2"/>
  <c r="AW33" i="2"/>
  <c r="AV33" i="2"/>
  <c r="AU33" i="2"/>
  <c r="AY33" i="2" s="1"/>
  <c r="AT33" i="2"/>
  <c r="AR33" i="2"/>
  <c r="AQ33" i="2"/>
  <c r="AP33" i="2"/>
  <c r="AO33" i="2"/>
  <c r="AK33" i="2"/>
  <c r="AX32" i="2"/>
  <c r="AW32" i="2"/>
  <c r="AV32" i="2"/>
  <c r="AU32" i="2"/>
  <c r="AT32" i="2"/>
  <c r="AY32" i="2" s="1"/>
  <c r="AQ32" i="2"/>
  <c r="AP32" i="2"/>
  <c r="AO32" i="2"/>
  <c r="AR32" i="2" s="1"/>
  <c r="AK32" i="2"/>
  <c r="C32" i="2"/>
  <c r="B32" i="2"/>
  <c r="AY31" i="2"/>
  <c r="AX31" i="2"/>
  <c r="AW31" i="2"/>
  <c r="AV31" i="2"/>
  <c r="AU31" i="2"/>
  <c r="AT31" i="2"/>
  <c r="AR31" i="2"/>
  <c r="AQ31" i="2"/>
  <c r="AP31" i="2"/>
  <c r="AO31" i="2"/>
  <c r="AK31" i="2"/>
  <c r="C31" i="2"/>
  <c r="B31" i="2"/>
  <c r="AX30" i="2"/>
  <c r="AW30" i="2"/>
  <c r="AV30" i="2"/>
  <c r="AU30" i="2"/>
  <c r="AY30" i="2" s="1"/>
  <c r="AT30" i="2"/>
  <c r="AQ30" i="2"/>
  <c r="AP30" i="2"/>
  <c r="AO30" i="2"/>
  <c r="AR30" i="2" s="1"/>
  <c r="AK30" i="2"/>
  <c r="C30" i="2"/>
  <c r="B30" i="2"/>
  <c r="AY29" i="2"/>
  <c r="AX29" i="2"/>
  <c r="AW29" i="2"/>
  <c r="AV29" i="2"/>
  <c r="AU29" i="2"/>
  <c r="AT29" i="2"/>
  <c r="AR29" i="2"/>
  <c r="AQ29" i="2"/>
  <c r="AP29" i="2"/>
  <c r="AO29" i="2"/>
  <c r="AK29" i="2"/>
  <c r="C29" i="2"/>
  <c r="B29" i="2"/>
  <c r="AX28" i="2"/>
  <c r="AW28" i="2"/>
  <c r="AV28" i="2"/>
  <c r="AU28" i="2"/>
  <c r="AT28" i="2"/>
  <c r="AY28" i="2" s="1"/>
  <c r="AQ28" i="2"/>
  <c r="AP28" i="2"/>
  <c r="AO28" i="2"/>
  <c r="AR28" i="2" s="1"/>
  <c r="AK28" i="2"/>
  <c r="C28" i="2"/>
  <c r="B28" i="2"/>
  <c r="AX27" i="2"/>
  <c r="AW27" i="2"/>
  <c r="AV27" i="2"/>
  <c r="AU27" i="2"/>
  <c r="AY27" i="2" s="1"/>
  <c r="AT27" i="2"/>
  <c r="AQ27" i="2"/>
  <c r="AP27" i="2"/>
  <c r="AO27" i="2"/>
  <c r="AR27" i="2" s="1"/>
  <c r="AK27" i="2"/>
  <c r="C27" i="2"/>
  <c r="B27" i="2"/>
  <c r="AX26" i="2"/>
  <c r="AW26" i="2"/>
  <c r="AV26" i="2"/>
  <c r="AU26" i="2"/>
  <c r="AT26" i="2"/>
  <c r="AY26" i="2" s="1"/>
  <c r="AR26" i="2"/>
  <c r="AQ26" i="2"/>
  <c r="AP26" i="2"/>
  <c r="AO26" i="2"/>
  <c r="AK26" i="2"/>
  <c r="C26" i="2"/>
  <c r="B26" i="2"/>
  <c r="AX25" i="2"/>
  <c r="AW25" i="2"/>
  <c r="AV25" i="2"/>
  <c r="AU25" i="2"/>
  <c r="AY25" i="2" s="1"/>
  <c r="AT25" i="2"/>
  <c r="AQ25" i="2"/>
  <c r="AP25" i="2"/>
  <c r="AO25" i="2"/>
  <c r="AR25" i="2" s="1"/>
  <c r="AK25" i="2"/>
  <c r="C25" i="2"/>
  <c r="B25" i="2"/>
  <c r="AY24" i="2"/>
  <c r="AX24" i="2"/>
  <c r="AW24" i="2"/>
  <c r="AV24" i="2"/>
  <c r="AU24" i="2"/>
  <c r="AT24" i="2"/>
  <c r="AR24" i="2"/>
  <c r="AQ24" i="2"/>
  <c r="AP24" i="2"/>
  <c r="AO24" i="2"/>
  <c r="AK24" i="2"/>
  <c r="C24" i="2"/>
  <c r="B24" i="2"/>
  <c r="AX23" i="2"/>
  <c r="AW23" i="2"/>
  <c r="AV23" i="2"/>
  <c r="AU23" i="2"/>
  <c r="AY23" i="2" s="1"/>
  <c r="AT23" i="2"/>
  <c r="AQ23" i="2"/>
  <c r="AP23" i="2"/>
  <c r="AO23" i="2"/>
  <c r="AR23" i="2" s="1"/>
  <c r="AK23" i="2"/>
  <c r="AX22" i="2"/>
  <c r="AW22" i="2"/>
  <c r="AV22" i="2"/>
  <c r="AY22" i="2" s="1"/>
  <c r="AU22" i="2"/>
  <c r="AT22" i="2"/>
  <c r="AQ22" i="2"/>
  <c r="AP22" i="2"/>
  <c r="AO22" i="2"/>
  <c r="AR22" i="2" s="1"/>
  <c r="AK22" i="2"/>
  <c r="AX21" i="2"/>
  <c r="AW21" i="2"/>
  <c r="AV21" i="2"/>
  <c r="AU21" i="2"/>
  <c r="AT21" i="2"/>
  <c r="AY21" i="2" s="1"/>
  <c r="AQ21" i="2"/>
  <c r="AP21" i="2"/>
  <c r="AR21" i="2" s="1"/>
  <c r="AO21" i="2"/>
  <c r="AK21" i="2"/>
  <c r="AX20" i="2"/>
  <c r="AW20" i="2"/>
  <c r="AV20" i="2"/>
  <c r="AU20" i="2"/>
  <c r="AY20" i="2" s="1"/>
  <c r="AT20" i="2"/>
  <c r="AQ20" i="2"/>
  <c r="AP20" i="2"/>
  <c r="AO20" i="2"/>
  <c r="AR20" i="2" s="1"/>
  <c r="AK20" i="2"/>
  <c r="AX19" i="2"/>
  <c r="AW19" i="2"/>
  <c r="AY19" i="2" s="1"/>
  <c r="AV19" i="2"/>
  <c r="AU19" i="2"/>
  <c r="AT19" i="2"/>
  <c r="AQ19" i="2"/>
  <c r="AP19" i="2"/>
  <c r="AR19" i="2" s="1"/>
  <c r="AO19" i="2"/>
  <c r="AK19" i="2"/>
  <c r="AX18" i="2"/>
  <c r="AW18" i="2"/>
  <c r="AV18" i="2"/>
  <c r="AU18" i="2"/>
  <c r="AT18" i="2"/>
  <c r="AQ18" i="2"/>
  <c r="AP18" i="2"/>
  <c r="AO18" i="2"/>
  <c r="AR18" i="2" s="1"/>
  <c r="AK18" i="2"/>
  <c r="AY17" i="2"/>
  <c r="AX17" i="2"/>
  <c r="AW17" i="2"/>
  <c r="AV17" i="2"/>
  <c r="AU17" i="2"/>
  <c r="AT17" i="2"/>
  <c r="AR17" i="2"/>
  <c r="AQ17" i="2"/>
  <c r="AP17" i="2"/>
  <c r="AO17" i="2"/>
  <c r="AK17" i="2"/>
  <c r="AX16" i="2"/>
  <c r="AW16" i="2"/>
  <c r="AV16" i="2"/>
  <c r="AU16" i="2"/>
  <c r="AT16" i="2"/>
  <c r="AY16" i="2" s="1"/>
  <c r="AR16" i="2"/>
  <c r="AQ16" i="2"/>
  <c r="AP16" i="2"/>
  <c r="AO16" i="2"/>
  <c r="AK16" i="2"/>
  <c r="AX15" i="2"/>
  <c r="AW15" i="2"/>
  <c r="AV15" i="2"/>
  <c r="AU15" i="2"/>
  <c r="AT15" i="2"/>
  <c r="AY15" i="2" s="1"/>
  <c r="AR15" i="2"/>
  <c r="AQ15" i="2"/>
  <c r="AP15" i="2"/>
  <c r="AO15" i="2"/>
  <c r="AK15" i="2"/>
  <c r="AX14" i="2"/>
  <c r="AW14" i="2"/>
  <c r="AV14" i="2"/>
  <c r="AU14" i="2"/>
  <c r="AT14" i="2"/>
  <c r="AY14" i="2" s="1"/>
  <c r="AQ14" i="2"/>
  <c r="AP14" i="2"/>
  <c r="AO14" i="2"/>
  <c r="AR14" i="2" s="1"/>
  <c r="AK14" i="2"/>
  <c r="AX13" i="2"/>
  <c r="AW13" i="2"/>
  <c r="AV13" i="2"/>
  <c r="AU13" i="2"/>
  <c r="AY13" i="2" s="1"/>
  <c r="AT13" i="2"/>
  <c r="AQ13" i="2"/>
  <c r="AP13" i="2"/>
  <c r="AO13" i="2"/>
  <c r="AR13" i="2" s="1"/>
  <c r="AK13" i="2"/>
  <c r="AX12" i="2"/>
  <c r="AW12" i="2"/>
  <c r="AV12" i="2"/>
  <c r="AY12" i="2" s="1"/>
  <c r="AU12" i="2"/>
  <c r="AT12" i="2"/>
  <c r="AQ12" i="2"/>
  <c r="AP12" i="2"/>
  <c r="AO12" i="2"/>
  <c r="AR12" i="2" s="1"/>
  <c r="AK12" i="2"/>
  <c r="AY11" i="2"/>
  <c r="AX11" i="2"/>
  <c r="AW11" i="2"/>
  <c r="AV11" i="2"/>
  <c r="AU11" i="2"/>
  <c r="AT11" i="2"/>
  <c r="AQ11" i="2"/>
  <c r="AR11" i="2" s="1"/>
  <c r="AP11" i="2"/>
  <c r="AO11" i="2"/>
  <c r="AK11" i="2"/>
  <c r="AX10" i="2"/>
  <c r="AW10" i="2"/>
  <c r="AV10" i="2"/>
  <c r="AU10" i="2"/>
  <c r="AT10" i="2"/>
  <c r="AY10" i="2" s="1"/>
  <c r="AR10" i="2"/>
  <c r="AQ10" i="2"/>
  <c r="AP10" i="2"/>
  <c r="AO10" i="2"/>
  <c r="AK10" i="2"/>
  <c r="AX9" i="2"/>
  <c r="AW9" i="2"/>
  <c r="AV9" i="2"/>
  <c r="AU9" i="2"/>
  <c r="AT9" i="2"/>
  <c r="AY9" i="2" s="1"/>
  <c r="AR9" i="2"/>
  <c r="AQ9" i="2"/>
  <c r="AP9" i="2"/>
  <c r="AO9" i="2"/>
  <c r="AK9" i="2"/>
  <c r="AX8" i="2"/>
  <c r="AW8" i="2"/>
  <c r="AV8" i="2"/>
  <c r="AU8" i="2"/>
  <c r="AT8" i="2"/>
  <c r="AY8" i="2" s="1"/>
  <c r="AQ8" i="2"/>
  <c r="AP8" i="2"/>
  <c r="AO8" i="2"/>
  <c r="AR8" i="2" s="1"/>
  <c r="AK8" i="2"/>
  <c r="AX7" i="2"/>
  <c r="AW7" i="2"/>
  <c r="AV7" i="2"/>
  <c r="AU7" i="2"/>
  <c r="AY7" i="2" s="1"/>
  <c r="AT7" i="2"/>
  <c r="AQ7" i="2"/>
  <c r="AP7" i="2"/>
  <c r="AO7" i="2"/>
  <c r="AR7" i="2" s="1"/>
  <c r="AK7" i="2"/>
  <c r="AX6" i="2"/>
  <c r="AW6" i="2"/>
  <c r="AV6" i="2"/>
  <c r="AU6" i="2"/>
  <c r="AT6" i="2"/>
  <c r="AY6" i="2" s="1"/>
  <c r="AQ6" i="2"/>
  <c r="AP6" i="2"/>
  <c r="AO6" i="2"/>
  <c r="AR6" i="2" s="1"/>
  <c r="AK6" i="2"/>
  <c r="AY5" i="2"/>
  <c r="AX5" i="2"/>
  <c r="AW5" i="2"/>
  <c r="AV5" i="2"/>
  <c r="AU5" i="2"/>
  <c r="AT5" i="2"/>
  <c r="AR5" i="2"/>
  <c r="AQ5" i="2"/>
  <c r="AP5" i="2"/>
  <c r="AO5" i="2"/>
  <c r="AK5" i="2"/>
  <c r="AK148" i="2" s="1"/>
  <c r="E158" i="1"/>
  <c r="E156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BF147" i="1"/>
  <c r="BE147" i="1"/>
  <c r="BA147" i="1"/>
  <c r="AZ147" i="1"/>
  <c r="AY147" i="1"/>
  <c r="AX147" i="1"/>
  <c r="AW147" i="1"/>
  <c r="AV147" i="1"/>
  <c r="AU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A147" i="1"/>
  <c r="BG146" i="1"/>
  <c r="BB146" i="1"/>
  <c r="AT146" i="1"/>
  <c r="AR146" i="1"/>
  <c r="AQ146" i="1"/>
  <c r="AM147" i="6" s="1"/>
  <c r="AP146" i="1"/>
  <c r="AO146" i="1"/>
  <c r="AN146" i="1"/>
  <c r="BG145" i="1"/>
  <c r="BB145" i="1"/>
  <c r="AT145" i="1"/>
  <c r="AR145" i="1"/>
  <c r="AQ145" i="1"/>
  <c r="AP145" i="1"/>
  <c r="AO145" i="1"/>
  <c r="AN145" i="1"/>
  <c r="BG144" i="1"/>
  <c r="BB144" i="1"/>
  <c r="AT144" i="1"/>
  <c r="AR144" i="1"/>
  <c r="AQ144" i="1"/>
  <c r="AM145" i="6" s="1"/>
  <c r="AP144" i="1"/>
  <c r="AO144" i="1"/>
  <c r="AN144" i="1"/>
  <c r="BG143" i="1"/>
  <c r="BB143" i="1"/>
  <c r="AT143" i="1"/>
  <c r="AR143" i="1"/>
  <c r="AQ143" i="1"/>
  <c r="AP143" i="1"/>
  <c r="AO143" i="1"/>
  <c r="AN143" i="1"/>
  <c r="BG142" i="1"/>
  <c r="BB142" i="1"/>
  <c r="AT142" i="1"/>
  <c r="AR142" i="1"/>
  <c r="AQ142" i="1"/>
  <c r="AM143" i="6" s="1"/>
  <c r="AP142" i="1"/>
  <c r="AO142" i="1"/>
  <c r="AN142" i="1"/>
  <c r="BG141" i="1"/>
  <c r="BB141" i="1"/>
  <c r="AT141" i="1"/>
  <c r="AR141" i="1"/>
  <c r="AQ141" i="1"/>
  <c r="AP141" i="1"/>
  <c r="AO141" i="1"/>
  <c r="AN141" i="1"/>
  <c r="BG140" i="1"/>
  <c r="BB140" i="1"/>
  <c r="AT140" i="1"/>
  <c r="AR140" i="1"/>
  <c r="AQ140" i="1"/>
  <c r="AM141" i="6" s="1"/>
  <c r="AP140" i="1"/>
  <c r="AO140" i="1"/>
  <c r="AN140" i="1"/>
  <c r="BG139" i="1"/>
  <c r="BB139" i="1"/>
  <c r="AT139" i="1"/>
  <c r="AR139" i="1"/>
  <c r="AQ139" i="1"/>
  <c r="AP139" i="1"/>
  <c r="AO139" i="1"/>
  <c r="AN139" i="1"/>
  <c r="BG138" i="1"/>
  <c r="BB138" i="1"/>
  <c r="AT138" i="1"/>
  <c r="AR138" i="1"/>
  <c r="AQ138" i="1"/>
  <c r="AM139" i="6" s="1"/>
  <c r="AP138" i="1"/>
  <c r="AO138" i="1"/>
  <c r="AN138" i="1"/>
  <c r="BG137" i="1"/>
  <c r="BB137" i="1"/>
  <c r="AT137" i="1"/>
  <c r="AR137" i="1"/>
  <c r="AQ137" i="1"/>
  <c r="AP137" i="1"/>
  <c r="AO137" i="1"/>
  <c r="AN137" i="1"/>
  <c r="BG136" i="1"/>
  <c r="BB136" i="1"/>
  <c r="AT136" i="1"/>
  <c r="AR136" i="1"/>
  <c r="AQ136" i="1"/>
  <c r="AM137" i="6" s="1"/>
  <c r="AP136" i="1"/>
  <c r="AO136" i="1"/>
  <c r="AN136" i="1"/>
  <c r="BG135" i="1"/>
  <c r="BB135" i="1"/>
  <c r="AT135" i="1"/>
  <c r="AR135" i="1"/>
  <c r="AQ135" i="1"/>
  <c r="AP135" i="1"/>
  <c r="AO135" i="1"/>
  <c r="AN135" i="1"/>
  <c r="BG134" i="1"/>
  <c r="BB134" i="1"/>
  <c r="AT134" i="1"/>
  <c r="AR134" i="1"/>
  <c r="AQ134" i="1"/>
  <c r="AM135" i="6" s="1"/>
  <c r="AP134" i="1"/>
  <c r="AO134" i="1"/>
  <c r="AN134" i="1"/>
  <c r="BG133" i="1"/>
  <c r="BB133" i="1"/>
  <c r="AT133" i="1"/>
  <c r="AR133" i="1"/>
  <c r="AQ133" i="1"/>
  <c r="AP133" i="1"/>
  <c r="AO133" i="1"/>
  <c r="AN133" i="1"/>
  <c r="BG132" i="1"/>
  <c r="BB132" i="1"/>
  <c r="AT132" i="1"/>
  <c r="AR132" i="1"/>
  <c r="AQ132" i="1"/>
  <c r="AM133" i="6" s="1"/>
  <c r="AP132" i="1"/>
  <c r="AO132" i="1"/>
  <c r="AN132" i="1"/>
  <c r="BG131" i="1"/>
  <c r="BB131" i="1"/>
  <c r="AT131" i="1"/>
  <c r="AR131" i="1"/>
  <c r="AQ131" i="1"/>
  <c r="AP131" i="1"/>
  <c r="AO131" i="1"/>
  <c r="AN131" i="1"/>
  <c r="BG130" i="1"/>
  <c r="BB130" i="1"/>
  <c r="AT130" i="1"/>
  <c r="AR130" i="1"/>
  <c r="AQ130" i="1"/>
  <c r="AM131" i="6" s="1"/>
  <c r="AP130" i="1"/>
  <c r="AO130" i="1"/>
  <c r="AN130" i="1"/>
  <c r="BG129" i="1"/>
  <c r="BB129" i="1"/>
  <c r="AT129" i="1"/>
  <c r="AR129" i="1"/>
  <c r="AQ129" i="1"/>
  <c r="AP129" i="1"/>
  <c r="AO129" i="1"/>
  <c r="AN129" i="1"/>
  <c r="BG128" i="1"/>
  <c r="BB128" i="1"/>
  <c r="AT128" i="1"/>
  <c r="AR128" i="1"/>
  <c r="AQ128" i="1"/>
  <c r="AM129" i="6" s="1"/>
  <c r="AP128" i="1"/>
  <c r="AO128" i="1"/>
  <c r="AN128" i="1"/>
  <c r="BG127" i="1"/>
  <c r="BB127" i="1"/>
  <c r="AT127" i="1"/>
  <c r="AR127" i="1"/>
  <c r="AQ127" i="1"/>
  <c r="AP127" i="1"/>
  <c r="AO127" i="1"/>
  <c r="AN127" i="1"/>
  <c r="BG126" i="1"/>
  <c r="BB126" i="1"/>
  <c r="AT126" i="1"/>
  <c r="AR126" i="1"/>
  <c r="AQ126" i="1"/>
  <c r="AM127" i="6" s="1"/>
  <c r="AP126" i="1"/>
  <c r="AO126" i="1"/>
  <c r="AN126" i="1"/>
  <c r="BG125" i="1"/>
  <c r="BB125" i="1"/>
  <c r="AT125" i="1"/>
  <c r="AR125" i="1"/>
  <c r="AQ125" i="1"/>
  <c r="AP125" i="1"/>
  <c r="AO125" i="1"/>
  <c r="AN125" i="1"/>
  <c r="BG124" i="1"/>
  <c r="BB124" i="1"/>
  <c r="AT124" i="1"/>
  <c r="AR124" i="1"/>
  <c r="AQ124" i="1"/>
  <c r="AM125" i="6" s="1"/>
  <c r="AP124" i="1"/>
  <c r="AO124" i="1"/>
  <c r="AN124" i="1"/>
  <c r="BG123" i="1"/>
  <c r="BB123" i="1"/>
  <c r="AT123" i="1"/>
  <c r="AR123" i="1"/>
  <c r="AQ123" i="1"/>
  <c r="AP123" i="1"/>
  <c r="AO123" i="1"/>
  <c r="AN123" i="1"/>
  <c r="BG122" i="1"/>
  <c r="BB122" i="1"/>
  <c r="AT122" i="1"/>
  <c r="AR122" i="1"/>
  <c r="AQ122" i="1"/>
  <c r="AM123" i="6" s="1"/>
  <c r="AP122" i="1"/>
  <c r="AO122" i="1"/>
  <c r="AN122" i="1"/>
  <c r="BG121" i="1"/>
  <c r="BB121" i="1"/>
  <c r="AT121" i="1"/>
  <c r="AR121" i="1"/>
  <c r="AQ121" i="1"/>
  <c r="AP121" i="1"/>
  <c r="AO121" i="1"/>
  <c r="AN121" i="1"/>
  <c r="BG120" i="1"/>
  <c r="BB120" i="1"/>
  <c r="AT120" i="1"/>
  <c r="AR120" i="1"/>
  <c r="AQ120" i="1"/>
  <c r="AM121" i="6" s="1"/>
  <c r="AP120" i="1"/>
  <c r="AO120" i="1"/>
  <c r="AN120" i="1"/>
  <c r="BG119" i="1"/>
  <c r="BB119" i="1"/>
  <c r="AT119" i="1"/>
  <c r="AR119" i="1"/>
  <c r="AQ119" i="1"/>
  <c r="AP119" i="1"/>
  <c r="AO119" i="1"/>
  <c r="AN119" i="1"/>
  <c r="BG118" i="1"/>
  <c r="BB118" i="1"/>
  <c r="AT118" i="1"/>
  <c r="AR118" i="1"/>
  <c r="AQ118" i="1"/>
  <c r="AM119" i="6" s="1"/>
  <c r="AP118" i="1"/>
  <c r="AO118" i="1"/>
  <c r="AN118" i="1"/>
  <c r="BG117" i="1"/>
  <c r="BB117" i="1"/>
  <c r="AT117" i="1"/>
  <c r="AR117" i="1"/>
  <c r="AQ117" i="1"/>
  <c r="AP117" i="1"/>
  <c r="AO117" i="1"/>
  <c r="AN117" i="1"/>
  <c r="BG116" i="1"/>
  <c r="BB116" i="1"/>
  <c r="AT116" i="1"/>
  <c r="AR116" i="1"/>
  <c r="AQ116" i="1"/>
  <c r="AM117" i="6" s="1"/>
  <c r="AP116" i="1"/>
  <c r="AO116" i="1"/>
  <c r="AN116" i="1"/>
  <c r="BG115" i="1"/>
  <c r="BB115" i="1"/>
  <c r="AT115" i="1"/>
  <c r="AR115" i="1"/>
  <c r="AQ115" i="1"/>
  <c r="AP115" i="1"/>
  <c r="AO115" i="1"/>
  <c r="AN115" i="1"/>
  <c r="BG114" i="1"/>
  <c r="BB114" i="1"/>
  <c r="AT114" i="1"/>
  <c r="AR114" i="1"/>
  <c r="AQ114" i="1"/>
  <c r="AM115" i="6" s="1"/>
  <c r="AP114" i="1"/>
  <c r="AO114" i="1"/>
  <c r="AN114" i="1"/>
  <c r="BG113" i="1"/>
  <c r="BB113" i="1"/>
  <c r="AT113" i="1"/>
  <c r="AR113" i="1"/>
  <c r="AQ113" i="1"/>
  <c r="AP113" i="1"/>
  <c r="AO113" i="1"/>
  <c r="AN113" i="1"/>
  <c r="BG112" i="1"/>
  <c r="BB112" i="1"/>
  <c r="AT112" i="1"/>
  <c r="AR112" i="1"/>
  <c r="AQ112" i="1"/>
  <c r="AM113" i="6" s="1"/>
  <c r="AP112" i="1"/>
  <c r="AO112" i="1"/>
  <c r="AN112" i="1"/>
  <c r="BG111" i="1"/>
  <c r="BB111" i="1"/>
  <c r="AT111" i="1"/>
  <c r="AR111" i="1"/>
  <c r="AQ111" i="1"/>
  <c r="AM112" i="6" s="1"/>
  <c r="AP111" i="1"/>
  <c r="AO111" i="1"/>
  <c r="AN111" i="1"/>
  <c r="BG110" i="1"/>
  <c r="BB110" i="1"/>
  <c r="AT110" i="1"/>
  <c r="AR110" i="1"/>
  <c r="AQ110" i="1"/>
  <c r="AM111" i="6" s="1"/>
  <c r="AP110" i="1"/>
  <c r="AO110" i="1"/>
  <c r="AN110" i="1"/>
  <c r="BG109" i="1"/>
  <c r="BB109" i="1"/>
  <c r="AT109" i="1"/>
  <c r="AR109" i="1"/>
  <c r="AQ109" i="1"/>
  <c r="AM110" i="6" s="1"/>
  <c r="AP109" i="1"/>
  <c r="AO109" i="1"/>
  <c r="AN109" i="1"/>
  <c r="BG108" i="1"/>
  <c r="BB108" i="1"/>
  <c r="AT108" i="1"/>
  <c r="AR108" i="1"/>
  <c r="AQ108" i="1"/>
  <c r="AM109" i="6" s="1"/>
  <c r="AP108" i="1"/>
  <c r="AO108" i="1"/>
  <c r="AN108" i="1"/>
  <c r="BG107" i="1"/>
  <c r="BB107" i="1"/>
  <c r="AT107" i="1"/>
  <c r="AR107" i="1"/>
  <c r="AQ107" i="1"/>
  <c r="AM108" i="6" s="1"/>
  <c r="AP107" i="1"/>
  <c r="AO107" i="1"/>
  <c r="AN107" i="1"/>
  <c r="BG106" i="1"/>
  <c r="BB106" i="1"/>
  <c r="AT106" i="1"/>
  <c r="AR106" i="1"/>
  <c r="AQ106" i="1"/>
  <c r="AM107" i="6" s="1"/>
  <c r="AP106" i="1"/>
  <c r="AO106" i="1"/>
  <c r="AN106" i="1"/>
  <c r="BG105" i="1"/>
  <c r="BB105" i="1"/>
  <c r="AT105" i="1"/>
  <c r="AR105" i="1"/>
  <c r="AQ105" i="1"/>
  <c r="AM106" i="6" s="1"/>
  <c r="AP105" i="1"/>
  <c r="AO105" i="1"/>
  <c r="AN105" i="1"/>
  <c r="BG104" i="1"/>
  <c r="BB104" i="1"/>
  <c r="AT104" i="1"/>
  <c r="AR104" i="1"/>
  <c r="AQ104" i="1"/>
  <c r="AM105" i="6" s="1"/>
  <c r="AP104" i="1"/>
  <c r="AO104" i="1"/>
  <c r="AN104" i="1"/>
  <c r="BG103" i="1"/>
  <c r="BB103" i="1"/>
  <c r="AT103" i="1"/>
  <c r="AR103" i="1"/>
  <c r="AQ103" i="1"/>
  <c r="AM104" i="6" s="1"/>
  <c r="AP103" i="1"/>
  <c r="AO103" i="1"/>
  <c r="AN103" i="1"/>
  <c r="BG102" i="1"/>
  <c r="BB102" i="1"/>
  <c r="AT102" i="1"/>
  <c r="AR102" i="1"/>
  <c r="AQ102" i="1"/>
  <c r="AM103" i="6" s="1"/>
  <c r="AP102" i="1"/>
  <c r="AO102" i="1"/>
  <c r="AN102" i="1"/>
  <c r="BG101" i="1"/>
  <c r="BB101" i="1"/>
  <c r="AT101" i="1"/>
  <c r="AR101" i="1"/>
  <c r="AQ101" i="1"/>
  <c r="AM102" i="6" s="1"/>
  <c r="AP101" i="1"/>
  <c r="AO101" i="1"/>
  <c r="AN101" i="1"/>
  <c r="BG100" i="1"/>
  <c r="BB100" i="1"/>
  <c r="AT100" i="1"/>
  <c r="AR100" i="1"/>
  <c r="AQ100" i="1"/>
  <c r="AM101" i="6" s="1"/>
  <c r="AP100" i="1"/>
  <c r="AO100" i="1"/>
  <c r="AN100" i="1"/>
  <c r="BG99" i="1"/>
  <c r="BB99" i="1"/>
  <c r="AT99" i="1"/>
  <c r="AR99" i="1"/>
  <c r="AQ99" i="1"/>
  <c r="AM100" i="6" s="1"/>
  <c r="AP99" i="1"/>
  <c r="AO99" i="1"/>
  <c r="AN99" i="1"/>
  <c r="BG98" i="1"/>
  <c r="BB98" i="1"/>
  <c r="AT98" i="1"/>
  <c r="AR98" i="1"/>
  <c r="AQ98" i="1"/>
  <c r="AM99" i="6" s="1"/>
  <c r="AP98" i="1"/>
  <c r="AO98" i="1"/>
  <c r="AN98" i="1"/>
  <c r="BG97" i="1"/>
  <c r="BB97" i="1"/>
  <c r="AT97" i="1"/>
  <c r="AR97" i="1"/>
  <c r="AQ97" i="1"/>
  <c r="AM98" i="6" s="1"/>
  <c r="AP97" i="1"/>
  <c r="AO97" i="1"/>
  <c r="AN97" i="1"/>
  <c r="BG96" i="1"/>
  <c r="BB96" i="1"/>
  <c r="AT96" i="1"/>
  <c r="AR96" i="1"/>
  <c r="AQ96" i="1"/>
  <c r="AM97" i="6" s="1"/>
  <c r="AP96" i="1"/>
  <c r="AO96" i="1"/>
  <c r="AN96" i="1"/>
  <c r="BG95" i="1"/>
  <c r="BB95" i="1"/>
  <c r="AT95" i="1"/>
  <c r="AR95" i="1"/>
  <c r="AQ95" i="1"/>
  <c r="AM96" i="6" s="1"/>
  <c r="AP95" i="1"/>
  <c r="AO95" i="1"/>
  <c r="AN95" i="1"/>
  <c r="BG94" i="1"/>
  <c r="BB94" i="1"/>
  <c r="AT94" i="1"/>
  <c r="AR94" i="1"/>
  <c r="AQ94" i="1"/>
  <c r="AM95" i="6" s="1"/>
  <c r="AP94" i="1"/>
  <c r="AO94" i="1"/>
  <c r="AN94" i="1"/>
  <c r="BG93" i="1"/>
  <c r="BB93" i="1"/>
  <c r="AT93" i="1"/>
  <c r="AR93" i="1"/>
  <c r="AQ93" i="1"/>
  <c r="AM94" i="6" s="1"/>
  <c r="AP93" i="1"/>
  <c r="AO93" i="1"/>
  <c r="AN93" i="1"/>
  <c r="BG92" i="1"/>
  <c r="BB92" i="1"/>
  <c r="AT92" i="1"/>
  <c r="AR92" i="1"/>
  <c r="AQ92" i="1"/>
  <c r="AM93" i="6" s="1"/>
  <c r="AP92" i="1"/>
  <c r="AO92" i="1"/>
  <c r="AN92" i="1"/>
  <c r="BG91" i="1"/>
  <c r="BB91" i="1"/>
  <c r="AT91" i="1"/>
  <c r="AR91" i="1"/>
  <c r="AQ91" i="1"/>
  <c r="AM92" i="6" s="1"/>
  <c r="AP91" i="1"/>
  <c r="AO91" i="1"/>
  <c r="AN91" i="1"/>
  <c r="BG90" i="1"/>
  <c r="BB90" i="1"/>
  <c r="AT90" i="1"/>
  <c r="AR90" i="1"/>
  <c r="AQ90" i="1"/>
  <c r="AM91" i="6" s="1"/>
  <c r="AP90" i="1"/>
  <c r="AO90" i="1"/>
  <c r="AN90" i="1"/>
  <c r="BG89" i="1"/>
  <c r="BB89" i="1"/>
  <c r="AT89" i="1"/>
  <c r="AR89" i="1"/>
  <c r="AQ89" i="1"/>
  <c r="AM90" i="6" s="1"/>
  <c r="AP89" i="1"/>
  <c r="AO89" i="1"/>
  <c r="AN89" i="1"/>
  <c r="BG88" i="1"/>
  <c r="BB88" i="1"/>
  <c r="AT88" i="1"/>
  <c r="AR88" i="1"/>
  <c r="AQ88" i="1"/>
  <c r="AM89" i="6" s="1"/>
  <c r="AP88" i="1"/>
  <c r="AO88" i="1"/>
  <c r="AN88" i="1"/>
  <c r="BG87" i="1"/>
  <c r="BB87" i="1"/>
  <c r="AT87" i="1"/>
  <c r="AR87" i="1"/>
  <c r="AQ87" i="1"/>
  <c r="AM88" i="6" s="1"/>
  <c r="AP87" i="1"/>
  <c r="AO87" i="1"/>
  <c r="AN87" i="1"/>
  <c r="BG86" i="1"/>
  <c r="BB86" i="1"/>
  <c r="AT86" i="1"/>
  <c r="AR86" i="1"/>
  <c r="AQ86" i="1"/>
  <c r="AM87" i="6" s="1"/>
  <c r="AP86" i="1"/>
  <c r="AO86" i="1"/>
  <c r="AN86" i="1"/>
  <c r="BG85" i="1"/>
  <c r="BB85" i="1"/>
  <c r="AT85" i="1"/>
  <c r="AR85" i="1"/>
  <c r="AQ85" i="1"/>
  <c r="AM86" i="6" s="1"/>
  <c r="AP85" i="1"/>
  <c r="AO85" i="1"/>
  <c r="AN85" i="1"/>
  <c r="BG84" i="1"/>
  <c r="BB84" i="1"/>
  <c r="AT84" i="1"/>
  <c r="AR84" i="1"/>
  <c r="AQ84" i="1"/>
  <c r="AM85" i="6" s="1"/>
  <c r="AP84" i="1"/>
  <c r="AO84" i="1"/>
  <c r="AN84" i="1"/>
  <c r="BG83" i="1"/>
  <c r="BB83" i="1"/>
  <c r="AT83" i="1"/>
  <c r="AR83" i="1"/>
  <c r="AQ83" i="1"/>
  <c r="AM84" i="6" s="1"/>
  <c r="AP83" i="1"/>
  <c r="AO83" i="1"/>
  <c r="AN83" i="1"/>
  <c r="BG82" i="1"/>
  <c r="BB82" i="1"/>
  <c r="AT82" i="1"/>
  <c r="AR82" i="1"/>
  <c r="AQ82" i="1"/>
  <c r="AM83" i="6" s="1"/>
  <c r="AP82" i="1"/>
  <c r="AO82" i="1"/>
  <c r="AN82" i="1"/>
  <c r="BG81" i="1"/>
  <c r="BB81" i="1"/>
  <c r="AT81" i="1"/>
  <c r="AR81" i="1"/>
  <c r="AQ81" i="1"/>
  <c r="AM82" i="6" s="1"/>
  <c r="AP81" i="1"/>
  <c r="AO81" i="1"/>
  <c r="AN81" i="1"/>
  <c r="BG80" i="1"/>
  <c r="BB80" i="1"/>
  <c r="AT80" i="1"/>
  <c r="AR80" i="1"/>
  <c r="AQ80" i="1"/>
  <c r="AM81" i="6" s="1"/>
  <c r="AP80" i="1"/>
  <c r="AO80" i="1"/>
  <c r="AN80" i="1"/>
  <c r="BG79" i="1"/>
  <c r="BB79" i="1"/>
  <c r="AT79" i="1"/>
  <c r="AR79" i="1"/>
  <c r="AQ79" i="1"/>
  <c r="AM80" i="6" s="1"/>
  <c r="AP79" i="1"/>
  <c r="AO79" i="1"/>
  <c r="AN79" i="1"/>
  <c r="BG78" i="1"/>
  <c r="BB78" i="1"/>
  <c r="AT78" i="1"/>
  <c r="AR78" i="1"/>
  <c r="AQ78" i="1"/>
  <c r="AM79" i="6" s="1"/>
  <c r="AP78" i="1"/>
  <c r="AO78" i="1"/>
  <c r="AN78" i="1"/>
  <c r="BG77" i="1"/>
  <c r="BB77" i="1"/>
  <c r="AT77" i="1"/>
  <c r="AR77" i="1"/>
  <c r="AQ77" i="1"/>
  <c r="AM78" i="6" s="1"/>
  <c r="AP77" i="1"/>
  <c r="AO77" i="1"/>
  <c r="AN77" i="1"/>
  <c r="BG76" i="1"/>
  <c r="BB76" i="1"/>
  <c r="AT76" i="1"/>
  <c r="AR76" i="1"/>
  <c r="AQ76" i="1"/>
  <c r="AM77" i="6" s="1"/>
  <c r="AP76" i="1"/>
  <c r="AO76" i="1"/>
  <c r="AN76" i="1"/>
  <c r="BG75" i="1"/>
  <c r="BB75" i="1"/>
  <c r="AT75" i="1"/>
  <c r="AR75" i="1"/>
  <c r="AQ75" i="1"/>
  <c r="AM76" i="6" s="1"/>
  <c r="AP75" i="1"/>
  <c r="AO75" i="1"/>
  <c r="AN75" i="1"/>
  <c r="BG74" i="1"/>
  <c r="BB74" i="1"/>
  <c r="AT74" i="1"/>
  <c r="AR74" i="1"/>
  <c r="AQ74" i="1"/>
  <c r="AM75" i="6" s="1"/>
  <c r="AP74" i="1"/>
  <c r="AO74" i="1"/>
  <c r="AN74" i="1"/>
  <c r="BG73" i="1"/>
  <c r="BB73" i="1"/>
  <c r="AT73" i="1"/>
  <c r="AR73" i="1"/>
  <c r="AQ73" i="1"/>
  <c r="AM74" i="6" s="1"/>
  <c r="AP73" i="1"/>
  <c r="AO73" i="1"/>
  <c r="AN73" i="1"/>
  <c r="BG72" i="1"/>
  <c r="BB72" i="1"/>
  <c r="AT72" i="1"/>
  <c r="AR72" i="1"/>
  <c r="AQ72" i="1"/>
  <c r="AM73" i="6" s="1"/>
  <c r="AP72" i="1"/>
  <c r="AO72" i="1"/>
  <c r="AN72" i="1"/>
  <c r="BG71" i="1"/>
  <c r="BB71" i="1"/>
  <c r="AT71" i="1"/>
  <c r="AR71" i="1"/>
  <c r="AQ71" i="1"/>
  <c r="AM72" i="6" s="1"/>
  <c r="AP71" i="1"/>
  <c r="AO71" i="1"/>
  <c r="AN71" i="1"/>
  <c r="BG70" i="1"/>
  <c r="BB70" i="1"/>
  <c r="AT70" i="1"/>
  <c r="AR70" i="1"/>
  <c r="AQ70" i="1"/>
  <c r="AM71" i="6" s="1"/>
  <c r="AP70" i="1"/>
  <c r="AO70" i="1"/>
  <c r="AN70" i="1"/>
  <c r="BG69" i="1"/>
  <c r="BB69" i="1"/>
  <c r="AT69" i="1"/>
  <c r="AR69" i="1"/>
  <c r="AQ69" i="1"/>
  <c r="AM70" i="6" s="1"/>
  <c r="AP69" i="1"/>
  <c r="AO69" i="1"/>
  <c r="AN69" i="1"/>
  <c r="BG68" i="1"/>
  <c r="BB68" i="1"/>
  <c r="AT68" i="1"/>
  <c r="AR68" i="1"/>
  <c r="AQ68" i="1"/>
  <c r="AM69" i="6" s="1"/>
  <c r="AP68" i="1"/>
  <c r="AO68" i="1"/>
  <c r="AN68" i="1"/>
  <c r="BG67" i="1"/>
  <c r="BB67" i="1"/>
  <c r="AT67" i="1"/>
  <c r="AR67" i="1"/>
  <c r="AQ67" i="1"/>
  <c r="AM68" i="6" s="1"/>
  <c r="AP67" i="1"/>
  <c r="AO67" i="1"/>
  <c r="AN67" i="1"/>
  <c r="BG66" i="1"/>
  <c r="BB66" i="1"/>
  <c r="AT66" i="1"/>
  <c r="AR66" i="1"/>
  <c r="AQ66" i="1"/>
  <c r="AM67" i="6" s="1"/>
  <c r="AP66" i="1"/>
  <c r="AO66" i="1"/>
  <c r="AN66" i="1"/>
  <c r="BG65" i="1"/>
  <c r="BB65" i="1"/>
  <c r="AT65" i="1"/>
  <c r="AR65" i="1"/>
  <c r="AQ65" i="1"/>
  <c r="AM66" i="6" s="1"/>
  <c r="AP65" i="1"/>
  <c r="AO65" i="1"/>
  <c r="AN65" i="1"/>
  <c r="BG64" i="1"/>
  <c r="BB64" i="1"/>
  <c r="AT64" i="1"/>
  <c r="AR64" i="1"/>
  <c r="AQ64" i="1"/>
  <c r="AM65" i="6" s="1"/>
  <c r="AP64" i="1"/>
  <c r="AO64" i="1"/>
  <c r="AN64" i="1"/>
  <c r="BG63" i="1"/>
  <c r="BB63" i="1"/>
  <c r="AT63" i="1"/>
  <c r="AR63" i="1"/>
  <c r="AQ63" i="1"/>
  <c r="AM64" i="6" s="1"/>
  <c r="AP63" i="1"/>
  <c r="AO63" i="1"/>
  <c r="AN63" i="1"/>
  <c r="BG62" i="1"/>
  <c r="BB62" i="1"/>
  <c r="AT62" i="1"/>
  <c r="AR62" i="1"/>
  <c r="AQ62" i="1"/>
  <c r="AM63" i="6" s="1"/>
  <c r="AP62" i="1"/>
  <c r="AO62" i="1"/>
  <c r="AN62" i="1"/>
  <c r="BG61" i="1"/>
  <c r="BB61" i="1"/>
  <c r="AT61" i="1"/>
  <c r="AR61" i="1"/>
  <c r="AQ61" i="1"/>
  <c r="AM62" i="6" s="1"/>
  <c r="AP61" i="1"/>
  <c r="AO61" i="1"/>
  <c r="AN61" i="1"/>
  <c r="BG60" i="1"/>
  <c r="BB60" i="1"/>
  <c r="AT60" i="1"/>
  <c r="AR60" i="1"/>
  <c r="AQ60" i="1"/>
  <c r="AM61" i="6" s="1"/>
  <c r="AP60" i="1"/>
  <c r="AO60" i="1"/>
  <c r="AN60" i="1"/>
  <c r="BG59" i="1"/>
  <c r="BB59" i="1"/>
  <c r="AT59" i="1"/>
  <c r="AR59" i="1"/>
  <c r="AQ59" i="1"/>
  <c r="AM60" i="6" s="1"/>
  <c r="AP59" i="1"/>
  <c r="AO59" i="1"/>
  <c r="AN59" i="1"/>
  <c r="BG58" i="1"/>
  <c r="BB58" i="1"/>
  <c r="AT58" i="1"/>
  <c r="AR58" i="1"/>
  <c r="AQ58" i="1"/>
  <c r="AM59" i="6" s="1"/>
  <c r="AP58" i="1"/>
  <c r="AO58" i="1"/>
  <c r="AN58" i="1"/>
  <c r="BG57" i="1"/>
  <c r="BB57" i="1"/>
  <c r="AT57" i="1"/>
  <c r="AR57" i="1"/>
  <c r="AQ57" i="1"/>
  <c r="AM58" i="6" s="1"/>
  <c r="AP57" i="1"/>
  <c r="AO57" i="1"/>
  <c r="AN57" i="1"/>
  <c r="BG56" i="1"/>
  <c r="BB56" i="1"/>
  <c r="AT56" i="1"/>
  <c r="AR56" i="1"/>
  <c r="AQ56" i="1"/>
  <c r="AM57" i="6" s="1"/>
  <c r="AP56" i="1"/>
  <c r="AO56" i="1"/>
  <c r="AN56" i="1"/>
  <c r="BG55" i="1"/>
  <c r="BB55" i="1"/>
  <c r="AT55" i="1"/>
  <c r="AR55" i="1"/>
  <c r="AQ55" i="1"/>
  <c r="AM56" i="6" s="1"/>
  <c r="AP55" i="1"/>
  <c r="AO55" i="1"/>
  <c r="AN55" i="1"/>
  <c r="BG54" i="1"/>
  <c r="BB54" i="1"/>
  <c r="AT54" i="1"/>
  <c r="AR54" i="1"/>
  <c r="AQ54" i="1"/>
  <c r="AM55" i="6" s="1"/>
  <c r="AP54" i="1"/>
  <c r="AO54" i="1"/>
  <c r="AN54" i="1"/>
  <c r="BG53" i="1"/>
  <c r="BB53" i="1"/>
  <c r="AT53" i="1"/>
  <c r="AR53" i="1"/>
  <c r="AQ53" i="1"/>
  <c r="AM54" i="6" s="1"/>
  <c r="AP53" i="1"/>
  <c r="AO53" i="1"/>
  <c r="AN53" i="1"/>
  <c r="BG52" i="1"/>
  <c r="BB52" i="1"/>
  <c r="AT52" i="1"/>
  <c r="AR52" i="1"/>
  <c r="AQ52" i="1"/>
  <c r="AM53" i="6" s="1"/>
  <c r="AP52" i="1"/>
  <c r="AO52" i="1"/>
  <c r="AN52" i="1"/>
  <c r="BG51" i="1"/>
  <c r="BB51" i="1"/>
  <c r="AT51" i="1"/>
  <c r="AR51" i="1"/>
  <c r="AQ51" i="1"/>
  <c r="AM52" i="6" s="1"/>
  <c r="AP51" i="1"/>
  <c r="AO51" i="1"/>
  <c r="AN51" i="1"/>
  <c r="BG50" i="1"/>
  <c r="BB50" i="1"/>
  <c r="AT50" i="1"/>
  <c r="AR50" i="1"/>
  <c r="AQ50" i="1"/>
  <c r="AM51" i="6" s="1"/>
  <c r="AP50" i="1"/>
  <c r="AO50" i="1"/>
  <c r="AN50" i="1"/>
  <c r="BG49" i="1"/>
  <c r="BB49" i="1"/>
  <c r="AT49" i="1"/>
  <c r="AR49" i="1"/>
  <c r="AQ49" i="1"/>
  <c r="AM50" i="6" s="1"/>
  <c r="AP49" i="1"/>
  <c r="AO49" i="1"/>
  <c r="AN49" i="1"/>
  <c r="BG48" i="1"/>
  <c r="BB48" i="1"/>
  <c r="AT48" i="1"/>
  <c r="AR48" i="1"/>
  <c r="AQ48" i="1"/>
  <c r="AM49" i="6" s="1"/>
  <c r="AP48" i="1"/>
  <c r="AO48" i="1"/>
  <c r="AN48" i="1"/>
  <c r="BG47" i="1"/>
  <c r="BB47" i="1"/>
  <c r="AT47" i="1"/>
  <c r="AR47" i="1"/>
  <c r="AQ47" i="1"/>
  <c r="AM48" i="6" s="1"/>
  <c r="AP47" i="1"/>
  <c r="AO47" i="1"/>
  <c r="AN47" i="1"/>
  <c r="BG46" i="1"/>
  <c r="BB46" i="1"/>
  <c r="AT46" i="1"/>
  <c r="AR46" i="1"/>
  <c r="AQ46" i="1"/>
  <c r="AM47" i="6" s="1"/>
  <c r="AP46" i="1"/>
  <c r="AO46" i="1"/>
  <c r="AN46" i="1"/>
  <c r="BG45" i="1"/>
  <c r="BB45" i="1"/>
  <c r="AT45" i="1"/>
  <c r="AR45" i="1"/>
  <c r="AQ45" i="1"/>
  <c r="AM46" i="6" s="1"/>
  <c r="AP45" i="1"/>
  <c r="AO45" i="1"/>
  <c r="AN45" i="1"/>
  <c r="BG44" i="1"/>
  <c r="BB44" i="1"/>
  <c r="AT44" i="1"/>
  <c r="AR44" i="1"/>
  <c r="AQ44" i="1"/>
  <c r="AM45" i="6" s="1"/>
  <c r="AP44" i="1"/>
  <c r="AO44" i="1"/>
  <c r="AN44" i="1"/>
  <c r="BG43" i="1"/>
  <c r="BB43" i="1"/>
  <c r="AT43" i="1"/>
  <c r="AR43" i="1"/>
  <c r="AQ43" i="1"/>
  <c r="AM44" i="6" s="1"/>
  <c r="AP43" i="1"/>
  <c r="AO43" i="1"/>
  <c r="AN43" i="1"/>
  <c r="BG42" i="1"/>
  <c r="BB42" i="1"/>
  <c r="AT42" i="1"/>
  <c r="AR42" i="1"/>
  <c r="AQ42" i="1"/>
  <c r="AM43" i="6" s="1"/>
  <c r="AP42" i="1"/>
  <c r="AO42" i="1"/>
  <c r="AN42" i="1"/>
  <c r="BG41" i="1"/>
  <c r="BB41" i="1"/>
  <c r="AT41" i="1"/>
  <c r="AR41" i="1"/>
  <c r="AQ41" i="1"/>
  <c r="AM42" i="6" s="1"/>
  <c r="AP41" i="1"/>
  <c r="AO41" i="1"/>
  <c r="AN41" i="1"/>
  <c r="BG40" i="1"/>
  <c r="BB40" i="1"/>
  <c r="AT40" i="1"/>
  <c r="AR40" i="1"/>
  <c r="AQ40" i="1"/>
  <c r="AM41" i="6" s="1"/>
  <c r="AP40" i="1"/>
  <c r="AO40" i="1"/>
  <c r="AN40" i="1"/>
  <c r="BG39" i="1"/>
  <c r="BB39" i="1"/>
  <c r="AT39" i="1"/>
  <c r="AR39" i="1"/>
  <c r="AQ39" i="1"/>
  <c r="AM40" i="6" s="1"/>
  <c r="AP39" i="1"/>
  <c r="AO39" i="1"/>
  <c r="AN39" i="1"/>
  <c r="BG38" i="1"/>
  <c r="BB38" i="1"/>
  <c r="AT38" i="1"/>
  <c r="AR38" i="1"/>
  <c r="AQ38" i="1"/>
  <c r="AM39" i="6" s="1"/>
  <c r="AP38" i="1"/>
  <c r="AO38" i="1"/>
  <c r="AN38" i="1"/>
  <c r="BG37" i="1"/>
  <c r="BB37" i="1"/>
  <c r="AT37" i="1"/>
  <c r="AR37" i="1"/>
  <c r="AQ37" i="1"/>
  <c r="AM38" i="6" s="1"/>
  <c r="AP37" i="1"/>
  <c r="AO37" i="1"/>
  <c r="AN37" i="1"/>
  <c r="BG36" i="1"/>
  <c r="BB36" i="1"/>
  <c r="AT36" i="1"/>
  <c r="AR36" i="1"/>
  <c r="AQ36" i="1"/>
  <c r="AM37" i="6" s="1"/>
  <c r="AP36" i="1"/>
  <c r="AO36" i="1"/>
  <c r="AN36" i="1"/>
  <c r="BG35" i="1"/>
  <c r="BB35" i="1"/>
  <c r="AT35" i="1"/>
  <c r="AR35" i="1"/>
  <c r="AQ35" i="1"/>
  <c r="AM36" i="6" s="1"/>
  <c r="AP35" i="1"/>
  <c r="AO35" i="1"/>
  <c r="AN35" i="1"/>
  <c r="BG34" i="1"/>
  <c r="BB34" i="1"/>
  <c r="AT34" i="1"/>
  <c r="AR34" i="1"/>
  <c r="AQ34" i="1"/>
  <c r="AM35" i="6" s="1"/>
  <c r="AP34" i="1"/>
  <c r="AO34" i="1"/>
  <c r="AN34" i="1"/>
  <c r="BG33" i="1"/>
  <c r="BB33" i="1"/>
  <c r="AT33" i="1"/>
  <c r="AR33" i="1"/>
  <c r="AQ33" i="1"/>
  <c r="AM34" i="6" s="1"/>
  <c r="AP33" i="1"/>
  <c r="AO33" i="1"/>
  <c r="AN33" i="1"/>
  <c r="BG32" i="1"/>
  <c r="BB32" i="1"/>
  <c r="AT32" i="1"/>
  <c r="AR32" i="1"/>
  <c r="AQ32" i="1"/>
  <c r="AM33" i="6" s="1"/>
  <c r="AP32" i="1"/>
  <c r="AO32" i="1"/>
  <c r="AN32" i="1"/>
  <c r="BG31" i="1"/>
  <c r="BB31" i="1"/>
  <c r="AT31" i="1"/>
  <c r="AR31" i="1"/>
  <c r="AQ31" i="1"/>
  <c r="AM32" i="6" s="1"/>
  <c r="AN32" i="6" s="1"/>
  <c r="AP31" i="1"/>
  <c r="AO31" i="1"/>
  <c r="AN31" i="1"/>
  <c r="BG30" i="1"/>
  <c r="BB30" i="1"/>
  <c r="AT30" i="1"/>
  <c r="AR30" i="1"/>
  <c r="AQ30" i="1"/>
  <c r="AM31" i="6" s="1"/>
  <c r="AN31" i="6" s="1"/>
  <c r="AP30" i="1"/>
  <c r="AO30" i="1"/>
  <c r="AN30" i="1"/>
  <c r="BG29" i="1"/>
  <c r="BB29" i="1"/>
  <c r="AT29" i="1"/>
  <c r="AR29" i="1"/>
  <c r="AQ29" i="1"/>
  <c r="AM30" i="6" s="1"/>
  <c r="AN30" i="6" s="1"/>
  <c r="AP29" i="1"/>
  <c r="AO29" i="1"/>
  <c r="AN29" i="1"/>
  <c r="BG28" i="1"/>
  <c r="BB28" i="1"/>
  <c r="AT28" i="1"/>
  <c r="AR28" i="1"/>
  <c r="AQ28" i="1"/>
  <c r="AM29" i="6" s="1"/>
  <c r="AN29" i="6" s="1"/>
  <c r="AP28" i="1"/>
  <c r="AO28" i="1"/>
  <c r="AN28" i="1"/>
  <c r="BG27" i="1"/>
  <c r="BB27" i="1"/>
  <c r="AT27" i="1"/>
  <c r="AR27" i="1"/>
  <c r="AQ27" i="1"/>
  <c r="AM28" i="6" s="1"/>
  <c r="AN28" i="6" s="1"/>
  <c r="AP27" i="1"/>
  <c r="AO27" i="1"/>
  <c r="AN27" i="1"/>
  <c r="BG26" i="1"/>
  <c r="BB26" i="1"/>
  <c r="AT26" i="1"/>
  <c r="AR26" i="1"/>
  <c r="AQ26" i="1"/>
  <c r="AM27" i="6" s="1"/>
  <c r="AN27" i="6" s="1"/>
  <c r="AP26" i="1"/>
  <c r="AO26" i="1"/>
  <c r="AN26" i="1"/>
  <c r="BG25" i="1"/>
  <c r="BB25" i="1"/>
  <c r="AT25" i="1"/>
  <c r="AR25" i="1"/>
  <c r="AQ25" i="1"/>
  <c r="AM26" i="6" s="1"/>
  <c r="AN26" i="6" s="1"/>
  <c r="AP25" i="1"/>
  <c r="AO25" i="1"/>
  <c r="AN25" i="1"/>
  <c r="BG24" i="1"/>
  <c r="BB24" i="1"/>
  <c r="AT24" i="1"/>
  <c r="AR24" i="1"/>
  <c r="AQ24" i="1"/>
  <c r="AM25" i="6" s="1"/>
  <c r="AN25" i="6" s="1"/>
  <c r="AP24" i="1"/>
  <c r="AO24" i="1"/>
  <c r="AN24" i="1"/>
  <c r="BG23" i="1"/>
  <c r="BB23" i="1"/>
  <c r="AT23" i="1"/>
  <c r="AR23" i="1"/>
  <c r="AQ23" i="1"/>
  <c r="AM24" i="6" s="1"/>
  <c r="AN24" i="6" s="1"/>
  <c r="AP23" i="1"/>
  <c r="AO23" i="1"/>
  <c r="AN23" i="1"/>
  <c r="BG22" i="1"/>
  <c r="BB22" i="1"/>
  <c r="AT22" i="1"/>
  <c r="AR22" i="1"/>
  <c r="AQ22" i="1"/>
  <c r="AM23" i="6" s="1"/>
  <c r="AN23" i="6" s="1"/>
  <c r="AP22" i="1"/>
  <c r="AO22" i="1"/>
  <c r="AN22" i="1"/>
  <c r="BG21" i="1"/>
  <c r="BB21" i="1"/>
  <c r="AT21" i="1"/>
  <c r="AR21" i="1"/>
  <c r="AQ21" i="1"/>
  <c r="AM22" i="6" s="1"/>
  <c r="AN22" i="6" s="1"/>
  <c r="AP21" i="1"/>
  <c r="AO21" i="1"/>
  <c r="AN21" i="1"/>
  <c r="BG20" i="1"/>
  <c r="BB20" i="1"/>
  <c r="AT20" i="1"/>
  <c r="AR20" i="1"/>
  <c r="AQ20" i="1"/>
  <c r="AM21" i="6" s="1"/>
  <c r="AP20" i="1"/>
  <c r="AO20" i="1"/>
  <c r="AN20" i="1"/>
  <c r="BG19" i="1"/>
  <c r="BB19" i="1"/>
  <c r="AT19" i="1"/>
  <c r="AR19" i="1"/>
  <c r="AQ19" i="1"/>
  <c r="AM20" i="6" s="1"/>
  <c r="AN20" i="6" s="1"/>
  <c r="AP19" i="1"/>
  <c r="AO19" i="1"/>
  <c r="AN19" i="1"/>
  <c r="BG18" i="1"/>
  <c r="BB18" i="1"/>
  <c r="AT18" i="1"/>
  <c r="AR18" i="1"/>
  <c r="AQ18" i="1"/>
  <c r="AM19" i="6" s="1"/>
  <c r="AN19" i="6" s="1"/>
  <c r="AP18" i="1"/>
  <c r="AO18" i="1"/>
  <c r="AN18" i="1"/>
  <c r="BG17" i="1"/>
  <c r="BB17" i="1"/>
  <c r="AT17" i="1"/>
  <c r="AR17" i="1"/>
  <c r="AQ17" i="1"/>
  <c r="AM18" i="6" s="1"/>
  <c r="AP17" i="1"/>
  <c r="AO17" i="1"/>
  <c r="AN17" i="1"/>
  <c r="BG16" i="1"/>
  <c r="BB16" i="1"/>
  <c r="AT16" i="1"/>
  <c r="AR16" i="1"/>
  <c r="AQ16" i="1"/>
  <c r="AM17" i="6" s="1"/>
  <c r="AN17" i="6" s="1"/>
  <c r="AP16" i="1"/>
  <c r="AO16" i="1"/>
  <c r="AN16" i="1"/>
  <c r="BG15" i="1"/>
  <c r="BB15" i="1"/>
  <c r="AT15" i="1"/>
  <c r="AR15" i="1"/>
  <c r="AQ15" i="1"/>
  <c r="AM16" i="6" s="1"/>
  <c r="AN16" i="6" s="1"/>
  <c r="AP15" i="1"/>
  <c r="AO15" i="1"/>
  <c r="AN15" i="1"/>
  <c r="BG14" i="1"/>
  <c r="BB14" i="1"/>
  <c r="AT14" i="1"/>
  <c r="AR14" i="1"/>
  <c r="AQ14" i="1"/>
  <c r="AM15" i="6" s="1"/>
  <c r="AP14" i="1"/>
  <c r="AO14" i="1"/>
  <c r="AN14" i="1"/>
  <c r="BG13" i="1"/>
  <c r="BB13" i="1"/>
  <c r="AT13" i="1"/>
  <c r="AR13" i="1"/>
  <c r="AQ13" i="1"/>
  <c r="AM14" i="6" s="1"/>
  <c r="AN14" i="6" s="1"/>
  <c r="AP13" i="1"/>
  <c r="AO13" i="1"/>
  <c r="AN13" i="1"/>
  <c r="BG12" i="1"/>
  <c r="BB12" i="1"/>
  <c r="AT12" i="1"/>
  <c r="AR12" i="1"/>
  <c r="AQ12" i="1"/>
  <c r="AM13" i="6" s="1"/>
  <c r="AN13" i="6" s="1"/>
  <c r="AP12" i="1"/>
  <c r="AO12" i="1"/>
  <c r="AN12" i="1"/>
  <c r="BG11" i="1"/>
  <c r="BB11" i="1"/>
  <c r="AT11" i="1"/>
  <c r="AR11" i="1"/>
  <c r="AQ11" i="1"/>
  <c r="AM12" i="6" s="1"/>
  <c r="AP11" i="1"/>
  <c r="AO11" i="1"/>
  <c r="AN11" i="1"/>
  <c r="BG10" i="1"/>
  <c r="BB10" i="1"/>
  <c r="AT10" i="1"/>
  <c r="AR10" i="1"/>
  <c r="AQ10" i="1"/>
  <c r="AM11" i="6" s="1"/>
  <c r="AN11" i="6" s="1"/>
  <c r="AP10" i="1"/>
  <c r="AO10" i="1"/>
  <c r="AN10" i="1"/>
  <c r="BG9" i="1"/>
  <c r="BB9" i="1"/>
  <c r="AT9" i="1"/>
  <c r="AR9" i="1"/>
  <c r="AQ9" i="1"/>
  <c r="AM10" i="6" s="1"/>
  <c r="AN10" i="6" s="1"/>
  <c r="AP9" i="1"/>
  <c r="AO9" i="1"/>
  <c r="AN9" i="1"/>
  <c r="BG8" i="1"/>
  <c r="BB8" i="1"/>
  <c r="AT8" i="1"/>
  <c r="AR8" i="1"/>
  <c r="AQ8" i="1"/>
  <c r="AM9" i="6" s="1"/>
  <c r="AP8" i="1"/>
  <c r="AO8" i="1"/>
  <c r="AN8" i="1"/>
  <c r="BG7" i="1"/>
  <c r="BB7" i="1"/>
  <c r="AT7" i="1"/>
  <c r="AR7" i="1"/>
  <c r="AQ7" i="1"/>
  <c r="AM8" i="6" s="1"/>
  <c r="AN8" i="6" s="1"/>
  <c r="AP7" i="1"/>
  <c r="AO7" i="1"/>
  <c r="AN7" i="1"/>
  <c r="BG6" i="1"/>
  <c r="BB6" i="1"/>
  <c r="AT6" i="1"/>
  <c r="AR6" i="1"/>
  <c r="AQ6" i="1"/>
  <c r="AM7" i="6" s="1"/>
  <c r="AN7" i="6" s="1"/>
  <c r="AP6" i="1"/>
  <c r="AO6" i="1"/>
  <c r="AN6" i="1"/>
  <c r="BG5" i="1"/>
  <c r="BB5" i="1"/>
  <c r="AT5" i="1"/>
  <c r="AR5" i="1"/>
  <c r="AQ5" i="1"/>
  <c r="AM6" i="6" s="1"/>
  <c r="AP5" i="1"/>
  <c r="AO5" i="1"/>
  <c r="AN5" i="1"/>
  <c r="BG4" i="1"/>
  <c r="BB4" i="1"/>
  <c r="AT4" i="1"/>
  <c r="AR4" i="1"/>
  <c r="AQ4" i="1"/>
  <c r="AM5" i="6" s="1"/>
  <c r="AP4" i="1"/>
  <c r="AO4" i="1"/>
  <c r="AN4" i="1"/>
  <c r="E161" i="1" l="1"/>
  <c r="K151" i="1"/>
  <c r="I149" i="6" s="1"/>
  <c r="I150" i="6" s="1"/>
  <c r="Q151" i="1"/>
  <c r="O149" i="6" s="1"/>
  <c r="O150" i="6" s="1"/>
  <c r="W151" i="1"/>
  <c r="AC151" i="1"/>
  <c r="Z149" i="6" s="1"/>
  <c r="Z150" i="6" s="1"/>
  <c r="AI151" i="1"/>
  <c r="AF149" i="6" s="1"/>
  <c r="AF150" i="6" s="1"/>
  <c r="AS140" i="1"/>
  <c r="AM141" i="5" s="1"/>
  <c r="AN141" i="5" s="1"/>
  <c r="AS106" i="1"/>
  <c r="AM107" i="5" s="1"/>
  <c r="AN107" i="5" s="1"/>
  <c r="G151" i="1"/>
  <c r="E149" i="6" s="1"/>
  <c r="E150" i="6" s="1"/>
  <c r="S151" i="1"/>
  <c r="Q149" i="6" s="1"/>
  <c r="Q150" i="6" s="1"/>
  <c r="AE151" i="1"/>
  <c r="AB149" i="6" s="1"/>
  <c r="AB150" i="6" s="1"/>
  <c r="AS112" i="1"/>
  <c r="AM113" i="5" s="1"/>
  <c r="AN113" i="5" s="1"/>
  <c r="M151" i="1"/>
  <c r="K149" i="6" s="1"/>
  <c r="K150" i="6" s="1"/>
  <c r="AK151" i="1"/>
  <c r="AH149" i="6" s="1"/>
  <c r="AH150" i="6" s="1"/>
  <c r="AS124" i="1"/>
  <c r="AM125" i="5" s="1"/>
  <c r="AN125" i="5" s="1"/>
  <c r="AS136" i="1"/>
  <c r="AM137" i="5" s="1"/>
  <c r="AN137" i="5" s="1"/>
  <c r="Y151" i="1"/>
  <c r="V149" i="6" s="1"/>
  <c r="V150" i="6" s="1"/>
  <c r="BE148" i="1"/>
  <c r="V151" i="1"/>
  <c r="T149" i="6" s="1"/>
  <c r="T150" i="6" s="1"/>
  <c r="AS104" i="1"/>
  <c r="AM105" i="5" s="1"/>
  <c r="AN105" i="5" s="1"/>
  <c r="AS122" i="1"/>
  <c r="AM123" i="5" s="1"/>
  <c r="AN123" i="5" s="1"/>
  <c r="AS146" i="1"/>
  <c r="AM147" i="5" s="1"/>
  <c r="AN147" i="5" s="1"/>
  <c r="AN150" i="1"/>
  <c r="AV148" i="1"/>
  <c r="AO147" i="1"/>
  <c r="BG147" i="1"/>
  <c r="AP147" i="1"/>
  <c r="AS120" i="1"/>
  <c r="AM121" i="5" s="1"/>
  <c r="AN121" i="5" s="1"/>
  <c r="AS144" i="1"/>
  <c r="AM145" i="5" s="1"/>
  <c r="AN145" i="5" s="1"/>
  <c r="F151" i="1"/>
  <c r="AS142" i="1"/>
  <c r="AM143" i="5" s="1"/>
  <c r="AN143" i="5" s="1"/>
  <c r="AS110" i="1"/>
  <c r="AM111" i="5" s="1"/>
  <c r="AN111" i="5" s="1"/>
  <c r="AS134" i="1"/>
  <c r="AM135" i="5" s="1"/>
  <c r="AN135" i="5" s="1"/>
  <c r="H151" i="1"/>
  <c r="F149" i="6" s="1"/>
  <c r="F150" i="6" s="1"/>
  <c r="N151" i="1"/>
  <c r="L149" i="6" s="1"/>
  <c r="L150" i="6" s="1"/>
  <c r="T151" i="1"/>
  <c r="R149" i="6" s="1"/>
  <c r="R150" i="6" s="1"/>
  <c r="Z151" i="1"/>
  <c r="W149" i="6" s="1"/>
  <c r="W150" i="6" s="1"/>
  <c r="AF151" i="1"/>
  <c r="AC149" i="6" s="1"/>
  <c r="AC150" i="6" s="1"/>
  <c r="AL151" i="1"/>
  <c r="AI149" i="6" s="1"/>
  <c r="AI150" i="6" s="1"/>
  <c r="AT147" i="1"/>
  <c r="AS108" i="1"/>
  <c r="AM109" i="5" s="1"/>
  <c r="AN109" i="5" s="1"/>
  <c r="AS132" i="1"/>
  <c r="AM133" i="5" s="1"/>
  <c r="AN133" i="5" s="1"/>
  <c r="AU148" i="1"/>
  <c r="BA148" i="1"/>
  <c r="E146" i="7"/>
  <c r="AL47" i="4"/>
  <c r="AM47" i="4" s="1"/>
  <c r="AL47" i="3"/>
  <c r="AM47" i="3" s="1"/>
  <c r="AL47" i="2"/>
  <c r="AM47" i="2" s="1"/>
  <c r="AL75" i="4"/>
  <c r="AM75" i="4" s="1"/>
  <c r="AL75" i="3"/>
  <c r="AM75" i="3" s="1"/>
  <c r="AL75" i="2"/>
  <c r="AM75" i="2" s="1"/>
  <c r="AL77" i="3"/>
  <c r="AM77" i="3" s="1"/>
  <c r="AL77" i="4"/>
  <c r="AM77" i="4" s="1"/>
  <c r="AL77" i="2"/>
  <c r="AM77" i="2" s="1"/>
  <c r="AL83" i="3"/>
  <c r="AM83" i="3" s="1"/>
  <c r="AL83" i="4"/>
  <c r="AM83" i="4" s="1"/>
  <c r="AL83" i="2"/>
  <c r="AL6" i="4"/>
  <c r="AM6" i="4" s="1"/>
  <c r="AL6" i="3"/>
  <c r="AM6" i="3" s="1"/>
  <c r="AL6" i="2"/>
  <c r="AM6" i="2" s="1"/>
  <c r="AL8" i="4"/>
  <c r="AM8" i="4" s="1"/>
  <c r="AL8" i="3"/>
  <c r="AM8" i="3" s="1"/>
  <c r="AL8" i="2"/>
  <c r="AM8" i="2" s="1"/>
  <c r="AL10" i="4"/>
  <c r="AM10" i="4" s="1"/>
  <c r="AL10" i="3"/>
  <c r="AM10" i="3" s="1"/>
  <c r="AL10" i="2"/>
  <c r="AM10" i="2" s="1"/>
  <c r="AL16" i="4"/>
  <c r="AM16" i="4" s="1"/>
  <c r="AL16" i="3"/>
  <c r="AM16" i="3" s="1"/>
  <c r="AL16" i="2"/>
  <c r="AM16" i="2" s="1"/>
  <c r="AL18" i="4"/>
  <c r="AM18" i="4" s="1"/>
  <c r="AL18" i="3"/>
  <c r="AM18" i="3" s="1"/>
  <c r="AL18" i="2"/>
  <c r="AM18" i="2" s="1"/>
  <c r="AL26" i="4"/>
  <c r="AM26" i="4" s="1"/>
  <c r="AL26" i="3"/>
  <c r="AM26" i="3" s="1"/>
  <c r="AL26" i="2"/>
  <c r="AM26" i="2" s="1"/>
  <c r="AL28" i="4"/>
  <c r="AM28" i="4" s="1"/>
  <c r="AL28" i="3"/>
  <c r="AM28" i="3" s="1"/>
  <c r="AL28" i="2"/>
  <c r="AM28" i="2" s="1"/>
  <c r="AL30" i="4"/>
  <c r="AM30" i="4" s="1"/>
  <c r="AL30" i="3"/>
  <c r="AM30" i="3" s="1"/>
  <c r="AL30" i="2"/>
  <c r="AM30" i="2" s="1"/>
  <c r="AL32" i="4"/>
  <c r="AM32" i="4" s="1"/>
  <c r="AL32" i="3"/>
  <c r="AM32" i="3" s="1"/>
  <c r="AL32" i="2"/>
  <c r="AM32" i="2" s="1"/>
  <c r="AL38" i="4"/>
  <c r="AM38" i="4" s="1"/>
  <c r="AL38" i="3"/>
  <c r="AM38" i="3" s="1"/>
  <c r="AL38" i="2"/>
  <c r="AM38" i="2" s="1"/>
  <c r="AL44" i="4"/>
  <c r="AM44" i="4" s="1"/>
  <c r="AL44" i="3"/>
  <c r="AM44" i="3" s="1"/>
  <c r="AL44" i="2"/>
  <c r="AM44" i="2" s="1"/>
  <c r="AL46" i="4"/>
  <c r="AM46" i="4" s="1"/>
  <c r="AL46" i="3"/>
  <c r="AM46" i="3" s="1"/>
  <c r="AL46" i="2"/>
  <c r="AM46" i="2" s="1"/>
  <c r="AL62" i="4"/>
  <c r="AM62" i="4" s="1"/>
  <c r="AL62" i="3"/>
  <c r="AM62" i="3" s="1"/>
  <c r="AL62" i="2"/>
  <c r="AM62" i="2" s="1"/>
  <c r="AL64" i="4"/>
  <c r="AM64" i="4" s="1"/>
  <c r="AL64" i="3"/>
  <c r="AL64" i="2"/>
  <c r="AM64" i="2" s="1"/>
  <c r="AL66" i="4"/>
  <c r="AM66" i="4" s="1"/>
  <c r="AL66" i="2"/>
  <c r="AM66" i="2" s="1"/>
  <c r="AL66" i="3"/>
  <c r="AM66" i="3" s="1"/>
  <c r="AL78" i="4"/>
  <c r="AM78" i="4" s="1"/>
  <c r="AL78" i="3"/>
  <c r="AM78" i="3" s="1"/>
  <c r="AL78" i="2"/>
  <c r="AM78" i="2" s="1"/>
  <c r="AR147" i="1"/>
  <c r="AS4" i="1"/>
  <c r="AM5" i="5" s="1"/>
  <c r="AS6" i="1"/>
  <c r="AM7" i="5" s="1"/>
  <c r="AN7" i="5" s="1"/>
  <c r="AS8" i="1"/>
  <c r="AM9" i="5" s="1"/>
  <c r="AN9" i="5" s="1"/>
  <c r="AS10" i="1"/>
  <c r="AM11" i="5" s="1"/>
  <c r="AN11" i="5" s="1"/>
  <c r="AS12" i="1"/>
  <c r="AM13" i="5" s="1"/>
  <c r="AN13" i="5" s="1"/>
  <c r="AS14" i="1"/>
  <c r="AM15" i="5" s="1"/>
  <c r="AN15" i="5" s="1"/>
  <c r="AS16" i="1"/>
  <c r="AM17" i="5" s="1"/>
  <c r="AN17" i="5" s="1"/>
  <c r="AS18" i="1"/>
  <c r="AM19" i="5" s="1"/>
  <c r="AN19" i="5" s="1"/>
  <c r="AS20" i="1"/>
  <c r="AM21" i="5" s="1"/>
  <c r="AN21" i="5" s="1"/>
  <c r="AS22" i="1"/>
  <c r="AM23" i="5" s="1"/>
  <c r="AN23" i="5" s="1"/>
  <c r="AS24" i="1"/>
  <c r="AM25" i="5" s="1"/>
  <c r="AN25" i="5" s="1"/>
  <c r="AS26" i="1"/>
  <c r="AM27" i="5" s="1"/>
  <c r="AN27" i="5" s="1"/>
  <c r="AS28" i="1"/>
  <c r="AM29" i="5" s="1"/>
  <c r="AN29" i="5" s="1"/>
  <c r="AS30" i="1"/>
  <c r="AM31" i="5" s="1"/>
  <c r="AN31" i="5" s="1"/>
  <c r="AS32" i="1"/>
  <c r="AM33" i="5" s="1"/>
  <c r="AN33" i="5" s="1"/>
  <c r="AS34" i="1"/>
  <c r="AM35" i="5" s="1"/>
  <c r="AN35" i="5" s="1"/>
  <c r="AS36" i="1"/>
  <c r="AM37" i="5" s="1"/>
  <c r="AN37" i="5" s="1"/>
  <c r="AS38" i="1"/>
  <c r="AM39" i="5" s="1"/>
  <c r="AN39" i="5" s="1"/>
  <c r="AS40" i="1"/>
  <c r="AM41" i="5" s="1"/>
  <c r="AN41" i="5" s="1"/>
  <c r="AS42" i="1"/>
  <c r="AM43" i="5" s="1"/>
  <c r="AN43" i="5" s="1"/>
  <c r="AS44" i="1"/>
  <c r="AM45" i="5" s="1"/>
  <c r="AN45" i="5" s="1"/>
  <c r="AS46" i="1"/>
  <c r="AM47" i="5" s="1"/>
  <c r="AN47" i="5" s="1"/>
  <c r="AS48" i="1"/>
  <c r="AM49" i="5" s="1"/>
  <c r="AS50" i="1"/>
  <c r="AM51" i="5" s="1"/>
  <c r="AN51" i="5" s="1"/>
  <c r="AS52" i="1"/>
  <c r="AM53" i="5" s="1"/>
  <c r="AN53" i="5" s="1"/>
  <c r="AS54" i="1"/>
  <c r="AM55" i="5" s="1"/>
  <c r="AN55" i="5" s="1"/>
  <c r="AS56" i="1"/>
  <c r="AM57" i="5" s="1"/>
  <c r="AN57" i="5" s="1"/>
  <c r="AS58" i="1"/>
  <c r="AM59" i="5" s="1"/>
  <c r="AN59" i="5" s="1"/>
  <c r="AS60" i="1"/>
  <c r="AM61" i="5" s="1"/>
  <c r="AN61" i="5" s="1"/>
  <c r="AS62" i="1"/>
  <c r="AM63" i="5" s="1"/>
  <c r="AN63" i="5" s="1"/>
  <c r="AS64" i="1"/>
  <c r="AM65" i="5" s="1"/>
  <c r="AN65" i="5" s="1"/>
  <c r="AS66" i="1"/>
  <c r="AM67" i="5" s="1"/>
  <c r="AN67" i="5" s="1"/>
  <c r="AS68" i="1"/>
  <c r="AM69" i="5" s="1"/>
  <c r="AN69" i="5" s="1"/>
  <c r="AS70" i="1"/>
  <c r="AM71" i="5" s="1"/>
  <c r="AN71" i="5" s="1"/>
  <c r="AS72" i="1"/>
  <c r="AM73" i="5" s="1"/>
  <c r="AN73" i="5" s="1"/>
  <c r="AS74" i="1"/>
  <c r="AM75" i="5" s="1"/>
  <c r="AN75" i="5" s="1"/>
  <c r="AS76" i="1"/>
  <c r="AM77" i="5" s="1"/>
  <c r="AN77" i="5" s="1"/>
  <c r="AS78" i="1"/>
  <c r="AM79" i="5" s="1"/>
  <c r="AN79" i="5" s="1"/>
  <c r="AS80" i="1"/>
  <c r="AM81" i="5" s="1"/>
  <c r="AN81" i="5" s="1"/>
  <c r="AS82" i="1"/>
  <c r="AM83" i="5" s="1"/>
  <c r="AN83" i="5" s="1"/>
  <c r="AS84" i="1"/>
  <c r="AM85" i="5" s="1"/>
  <c r="AN85" i="5" s="1"/>
  <c r="AS86" i="1"/>
  <c r="AM87" i="5" s="1"/>
  <c r="AN87" i="5" s="1"/>
  <c r="AS88" i="1"/>
  <c r="AM89" i="5" s="1"/>
  <c r="AN89" i="5" s="1"/>
  <c r="AS90" i="1"/>
  <c r="AM91" i="5" s="1"/>
  <c r="AN91" i="5" s="1"/>
  <c r="AS92" i="1"/>
  <c r="AM93" i="5" s="1"/>
  <c r="AN93" i="5" s="1"/>
  <c r="AS94" i="1"/>
  <c r="AM95" i="5" s="1"/>
  <c r="AN95" i="5" s="1"/>
  <c r="AS96" i="1"/>
  <c r="AM97" i="5" s="1"/>
  <c r="AN97" i="5" s="1"/>
  <c r="AS98" i="1"/>
  <c r="AM99" i="5" s="1"/>
  <c r="AN99" i="5" s="1"/>
  <c r="AS100" i="1"/>
  <c r="AM101" i="5" s="1"/>
  <c r="AN101" i="5" s="1"/>
  <c r="AS102" i="1"/>
  <c r="AM103" i="5" s="1"/>
  <c r="AN103" i="5" s="1"/>
  <c r="AL115" i="4"/>
  <c r="AM115" i="4" s="1"/>
  <c r="AL115" i="3"/>
  <c r="AM115" i="3" s="1"/>
  <c r="AL115" i="2"/>
  <c r="AM115" i="2" s="1"/>
  <c r="AM116" i="6"/>
  <c r="AN116" i="6" s="1"/>
  <c r="AS115" i="1"/>
  <c r="AM116" i="5" s="1"/>
  <c r="AN116" i="5" s="1"/>
  <c r="AL122" i="4"/>
  <c r="AM122" i="4" s="1"/>
  <c r="AL122" i="3"/>
  <c r="AM122" i="3" s="1"/>
  <c r="AL122" i="2"/>
  <c r="AM122" i="2" s="1"/>
  <c r="AL127" i="4"/>
  <c r="AM127" i="4" s="1"/>
  <c r="AL127" i="3"/>
  <c r="AM127" i="3" s="1"/>
  <c r="AL127" i="2"/>
  <c r="AM127" i="2" s="1"/>
  <c r="AM128" i="6"/>
  <c r="AN128" i="6" s="1"/>
  <c r="AS127" i="1"/>
  <c r="AM128" i="5" s="1"/>
  <c r="AN128" i="5" s="1"/>
  <c r="AL134" i="4"/>
  <c r="AM134" i="4" s="1"/>
  <c r="AL134" i="3"/>
  <c r="AM134" i="3" s="1"/>
  <c r="AL134" i="2"/>
  <c r="AM134" i="2" s="1"/>
  <c r="AL139" i="3"/>
  <c r="AM139" i="3" s="1"/>
  <c r="AL139" i="4"/>
  <c r="AM139" i="4" s="1"/>
  <c r="AL139" i="2"/>
  <c r="AM139" i="2" s="1"/>
  <c r="AM140" i="6"/>
  <c r="AN140" i="6" s="1"/>
  <c r="AS139" i="1"/>
  <c r="AM140" i="5" s="1"/>
  <c r="AN140" i="5" s="1"/>
  <c r="D150" i="7"/>
  <c r="D154" i="7" s="1"/>
  <c r="AX148" i="1"/>
  <c r="AN149" i="1"/>
  <c r="AN153" i="1"/>
  <c r="AL9" i="4"/>
  <c r="AM9" i="4" s="1"/>
  <c r="AL9" i="3"/>
  <c r="AM9" i="3" s="1"/>
  <c r="AL9" i="2"/>
  <c r="AM9" i="2" s="1"/>
  <c r="AL13" i="4"/>
  <c r="AM13" i="4" s="1"/>
  <c r="AL13" i="3"/>
  <c r="AM13" i="3" s="1"/>
  <c r="AL13" i="2"/>
  <c r="AM13" i="2" s="1"/>
  <c r="AL25" i="4"/>
  <c r="AM25" i="4" s="1"/>
  <c r="AL25" i="3"/>
  <c r="AM25" i="3" s="1"/>
  <c r="AL25" i="2"/>
  <c r="AM25" i="2" s="1"/>
  <c r="AL27" i="4"/>
  <c r="AM27" i="4" s="1"/>
  <c r="AL27" i="3"/>
  <c r="AM27" i="3" s="1"/>
  <c r="AL27" i="2"/>
  <c r="AM27" i="2" s="1"/>
  <c r="AL33" i="4"/>
  <c r="AM33" i="4" s="1"/>
  <c r="AL33" i="3"/>
  <c r="AM33" i="3" s="1"/>
  <c r="AL33" i="2"/>
  <c r="AM33" i="2" s="1"/>
  <c r="AL35" i="4"/>
  <c r="AM35" i="4" s="1"/>
  <c r="AL35" i="3"/>
  <c r="AM35" i="3" s="1"/>
  <c r="AL35" i="2"/>
  <c r="AM35" i="2" s="1"/>
  <c r="AL39" i="4"/>
  <c r="AM39" i="4" s="1"/>
  <c r="AL39" i="3"/>
  <c r="AM39" i="3" s="1"/>
  <c r="AL39" i="2"/>
  <c r="AM39" i="2" s="1"/>
  <c r="AL43" i="4"/>
  <c r="AM43" i="4" s="1"/>
  <c r="AL43" i="3"/>
  <c r="AM43" i="3" s="1"/>
  <c r="AL43" i="2"/>
  <c r="AM43" i="2" s="1"/>
  <c r="AL45" i="4"/>
  <c r="AL45" i="3"/>
  <c r="AM45" i="3" s="1"/>
  <c r="AL45" i="2"/>
  <c r="AM45" i="2" s="1"/>
  <c r="AL73" i="4"/>
  <c r="AM73" i="4" s="1"/>
  <c r="AL73" i="3"/>
  <c r="AM73" i="3" s="1"/>
  <c r="AL73" i="2"/>
  <c r="AM73" i="2" s="1"/>
  <c r="AL85" i="4"/>
  <c r="AM85" i="4" s="1"/>
  <c r="AL85" i="3"/>
  <c r="AM85" i="3" s="1"/>
  <c r="AL85" i="2"/>
  <c r="AM85" i="2" s="1"/>
  <c r="AL87" i="4"/>
  <c r="AM87" i="4" s="1"/>
  <c r="AL87" i="3"/>
  <c r="AM87" i="3" s="1"/>
  <c r="AL87" i="2"/>
  <c r="AM87" i="2" s="1"/>
  <c r="AL89" i="3"/>
  <c r="AM89" i="3" s="1"/>
  <c r="AL89" i="4"/>
  <c r="AM89" i="4" s="1"/>
  <c r="AL89" i="2"/>
  <c r="AM89" i="2" s="1"/>
  <c r="AL91" i="4"/>
  <c r="AM91" i="4" s="1"/>
  <c r="AL91" i="3"/>
  <c r="AM91" i="3" s="1"/>
  <c r="AL91" i="2"/>
  <c r="AM91" i="2" s="1"/>
  <c r="AL93" i="4"/>
  <c r="AM93" i="4" s="1"/>
  <c r="AL93" i="3"/>
  <c r="AM93" i="3" s="1"/>
  <c r="AL93" i="2"/>
  <c r="AM93" i="2" s="1"/>
  <c r="AL95" i="3"/>
  <c r="AM95" i="3" s="1"/>
  <c r="AL95" i="4"/>
  <c r="AM95" i="4" s="1"/>
  <c r="AL95" i="2"/>
  <c r="AM95" i="2" s="1"/>
  <c r="AL97" i="4"/>
  <c r="AM97" i="4" s="1"/>
  <c r="AL97" i="3"/>
  <c r="AM97" i="3" s="1"/>
  <c r="AL97" i="2"/>
  <c r="AM97" i="2" s="1"/>
  <c r="AL99" i="4"/>
  <c r="AM99" i="4" s="1"/>
  <c r="AL99" i="3"/>
  <c r="AM99" i="3" s="1"/>
  <c r="AL99" i="2"/>
  <c r="AM99" i="2" s="1"/>
  <c r="AL101" i="3"/>
  <c r="AM101" i="3" s="1"/>
  <c r="AL101" i="4"/>
  <c r="AM101" i="4" s="1"/>
  <c r="AL101" i="2"/>
  <c r="AM101" i="2" s="1"/>
  <c r="AL103" i="4"/>
  <c r="AM103" i="4" s="1"/>
  <c r="AL103" i="3"/>
  <c r="AM103" i="3" s="1"/>
  <c r="AL103" i="2"/>
  <c r="AM103" i="2" s="1"/>
  <c r="AL105" i="4"/>
  <c r="AM105" i="4" s="1"/>
  <c r="AL105" i="3"/>
  <c r="AM105" i="3" s="1"/>
  <c r="AL105" i="2"/>
  <c r="AM105" i="2" s="1"/>
  <c r="AL107" i="3"/>
  <c r="AM107" i="3" s="1"/>
  <c r="AL107" i="4"/>
  <c r="AM107" i="4" s="1"/>
  <c r="AL107" i="2"/>
  <c r="AM107" i="2" s="1"/>
  <c r="AL109" i="4"/>
  <c r="AM109" i="4" s="1"/>
  <c r="AL109" i="3"/>
  <c r="AM109" i="3" s="1"/>
  <c r="AL109" i="2"/>
  <c r="AM109" i="2" s="1"/>
  <c r="AL111" i="4"/>
  <c r="AM111" i="4" s="1"/>
  <c r="AL111" i="3"/>
  <c r="AM111" i="3" s="1"/>
  <c r="AL111" i="2"/>
  <c r="AM111" i="2" s="1"/>
  <c r="AL113" i="3"/>
  <c r="AM113" i="3" s="1"/>
  <c r="AL113" i="4"/>
  <c r="AM113" i="4" s="1"/>
  <c r="AL113" i="2"/>
  <c r="AM113" i="2" s="1"/>
  <c r="AM114" i="6"/>
  <c r="AN114" i="6" s="1"/>
  <c r="AS113" i="1"/>
  <c r="AM114" i="5" s="1"/>
  <c r="AN114" i="5" s="1"/>
  <c r="AL120" i="4"/>
  <c r="AM120" i="4" s="1"/>
  <c r="AL120" i="3"/>
  <c r="AM120" i="3" s="1"/>
  <c r="AL120" i="2"/>
  <c r="AM120" i="2" s="1"/>
  <c r="AL125" i="3"/>
  <c r="AM125" i="3" s="1"/>
  <c r="AL125" i="4"/>
  <c r="AM125" i="4" s="1"/>
  <c r="AL125" i="2"/>
  <c r="AM125" i="2" s="1"/>
  <c r="AM126" i="6"/>
  <c r="AN126" i="6" s="1"/>
  <c r="AS125" i="1"/>
  <c r="AM126" i="5" s="1"/>
  <c r="AN126" i="5" s="1"/>
  <c r="AL132" i="4"/>
  <c r="AM132" i="4" s="1"/>
  <c r="AL132" i="3"/>
  <c r="AM132" i="3" s="1"/>
  <c r="AL132" i="2"/>
  <c r="AM132" i="2" s="1"/>
  <c r="AL137" i="3"/>
  <c r="AM137" i="3" s="1"/>
  <c r="AL137" i="4"/>
  <c r="AM137" i="4" s="1"/>
  <c r="AL137" i="2"/>
  <c r="AM137" i="2" s="1"/>
  <c r="AM138" i="6"/>
  <c r="AN138" i="6" s="1"/>
  <c r="AS137" i="1"/>
  <c r="AM138" i="5" s="1"/>
  <c r="AN138" i="5" s="1"/>
  <c r="AQ147" i="1"/>
  <c r="AL51" i="4"/>
  <c r="AM51" i="4" s="1"/>
  <c r="AL51" i="3"/>
  <c r="AM51" i="3" s="1"/>
  <c r="AL51" i="2"/>
  <c r="AM51" i="2" s="1"/>
  <c r="AL63" i="4"/>
  <c r="AM63" i="4" s="1"/>
  <c r="AL63" i="3"/>
  <c r="AM63" i="3" s="1"/>
  <c r="AL63" i="2"/>
  <c r="AM63" i="2" s="1"/>
  <c r="AL118" i="4"/>
  <c r="AM118" i="4" s="1"/>
  <c r="AL118" i="3"/>
  <c r="AM118" i="3" s="1"/>
  <c r="AL118" i="2"/>
  <c r="AM118" i="2" s="1"/>
  <c r="AL123" i="4"/>
  <c r="AM123" i="4" s="1"/>
  <c r="AL123" i="3"/>
  <c r="AM123" i="3" s="1"/>
  <c r="AL123" i="2"/>
  <c r="AM123" i="2" s="1"/>
  <c r="AM124" i="6"/>
  <c r="AN124" i="6" s="1"/>
  <c r="AS123" i="1"/>
  <c r="AM124" i="5" s="1"/>
  <c r="AN124" i="5" s="1"/>
  <c r="AL130" i="4"/>
  <c r="AM130" i="4" s="1"/>
  <c r="AL130" i="3"/>
  <c r="AM130" i="3" s="1"/>
  <c r="AL130" i="2"/>
  <c r="AM130" i="2" s="1"/>
  <c r="AL135" i="4"/>
  <c r="AM135" i="4" s="1"/>
  <c r="AL135" i="3"/>
  <c r="AM135" i="3" s="1"/>
  <c r="AL135" i="2"/>
  <c r="AM135" i="2" s="1"/>
  <c r="AM136" i="6"/>
  <c r="AS135" i="1"/>
  <c r="AM136" i="5" s="1"/>
  <c r="AN136" i="5" s="1"/>
  <c r="AL147" i="4"/>
  <c r="AM147" i="4" s="1"/>
  <c r="AL147" i="3"/>
  <c r="AM147" i="3" s="1"/>
  <c r="AL147" i="2"/>
  <c r="AM147" i="2" s="1"/>
  <c r="F149" i="3"/>
  <c r="F150" i="3" s="1"/>
  <c r="F149" i="4"/>
  <c r="F150" i="4" s="1"/>
  <c r="F149" i="2"/>
  <c r="F150" i="2" s="1"/>
  <c r="I151" i="1"/>
  <c r="G149" i="6" s="1"/>
  <c r="G150" i="6" s="1"/>
  <c r="L149" i="3"/>
  <c r="L150" i="3" s="1"/>
  <c r="L149" i="4"/>
  <c r="L150" i="4" s="1"/>
  <c r="L149" i="2"/>
  <c r="L150" i="2" s="1"/>
  <c r="O151" i="1"/>
  <c r="M149" i="6" s="1"/>
  <c r="R149" i="3"/>
  <c r="R150" i="3" s="1"/>
  <c r="R149" i="4"/>
  <c r="R150" i="4" s="1"/>
  <c r="R149" i="2"/>
  <c r="R150" i="2" s="1"/>
  <c r="U151" i="1"/>
  <c r="S149" i="6" s="1"/>
  <c r="S150" i="6" s="1"/>
  <c r="W149" i="3"/>
  <c r="W150" i="3" s="1"/>
  <c r="W149" i="4"/>
  <c r="W149" i="2"/>
  <c r="W150" i="2" s="1"/>
  <c r="AA151" i="1"/>
  <c r="X149" i="6" s="1"/>
  <c r="X150" i="6" s="1"/>
  <c r="AC149" i="3"/>
  <c r="AC150" i="3" s="1"/>
  <c r="AC149" i="4"/>
  <c r="AC150" i="4" s="1"/>
  <c r="AC149" i="2"/>
  <c r="AC150" i="2" s="1"/>
  <c r="AG151" i="1"/>
  <c r="AD149" i="6" s="1"/>
  <c r="AI149" i="3"/>
  <c r="AI150" i="3" s="1"/>
  <c r="AI149" i="4"/>
  <c r="AI150" i="4" s="1"/>
  <c r="AI149" i="2"/>
  <c r="AI150" i="2" s="1"/>
  <c r="AM151" i="1"/>
  <c r="AJ149" i="6" s="1"/>
  <c r="AJ150" i="6" s="1"/>
  <c r="AN152" i="1"/>
  <c r="AL17" i="4"/>
  <c r="AM17" i="4" s="1"/>
  <c r="AL17" i="3"/>
  <c r="AM17" i="3" s="1"/>
  <c r="AL17" i="2"/>
  <c r="AM17" i="2" s="1"/>
  <c r="AL53" i="4"/>
  <c r="AM53" i="4" s="1"/>
  <c r="AL53" i="3"/>
  <c r="AM53" i="3" s="1"/>
  <c r="AL53" i="2"/>
  <c r="AM53" i="2" s="1"/>
  <c r="AL55" i="4"/>
  <c r="AM55" i="4" s="1"/>
  <c r="AL55" i="3"/>
  <c r="AM55" i="3" s="1"/>
  <c r="AL55" i="2"/>
  <c r="AM55" i="2" s="1"/>
  <c r="AS5" i="1"/>
  <c r="AM6" i="5" s="1"/>
  <c r="AN6" i="5" s="1"/>
  <c r="AS7" i="1"/>
  <c r="AM8" i="5" s="1"/>
  <c r="AN8" i="5" s="1"/>
  <c r="AS9" i="1"/>
  <c r="AM10" i="5" s="1"/>
  <c r="AN10" i="5" s="1"/>
  <c r="AS11" i="1"/>
  <c r="AM12" i="5" s="1"/>
  <c r="AN12" i="5" s="1"/>
  <c r="AS13" i="1"/>
  <c r="AM14" i="5" s="1"/>
  <c r="AN14" i="5" s="1"/>
  <c r="AS15" i="1"/>
  <c r="AM16" i="5" s="1"/>
  <c r="AN16" i="5" s="1"/>
  <c r="AS17" i="1"/>
  <c r="AM18" i="5" s="1"/>
  <c r="AN18" i="5" s="1"/>
  <c r="AS19" i="1"/>
  <c r="AM20" i="5" s="1"/>
  <c r="AN20" i="5" s="1"/>
  <c r="AS21" i="1"/>
  <c r="AM22" i="5" s="1"/>
  <c r="AN22" i="5" s="1"/>
  <c r="AS23" i="1"/>
  <c r="AM24" i="5" s="1"/>
  <c r="AN24" i="5" s="1"/>
  <c r="AS25" i="1"/>
  <c r="AM26" i="5" s="1"/>
  <c r="AN26" i="5" s="1"/>
  <c r="AS27" i="1"/>
  <c r="AM28" i="5" s="1"/>
  <c r="AN28" i="5" s="1"/>
  <c r="AS29" i="1"/>
  <c r="AM30" i="5" s="1"/>
  <c r="AN30" i="5" s="1"/>
  <c r="AS31" i="1"/>
  <c r="AM32" i="5" s="1"/>
  <c r="AN32" i="5" s="1"/>
  <c r="AS33" i="1"/>
  <c r="AM34" i="5" s="1"/>
  <c r="AN34" i="5" s="1"/>
  <c r="AS35" i="1"/>
  <c r="AM36" i="5" s="1"/>
  <c r="AN36" i="5" s="1"/>
  <c r="AS37" i="1"/>
  <c r="AM38" i="5" s="1"/>
  <c r="AN38" i="5" s="1"/>
  <c r="AS39" i="1"/>
  <c r="AM40" i="5" s="1"/>
  <c r="AN40" i="5" s="1"/>
  <c r="AS41" i="1"/>
  <c r="AM42" i="5" s="1"/>
  <c r="AN42" i="5" s="1"/>
  <c r="AS43" i="1"/>
  <c r="AM44" i="5" s="1"/>
  <c r="AN44" i="5" s="1"/>
  <c r="AS45" i="1"/>
  <c r="AM46" i="5" s="1"/>
  <c r="AN46" i="5" s="1"/>
  <c r="AS47" i="1"/>
  <c r="AM48" i="5" s="1"/>
  <c r="AN48" i="5" s="1"/>
  <c r="AS49" i="1"/>
  <c r="AM50" i="5" s="1"/>
  <c r="AN50" i="5" s="1"/>
  <c r="AS51" i="1"/>
  <c r="AM52" i="5" s="1"/>
  <c r="AN52" i="5" s="1"/>
  <c r="AS53" i="1"/>
  <c r="AM54" i="5" s="1"/>
  <c r="AN54" i="5" s="1"/>
  <c r="AS55" i="1"/>
  <c r="AM56" i="5" s="1"/>
  <c r="AN56" i="5" s="1"/>
  <c r="AS57" i="1"/>
  <c r="AM58" i="5" s="1"/>
  <c r="AS59" i="1"/>
  <c r="AM60" i="5" s="1"/>
  <c r="AN60" i="5" s="1"/>
  <c r="AS61" i="1"/>
  <c r="AM62" i="5" s="1"/>
  <c r="AN62" i="5" s="1"/>
  <c r="AS63" i="1"/>
  <c r="AM64" i="5" s="1"/>
  <c r="AN64" i="5" s="1"/>
  <c r="AS65" i="1"/>
  <c r="AM66" i="5" s="1"/>
  <c r="AN66" i="5" s="1"/>
  <c r="AS67" i="1"/>
  <c r="AM68" i="5" s="1"/>
  <c r="AN68" i="5" s="1"/>
  <c r="AS69" i="1"/>
  <c r="AM70" i="5" s="1"/>
  <c r="AN70" i="5" s="1"/>
  <c r="AS71" i="1"/>
  <c r="AM72" i="5" s="1"/>
  <c r="AN72" i="5" s="1"/>
  <c r="AS73" i="1"/>
  <c r="AM74" i="5" s="1"/>
  <c r="AN74" i="5" s="1"/>
  <c r="AS75" i="1"/>
  <c r="AM76" i="5" s="1"/>
  <c r="AN76" i="5" s="1"/>
  <c r="AS77" i="1"/>
  <c r="AM78" i="5" s="1"/>
  <c r="AN78" i="5" s="1"/>
  <c r="AS79" i="1"/>
  <c r="AM80" i="5" s="1"/>
  <c r="AN80" i="5" s="1"/>
  <c r="AS81" i="1"/>
  <c r="AM82" i="5" s="1"/>
  <c r="AN82" i="5" s="1"/>
  <c r="AS83" i="1"/>
  <c r="AM84" i="5" s="1"/>
  <c r="AN84" i="5" s="1"/>
  <c r="AS85" i="1"/>
  <c r="AM86" i="5" s="1"/>
  <c r="AN86" i="5" s="1"/>
  <c r="AS87" i="1"/>
  <c r="AM88" i="5" s="1"/>
  <c r="AN88" i="5" s="1"/>
  <c r="AS89" i="1"/>
  <c r="AM90" i="5" s="1"/>
  <c r="AN90" i="5" s="1"/>
  <c r="AS91" i="1"/>
  <c r="AM92" i="5" s="1"/>
  <c r="AN92" i="5" s="1"/>
  <c r="AS93" i="1"/>
  <c r="AM94" i="5" s="1"/>
  <c r="AN94" i="5" s="1"/>
  <c r="AS95" i="1"/>
  <c r="AM96" i="5" s="1"/>
  <c r="AN96" i="5" s="1"/>
  <c r="AS97" i="1"/>
  <c r="AM98" i="5" s="1"/>
  <c r="AN98" i="5" s="1"/>
  <c r="AS99" i="1"/>
  <c r="AM100" i="5" s="1"/>
  <c r="AN100" i="5" s="1"/>
  <c r="AS101" i="1"/>
  <c r="AM102" i="5" s="1"/>
  <c r="AN102" i="5" s="1"/>
  <c r="AS103" i="1"/>
  <c r="AM104" i="5" s="1"/>
  <c r="AN104" i="5" s="1"/>
  <c r="AS105" i="1"/>
  <c r="AM106" i="5" s="1"/>
  <c r="AN106" i="5" s="1"/>
  <c r="AS107" i="1"/>
  <c r="AM108" i="5" s="1"/>
  <c r="AN108" i="5" s="1"/>
  <c r="AS109" i="1"/>
  <c r="AM110" i="5" s="1"/>
  <c r="AN110" i="5" s="1"/>
  <c r="AS111" i="1"/>
  <c r="AM112" i="5" s="1"/>
  <c r="AN112" i="5" s="1"/>
  <c r="AL116" i="4"/>
  <c r="AM116" i="4" s="1"/>
  <c r="AL116" i="3"/>
  <c r="AM116" i="3" s="1"/>
  <c r="AL116" i="2"/>
  <c r="AM116" i="2" s="1"/>
  <c r="AS118" i="1"/>
  <c r="AM119" i="5" s="1"/>
  <c r="AN119" i="5" s="1"/>
  <c r="AL121" i="3"/>
  <c r="AM121" i="3" s="1"/>
  <c r="AL121" i="4"/>
  <c r="AM121" i="4" s="1"/>
  <c r="AL121" i="2"/>
  <c r="AM121" i="2" s="1"/>
  <c r="AM122" i="6"/>
  <c r="AN122" i="6" s="1"/>
  <c r="AS121" i="1"/>
  <c r="AM122" i="5" s="1"/>
  <c r="AN122" i="5" s="1"/>
  <c r="AL128" i="4"/>
  <c r="AM128" i="4" s="1"/>
  <c r="AL128" i="3"/>
  <c r="AM128" i="3" s="1"/>
  <c r="AL128" i="2"/>
  <c r="AM128" i="2" s="1"/>
  <c r="AS130" i="1"/>
  <c r="AM131" i="5" s="1"/>
  <c r="AN131" i="5" s="1"/>
  <c r="AL133" i="3"/>
  <c r="AM133" i="3" s="1"/>
  <c r="AL133" i="4"/>
  <c r="AM133" i="4" s="1"/>
  <c r="AL133" i="2"/>
  <c r="AM133" i="2" s="1"/>
  <c r="AM134" i="6"/>
  <c r="AN134" i="6" s="1"/>
  <c r="AS133" i="1"/>
  <c r="AM134" i="5" s="1"/>
  <c r="AN134" i="5" s="1"/>
  <c r="AL140" i="4"/>
  <c r="AM140" i="4" s="1"/>
  <c r="AL140" i="3"/>
  <c r="AM140" i="3" s="1"/>
  <c r="AL140" i="2"/>
  <c r="AM140" i="2" s="1"/>
  <c r="AL145" i="4"/>
  <c r="AM145" i="4" s="1"/>
  <c r="AL145" i="3"/>
  <c r="AM145" i="3" s="1"/>
  <c r="AL145" i="2"/>
  <c r="AM145" i="2" s="1"/>
  <c r="AM146" i="6"/>
  <c r="AN146" i="6" s="1"/>
  <c r="AS145" i="1"/>
  <c r="AM146" i="5" s="1"/>
  <c r="AN146" i="5" s="1"/>
  <c r="G149" i="4"/>
  <c r="G150" i="4" s="1"/>
  <c r="G149" i="3"/>
  <c r="G150" i="3" s="1"/>
  <c r="G149" i="2"/>
  <c r="G150" i="2" s="1"/>
  <c r="M149" i="4"/>
  <c r="M150" i="4" s="1"/>
  <c r="M149" i="3"/>
  <c r="M150" i="3" s="1"/>
  <c r="M149" i="2"/>
  <c r="M150" i="2" s="1"/>
  <c r="S149" i="4"/>
  <c r="S150" i="4" s="1"/>
  <c r="S149" i="3"/>
  <c r="S150" i="3" s="1"/>
  <c r="S149" i="2"/>
  <c r="S150" i="2" s="1"/>
  <c r="X149" i="3"/>
  <c r="X150" i="3" s="1"/>
  <c r="X149" i="4"/>
  <c r="X150" i="4" s="1"/>
  <c r="X149" i="2"/>
  <c r="X150" i="2" s="1"/>
  <c r="AD149" i="3"/>
  <c r="AD150" i="3" s="1"/>
  <c r="AD149" i="4"/>
  <c r="AD150" i="4" s="1"/>
  <c r="AD149" i="2"/>
  <c r="AD150" i="2" s="1"/>
  <c r="AN148" i="1"/>
  <c r="J151" i="1"/>
  <c r="H149" i="6" s="1"/>
  <c r="H150" i="6" s="1"/>
  <c r="AB151" i="1"/>
  <c r="Y149" i="6" s="1"/>
  <c r="Y150" i="6" s="1"/>
  <c r="AL5" i="4"/>
  <c r="AL5" i="3"/>
  <c r="AM5" i="3" s="1"/>
  <c r="AL5" i="2"/>
  <c r="AM5" i="2" s="1"/>
  <c r="AN147" i="1"/>
  <c r="AL7" i="4"/>
  <c r="AM7" i="4" s="1"/>
  <c r="AL7" i="3"/>
  <c r="AM7" i="3" s="1"/>
  <c r="AL7" i="2"/>
  <c r="AM7" i="2" s="1"/>
  <c r="AL11" i="4"/>
  <c r="AM11" i="4" s="1"/>
  <c r="AL11" i="3"/>
  <c r="AM11" i="3" s="1"/>
  <c r="AL11" i="2"/>
  <c r="AM11" i="2" s="1"/>
  <c r="AL15" i="4"/>
  <c r="AM15" i="4" s="1"/>
  <c r="AL15" i="3"/>
  <c r="AM15" i="3" s="1"/>
  <c r="AL15" i="2"/>
  <c r="AM15" i="2" s="1"/>
  <c r="AL23" i="4"/>
  <c r="AM23" i="4" s="1"/>
  <c r="AL23" i="3"/>
  <c r="AM23" i="3" s="1"/>
  <c r="AL23" i="2"/>
  <c r="AM23" i="2" s="1"/>
  <c r="AL31" i="4"/>
  <c r="AM31" i="4" s="1"/>
  <c r="AL31" i="3"/>
  <c r="AM31" i="3" s="1"/>
  <c r="AL31" i="2"/>
  <c r="AM31" i="2" s="1"/>
  <c r="AL41" i="4"/>
  <c r="AM41" i="4" s="1"/>
  <c r="AL41" i="3"/>
  <c r="AM41" i="3" s="1"/>
  <c r="AL41" i="2"/>
  <c r="AM41" i="2" s="1"/>
  <c r="AL57" i="4"/>
  <c r="AM57" i="4" s="1"/>
  <c r="AL57" i="3"/>
  <c r="AM57" i="3" s="1"/>
  <c r="AL57" i="2"/>
  <c r="AM57" i="2" s="1"/>
  <c r="AL65" i="4"/>
  <c r="AM65" i="4" s="1"/>
  <c r="AL65" i="3"/>
  <c r="AM65" i="3" s="1"/>
  <c r="AL65" i="2"/>
  <c r="AM65" i="2" s="1"/>
  <c r="AL67" i="4"/>
  <c r="AM67" i="4" s="1"/>
  <c r="AL67" i="3"/>
  <c r="AM67" i="3" s="1"/>
  <c r="AL67" i="2"/>
  <c r="AM67" i="2" s="1"/>
  <c r="AL69" i="4"/>
  <c r="AM69" i="4" s="1"/>
  <c r="AL69" i="3"/>
  <c r="AM69" i="3" s="1"/>
  <c r="AL69" i="2"/>
  <c r="AM69" i="2" s="1"/>
  <c r="AL71" i="4"/>
  <c r="AM71" i="4" s="1"/>
  <c r="AL71" i="3"/>
  <c r="AM71" i="3" s="1"/>
  <c r="AL71" i="2"/>
  <c r="AM71" i="2" s="1"/>
  <c r="AL79" i="4"/>
  <c r="AM79" i="4" s="1"/>
  <c r="AL79" i="3"/>
  <c r="AM79" i="3" s="1"/>
  <c r="AL79" i="2"/>
  <c r="AM79" i="2" s="1"/>
  <c r="AL36" i="4"/>
  <c r="AM36" i="4" s="1"/>
  <c r="AL36" i="3"/>
  <c r="AM36" i="3" s="1"/>
  <c r="AL36" i="2"/>
  <c r="AM36" i="2" s="1"/>
  <c r="AL48" i="4"/>
  <c r="AM48" i="4" s="1"/>
  <c r="AL48" i="3"/>
  <c r="AM48" i="3" s="1"/>
  <c r="AL48" i="2"/>
  <c r="AM48" i="2" s="1"/>
  <c r="AL50" i="4"/>
  <c r="AM50" i="4" s="1"/>
  <c r="AL50" i="3"/>
  <c r="AM50" i="3" s="1"/>
  <c r="AL50" i="2"/>
  <c r="AM50" i="2" s="1"/>
  <c r="AL68" i="4"/>
  <c r="AM68" i="4" s="1"/>
  <c r="AL68" i="3"/>
  <c r="AM68" i="3" s="1"/>
  <c r="AL68" i="2"/>
  <c r="AM68" i="2" s="1"/>
  <c r="AL70" i="4"/>
  <c r="AM70" i="4" s="1"/>
  <c r="AL70" i="3"/>
  <c r="AM70" i="3" s="1"/>
  <c r="AL70" i="2"/>
  <c r="AM70" i="2" s="1"/>
  <c r="AL72" i="4"/>
  <c r="AM72" i="4" s="1"/>
  <c r="AL72" i="3"/>
  <c r="AM72" i="3" s="1"/>
  <c r="AL72" i="2"/>
  <c r="AM72" i="2" s="1"/>
  <c r="AL74" i="4"/>
  <c r="AM74" i="4" s="1"/>
  <c r="AL74" i="3"/>
  <c r="AM74" i="3" s="1"/>
  <c r="AL74" i="2"/>
  <c r="AM74" i="2" s="1"/>
  <c r="AL76" i="4"/>
  <c r="AM76" i="4" s="1"/>
  <c r="AL76" i="3"/>
  <c r="AM76" i="3" s="1"/>
  <c r="AL76" i="2"/>
  <c r="AM76" i="2" s="1"/>
  <c r="AL80" i="4"/>
  <c r="AM80" i="4" s="1"/>
  <c r="AL80" i="2"/>
  <c r="AM80" i="2" s="1"/>
  <c r="AL80" i="3"/>
  <c r="AM80" i="3" s="1"/>
  <c r="AL82" i="4"/>
  <c r="AM82" i="4" s="1"/>
  <c r="AL82" i="3"/>
  <c r="AM82" i="3" s="1"/>
  <c r="AL82" i="2"/>
  <c r="AM82" i="2" s="1"/>
  <c r="AL84" i="4"/>
  <c r="AM84" i="4" s="1"/>
  <c r="AL84" i="3"/>
  <c r="AM84" i="3" s="1"/>
  <c r="AL84" i="2"/>
  <c r="AM84" i="2" s="1"/>
  <c r="AL86" i="4"/>
  <c r="AM86" i="4" s="1"/>
  <c r="AL86" i="3"/>
  <c r="AM86" i="3" s="1"/>
  <c r="AL86" i="2"/>
  <c r="AM86" i="2" s="1"/>
  <c r="AL88" i="4"/>
  <c r="AM88" i="4" s="1"/>
  <c r="AL88" i="2"/>
  <c r="AM88" i="2" s="1"/>
  <c r="AL88" i="3"/>
  <c r="AM88" i="3" s="1"/>
  <c r="AL90" i="4"/>
  <c r="AM90" i="4" s="1"/>
  <c r="AL90" i="3"/>
  <c r="AM90" i="3" s="1"/>
  <c r="AL90" i="2"/>
  <c r="AM90" i="2" s="1"/>
  <c r="AL92" i="4"/>
  <c r="AM92" i="4" s="1"/>
  <c r="AL92" i="3"/>
  <c r="AM92" i="3" s="1"/>
  <c r="AL92" i="2"/>
  <c r="AM92" i="2" s="1"/>
  <c r="AL94" i="4"/>
  <c r="AM94" i="4" s="1"/>
  <c r="AL94" i="3"/>
  <c r="AM94" i="3" s="1"/>
  <c r="AL94" i="2"/>
  <c r="AM94" i="2" s="1"/>
  <c r="AL96" i="4"/>
  <c r="AM96" i="4" s="1"/>
  <c r="AL96" i="3"/>
  <c r="AM96" i="3" s="1"/>
  <c r="AL96" i="2"/>
  <c r="AM96" i="2" s="1"/>
  <c r="AL98" i="4"/>
  <c r="AM98" i="4" s="1"/>
  <c r="AL98" i="3"/>
  <c r="AM98" i="3" s="1"/>
  <c r="AL98" i="2"/>
  <c r="AM98" i="2" s="1"/>
  <c r="AL100" i="4"/>
  <c r="AM100" i="4" s="1"/>
  <c r="AL100" i="3"/>
  <c r="AM100" i="3" s="1"/>
  <c r="AL100" i="2"/>
  <c r="AM100" i="2" s="1"/>
  <c r="AL102" i="4"/>
  <c r="AM102" i="4" s="1"/>
  <c r="AL102" i="3"/>
  <c r="AM102" i="3" s="1"/>
  <c r="AL102" i="2"/>
  <c r="AM102" i="2" s="1"/>
  <c r="AL104" i="4"/>
  <c r="AM104" i="4" s="1"/>
  <c r="AL104" i="3"/>
  <c r="AM104" i="3" s="1"/>
  <c r="AL104" i="2"/>
  <c r="AM104" i="2" s="1"/>
  <c r="AL106" i="4"/>
  <c r="AM106" i="4" s="1"/>
  <c r="AL106" i="3"/>
  <c r="AM106" i="3" s="1"/>
  <c r="AL106" i="2"/>
  <c r="AM106" i="2" s="1"/>
  <c r="AL108" i="4"/>
  <c r="AM108" i="4" s="1"/>
  <c r="AL108" i="3"/>
  <c r="AM108" i="3" s="1"/>
  <c r="AL108" i="2"/>
  <c r="AM108" i="2" s="1"/>
  <c r="AL110" i="4"/>
  <c r="AM110" i="4" s="1"/>
  <c r="AL110" i="3"/>
  <c r="AM110" i="3" s="1"/>
  <c r="AL110" i="2"/>
  <c r="AM110" i="2" s="1"/>
  <c r="AL112" i="4"/>
  <c r="AM112" i="4" s="1"/>
  <c r="AL112" i="3"/>
  <c r="AM112" i="3" s="1"/>
  <c r="AL112" i="2"/>
  <c r="AM112" i="2" s="1"/>
  <c r="AL114" i="4"/>
  <c r="AM114" i="4" s="1"/>
  <c r="AL114" i="3"/>
  <c r="AM114" i="3" s="1"/>
  <c r="AL114" i="2"/>
  <c r="AM114" i="2" s="1"/>
  <c r="AS116" i="1"/>
  <c r="AM117" i="5" s="1"/>
  <c r="AN117" i="5" s="1"/>
  <c r="AL119" i="3"/>
  <c r="AM119" i="3" s="1"/>
  <c r="AL119" i="4"/>
  <c r="AM119" i="4" s="1"/>
  <c r="AL119" i="2"/>
  <c r="AM119" i="2" s="1"/>
  <c r="AM120" i="6"/>
  <c r="AN120" i="6" s="1"/>
  <c r="AS119" i="1"/>
  <c r="AM120" i="5" s="1"/>
  <c r="AN120" i="5" s="1"/>
  <c r="AL126" i="4"/>
  <c r="AM126" i="4" s="1"/>
  <c r="AL126" i="3"/>
  <c r="AM126" i="3" s="1"/>
  <c r="AL126" i="2"/>
  <c r="AM126" i="2" s="1"/>
  <c r="AS128" i="1"/>
  <c r="AM129" i="5" s="1"/>
  <c r="AN129" i="5" s="1"/>
  <c r="AL131" i="3"/>
  <c r="AM131" i="3" s="1"/>
  <c r="AL131" i="4"/>
  <c r="AM131" i="4" s="1"/>
  <c r="AL131" i="2"/>
  <c r="AM131" i="2" s="1"/>
  <c r="AM132" i="6"/>
  <c r="AN132" i="6" s="1"/>
  <c r="AS131" i="1"/>
  <c r="AM132" i="5" s="1"/>
  <c r="AN132" i="5" s="1"/>
  <c r="AL138" i="4"/>
  <c r="AM138" i="4" s="1"/>
  <c r="AL138" i="3"/>
  <c r="AM138" i="3" s="1"/>
  <c r="AL138" i="2"/>
  <c r="AM138" i="2" s="1"/>
  <c r="AL143" i="3"/>
  <c r="AM143" i="3" s="1"/>
  <c r="AL143" i="4"/>
  <c r="AM143" i="4" s="1"/>
  <c r="AL143" i="2"/>
  <c r="AM143" i="2" s="1"/>
  <c r="AM144" i="6"/>
  <c r="AN144" i="6" s="1"/>
  <c r="AS143" i="1"/>
  <c r="AM144" i="5" s="1"/>
  <c r="AN144" i="5" s="1"/>
  <c r="AW148" i="1"/>
  <c r="AY148" i="1"/>
  <c r="AL19" i="4"/>
  <c r="AM19" i="4" s="1"/>
  <c r="AL19" i="3"/>
  <c r="AM19" i="3" s="1"/>
  <c r="AL19" i="2"/>
  <c r="AM19" i="2" s="1"/>
  <c r="AL21" i="4"/>
  <c r="AM21" i="4" s="1"/>
  <c r="AL21" i="3"/>
  <c r="AM21" i="3" s="1"/>
  <c r="AL21" i="2"/>
  <c r="AM21" i="2" s="1"/>
  <c r="AL29" i="4"/>
  <c r="AM29" i="4" s="1"/>
  <c r="AL29" i="3"/>
  <c r="AM29" i="3" s="1"/>
  <c r="AL29" i="2"/>
  <c r="AM29" i="2" s="1"/>
  <c r="AL37" i="4"/>
  <c r="AM37" i="4" s="1"/>
  <c r="AL37" i="3"/>
  <c r="AM37" i="3" s="1"/>
  <c r="AL37" i="2"/>
  <c r="AM37" i="2" s="1"/>
  <c r="AL49" i="4"/>
  <c r="AM49" i="4" s="1"/>
  <c r="AL49" i="3"/>
  <c r="AM49" i="3" s="1"/>
  <c r="AL49" i="2"/>
  <c r="AM49" i="2" s="1"/>
  <c r="AL59" i="4"/>
  <c r="AM59" i="4" s="1"/>
  <c r="AL59" i="3"/>
  <c r="AM59" i="3" s="1"/>
  <c r="AL59" i="2"/>
  <c r="AM59" i="2" s="1"/>
  <c r="AL61" i="4"/>
  <c r="AM61" i="4" s="1"/>
  <c r="AL61" i="3"/>
  <c r="AM61" i="3" s="1"/>
  <c r="AL61" i="2"/>
  <c r="AM61" i="2" s="1"/>
  <c r="AL81" i="4"/>
  <c r="AM81" i="4" s="1"/>
  <c r="AL81" i="3"/>
  <c r="AM81" i="3" s="1"/>
  <c r="AL81" i="2"/>
  <c r="AM81" i="2" s="1"/>
  <c r="AN5" i="6"/>
  <c r="AL12" i="4"/>
  <c r="AM12" i="4" s="1"/>
  <c r="AL12" i="3"/>
  <c r="AM12" i="3" s="1"/>
  <c r="AL12" i="2"/>
  <c r="AM12" i="2" s="1"/>
  <c r="AL14" i="4"/>
  <c r="AM14" i="4" s="1"/>
  <c r="AL14" i="3"/>
  <c r="AM14" i="3" s="1"/>
  <c r="AL14" i="2"/>
  <c r="AM14" i="2" s="1"/>
  <c r="AL20" i="4"/>
  <c r="AM20" i="4" s="1"/>
  <c r="AL20" i="3"/>
  <c r="AM20" i="3" s="1"/>
  <c r="AL20" i="2"/>
  <c r="AM20" i="2" s="1"/>
  <c r="AL22" i="4"/>
  <c r="AM22" i="4" s="1"/>
  <c r="AL22" i="3"/>
  <c r="AM22" i="3" s="1"/>
  <c r="AL22" i="2"/>
  <c r="AM22" i="2" s="1"/>
  <c r="AL24" i="4"/>
  <c r="AM24" i="4" s="1"/>
  <c r="AL24" i="3"/>
  <c r="AM24" i="3" s="1"/>
  <c r="AL24" i="2"/>
  <c r="AM24" i="2" s="1"/>
  <c r="AL34" i="4"/>
  <c r="AM34" i="4" s="1"/>
  <c r="AL34" i="3"/>
  <c r="AM34" i="3" s="1"/>
  <c r="AL34" i="2"/>
  <c r="AM34" i="2" s="1"/>
  <c r="AL40" i="4"/>
  <c r="AM40" i="4" s="1"/>
  <c r="AL40" i="3"/>
  <c r="AM40" i="3" s="1"/>
  <c r="AL40" i="2"/>
  <c r="AM40" i="2" s="1"/>
  <c r="AL42" i="4"/>
  <c r="AM42" i="4" s="1"/>
  <c r="AL42" i="3"/>
  <c r="AM42" i="3" s="1"/>
  <c r="AL42" i="2"/>
  <c r="AM42" i="2" s="1"/>
  <c r="AL52" i="4"/>
  <c r="AM52" i="4" s="1"/>
  <c r="AL52" i="3"/>
  <c r="AM52" i="3" s="1"/>
  <c r="AL52" i="2"/>
  <c r="AM52" i="2" s="1"/>
  <c r="AL54" i="4"/>
  <c r="AM54" i="4" s="1"/>
  <c r="AL54" i="3"/>
  <c r="AM54" i="3" s="1"/>
  <c r="AL54" i="2"/>
  <c r="AM54" i="2" s="1"/>
  <c r="AL56" i="4"/>
  <c r="AM56" i="4" s="1"/>
  <c r="AL56" i="3"/>
  <c r="AM56" i="3" s="1"/>
  <c r="AL56" i="2"/>
  <c r="AM56" i="2" s="1"/>
  <c r="AL58" i="4"/>
  <c r="AM58" i="4" s="1"/>
  <c r="AL58" i="3"/>
  <c r="AM58" i="3" s="1"/>
  <c r="AL58" i="2"/>
  <c r="AM58" i="2" s="1"/>
  <c r="AL60" i="4"/>
  <c r="AM60" i="4" s="1"/>
  <c r="AL60" i="2"/>
  <c r="AM60" i="2" s="1"/>
  <c r="AL60" i="3"/>
  <c r="AM60" i="3" s="1"/>
  <c r="AS114" i="1"/>
  <c r="AM115" i="5" s="1"/>
  <c r="AN115" i="5" s="1"/>
  <c r="AL117" i="4"/>
  <c r="AM117" i="4" s="1"/>
  <c r="AL117" i="3"/>
  <c r="AM117" i="3" s="1"/>
  <c r="AL117" i="2"/>
  <c r="AM117" i="2" s="1"/>
  <c r="AM118" i="6"/>
  <c r="AN118" i="6" s="1"/>
  <c r="AS117" i="1"/>
  <c r="AM118" i="5" s="1"/>
  <c r="AN118" i="5" s="1"/>
  <c r="AL124" i="4"/>
  <c r="AM124" i="4" s="1"/>
  <c r="AL124" i="3"/>
  <c r="AM124" i="3" s="1"/>
  <c r="AL124" i="2"/>
  <c r="AM124" i="2" s="1"/>
  <c r="AS126" i="1"/>
  <c r="AM127" i="5" s="1"/>
  <c r="AN127" i="5" s="1"/>
  <c r="AL129" i="4"/>
  <c r="AM129" i="4" s="1"/>
  <c r="AL129" i="3"/>
  <c r="AM129" i="3" s="1"/>
  <c r="AL129" i="2"/>
  <c r="AM129" i="2" s="1"/>
  <c r="AM130" i="6"/>
  <c r="AN130" i="6" s="1"/>
  <c r="AS129" i="1"/>
  <c r="AM130" i="5" s="1"/>
  <c r="AN130" i="5" s="1"/>
  <c r="AL136" i="4"/>
  <c r="AM136" i="4" s="1"/>
  <c r="AL136" i="3"/>
  <c r="AM136" i="3" s="1"/>
  <c r="AL136" i="2"/>
  <c r="AM136" i="2" s="1"/>
  <c r="AS138" i="1"/>
  <c r="AM139" i="5" s="1"/>
  <c r="AN139" i="5" s="1"/>
  <c r="AL141" i="4"/>
  <c r="AM141" i="4" s="1"/>
  <c r="AL141" i="3"/>
  <c r="AM141" i="3" s="1"/>
  <c r="AL141" i="2"/>
  <c r="AM141" i="2" s="1"/>
  <c r="AM142" i="6"/>
  <c r="AN142" i="6" s="1"/>
  <c r="AS141" i="1"/>
  <c r="AM142" i="5" s="1"/>
  <c r="AN142" i="5" s="1"/>
  <c r="AZ148" i="1"/>
  <c r="P151" i="1"/>
  <c r="N149" i="6" s="1"/>
  <c r="N150" i="6" s="1"/>
  <c r="AH151" i="1"/>
  <c r="AE149" i="6" s="1"/>
  <c r="AE150" i="6" s="1"/>
  <c r="I149" i="4"/>
  <c r="I150" i="4" s="1"/>
  <c r="I149" i="3"/>
  <c r="I150" i="3" s="1"/>
  <c r="O149" i="4"/>
  <c r="O150" i="4" s="1"/>
  <c r="O149" i="3"/>
  <c r="O150" i="3" s="1"/>
  <c r="T149" i="4"/>
  <c r="T150" i="4" s="1"/>
  <c r="T149" i="3"/>
  <c r="T150" i="3" s="1"/>
  <c r="T149" i="2"/>
  <c r="T150" i="2" s="1"/>
  <c r="Z149" i="4"/>
  <c r="Z150" i="4" s="1"/>
  <c r="Z149" i="3"/>
  <c r="Z150" i="3" s="1"/>
  <c r="Z149" i="2"/>
  <c r="Z150" i="2" s="1"/>
  <c r="AF149" i="4"/>
  <c r="AF150" i="4" s="1"/>
  <c r="AF149" i="3"/>
  <c r="AF150" i="3" s="1"/>
  <c r="AF149" i="2"/>
  <c r="AF150" i="2" s="1"/>
  <c r="AY18" i="2"/>
  <c r="AY38" i="2"/>
  <c r="AY44" i="2"/>
  <c r="AR46" i="2"/>
  <c r="AY48" i="2"/>
  <c r="AR50" i="2"/>
  <c r="AY52" i="2"/>
  <c r="AY58" i="2"/>
  <c r="AY64" i="2"/>
  <c r="AY72" i="2"/>
  <c r="O149" i="2"/>
  <c r="O150" i="2" s="1"/>
  <c r="AL142" i="4"/>
  <c r="AM142" i="4" s="1"/>
  <c r="AL142" i="3"/>
  <c r="AM142" i="3" s="1"/>
  <c r="AL142" i="2"/>
  <c r="AM142" i="2" s="1"/>
  <c r="AL144" i="4"/>
  <c r="AM144" i="4" s="1"/>
  <c r="AL144" i="3"/>
  <c r="AM144" i="3" s="1"/>
  <c r="AL144" i="2"/>
  <c r="AM144" i="2" s="1"/>
  <c r="AL146" i="4"/>
  <c r="AM146" i="4" s="1"/>
  <c r="AL146" i="3"/>
  <c r="AM146" i="3" s="1"/>
  <c r="AL146" i="2"/>
  <c r="AM146" i="2" s="1"/>
  <c r="D149" i="3"/>
  <c r="D150" i="3" s="1"/>
  <c r="D149" i="4"/>
  <c r="D150" i="4" s="1"/>
  <c r="D149" i="2"/>
  <c r="D150" i="2" s="1"/>
  <c r="J149" i="4"/>
  <c r="J150" i="4" s="1"/>
  <c r="J149" i="3"/>
  <c r="J150" i="3" s="1"/>
  <c r="J149" i="2"/>
  <c r="J150" i="2" s="1"/>
  <c r="P149" i="3"/>
  <c r="P150" i="3" s="1"/>
  <c r="P149" i="4"/>
  <c r="P150" i="4" s="1"/>
  <c r="P149" i="2"/>
  <c r="P150" i="2" s="1"/>
  <c r="U149" i="4"/>
  <c r="U150" i="4" s="1"/>
  <c r="U149" i="3"/>
  <c r="U150" i="3" s="1"/>
  <c r="AA149" i="4"/>
  <c r="AA150" i="4" s="1"/>
  <c r="AA149" i="3"/>
  <c r="AA150" i="3" s="1"/>
  <c r="AG149" i="4"/>
  <c r="AG150" i="4" s="1"/>
  <c r="AG149" i="3"/>
  <c r="AG150" i="3" s="1"/>
  <c r="AR34" i="2"/>
  <c r="AR40" i="2"/>
  <c r="AR68" i="2"/>
  <c r="AY74" i="2"/>
  <c r="AY76" i="2"/>
  <c r="AY78" i="2"/>
  <c r="AY80" i="2"/>
  <c r="AY82" i="2"/>
  <c r="AY84" i="2"/>
  <c r="AY86" i="2"/>
  <c r="AY88" i="2"/>
  <c r="AY90" i="2"/>
  <c r="AY92" i="2"/>
  <c r="AY94" i="2"/>
  <c r="AY96" i="2"/>
  <c r="AY98" i="2"/>
  <c r="AY100" i="2"/>
  <c r="AY102" i="2"/>
  <c r="AY104" i="2"/>
  <c r="AY106" i="2"/>
  <c r="AY108" i="2"/>
  <c r="AY110" i="2"/>
  <c r="AY112" i="2"/>
  <c r="AY114" i="2"/>
  <c r="AY116" i="2"/>
  <c r="AY118" i="2"/>
  <c r="AY120" i="2"/>
  <c r="AY122" i="2"/>
  <c r="AY124" i="2"/>
  <c r="AY126" i="2"/>
  <c r="AY128" i="2"/>
  <c r="AY130" i="2"/>
  <c r="AY132" i="2"/>
  <c r="AY134" i="2"/>
  <c r="AY136" i="2"/>
  <c r="AY138" i="2"/>
  <c r="AY140" i="2"/>
  <c r="AY142" i="2"/>
  <c r="AY144" i="2"/>
  <c r="AY146" i="2"/>
  <c r="U149" i="2"/>
  <c r="U150" i="2" s="1"/>
  <c r="E149" i="3"/>
  <c r="E150" i="3" s="1"/>
  <c r="E149" i="4"/>
  <c r="E150" i="4" s="1"/>
  <c r="E149" i="2"/>
  <c r="E150" i="2" s="1"/>
  <c r="K149" i="3"/>
  <c r="K150" i="3" s="1"/>
  <c r="K149" i="4"/>
  <c r="K150" i="4" s="1"/>
  <c r="K149" i="2"/>
  <c r="K150" i="2" s="1"/>
  <c r="Q149" i="3"/>
  <c r="Q150" i="3" s="1"/>
  <c r="Q149" i="4"/>
  <c r="Q150" i="4" s="1"/>
  <c r="Q149" i="2"/>
  <c r="Q150" i="2" s="1"/>
  <c r="V149" i="4"/>
  <c r="V150" i="4" s="1"/>
  <c r="V149" i="3"/>
  <c r="V150" i="3" s="1"/>
  <c r="V149" i="2"/>
  <c r="V150" i="2" s="1"/>
  <c r="AB149" i="3"/>
  <c r="AB150" i="3" s="1"/>
  <c r="AB149" i="4"/>
  <c r="AB150" i="4" s="1"/>
  <c r="AB149" i="2"/>
  <c r="AB150" i="2" s="1"/>
  <c r="AH149" i="4"/>
  <c r="AH150" i="4" s="1"/>
  <c r="AH149" i="3"/>
  <c r="AH150" i="3" s="1"/>
  <c r="AH149" i="2"/>
  <c r="AH150" i="2" s="1"/>
  <c r="AY36" i="2"/>
  <c r="AY42" i="2"/>
  <c r="AY54" i="2"/>
  <c r="AY60" i="2"/>
  <c r="AY66" i="2"/>
  <c r="AM83" i="2"/>
  <c r="AA149" i="2"/>
  <c r="AA150" i="2" s="1"/>
  <c r="AR38" i="2"/>
  <c r="AR44" i="2"/>
  <c r="AY46" i="2"/>
  <c r="AR48" i="2"/>
  <c r="AY50" i="2"/>
  <c r="AR52" i="2"/>
  <c r="AR58" i="2"/>
  <c r="AR64" i="2"/>
  <c r="AG149" i="2"/>
  <c r="AG150" i="2" s="1"/>
  <c r="H149" i="4"/>
  <c r="H150" i="4" s="1"/>
  <c r="H149" i="3"/>
  <c r="H150" i="3" s="1"/>
  <c r="H149" i="2"/>
  <c r="H150" i="2" s="1"/>
  <c r="N149" i="4"/>
  <c r="N150" i="4" s="1"/>
  <c r="N149" i="3"/>
  <c r="N150" i="3" s="1"/>
  <c r="N149" i="2"/>
  <c r="N150" i="2" s="1"/>
  <c r="Y149" i="4"/>
  <c r="Y150" i="4" s="1"/>
  <c r="Y149" i="3"/>
  <c r="Y150" i="3" s="1"/>
  <c r="Y149" i="2"/>
  <c r="Y150" i="2" s="1"/>
  <c r="AE149" i="4"/>
  <c r="AE150" i="4" s="1"/>
  <c r="AE149" i="3"/>
  <c r="AE150" i="3" s="1"/>
  <c r="AE149" i="2"/>
  <c r="AE150" i="2" s="1"/>
  <c r="L151" i="1"/>
  <c r="J149" i="6" s="1"/>
  <c r="J150" i="6" s="1"/>
  <c r="R151" i="1"/>
  <c r="P149" i="6" s="1"/>
  <c r="P150" i="6" s="1"/>
  <c r="X151" i="1"/>
  <c r="U149" i="6" s="1"/>
  <c r="U150" i="6" s="1"/>
  <c r="AD151" i="1"/>
  <c r="AA149" i="6" s="1"/>
  <c r="AA150" i="6" s="1"/>
  <c r="AJ151" i="1"/>
  <c r="AG149" i="6" s="1"/>
  <c r="AG150" i="6" s="1"/>
  <c r="AR36" i="2"/>
  <c r="AR42" i="2"/>
  <c r="AR60" i="2"/>
  <c r="AR66" i="2"/>
  <c r="AY70" i="2"/>
  <c r="I149" i="2"/>
  <c r="I150" i="2" s="1"/>
  <c r="AY24" i="3"/>
  <c r="AY31" i="3"/>
  <c r="AR35" i="3"/>
  <c r="AY43" i="3"/>
  <c r="AY27" i="3"/>
  <c r="AY41" i="3"/>
  <c r="AK148" i="3"/>
  <c r="AY25" i="3"/>
  <c r="AY37" i="3"/>
  <c r="AY46" i="3"/>
  <c r="AY64" i="3"/>
  <c r="AR31" i="3"/>
  <c r="AY35" i="3"/>
  <c r="AR43" i="3"/>
  <c r="AR58" i="3"/>
  <c r="AY79" i="3"/>
  <c r="AR27" i="3"/>
  <c r="AY30" i="3"/>
  <c r="AR41" i="3"/>
  <c r="AY52" i="3"/>
  <c r="AY56" i="3"/>
  <c r="AM64" i="3"/>
  <c r="AY70" i="3"/>
  <c r="AY74" i="3"/>
  <c r="AY76" i="3"/>
  <c r="AY94" i="3"/>
  <c r="AY112" i="3"/>
  <c r="AY130" i="3"/>
  <c r="AJ152" i="3"/>
  <c r="AJ167" i="3"/>
  <c r="AP148" i="4"/>
  <c r="AN47" i="6"/>
  <c r="AY82" i="3"/>
  <c r="AY100" i="3"/>
  <c r="AY118" i="3"/>
  <c r="AY136" i="3"/>
  <c r="AJ162" i="3"/>
  <c r="AJ177" i="3"/>
  <c r="AR76" i="3"/>
  <c r="AY77" i="3"/>
  <c r="AR89" i="3"/>
  <c r="AR94" i="3"/>
  <c r="AY95" i="3"/>
  <c r="AR107" i="3"/>
  <c r="AR112" i="3"/>
  <c r="AY113" i="3"/>
  <c r="AR125" i="3"/>
  <c r="AR130" i="3"/>
  <c r="AY131" i="3"/>
  <c r="AR143" i="3"/>
  <c r="AJ160" i="3"/>
  <c r="AN58" i="5"/>
  <c r="AY88" i="3"/>
  <c r="AY106" i="3"/>
  <c r="AY124" i="3"/>
  <c r="AY142" i="3"/>
  <c r="AJ156" i="3"/>
  <c r="AJ172" i="3"/>
  <c r="AN49" i="5"/>
  <c r="AN35" i="6"/>
  <c r="AN71" i="6"/>
  <c r="AN129" i="6"/>
  <c r="AO148" i="4"/>
  <c r="AN41" i="6"/>
  <c r="AQ148" i="4"/>
  <c r="W150" i="4"/>
  <c r="AN53" i="6"/>
  <c r="AN59" i="6"/>
  <c r="AN65" i="6"/>
  <c r="AN93" i="6"/>
  <c r="AL148" i="5"/>
  <c r="AN18" i="6"/>
  <c r="AN34" i="6"/>
  <c r="AN40" i="6"/>
  <c r="AN46" i="6"/>
  <c r="AN52" i="6"/>
  <c r="AN58" i="6"/>
  <c r="AN64" i="6"/>
  <c r="AN70" i="6"/>
  <c r="AN99" i="6"/>
  <c r="AN6" i="6"/>
  <c r="AN12" i="6"/>
  <c r="AN33" i="6"/>
  <c r="AN39" i="6"/>
  <c r="AN45" i="6"/>
  <c r="AN51" i="6"/>
  <c r="AN57" i="6"/>
  <c r="AN63" i="6"/>
  <c r="AN69" i="6"/>
  <c r="AN75" i="6"/>
  <c r="AN105" i="6"/>
  <c r="AN21" i="6"/>
  <c r="AN38" i="6"/>
  <c r="AN44" i="6"/>
  <c r="AN50" i="6"/>
  <c r="AN56" i="6"/>
  <c r="AN62" i="6"/>
  <c r="AN68" i="6"/>
  <c r="AN74" i="6"/>
  <c r="AN111" i="6"/>
  <c r="AN37" i="6"/>
  <c r="AN43" i="6"/>
  <c r="AN49" i="6"/>
  <c r="AN55" i="6"/>
  <c r="AN61" i="6"/>
  <c r="AN67" i="6"/>
  <c r="AN73" i="6"/>
  <c r="AN81" i="6"/>
  <c r="AN117" i="6"/>
  <c r="AN9" i="6"/>
  <c r="AN15" i="6"/>
  <c r="AN36" i="6"/>
  <c r="AN42" i="6"/>
  <c r="AN48" i="6"/>
  <c r="AN54" i="6"/>
  <c r="AN60" i="6"/>
  <c r="AN66" i="6"/>
  <c r="AN72" i="6"/>
  <c r="AN87" i="6"/>
  <c r="AN123" i="6"/>
  <c r="AN133" i="6"/>
  <c r="AN136" i="6"/>
  <c r="AN139" i="6"/>
  <c r="AN145" i="6"/>
  <c r="AL148" i="6"/>
  <c r="AN80" i="6"/>
  <c r="AN86" i="6"/>
  <c r="AN92" i="6"/>
  <c r="AN98" i="6"/>
  <c r="AN104" i="6"/>
  <c r="AN110" i="6"/>
  <c r="AN79" i="6"/>
  <c r="AN85" i="6"/>
  <c r="AN91" i="6"/>
  <c r="AN97" i="6"/>
  <c r="AN103" i="6"/>
  <c r="AN109" i="6"/>
  <c r="AN115" i="6"/>
  <c r="AN121" i="6"/>
  <c r="AN127" i="6"/>
  <c r="AN135" i="6"/>
  <c r="AN141" i="6"/>
  <c r="AN147" i="6"/>
  <c r="AN78" i="6"/>
  <c r="AN84" i="6"/>
  <c r="AN90" i="6"/>
  <c r="AN96" i="6"/>
  <c r="AN102" i="6"/>
  <c r="AN108" i="6"/>
  <c r="AN77" i="6"/>
  <c r="AN83" i="6"/>
  <c r="AN89" i="6"/>
  <c r="AN95" i="6"/>
  <c r="AN101" i="6"/>
  <c r="AN107" i="6"/>
  <c r="AN113" i="6"/>
  <c r="AN119" i="6"/>
  <c r="AN125" i="6"/>
  <c r="AN131" i="6"/>
  <c r="AN137" i="6"/>
  <c r="AN143" i="6"/>
  <c r="AD150" i="6"/>
  <c r="AN76" i="6"/>
  <c r="AN82" i="6"/>
  <c r="AN88" i="6"/>
  <c r="AN94" i="6"/>
  <c r="AN100" i="6"/>
  <c r="AN106" i="6"/>
  <c r="AN112" i="6"/>
  <c r="M150" i="6"/>
  <c r="D152" i="7" l="1"/>
  <c r="D153" i="7"/>
  <c r="AS147" i="1"/>
  <c r="D151" i="7"/>
  <c r="AK149" i="6"/>
  <c r="AK150" i="6" s="1"/>
  <c r="AL148" i="2"/>
  <c r="AM148" i="2" s="1"/>
  <c r="AM148" i="6"/>
  <c r="AN148" i="6" s="1"/>
  <c r="AL148" i="4"/>
  <c r="AM148" i="4" s="1"/>
  <c r="AM5" i="4"/>
  <c r="AN151" i="1"/>
  <c r="AJ149" i="2"/>
  <c r="AM148" i="5"/>
  <c r="AN148" i="5" s="1"/>
  <c r="AN5" i="5"/>
  <c r="AL148" i="3"/>
  <c r="AM148" i="3" s="1"/>
  <c r="AJ149" i="4"/>
  <c r="AJ150" i="4" s="1"/>
</calcChain>
</file>

<file path=xl/sharedStrings.xml><?xml version="1.0" encoding="utf-8"?>
<sst xmlns="http://schemas.openxmlformats.org/spreadsheetml/2006/main" count="2994" uniqueCount="317">
  <si>
    <t>Hambakivi asukoht ja ulatus</t>
  </si>
  <si>
    <t>Ülalõug</t>
  </si>
  <si>
    <t>Kaariese asukoht ja ulatus (täida käsitsi)</t>
  </si>
  <si>
    <t>Autom. üldlehe põhjal</t>
  </si>
  <si>
    <t>Alalõug</t>
  </si>
  <si>
    <t>Parem</t>
  </si>
  <si>
    <t>Vasak</t>
  </si>
  <si>
    <t>Täida</t>
  </si>
  <si>
    <t>Kaariese aste</t>
  </si>
  <si>
    <t>Kaariese asukoht</t>
  </si>
  <si>
    <t>Nr</t>
  </si>
  <si>
    <t>Sugu</t>
  </si>
  <si>
    <t>Vanus</t>
  </si>
  <si>
    <t>Kontroll (automaatne)</t>
  </si>
  <si>
    <t>Kas esineb: tühi=ei; 1=jah</t>
  </si>
  <si>
    <t>0 kuni 6 (autom.)</t>
  </si>
  <si>
    <t>Kaariesega hammaste arv</t>
  </si>
  <si>
    <t>Säil. hammaste arv</t>
  </si>
  <si>
    <t>Kaariesega hammaste %</t>
  </si>
  <si>
    <t>Kokku</t>
  </si>
  <si>
    <t>m</t>
  </si>
  <si>
    <t>d</t>
  </si>
  <si>
    <t>b</t>
  </si>
  <si>
    <t>l</t>
  </si>
  <si>
    <t>o</t>
  </si>
  <si>
    <t>3a hammaste arv</t>
  </si>
  <si>
    <t>Hambaid (1/0)</t>
  </si>
  <si>
    <t>M4</t>
  </si>
  <si>
    <t>M3</t>
  </si>
  <si>
    <t>M2</t>
  </si>
  <si>
    <t>M1</t>
  </si>
  <si>
    <t>PM2</t>
  </si>
  <si>
    <t>PM1</t>
  </si>
  <si>
    <t>C</t>
  </si>
  <si>
    <t>I2</t>
  </si>
  <si>
    <t>I1</t>
  </si>
  <si>
    <t>3a olemas</t>
  </si>
  <si>
    <t>♂</t>
  </si>
  <si>
    <t>Hambakivi aste</t>
  </si>
  <si>
    <t>Säilinud</t>
  </si>
  <si>
    <t>AM</t>
  </si>
  <si>
    <t>PM</t>
  </si>
  <si>
    <t>40-50 a</t>
  </si>
  <si>
    <t>Lõikunud</t>
  </si>
  <si>
    <t>Lõikumata</t>
  </si>
  <si>
    <t>KOKKU</t>
  </si>
  <si>
    <t>3m3b3d3l3o</t>
  </si>
  <si>
    <t>? = NA</t>
  </si>
  <si>
    <t>Kas?</t>
  </si>
  <si>
    <t>DC</t>
  </si>
  <si>
    <t>Kaaries</t>
  </si>
  <si>
    <t>DEH</t>
  </si>
  <si>
    <t>PA</t>
  </si>
  <si>
    <t>RED</t>
  </si>
  <si>
    <t>Mitu pat. esineb</t>
  </si>
  <si>
    <t>Muu</t>
  </si>
  <si>
    <t>PH</t>
  </si>
  <si>
    <t>JH</t>
  </si>
  <si>
    <t>Mees</t>
  </si>
  <si>
    <t>pm</t>
  </si>
  <si>
    <t>Hambakivi asukoht</t>
  </si>
  <si>
    <t>DC hammaste arv</t>
  </si>
  <si>
    <t>DC hammaste osakaal</t>
  </si>
  <si>
    <t>Naine</t>
  </si>
  <si>
    <t>35-45 a</t>
  </si>
  <si>
    <t>am</t>
  </si>
  <si>
    <t>Alalõualuu p PM2 on lõikunud viltu (gen eripära)</t>
  </si>
  <si>
    <t>Täisk</t>
  </si>
  <si>
    <t>18-20 a</t>
  </si>
  <si>
    <t>X</t>
  </si>
  <si>
    <t>alumine p M3 on lõikunud vastu M2-e; alumine v C on lõikunud viltu; alumise V PM5 krooni emailist dist-külje o-oAlaealinest tükk väljas; ülemised M4 ei ole lõikunud</t>
  </si>
  <si>
    <t>45+ a</t>
  </si>
  <si>
    <t>alumise parema I1 o-pinnalt tükk väljas</t>
  </si>
  <si>
    <t>alumise parema C ja vaAlaealineku I1 emaili o-pinnast tükid väljas</t>
  </si>
  <si>
    <t>Alaealine</t>
  </si>
  <si>
    <t>12-16 a</t>
  </si>
  <si>
    <t>♀</t>
  </si>
  <si>
    <t>2m, 2l</t>
  </si>
  <si>
    <t>2m2b</t>
  </si>
  <si>
    <t>2b2d</t>
  </si>
  <si>
    <t>1b1o</t>
  </si>
  <si>
    <t>1m1b</t>
  </si>
  <si>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I ja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olemasolu ei ole kindel</t>
    </r>
  </si>
  <si>
    <t>Kõik ülalõualuu hambad on tugevasti kulunud</t>
  </si>
  <si>
    <t>NA</t>
  </si>
  <si>
    <t>Lõike-, silma ja esimesed eespurihambad olid tugevasti kulunud</t>
  </si>
  <si>
    <t>40+ a</t>
  </si>
  <si>
    <t>1d</t>
  </si>
  <si>
    <t>1d1l</t>
  </si>
  <si>
    <t>1m1l</t>
  </si>
  <si>
    <t>1b1m1d1l</t>
  </si>
  <si>
    <t>1l1d</t>
  </si>
  <si>
    <t>18-19 a</t>
  </si>
  <si>
    <t>25-35 a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</si>
  <si>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emailist o-pinnast tükid väljas</t>
    </r>
  </si>
  <si>
    <t>50+ a</t>
  </si>
  <si>
    <t>1m</t>
  </si>
  <si>
    <t>2d1o</t>
  </si>
  <si>
    <t>Ülalõualuu lõike-, silma-  ja I eespurihammaste hambakroonid on juurteni kulunud</t>
  </si>
  <si>
    <t>39-44 a</t>
  </si>
  <si>
    <t>1b</t>
  </si>
  <si>
    <t>1b1d</t>
  </si>
  <si>
    <t>1m1d</t>
  </si>
  <si>
    <t>1b1m1d</t>
  </si>
  <si>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 xml:space="preserve">I ja 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I emaili o-pinnast tükid väljast</t>
    </r>
  </si>
  <si>
    <t>1l</t>
  </si>
  <si>
    <t>1b1m</t>
  </si>
  <si>
    <t>2b1m1d1l</t>
  </si>
  <si>
    <t>1m1b1l1d</t>
  </si>
  <si>
    <t>2m1b1d1l</t>
  </si>
  <si>
    <t>1o</t>
  </si>
  <si>
    <t>P ja v I1 hambakrooni ant-med oAlaealinest tükk väljas. Kerge hambakivi. P I1 o pinnast tükid väljas. V I1 emailist tükid väljas.</t>
  </si>
  <si>
    <t>44-50 a</t>
  </si>
  <si>
    <t>2b2m2d1l</t>
  </si>
  <si>
    <t>2b2m1d1l</t>
  </si>
  <si>
    <t>1d1m1l</t>
  </si>
  <si>
    <t>1m1b1d1l</t>
  </si>
  <si>
    <t>1m1d1l</t>
  </si>
  <si>
    <t>Mees ?</t>
  </si>
  <si>
    <t>SA</t>
  </si>
  <si>
    <r>
      <rPr>
        <sz val="11"/>
        <rFont val="Calibri"/>
        <family val="2"/>
      </rPr>
      <t>p PM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ei ole olemas; p PM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 xml:space="preserve"> on viltu lõikunud</t>
    </r>
  </si>
  <si>
    <t>22-24 a</t>
  </si>
  <si>
    <t>1l1b1d</t>
  </si>
  <si>
    <t>1b1l</t>
  </si>
  <si>
    <t>1b1d1l</t>
  </si>
  <si>
    <t>2m</t>
  </si>
  <si>
    <t>2d</t>
  </si>
  <si>
    <t>2m2o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</si>
  <si>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v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emailist o-pinnast tükid väljas</t>
    </r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</si>
  <si>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,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V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, C1 emaili o-pinnast tükid väljas</t>
    </r>
  </si>
  <si>
    <t>Naine ?</t>
  </si>
  <si>
    <t>5-9 a</t>
  </si>
  <si>
    <t>1m1b1d</t>
  </si>
  <si>
    <t>19-34 a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</si>
  <si>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, v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I2 emailist  o-pinnast tükk väljas; p M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M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emailist b-pinnal tükk väljas</t>
    </r>
  </si>
  <si>
    <t>2d1m1b1l</t>
  </si>
  <si>
    <t>2d2b2l1m</t>
  </si>
  <si>
    <t>3b2m1l1d</t>
  </si>
  <si>
    <t>3b1m1d</t>
  </si>
  <si>
    <t>3b3m2l1d</t>
  </si>
  <si>
    <t>3b3d2m1l</t>
  </si>
  <si>
    <r>
      <rPr>
        <sz val="11"/>
        <rFont val="Calibri"/>
        <family val="2"/>
      </rPr>
      <t>P PM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asub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kohal,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asub PM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kohal, PM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asub PM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kohal; p ja v C1 emailist o-pinnal tükid väljas</t>
    </r>
  </si>
  <si>
    <t>15-18 a</t>
  </si>
  <si>
    <t>2o</t>
  </si>
  <si>
    <t>3o</t>
  </si>
  <si>
    <r>
      <rPr>
        <sz val="10"/>
        <rFont val="Arial"/>
        <family val="2"/>
      </rPr>
      <t xml:space="preserve">5 a </t>
    </r>
    <r>
      <rPr>
        <sz val="11"/>
        <color rgb="FF000000"/>
        <rFont val="Calibri"/>
        <family val="2"/>
      </rPr>
      <t>± 16 k</t>
    </r>
  </si>
  <si>
    <t>3m2o</t>
  </si>
  <si>
    <t>3m3d3o</t>
  </si>
  <si>
    <t>3m3o</t>
  </si>
  <si>
    <t>2m3d3o</t>
  </si>
  <si>
    <t>25-40 a</t>
  </si>
  <si>
    <t>1m1b1l</t>
  </si>
  <si>
    <t>3b1l</t>
  </si>
  <si>
    <t>3b1d1l</t>
  </si>
  <si>
    <t>2m2l</t>
  </si>
  <si>
    <t>m3b3d3l3o</t>
  </si>
  <si>
    <t>3b2m2d2o1l</t>
  </si>
  <si>
    <t>1m1b1d1l1o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</si>
  <si>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v I2 emailist o-pinnast tükk väljas</t>
    </r>
  </si>
  <si>
    <t>42a</t>
  </si>
  <si>
    <t>?</t>
  </si>
  <si>
    <t>2m2b2d2l2o</t>
  </si>
  <si>
    <t>2b1l</t>
  </si>
  <si>
    <t>2b2d1l</t>
  </si>
  <si>
    <t>2b2l1d</t>
  </si>
  <si>
    <t>♂ ?</t>
  </si>
  <si>
    <t>3l1m1b1d</t>
  </si>
  <si>
    <t>3b3l1m1d</t>
  </si>
  <si>
    <t>2b3l</t>
  </si>
  <si>
    <t>1m1b1d3l</t>
  </si>
  <si>
    <t>1m1b1d2l</t>
  </si>
  <si>
    <t>4-8 a</t>
  </si>
  <si>
    <t>3-9 k</t>
  </si>
  <si>
    <t>25-26 a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</si>
  <si>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emailist tükid väljas</t>
    </r>
  </si>
  <si>
    <t>2b1m</t>
  </si>
  <si>
    <t>1l1m1b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</si>
  <si>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,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PM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ja v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la ja o küljel tükid kroonist väljas. V M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ja M</t>
    </r>
    <r>
      <rPr>
        <vertAlign val="superscript"/>
        <sz val="11"/>
        <rFont val="Calibri"/>
        <family val="2"/>
      </rPr>
      <t>3</t>
    </r>
    <r>
      <rPr>
        <sz val="11"/>
        <rFont val="Calibri"/>
        <family val="2"/>
      </rPr>
      <t xml:space="preserve"> emailist tükid väljas</t>
    </r>
  </si>
  <si>
    <t>1ml1b</t>
  </si>
  <si>
    <t>2bm1d1l</t>
  </si>
  <si>
    <t>10-16 a</t>
  </si>
  <si>
    <t>1mb1l</t>
  </si>
  <si>
    <t>1m1o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</si>
  <si>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emailist o-pinnalt tükid väljas</t>
    </r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</si>
  <si>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v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P PM2 emaili o-pinnast tükk väljas</t>
    </r>
  </si>
  <si>
    <r>
      <rPr>
        <sz val="11"/>
        <rFont val="Calibri"/>
        <family val="2"/>
      </rPr>
      <t>V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p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p C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v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v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emailist o küljel tükid väljas</t>
    </r>
  </si>
  <si>
    <t>0 ± 2 k</t>
  </si>
  <si>
    <r>
      <rPr>
        <sz val="11"/>
        <rFont val="Calibri"/>
        <family val="2"/>
      </rPr>
      <t>Alumise p PM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asemel on m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. P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, v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emailist o küljelt tükid väljas</t>
    </r>
  </si>
  <si>
    <t>2 a ± 8 k</t>
  </si>
  <si>
    <t>2b1d1l</t>
  </si>
  <si>
    <t>20-25 a</t>
  </si>
  <si>
    <r>
      <rPr>
        <sz val="11"/>
        <rFont val="Calibri"/>
        <family val="2"/>
      </rPr>
      <t>V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p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, v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, C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PM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 xml:space="preserve"> emaili o-pinnast tükid väljas</t>
    </r>
  </si>
  <si>
    <t>11-16 a</t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</si>
  <si>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, v I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, p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, v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emaili o-pinnast tükid väljas</t>
    </r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</si>
  <si>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v I1 emaili o-pinnast tükid väljas</t>
    </r>
  </si>
  <si>
    <r>
      <rPr>
        <sz val="11"/>
        <rFont val="Calibri"/>
        <family val="2"/>
      </rPr>
      <t>p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asemel on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;v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emaili o-pinnast tükid väljas</t>
    </r>
  </si>
  <si>
    <t>17-20 a</t>
  </si>
  <si>
    <r>
      <rPr>
        <sz val="11"/>
        <rFont val="Calibri"/>
        <family val="2"/>
      </rPr>
      <t>v ja p I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 xml:space="preserve"> tugevasti kulunud la-küljelt</t>
    </r>
  </si>
  <si>
    <r>
      <rPr>
        <sz val="11"/>
        <rFont val="Calibri"/>
        <family val="2"/>
      </rPr>
      <t>v PM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emaili o-pinnast tükk väljas</t>
    </r>
  </si>
  <si>
    <r>
      <rPr>
        <sz val="11"/>
        <rFont val="Calibri"/>
        <family val="2"/>
      </rPr>
      <t>p I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emaili o-pinnast tükid väljas; p ja v PM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asemel on m2</t>
    </r>
  </si>
  <si>
    <t>15-16 a</t>
  </si>
  <si>
    <r>
      <rPr>
        <sz val="11"/>
        <rFont val="Calibri"/>
        <family val="2"/>
      </rPr>
      <t>v C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, I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, C1 emaili o-pinnas tükk väljas</t>
    </r>
  </si>
  <si>
    <t>11-15 a</t>
  </si>
  <si>
    <t>20-24 a</t>
  </si>
  <si>
    <t>v ülemise PM2 asemel on m2</t>
  </si>
  <si>
    <t>11-14 a</t>
  </si>
  <si>
    <t>v I1, I2 emaili o-pinnast tükid väljas</t>
  </si>
  <si>
    <t>5 a ± 16 k</t>
  </si>
  <si>
    <t>3b1m1d1l</t>
  </si>
  <si>
    <t>2b2d2l2o1m</t>
  </si>
  <si>
    <t>2b2l1m1d</t>
  </si>
  <si>
    <t>2l1m1b1d</t>
  </si>
  <si>
    <t>19-21 a</t>
  </si>
  <si>
    <t>p I1, I2 p I1 o pinnalt emailist tükid väljas</t>
  </si>
  <si>
    <t>1 a ± 4 k</t>
  </si>
  <si>
    <t>30-39 a</t>
  </si>
  <si>
    <t>1-2 a</t>
  </si>
  <si>
    <t>2m2b2d2l</t>
  </si>
  <si>
    <t>15-19 a</t>
  </si>
  <si>
    <t>3-5 a</t>
  </si>
  <si>
    <t>p I1 emaili o-pinnast tükk väljas</t>
  </si>
  <si>
    <t>30-35 a</t>
  </si>
  <si>
    <t>p C1, PM1, p ja v I1 emaili o-pinnast tükk väljas</t>
  </si>
  <si>
    <t xml:space="preserve">Alaealine </t>
  </si>
  <si>
    <t>10 a ± 30 k</t>
  </si>
  <si>
    <t>p M1 o-pinnast tükk väljas</t>
  </si>
  <si>
    <t>8-11 a</t>
  </si>
  <si>
    <t>p I1 emaili o pinnalt tükk väljas</t>
  </si>
  <si>
    <t>12 a ± 30 k</t>
  </si>
  <si>
    <t>16-18 a</t>
  </si>
  <si>
    <t>27-35 a</t>
  </si>
  <si>
    <t>p C1 ja PM1 vahel on säilinud m1 juur. v PM2 on lõikunud risti</t>
  </si>
  <si>
    <t>V C1 emailist tükid väljas</t>
  </si>
  <si>
    <t>35-39 a</t>
  </si>
  <si>
    <t>11-18 a</t>
  </si>
  <si>
    <t>2 a ± 8k</t>
  </si>
  <si>
    <t>3o3l</t>
  </si>
  <si>
    <t>7-11 a</t>
  </si>
  <si>
    <t>2-3 a</t>
  </si>
  <si>
    <t>0 ± 6 k</t>
  </si>
  <si>
    <t>2b1m1l</t>
  </si>
  <si>
    <t>39-50 a</t>
  </si>
  <si>
    <r>
      <rPr>
        <sz val="9"/>
        <rFont val="Times New Roman"/>
        <family val="1"/>
      </rPr>
      <t>p I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, C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, I</t>
    </r>
    <r>
      <rPr>
        <vertAlign val="subscript"/>
        <sz val="9"/>
        <rFont val="Times New Roman"/>
        <family val="1"/>
      </rPr>
      <t>1</t>
    </r>
    <r>
      <rPr>
        <sz val="9"/>
        <rFont val="Times New Roman"/>
        <family val="1"/>
      </rPr>
      <t>, v I</t>
    </r>
    <r>
      <rPr>
        <vertAlign val="subscript"/>
        <sz val="9"/>
        <rFont val="Times New Roman"/>
        <family val="1"/>
      </rPr>
      <t>1</t>
    </r>
    <r>
      <rPr>
        <sz val="9"/>
        <rFont val="Times New Roman"/>
        <family val="1"/>
      </rPr>
      <t xml:space="preserve"> emaili o-pinnast tükk väljas</t>
    </r>
  </si>
  <si>
    <t>2d2o</t>
  </si>
  <si>
    <t>3b2l1m1d</t>
  </si>
  <si>
    <t>1d1o</t>
  </si>
  <si>
    <t>2b</t>
  </si>
  <si>
    <t>2b2d2l1m</t>
  </si>
  <si>
    <t>3b3l2m2d</t>
  </si>
  <si>
    <t>3b3m3d3l</t>
  </si>
  <si>
    <t>2d2l1b</t>
  </si>
  <si>
    <t>2l1b</t>
  </si>
  <si>
    <t>2b1m1d</t>
  </si>
  <si>
    <t>3b2d2l</t>
  </si>
  <si>
    <t>3b3d2l2o21m</t>
  </si>
  <si>
    <t>1l1b</t>
  </si>
  <si>
    <t>2l1m1b1d1l</t>
  </si>
  <si>
    <t>2l1m1b1d1</t>
  </si>
  <si>
    <t>3b</t>
  </si>
  <si>
    <t>2l1b1d</t>
  </si>
  <si>
    <t>2l1b1m</t>
  </si>
  <si>
    <t>3l2b1m1d</t>
  </si>
  <si>
    <t>2o2d</t>
  </si>
  <si>
    <t>2m2l2o</t>
  </si>
  <si>
    <t>1b1l1o</t>
  </si>
  <si>
    <t>2b1m1d1l1o</t>
  </si>
  <si>
    <t>2o1m1b1d1l</t>
  </si>
  <si>
    <t>3m1d</t>
  </si>
  <si>
    <t>1d1b</t>
  </si>
  <si>
    <t>Säil.</t>
  </si>
  <si>
    <t>%</t>
  </si>
  <si>
    <t>a</t>
  </si>
  <si>
    <t>♀ ?</t>
  </si>
  <si>
    <t>Stressijoonte arv (täida käsitsi)</t>
  </si>
  <si>
    <t>Autom.</t>
  </si>
  <si>
    <t>DEH hammaste arv</t>
  </si>
  <si>
    <t>DEH hammaste %</t>
  </si>
  <si>
    <t>joontega</t>
  </si>
  <si>
    <t>lohkudega</t>
  </si>
  <si>
    <t>vagudega</t>
  </si>
  <si>
    <t>j</t>
  </si>
  <si>
    <t>jj</t>
  </si>
  <si>
    <t>p</t>
  </si>
  <si>
    <t>jjj</t>
  </si>
  <si>
    <t>jjjj</t>
  </si>
  <si>
    <t>jjjjj</t>
  </si>
  <si>
    <t>Haiguskolde esinemine (täida käsitsi)</t>
  </si>
  <si>
    <t>Hambad</t>
  </si>
  <si>
    <t>PA hammaste arv</t>
  </si>
  <si>
    <t>Kõigi hammaste arv (lõikunud+lõikumata)</t>
  </si>
  <si>
    <t>PA hammaste %</t>
  </si>
  <si>
    <t>Surmaeelselt kaotatud hambad (täida käsitsi)</t>
  </si>
  <si>
    <t>Automaatne</t>
  </si>
  <si>
    <t>AM hammaste arv</t>
  </si>
  <si>
    <t>Lõik. hammaste arv</t>
  </si>
  <si>
    <t>AM hammaste %</t>
  </si>
  <si>
    <t>g</t>
  </si>
  <si>
    <t>kokku</t>
  </si>
  <si>
    <t>lõik.</t>
  </si>
  <si>
    <t>(1 kuni 3)</t>
  </si>
  <si>
    <t>Aste</t>
  </si>
  <si>
    <t>Hambad?</t>
  </si>
  <si>
    <t>Inimesi</t>
  </si>
  <si>
    <t>% "1"</t>
  </si>
  <si>
    <t>% "2"</t>
  </si>
  <si>
    <t>% "3"</t>
  </si>
  <si>
    <t>Vanuserühm</t>
  </si>
  <si>
    <t>Maturus/Senilis</t>
  </si>
  <si>
    <t>Maturus</t>
  </si>
  <si>
    <t>Adultus</t>
  </si>
  <si>
    <t>Senilis</t>
  </si>
  <si>
    <t>Juvenilis 1</t>
  </si>
  <si>
    <t>Adultus/Maturus</t>
  </si>
  <si>
    <t>Infans</t>
  </si>
  <si>
    <t>Juvenilis 2</t>
  </si>
  <si>
    <t>Neonate</t>
  </si>
  <si>
    <t>Juvenilis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</si>
</sst>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Arial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vertAlign val="superscript"/>
      <sz val="11"/>
      <name val="Calibri"/>
      <family val="2"/>
    </font>
    <font>
      <vertAlign val="subscript"/>
      <sz val="11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vertAlign val="superscript"/>
      <sz val="9"/>
      <name val="Times New Roman"/>
      <family val="1"/>
    </font>
    <font>
      <vertAlign val="subscript"/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3" xfId="0" applyFont="1" applyFill="1" applyBorder="1" applyAlignment="1"/>
    <xf numFmtId="0" fontId="1" fillId="4" borderId="4" xfId="0" applyFont="1" applyFill="1" applyBorder="1" applyAlignment="1"/>
    <xf numFmtId="0" fontId="1" fillId="0" borderId="0" xfId="0" applyFont="1" applyAlignment="1"/>
    <xf numFmtId="0" fontId="1" fillId="4" borderId="3" xfId="0" applyFont="1" applyFill="1" applyBorder="1" applyAlignment="1">
      <alignment horizontal="center"/>
    </xf>
    <xf numFmtId="0" fontId="3" fillId="0" borderId="0" xfId="0" applyFont="1" applyAlignment="1"/>
    <xf numFmtId="0" fontId="1" fillId="5" borderId="3" xfId="0" applyFont="1" applyFill="1" applyBorder="1" applyAlignment="1"/>
    <xf numFmtId="164" fontId="1" fillId="0" borderId="0" xfId="0" applyNumberFormat="1" applyFont="1" applyAlignment="1"/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/>
    <xf numFmtId="0" fontId="1" fillId="2" borderId="3" xfId="0" applyFont="1" applyFill="1" applyBorder="1" applyAlignment="1"/>
    <xf numFmtId="0" fontId="4" fillId="0" borderId="0" xfId="0" applyFont="1" applyAlignment="1"/>
    <xf numFmtId="0" fontId="1" fillId="6" borderId="3" xfId="0" applyFont="1" applyFill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5" borderId="0" xfId="0" applyFont="1" applyFill="1" applyAlignment="1"/>
    <xf numFmtId="0" fontId="1" fillId="4" borderId="8" xfId="0" applyFont="1" applyFill="1" applyBorder="1" applyAlignment="1">
      <alignment horizontal="center"/>
    </xf>
    <xf numFmtId="0" fontId="7" fillId="0" borderId="0" xfId="0" applyFont="1" applyAlignment="1"/>
    <xf numFmtId="0" fontId="8" fillId="0" borderId="0" xfId="0" applyFont="1" applyAlignment="1"/>
    <xf numFmtId="0" fontId="1" fillId="8" borderId="8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4" fontId="1" fillId="5" borderId="3" xfId="0" applyNumberFormat="1" applyFont="1" applyFill="1" applyBorder="1" applyAlignment="1"/>
    <xf numFmtId="165" fontId="1" fillId="0" borderId="0" xfId="0" applyNumberFormat="1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0" xfId="0" applyNumberFormat="1" applyFont="1" applyAlignment="1"/>
    <xf numFmtId="0" fontId="9" fillId="0" borderId="0" xfId="0" applyFont="1" applyAlignment="1"/>
    <xf numFmtId="0" fontId="9" fillId="5" borderId="3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3" xfId="0" applyFont="1" applyFill="1" applyBorder="1" applyAlignment="1"/>
    <xf numFmtId="164" fontId="9" fillId="5" borderId="3" xfId="0" applyNumberFormat="1" applyFont="1" applyFill="1" applyBorder="1" applyAlignment="1"/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1" fillId="0" borderId="0" xfId="0" applyNumberFormat="1" applyFont="1" applyAlignment="1"/>
    <xf numFmtId="9" fontId="1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5" borderId="7" xfId="0" applyFont="1" applyFill="1" applyBorder="1" applyAlignment="1"/>
    <xf numFmtId="0" fontId="2" fillId="0" borderId="9" xfId="0" applyFont="1" applyBorder="1" applyAlignment="1"/>
    <xf numFmtId="0" fontId="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Q99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7" sqref="J17"/>
    </sheetView>
  </sheetViews>
  <sheetFormatPr defaultColWidth="14.42578125" defaultRowHeight="15" customHeight="1" x14ac:dyDescent="0.2"/>
  <cols>
    <col min="1" max="1" width="4.42578125" customWidth="1"/>
    <col min="2" max="2" width="9.85546875" bestFit="1" customWidth="1"/>
    <col min="3" max="4" width="7.140625" customWidth="1"/>
    <col min="5" max="5" width="4.85546875" customWidth="1"/>
    <col min="6" max="6" width="3.7109375" customWidth="1"/>
    <col min="7" max="9" width="3.85546875" customWidth="1"/>
    <col min="10" max="11" width="4.85546875" customWidth="1"/>
    <col min="12" max="17" width="3.85546875" customWidth="1"/>
    <col min="18" max="19" width="4.85546875" customWidth="1"/>
    <col min="20" max="22" width="3.85546875" customWidth="1"/>
    <col min="23" max="23" width="3.7109375" customWidth="1"/>
    <col min="24" max="26" width="3.85546875" customWidth="1"/>
    <col min="27" max="28" width="4.85546875" customWidth="1"/>
    <col min="29" max="34" width="3.85546875" customWidth="1"/>
    <col min="35" max="36" width="4.85546875" customWidth="1"/>
    <col min="37" max="39" width="3.85546875" customWidth="1"/>
    <col min="40" max="40" width="8.140625" customWidth="1"/>
    <col min="41" max="42" width="4" customWidth="1"/>
    <col min="43" max="43" width="9.140625" customWidth="1"/>
    <col min="44" max="44" width="10.140625" customWidth="1"/>
    <col min="45" max="45" width="7.140625" customWidth="1"/>
    <col min="46" max="46" width="6.5703125" customWidth="1"/>
    <col min="47" max="47" width="13.42578125" customWidth="1"/>
    <col min="48" max="51" width="13" customWidth="1"/>
    <col min="52" max="52" width="12" customWidth="1"/>
    <col min="53" max="53" width="13" customWidth="1"/>
    <col min="54" max="54" width="16" customWidth="1"/>
    <col min="55" max="55" width="5.42578125" customWidth="1"/>
    <col min="56" max="56" width="3.140625" customWidth="1"/>
    <col min="57" max="57" width="4" customWidth="1"/>
    <col min="58" max="58" width="5" customWidth="1"/>
    <col min="59" max="69" width="11.5703125" customWidth="1"/>
  </cols>
  <sheetData>
    <row r="1" spans="1:69" ht="14.25" customHeight="1" x14ac:dyDescent="0.25">
      <c r="A1" s="1"/>
      <c r="B1" s="1"/>
      <c r="C1" s="1"/>
      <c r="D1" s="12"/>
      <c r="E1" s="1"/>
      <c r="F1" s="54" t="s">
        <v>1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5"/>
      <c r="X1" s="54" t="s">
        <v>4</v>
      </c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5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14.25" customHeight="1" x14ac:dyDescent="0.25">
      <c r="A2" s="51" t="s">
        <v>7</v>
      </c>
      <c r="B2" s="52"/>
      <c r="C2" s="52"/>
      <c r="E2" s="2"/>
      <c r="F2" s="54" t="s">
        <v>5</v>
      </c>
      <c r="G2" s="52"/>
      <c r="H2" s="52"/>
      <c r="I2" s="52"/>
      <c r="J2" s="52"/>
      <c r="K2" s="52"/>
      <c r="L2" s="52"/>
      <c r="M2" s="52"/>
      <c r="N2" s="55"/>
      <c r="O2" s="51" t="s">
        <v>6</v>
      </c>
      <c r="P2" s="52"/>
      <c r="Q2" s="52"/>
      <c r="R2" s="52"/>
      <c r="S2" s="52"/>
      <c r="T2" s="52"/>
      <c r="U2" s="52"/>
      <c r="V2" s="52"/>
      <c r="W2" s="52"/>
      <c r="X2" s="54" t="s">
        <v>5</v>
      </c>
      <c r="Y2" s="52"/>
      <c r="Z2" s="52"/>
      <c r="AA2" s="52"/>
      <c r="AB2" s="52"/>
      <c r="AC2" s="52"/>
      <c r="AD2" s="52"/>
      <c r="AE2" s="55"/>
      <c r="AF2" s="54" t="s">
        <v>6</v>
      </c>
      <c r="AG2" s="52"/>
      <c r="AH2" s="52"/>
      <c r="AI2" s="52"/>
      <c r="AJ2" s="52"/>
      <c r="AK2" s="52"/>
      <c r="AL2" s="52"/>
      <c r="AM2" s="55"/>
      <c r="AN2" s="51" t="s">
        <v>13</v>
      </c>
      <c r="AO2" s="52"/>
      <c r="AP2" s="52"/>
      <c r="AQ2" s="52"/>
      <c r="AR2" s="52"/>
      <c r="AS2" s="2"/>
      <c r="AT2" s="2"/>
      <c r="AU2" s="51" t="s">
        <v>14</v>
      </c>
      <c r="AV2" s="52"/>
      <c r="AW2" s="52"/>
      <c r="AX2" s="52"/>
      <c r="AY2" s="52"/>
      <c r="AZ2" s="52"/>
      <c r="BA2" s="52"/>
      <c r="BB2" s="9" t="s">
        <v>15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4.25" customHeight="1" x14ac:dyDescent="0.25">
      <c r="A3" s="1" t="s">
        <v>10</v>
      </c>
      <c r="B3" s="1" t="s">
        <v>11</v>
      </c>
      <c r="C3" s="1" t="s">
        <v>12</v>
      </c>
      <c r="D3" s="63" t="s">
        <v>306</v>
      </c>
      <c r="E3" s="1" t="s">
        <v>26</v>
      </c>
      <c r="F3" s="11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8" t="s">
        <v>35</v>
      </c>
      <c r="O3" s="4" t="s">
        <v>35</v>
      </c>
      <c r="P3" s="4" t="s">
        <v>34</v>
      </c>
      <c r="Q3" s="4" t="s">
        <v>33</v>
      </c>
      <c r="R3" s="4" t="s">
        <v>32</v>
      </c>
      <c r="S3" s="4" t="s">
        <v>31</v>
      </c>
      <c r="T3" s="4" t="s">
        <v>30</v>
      </c>
      <c r="U3" s="4" t="s">
        <v>29</v>
      </c>
      <c r="V3" s="4" t="s">
        <v>28</v>
      </c>
      <c r="W3" s="13" t="s">
        <v>27</v>
      </c>
      <c r="X3" s="7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  <c r="AE3" s="8" t="s">
        <v>35</v>
      </c>
      <c r="AF3" s="7" t="s">
        <v>35</v>
      </c>
      <c r="AG3" s="4" t="s">
        <v>34</v>
      </c>
      <c r="AH3" s="4" t="s">
        <v>33</v>
      </c>
      <c r="AI3" s="4" t="s">
        <v>32</v>
      </c>
      <c r="AJ3" s="4" t="s">
        <v>31</v>
      </c>
      <c r="AK3" s="4" t="s">
        <v>30</v>
      </c>
      <c r="AL3" s="4" t="s">
        <v>29</v>
      </c>
      <c r="AM3" s="8" t="s">
        <v>28</v>
      </c>
      <c r="AN3" s="1" t="s">
        <v>39</v>
      </c>
      <c r="AO3" s="1" t="s">
        <v>40</v>
      </c>
      <c r="AP3" s="1" t="s">
        <v>41</v>
      </c>
      <c r="AQ3" s="1" t="s">
        <v>43</v>
      </c>
      <c r="AR3" s="1" t="s">
        <v>44</v>
      </c>
      <c r="AS3" s="15" t="s">
        <v>45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40</v>
      </c>
      <c r="BA3" s="1" t="s">
        <v>53</v>
      </c>
      <c r="BB3" s="1" t="s">
        <v>54</v>
      </c>
      <c r="BC3" s="1"/>
      <c r="BD3" s="1" t="s">
        <v>55</v>
      </c>
      <c r="BE3" s="1" t="s">
        <v>56</v>
      </c>
      <c r="BF3" s="1" t="s">
        <v>57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14.25" customHeight="1" x14ac:dyDescent="0.25">
      <c r="A4" s="1">
        <v>1</v>
      </c>
      <c r="B4" s="14" t="s">
        <v>58</v>
      </c>
      <c r="C4" s="1" t="s">
        <v>42</v>
      </c>
      <c r="D4" s="64" t="s">
        <v>307</v>
      </c>
      <c r="E4" s="1">
        <v>1</v>
      </c>
      <c r="F4" s="11"/>
      <c r="G4" s="4"/>
      <c r="H4" s="4"/>
      <c r="I4" s="4"/>
      <c r="J4" s="4"/>
      <c r="K4" s="4"/>
      <c r="L4" s="4"/>
      <c r="M4" s="4"/>
      <c r="N4" s="8"/>
      <c r="O4" s="4"/>
      <c r="P4" s="4"/>
      <c r="Q4" s="4"/>
      <c r="R4" s="4"/>
      <c r="S4" s="4"/>
      <c r="T4" s="4"/>
      <c r="U4" s="4"/>
      <c r="V4" s="4"/>
      <c r="W4" s="13"/>
      <c r="X4" s="7" t="s">
        <v>59</v>
      </c>
      <c r="Y4" s="4">
        <v>1</v>
      </c>
      <c r="Z4" s="4"/>
      <c r="AA4" s="4"/>
      <c r="AB4" s="4"/>
      <c r="AC4" s="4"/>
      <c r="AD4" s="4"/>
      <c r="AE4" s="8"/>
      <c r="AF4" s="7"/>
      <c r="AG4" s="4"/>
      <c r="AH4" s="4"/>
      <c r="AI4" s="4"/>
      <c r="AJ4" s="4"/>
      <c r="AK4" s="4"/>
      <c r="AL4" s="4"/>
      <c r="AM4" s="8" t="s">
        <v>59</v>
      </c>
      <c r="AN4" s="1">
        <f t="shared" ref="AN4:AN146" si="0">COUNTIF(F4:AM4,"1")</f>
        <v>1</v>
      </c>
      <c r="AO4" s="1">
        <f t="shared" ref="AO4:AO146" si="1">COUNTIF(F4:AM4,"am")</f>
        <v>0</v>
      </c>
      <c r="AP4" s="1">
        <f t="shared" ref="AP4:AP146" si="2">COUNTIF(F4:AM4,"pm")</f>
        <v>2</v>
      </c>
      <c r="AQ4" s="1">
        <f t="shared" ref="AQ4:AQ146" si="3">SUM((COUNTIF(F4:AM4,"1"))+(COUNTIF(F4:AM4,"am"))+(COUNTIF(F4:AM4,"pm")))</f>
        <v>3</v>
      </c>
      <c r="AR4" s="1">
        <f t="shared" ref="AR4:AR146" si="4">COUNTIF(F4:AM4,"x")</f>
        <v>0</v>
      </c>
      <c r="AS4" s="15">
        <f t="shared" ref="AS4:AS147" si="5">SUM(AQ4:AR4)</f>
        <v>3</v>
      </c>
      <c r="AT4" s="1">
        <f t="shared" ref="AT4:AT146" si="6">COUNTIF(F4:AM4,"NA")</f>
        <v>0</v>
      </c>
      <c r="AU4" s="1">
        <v>1</v>
      </c>
      <c r="AV4" s="1"/>
      <c r="AW4" s="1">
        <v>1</v>
      </c>
      <c r="AX4" s="1"/>
      <c r="AY4" s="1">
        <v>1</v>
      </c>
      <c r="AZ4" s="1"/>
      <c r="BA4" s="1"/>
      <c r="BB4" s="1">
        <f t="shared" ref="BB4:BB146" si="7">SUM(AV4:BA4)</f>
        <v>2</v>
      </c>
      <c r="BC4" s="1"/>
      <c r="BD4" s="1"/>
      <c r="BE4" s="1"/>
      <c r="BF4" s="1">
        <v>1</v>
      </c>
      <c r="BG4" s="1">
        <f t="shared" ref="BG4:BG146" si="8">SUM(BE4:BF4)</f>
        <v>1</v>
      </c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4.25" customHeight="1" x14ac:dyDescent="0.25">
      <c r="A5" s="1">
        <v>2</v>
      </c>
      <c r="B5" s="14" t="s">
        <v>63</v>
      </c>
      <c r="C5" s="1" t="s">
        <v>64</v>
      </c>
      <c r="D5" s="64" t="s">
        <v>308</v>
      </c>
      <c r="E5" s="1">
        <v>1</v>
      </c>
      <c r="F5" s="11"/>
      <c r="G5" s="4"/>
      <c r="H5" s="4"/>
      <c r="I5" s="4"/>
      <c r="J5" s="4"/>
      <c r="K5" s="4"/>
      <c r="L5" s="4"/>
      <c r="M5" s="4"/>
      <c r="N5" s="8"/>
      <c r="O5" s="4"/>
      <c r="P5" s="4"/>
      <c r="Q5" s="4"/>
      <c r="R5" s="4"/>
      <c r="S5" s="4"/>
      <c r="T5" s="4"/>
      <c r="U5" s="4"/>
      <c r="V5" s="4">
        <v>1</v>
      </c>
      <c r="W5" s="13"/>
      <c r="X5" s="7">
        <v>1</v>
      </c>
      <c r="Y5" s="4">
        <v>1</v>
      </c>
      <c r="Z5" s="4" t="s">
        <v>65</v>
      </c>
      <c r="AA5" s="4">
        <v>1</v>
      </c>
      <c r="AB5" s="4">
        <v>1</v>
      </c>
      <c r="AC5" s="4">
        <v>1</v>
      </c>
      <c r="AD5" s="4" t="s">
        <v>59</v>
      </c>
      <c r="AE5" s="8" t="s">
        <v>59</v>
      </c>
      <c r="AF5" s="7" t="s">
        <v>59</v>
      </c>
      <c r="AG5" s="4" t="s">
        <v>59</v>
      </c>
      <c r="AH5" s="4" t="s">
        <v>59</v>
      </c>
      <c r="AI5" s="4" t="s">
        <v>59</v>
      </c>
      <c r="AJ5" s="4" t="s">
        <v>59</v>
      </c>
      <c r="AK5" s="4" t="s">
        <v>59</v>
      </c>
      <c r="AL5" s="4">
        <v>1</v>
      </c>
      <c r="AM5" s="8">
        <v>1</v>
      </c>
      <c r="AN5" s="1">
        <f t="shared" si="0"/>
        <v>8</v>
      </c>
      <c r="AO5" s="1">
        <f t="shared" si="1"/>
        <v>1</v>
      </c>
      <c r="AP5" s="1">
        <f t="shared" si="2"/>
        <v>8</v>
      </c>
      <c r="AQ5" s="1">
        <f t="shared" si="3"/>
        <v>17</v>
      </c>
      <c r="AR5" s="1">
        <f t="shared" si="4"/>
        <v>0</v>
      </c>
      <c r="AS5" s="15">
        <f t="shared" si="5"/>
        <v>17</v>
      </c>
      <c r="AT5" s="1">
        <f t="shared" si="6"/>
        <v>0</v>
      </c>
      <c r="AU5" s="1">
        <v>1</v>
      </c>
      <c r="AV5" s="1">
        <v>1</v>
      </c>
      <c r="AW5" s="1">
        <v>1</v>
      </c>
      <c r="AX5" s="1"/>
      <c r="AY5" s="1"/>
      <c r="AZ5" s="1">
        <v>1</v>
      </c>
      <c r="BA5" s="1">
        <v>1</v>
      </c>
      <c r="BB5" s="1">
        <f t="shared" si="7"/>
        <v>4</v>
      </c>
      <c r="BC5" s="1"/>
      <c r="BD5" s="1" t="s">
        <v>66</v>
      </c>
      <c r="BE5" s="1"/>
      <c r="BF5" s="1">
        <v>8</v>
      </c>
      <c r="BG5" s="1">
        <f t="shared" si="8"/>
        <v>8</v>
      </c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14.25" customHeight="1" x14ac:dyDescent="0.25">
      <c r="A6" s="1">
        <v>3</v>
      </c>
      <c r="B6" s="14" t="s">
        <v>58</v>
      </c>
      <c r="C6" s="1" t="s">
        <v>67</v>
      </c>
      <c r="D6" s="64" t="s">
        <v>67</v>
      </c>
      <c r="E6" s="1">
        <v>0</v>
      </c>
      <c r="F6" s="11"/>
      <c r="G6" s="4"/>
      <c r="H6" s="4"/>
      <c r="I6" s="4"/>
      <c r="J6" s="4"/>
      <c r="K6" s="4"/>
      <c r="L6" s="4"/>
      <c r="M6" s="4"/>
      <c r="N6" s="8"/>
      <c r="O6" s="4"/>
      <c r="P6" s="4"/>
      <c r="Q6" s="4"/>
      <c r="R6" s="4"/>
      <c r="S6" s="4"/>
      <c r="T6" s="4"/>
      <c r="U6" s="4"/>
      <c r="V6" s="4"/>
      <c r="W6" s="13"/>
      <c r="X6" s="7"/>
      <c r="Y6" s="4"/>
      <c r="Z6" s="4"/>
      <c r="AA6" s="4"/>
      <c r="AB6" s="4"/>
      <c r="AC6" s="4"/>
      <c r="AD6" s="4"/>
      <c r="AE6" s="8"/>
      <c r="AF6" s="7"/>
      <c r="AG6" s="4"/>
      <c r="AH6" s="4"/>
      <c r="AI6" s="4"/>
      <c r="AJ6" s="4"/>
      <c r="AK6" s="4"/>
      <c r="AL6" s="4"/>
      <c r="AM6" s="8"/>
      <c r="AN6" s="1">
        <f t="shared" si="0"/>
        <v>0</v>
      </c>
      <c r="AO6" s="1">
        <f t="shared" si="1"/>
        <v>0</v>
      </c>
      <c r="AP6" s="1">
        <f t="shared" si="2"/>
        <v>0</v>
      </c>
      <c r="AQ6" s="1">
        <f t="shared" si="3"/>
        <v>0</v>
      </c>
      <c r="AR6" s="1">
        <f t="shared" si="4"/>
        <v>0</v>
      </c>
      <c r="AS6" s="15">
        <f t="shared" si="5"/>
        <v>0</v>
      </c>
      <c r="AT6" s="1">
        <f t="shared" si="6"/>
        <v>0</v>
      </c>
      <c r="AU6" s="1"/>
      <c r="AV6" s="1"/>
      <c r="AW6" s="1"/>
      <c r="AX6" s="1"/>
      <c r="AY6" s="1"/>
      <c r="AZ6" s="1"/>
      <c r="BA6" s="1"/>
      <c r="BB6" s="1">
        <f t="shared" si="7"/>
        <v>0</v>
      </c>
      <c r="BC6" s="1"/>
      <c r="BD6" s="1"/>
      <c r="BE6" s="1"/>
      <c r="BF6" s="1"/>
      <c r="BG6" s="1">
        <f t="shared" si="8"/>
        <v>0</v>
      </c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ht="14.25" customHeight="1" x14ac:dyDescent="0.25">
      <c r="A7" s="1">
        <v>4</v>
      </c>
      <c r="B7" s="14" t="s">
        <v>63</v>
      </c>
      <c r="C7" s="1" t="s">
        <v>68</v>
      </c>
      <c r="D7" s="64" t="s">
        <v>309</v>
      </c>
      <c r="E7" s="1">
        <v>1</v>
      </c>
      <c r="F7" s="11" t="s">
        <v>69</v>
      </c>
      <c r="G7" s="4" t="s">
        <v>69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8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 t="s">
        <v>69</v>
      </c>
      <c r="W7" s="13" t="s">
        <v>69</v>
      </c>
      <c r="X7" s="7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8">
        <v>1</v>
      </c>
      <c r="AF7" s="7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8">
        <v>1</v>
      </c>
      <c r="AN7" s="1">
        <f t="shared" si="0"/>
        <v>30</v>
      </c>
      <c r="AO7" s="1">
        <f t="shared" si="1"/>
        <v>0</v>
      </c>
      <c r="AP7" s="1">
        <f t="shared" si="2"/>
        <v>0</v>
      </c>
      <c r="AQ7" s="1">
        <f t="shared" si="3"/>
        <v>30</v>
      </c>
      <c r="AR7" s="1">
        <f t="shared" si="4"/>
        <v>4</v>
      </c>
      <c r="AS7" s="15">
        <f t="shared" si="5"/>
        <v>34</v>
      </c>
      <c r="AT7" s="1">
        <f t="shared" si="6"/>
        <v>0</v>
      </c>
      <c r="AU7" s="1">
        <v>1</v>
      </c>
      <c r="AV7" s="1">
        <v>1</v>
      </c>
      <c r="AW7" s="1"/>
      <c r="AX7" s="1">
        <v>1</v>
      </c>
      <c r="AY7" s="1"/>
      <c r="AZ7" s="1"/>
      <c r="BA7" s="1"/>
      <c r="BB7" s="1">
        <f t="shared" si="7"/>
        <v>2</v>
      </c>
      <c r="BC7" s="1"/>
      <c r="BD7" s="1" t="s">
        <v>70</v>
      </c>
      <c r="BE7" s="1"/>
      <c r="BF7" s="1">
        <v>30</v>
      </c>
      <c r="BG7" s="1">
        <f t="shared" si="8"/>
        <v>30</v>
      </c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ht="14.25" customHeight="1" x14ac:dyDescent="0.25">
      <c r="A8" s="1">
        <v>5</v>
      </c>
      <c r="B8" s="14" t="s">
        <v>63</v>
      </c>
      <c r="C8" s="1" t="s">
        <v>71</v>
      </c>
      <c r="D8" s="64" t="s">
        <v>310</v>
      </c>
      <c r="E8" s="1">
        <v>1</v>
      </c>
      <c r="F8" s="11"/>
      <c r="G8" s="4" t="s">
        <v>59</v>
      </c>
      <c r="H8" s="4" t="s">
        <v>59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8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 t="s">
        <v>65</v>
      </c>
      <c r="U8" s="4">
        <v>1</v>
      </c>
      <c r="V8" s="4" t="s">
        <v>65</v>
      </c>
      <c r="W8" s="13"/>
      <c r="X8" s="7"/>
      <c r="Y8" s="4">
        <v>1</v>
      </c>
      <c r="Z8" s="4" t="s">
        <v>59</v>
      </c>
      <c r="AA8" s="4" t="s">
        <v>65</v>
      </c>
      <c r="AB8" s="4">
        <v>1</v>
      </c>
      <c r="AC8" s="4">
        <v>1</v>
      </c>
      <c r="AD8" s="4">
        <v>1</v>
      </c>
      <c r="AE8" s="8">
        <v>1</v>
      </c>
      <c r="AF8" s="7" t="s">
        <v>59</v>
      </c>
      <c r="AG8" s="4" t="s">
        <v>59</v>
      </c>
      <c r="AH8" s="4">
        <v>1</v>
      </c>
      <c r="AI8" s="4">
        <v>1</v>
      </c>
      <c r="AJ8" s="4" t="s">
        <v>65</v>
      </c>
      <c r="AK8" s="4" t="s">
        <v>65</v>
      </c>
      <c r="AL8" s="4">
        <v>1</v>
      </c>
      <c r="AM8" s="8"/>
      <c r="AN8" s="1">
        <f t="shared" si="0"/>
        <v>20</v>
      </c>
      <c r="AO8" s="1">
        <f t="shared" si="1"/>
        <v>5</v>
      </c>
      <c r="AP8" s="1">
        <f t="shared" si="2"/>
        <v>5</v>
      </c>
      <c r="AQ8" s="1">
        <f t="shared" si="3"/>
        <v>30</v>
      </c>
      <c r="AR8" s="1">
        <f t="shared" si="4"/>
        <v>0</v>
      </c>
      <c r="AS8" s="15">
        <f t="shared" si="5"/>
        <v>30</v>
      </c>
      <c r="AT8" s="1">
        <f t="shared" si="6"/>
        <v>0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f t="shared" si="7"/>
        <v>6</v>
      </c>
      <c r="BC8" s="1"/>
      <c r="BD8" s="1" t="s">
        <v>72</v>
      </c>
      <c r="BE8" s="1"/>
      <c r="BF8" s="1">
        <v>20</v>
      </c>
      <c r="BG8" s="1">
        <f t="shared" si="8"/>
        <v>20</v>
      </c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ht="14.25" customHeight="1" x14ac:dyDescent="0.25">
      <c r="A9" s="1">
        <v>6</v>
      </c>
      <c r="B9" s="14" t="s">
        <v>63</v>
      </c>
      <c r="C9" s="1" t="s">
        <v>42</v>
      </c>
      <c r="D9" s="64" t="s">
        <v>307</v>
      </c>
      <c r="E9" s="1">
        <v>1</v>
      </c>
      <c r="F9" s="11"/>
      <c r="G9" s="4">
        <v>1</v>
      </c>
      <c r="H9" s="4">
        <v>1</v>
      </c>
      <c r="I9" s="4"/>
      <c r="J9" s="4"/>
      <c r="K9" s="4"/>
      <c r="L9" s="4">
        <v>1</v>
      </c>
      <c r="M9" s="4">
        <v>1</v>
      </c>
      <c r="N9" s="8"/>
      <c r="O9" s="4"/>
      <c r="P9" s="4"/>
      <c r="Q9" s="4"/>
      <c r="R9" s="4"/>
      <c r="S9" s="4"/>
      <c r="T9" s="4"/>
      <c r="U9" s="4"/>
      <c r="V9" s="4">
        <v>1</v>
      </c>
      <c r="W9" s="13"/>
      <c r="X9" s="7"/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8" t="s">
        <v>59</v>
      </c>
      <c r="AF9" s="7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8"/>
      <c r="AN9" s="1">
        <f t="shared" si="0"/>
        <v>18</v>
      </c>
      <c r="AO9" s="1">
        <f t="shared" si="1"/>
        <v>0</v>
      </c>
      <c r="AP9" s="1">
        <f t="shared" si="2"/>
        <v>1</v>
      </c>
      <c r="AQ9" s="1">
        <f t="shared" si="3"/>
        <v>19</v>
      </c>
      <c r="AR9" s="1">
        <f t="shared" si="4"/>
        <v>0</v>
      </c>
      <c r="AS9" s="15">
        <f t="shared" si="5"/>
        <v>19</v>
      </c>
      <c r="AT9" s="1">
        <f t="shared" si="6"/>
        <v>0</v>
      </c>
      <c r="AU9" s="1">
        <v>1</v>
      </c>
      <c r="AV9" s="1">
        <v>1</v>
      </c>
      <c r="AW9" s="1">
        <v>1</v>
      </c>
      <c r="AX9" s="1"/>
      <c r="AY9" s="1">
        <v>1</v>
      </c>
      <c r="AZ9" s="1"/>
      <c r="BA9" s="1"/>
      <c r="BB9" s="1">
        <f t="shared" si="7"/>
        <v>3</v>
      </c>
      <c r="BC9" s="1"/>
      <c r="BD9" s="1" t="s">
        <v>73</v>
      </c>
      <c r="BE9" s="1"/>
      <c r="BF9" s="1">
        <v>18</v>
      </c>
      <c r="BG9" s="1">
        <f t="shared" si="8"/>
        <v>18</v>
      </c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ht="15.75" customHeight="1" x14ac:dyDescent="0.25">
      <c r="A10" s="1">
        <v>7</v>
      </c>
      <c r="B10" s="14" t="s">
        <v>74</v>
      </c>
      <c r="C10" s="1" t="s">
        <v>75</v>
      </c>
      <c r="D10" s="64" t="s">
        <v>311</v>
      </c>
      <c r="E10" s="1">
        <v>1</v>
      </c>
      <c r="F10" s="11"/>
      <c r="G10" s="4" t="s">
        <v>69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 t="s">
        <v>69</v>
      </c>
      <c r="N10" s="8">
        <v>1</v>
      </c>
      <c r="O10" s="4">
        <v>1</v>
      </c>
      <c r="P10" s="4" t="s">
        <v>69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 t="s">
        <v>69</v>
      </c>
      <c r="W10" s="13"/>
      <c r="X10" s="7"/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8">
        <v>1</v>
      </c>
      <c r="AF10" s="7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8"/>
      <c r="AN10" s="1">
        <f t="shared" si="0"/>
        <v>26</v>
      </c>
      <c r="AO10" s="1">
        <f t="shared" si="1"/>
        <v>0</v>
      </c>
      <c r="AP10" s="1">
        <f t="shared" si="2"/>
        <v>0</v>
      </c>
      <c r="AQ10" s="1">
        <f t="shared" si="3"/>
        <v>26</v>
      </c>
      <c r="AR10" s="1">
        <f t="shared" si="4"/>
        <v>4</v>
      </c>
      <c r="AS10" s="15">
        <f t="shared" si="5"/>
        <v>30</v>
      </c>
      <c r="AT10" s="1">
        <f t="shared" si="6"/>
        <v>0</v>
      </c>
      <c r="AU10" s="1">
        <v>1</v>
      </c>
      <c r="AV10" s="1">
        <v>1</v>
      </c>
      <c r="AW10" s="1">
        <v>1</v>
      </c>
      <c r="AX10" s="1">
        <v>1</v>
      </c>
      <c r="AY10" s="1"/>
      <c r="AZ10" s="1"/>
      <c r="BA10" s="1"/>
      <c r="BB10" s="1">
        <f t="shared" si="7"/>
        <v>3</v>
      </c>
      <c r="BC10" s="1"/>
      <c r="BD10" s="20" t="s">
        <v>82</v>
      </c>
      <c r="BE10" s="1"/>
      <c r="BF10" s="1">
        <v>26</v>
      </c>
      <c r="BG10" s="1">
        <f t="shared" si="8"/>
        <v>26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ht="14.25" customHeight="1" x14ac:dyDescent="0.25">
      <c r="A11" s="1">
        <v>8</v>
      </c>
      <c r="B11" s="14" t="s">
        <v>58</v>
      </c>
      <c r="C11" s="1" t="s">
        <v>64</v>
      </c>
      <c r="D11" s="64" t="s">
        <v>308</v>
      </c>
      <c r="E11" s="1">
        <v>1</v>
      </c>
      <c r="F11" s="11"/>
      <c r="G11" s="4">
        <v>1</v>
      </c>
      <c r="H11" s="4">
        <v>1</v>
      </c>
      <c r="I11" s="4" t="s">
        <v>65</v>
      </c>
      <c r="J11" s="4">
        <v>1</v>
      </c>
      <c r="K11" s="4">
        <v>1</v>
      </c>
      <c r="L11" s="4">
        <v>1</v>
      </c>
      <c r="M11" s="4">
        <v>1</v>
      </c>
      <c r="N11" s="8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13"/>
      <c r="X11" s="7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8">
        <v>1</v>
      </c>
      <c r="AF11" s="7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8">
        <v>1</v>
      </c>
      <c r="AN11" s="1">
        <f t="shared" si="0"/>
        <v>31</v>
      </c>
      <c r="AO11" s="1">
        <f t="shared" si="1"/>
        <v>1</v>
      </c>
      <c r="AP11" s="1">
        <f t="shared" si="2"/>
        <v>0</v>
      </c>
      <c r="AQ11" s="1">
        <f t="shared" si="3"/>
        <v>32</v>
      </c>
      <c r="AR11" s="1">
        <f t="shared" si="4"/>
        <v>0</v>
      </c>
      <c r="AS11" s="15">
        <f t="shared" si="5"/>
        <v>32</v>
      </c>
      <c r="AT11" s="1">
        <f t="shared" si="6"/>
        <v>0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f t="shared" si="7"/>
        <v>6</v>
      </c>
      <c r="BC11" s="1"/>
      <c r="BD11" s="1"/>
      <c r="BE11" s="1"/>
      <c r="BF11" s="1">
        <v>31</v>
      </c>
      <c r="BG11" s="1">
        <f t="shared" si="8"/>
        <v>31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ht="14.25" customHeight="1" x14ac:dyDescent="0.25">
      <c r="A12" s="1">
        <v>9</v>
      </c>
      <c r="B12" s="14" t="s">
        <v>58</v>
      </c>
      <c r="C12" s="1" t="s">
        <v>42</v>
      </c>
      <c r="D12" s="64" t="s">
        <v>307</v>
      </c>
      <c r="E12" s="1">
        <v>1</v>
      </c>
      <c r="F12" s="11"/>
      <c r="G12" s="4"/>
      <c r="H12" s="4"/>
      <c r="I12" s="4"/>
      <c r="J12" s="4"/>
      <c r="K12" s="4" t="s">
        <v>59</v>
      </c>
      <c r="L12" s="4">
        <v>1</v>
      </c>
      <c r="M12" s="4">
        <v>1</v>
      </c>
      <c r="N12" s="8">
        <v>1</v>
      </c>
      <c r="O12" s="4">
        <v>1</v>
      </c>
      <c r="P12" s="4" t="s">
        <v>59</v>
      </c>
      <c r="Q12" s="4">
        <v>1</v>
      </c>
      <c r="R12" s="4">
        <v>1</v>
      </c>
      <c r="S12" s="4">
        <v>1</v>
      </c>
      <c r="T12" s="4" t="s">
        <v>65</v>
      </c>
      <c r="U12" s="4">
        <v>1</v>
      </c>
      <c r="V12" s="4">
        <v>1</v>
      </c>
      <c r="W12" s="13"/>
      <c r="X12" s="7"/>
      <c r="Y12" s="4"/>
      <c r="Z12" s="4"/>
      <c r="AA12" s="4"/>
      <c r="AB12" s="4"/>
      <c r="AC12" s="4"/>
      <c r="AD12" s="4"/>
      <c r="AE12" s="8"/>
      <c r="AF12" s="7"/>
      <c r="AG12" s="4"/>
      <c r="AH12" s="4"/>
      <c r="AI12" s="4"/>
      <c r="AJ12" s="4"/>
      <c r="AK12" s="4"/>
      <c r="AL12" s="4"/>
      <c r="AM12" s="8"/>
      <c r="AN12" s="1">
        <f t="shared" si="0"/>
        <v>9</v>
      </c>
      <c r="AO12" s="1">
        <f t="shared" si="1"/>
        <v>1</v>
      </c>
      <c r="AP12" s="1">
        <f t="shared" si="2"/>
        <v>2</v>
      </c>
      <c r="AQ12" s="1">
        <f t="shared" si="3"/>
        <v>12</v>
      </c>
      <c r="AR12" s="1">
        <f t="shared" si="4"/>
        <v>0</v>
      </c>
      <c r="AS12" s="15">
        <f t="shared" si="5"/>
        <v>12</v>
      </c>
      <c r="AT12" s="1">
        <f t="shared" si="6"/>
        <v>0</v>
      </c>
      <c r="AU12" s="1">
        <v>1</v>
      </c>
      <c r="AV12" s="1">
        <v>1</v>
      </c>
      <c r="AW12" s="1">
        <v>1</v>
      </c>
      <c r="AX12" s="1"/>
      <c r="AY12" s="1">
        <v>1</v>
      </c>
      <c r="AZ12" s="1">
        <v>1</v>
      </c>
      <c r="BA12" s="1"/>
      <c r="BB12" s="1">
        <f t="shared" si="7"/>
        <v>4</v>
      </c>
      <c r="BC12" s="1"/>
      <c r="BD12" s="1" t="s">
        <v>83</v>
      </c>
      <c r="BE12" s="1"/>
      <c r="BF12" s="1">
        <v>9</v>
      </c>
      <c r="BG12" s="1">
        <f t="shared" si="8"/>
        <v>9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ht="14.25" customHeight="1" x14ac:dyDescent="0.25">
      <c r="A13" s="1">
        <v>10</v>
      </c>
      <c r="B13" s="14" t="s">
        <v>58</v>
      </c>
      <c r="C13" s="1" t="s">
        <v>71</v>
      </c>
      <c r="D13" s="64" t="s">
        <v>310</v>
      </c>
      <c r="E13" s="1">
        <v>1</v>
      </c>
      <c r="F13" s="11"/>
      <c r="G13" s="4">
        <v>1</v>
      </c>
      <c r="H13" s="4">
        <v>1</v>
      </c>
      <c r="I13" s="4" t="s">
        <v>65</v>
      </c>
      <c r="J13" s="4">
        <v>1</v>
      </c>
      <c r="K13" s="4" t="s">
        <v>65</v>
      </c>
      <c r="L13" s="4">
        <v>1</v>
      </c>
      <c r="M13" s="4">
        <v>1</v>
      </c>
      <c r="N13" s="8" t="s">
        <v>59</v>
      </c>
      <c r="O13" s="4">
        <v>1</v>
      </c>
      <c r="P13" s="4">
        <v>1</v>
      </c>
      <c r="Q13" s="4">
        <v>1</v>
      </c>
      <c r="R13" s="4">
        <v>1</v>
      </c>
      <c r="S13" s="4" t="s">
        <v>65</v>
      </c>
      <c r="T13" s="4">
        <v>1</v>
      </c>
      <c r="U13" s="4">
        <v>1</v>
      </c>
      <c r="V13" s="4">
        <v>1</v>
      </c>
      <c r="W13" s="13"/>
      <c r="X13" s="7" t="s">
        <v>84</v>
      </c>
      <c r="Y13" s="4" t="s">
        <v>65</v>
      </c>
      <c r="Z13" s="4" t="s">
        <v>65</v>
      </c>
      <c r="AA13" s="4">
        <v>1</v>
      </c>
      <c r="AB13" s="4">
        <v>1</v>
      </c>
      <c r="AC13" s="4">
        <v>1</v>
      </c>
      <c r="AD13" s="4">
        <v>1</v>
      </c>
      <c r="AE13" s="8" t="s">
        <v>65</v>
      </c>
      <c r="AF13" s="7">
        <v>1</v>
      </c>
      <c r="AG13" s="4">
        <v>1</v>
      </c>
      <c r="AH13" s="4" t="s">
        <v>59</v>
      </c>
      <c r="AI13" s="4">
        <v>1</v>
      </c>
      <c r="AJ13" s="4">
        <v>1</v>
      </c>
      <c r="AK13" s="4">
        <v>1</v>
      </c>
      <c r="AL13" s="4">
        <v>1</v>
      </c>
      <c r="AM13" s="8" t="s">
        <v>84</v>
      </c>
      <c r="AN13" s="1">
        <f t="shared" si="0"/>
        <v>22</v>
      </c>
      <c r="AO13" s="1">
        <f t="shared" si="1"/>
        <v>6</v>
      </c>
      <c r="AP13" s="1">
        <f t="shared" si="2"/>
        <v>2</v>
      </c>
      <c r="AQ13" s="1">
        <f t="shared" si="3"/>
        <v>30</v>
      </c>
      <c r="AR13" s="1">
        <f t="shared" si="4"/>
        <v>0</v>
      </c>
      <c r="AS13" s="15">
        <f t="shared" si="5"/>
        <v>30</v>
      </c>
      <c r="AT13" s="1">
        <f t="shared" si="6"/>
        <v>2</v>
      </c>
      <c r="AU13" s="1">
        <v>1</v>
      </c>
      <c r="AV13" s="1">
        <v>1</v>
      </c>
      <c r="AW13" s="1">
        <v>1</v>
      </c>
      <c r="AX13" s="1"/>
      <c r="AY13" s="1">
        <v>1</v>
      </c>
      <c r="AZ13" s="1">
        <v>1</v>
      </c>
      <c r="BA13" s="1">
        <v>1</v>
      </c>
      <c r="BB13" s="1">
        <f t="shared" si="7"/>
        <v>5</v>
      </c>
      <c r="BC13" s="1"/>
      <c r="BD13" s="1" t="s">
        <v>85</v>
      </c>
      <c r="BE13" s="1"/>
      <c r="BF13" s="1">
        <v>22</v>
      </c>
      <c r="BG13" s="1">
        <f t="shared" si="8"/>
        <v>22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ht="14.25" customHeight="1" x14ac:dyDescent="0.25">
      <c r="A14" s="1">
        <v>11</v>
      </c>
      <c r="B14" s="14" t="s">
        <v>63</v>
      </c>
      <c r="C14" s="1" t="s">
        <v>86</v>
      </c>
      <c r="D14" s="64" t="s">
        <v>307</v>
      </c>
      <c r="E14" s="1">
        <v>0</v>
      </c>
      <c r="F14" s="11"/>
      <c r="G14" s="4"/>
      <c r="H14" s="4"/>
      <c r="I14" s="4"/>
      <c r="J14" s="4"/>
      <c r="K14" s="4"/>
      <c r="L14" s="4"/>
      <c r="M14" s="4"/>
      <c r="N14" s="8"/>
      <c r="O14" s="4"/>
      <c r="P14" s="4"/>
      <c r="Q14" s="4"/>
      <c r="R14" s="4"/>
      <c r="S14" s="4"/>
      <c r="T14" s="4"/>
      <c r="U14" s="4"/>
      <c r="V14" s="4"/>
      <c r="W14" s="13"/>
      <c r="X14" s="7"/>
      <c r="Y14" s="4"/>
      <c r="Z14" s="4"/>
      <c r="AA14" s="4"/>
      <c r="AB14" s="4"/>
      <c r="AC14" s="4"/>
      <c r="AD14" s="4"/>
      <c r="AE14" s="8"/>
      <c r="AF14" s="7"/>
      <c r="AG14" s="4"/>
      <c r="AH14" s="4"/>
      <c r="AI14" s="4"/>
      <c r="AJ14" s="4"/>
      <c r="AK14" s="4"/>
      <c r="AL14" s="4"/>
      <c r="AM14" s="8"/>
      <c r="AN14" s="1">
        <f t="shared" si="0"/>
        <v>0</v>
      </c>
      <c r="AO14" s="1">
        <f t="shared" si="1"/>
        <v>0</v>
      </c>
      <c r="AP14" s="1">
        <f t="shared" si="2"/>
        <v>0</v>
      </c>
      <c r="AQ14" s="1">
        <f t="shared" si="3"/>
        <v>0</v>
      </c>
      <c r="AR14" s="1">
        <f t="shared" si="4"/>
        <v>0</v>
      </c>
      <c r="AS14" s="15">
        <f t="shared" si="5"/>
        <v>0</v>
      </c>
      <c r="AT14" s="1">
        <f t="shared" si="6"/>
        <v>0</v>
      </c>
      <c r="AU14" s="1"/>
      <c r="AV14" s="1"/>
      <c r="AW14" s="1"/>
      <c r="AX14" s="1"/>
      <c r="AY14" s="1"/>
      <c r="AZ14" s="1"/>
      <c r="BA14" s="1"/>
      <c r="BB14" s="1">
        <f t="shared" si="7"/>
        <v>0</v>
      </c>
      <c r="BC14" s="1"/>
      <c r="BD14" s="1"/>
      <c r="BE14" s="1"/>
      <c r="BF14" s="1"/>
      <c r="BG14" s="1">
        <f t="shared" si="8"/>
        <v>0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ht="14.25" customHeight="1" x14ac:dyDescent="0.25">
      <c r="A15" s="1">
        <v>12</v>
      </c>
      <c r="B15" s="14" t="s">
        <v>58</v>
      </c>
      <c r="C15" s="1" t="s">
        <v>92</v>
      </c>
      <c r="D15" s="64" t="s">
        <v>309</v>
      </c>
      <c r="E15" s="1">
        <v>0</v>
      </c>
      <c r="F15" s="11"/>
      <c r="G15" s="4"/>
      <c r="H15" s="4"/>
      <c r="I15" s="4"/>
      <c r="J15" s="4"/>
      <c r="K15" s="4"/>
      <c r="L15" s="4"/>
      <c r="M15" s="4"/>
      <c r="N15" s="8"/>
      <c r="O15" s="4"/>
      <c r="P15" s="4"/>
      <c r="Q15" s="4"/>
      <c r="R15" s="4"/>
      <c r="S15" s="4"/>
      <c r="T15" s="4"/>
      <c r="U15" s="4"/>
      <c r="V15" s="4"/>
      <c r="W15" s="13"/>
      <c r="X15" s="7"/>
      <c r="Y15" s="4"/>
      <c r="Z15" s="4"/>
      <c r="AA15" s="4"/>
      <c r="AB15" s="4"/>
      <c r="AC15" s="4"/>
      <c r="AD15" s="4"/>
      <c r="AE15" s="8"/>
      <c r="AF15" s="7"/>
      <c r="AG15" s="4"/>
      <c r="AH15" s="4"/>
      <c r="AI15" s="4"/>
      <c r="AJ15" s="4"/>
      <c r="AK15" s="4"/>
      <c r="AL15" s="4"/>
      <c r="AM15" s="8"/>
      <c r="AN15" s="1">
        <f t="shared" si="0"/>
        <v>0</v>
      </c>
      <c r="AO15" s="1">
        <f t="shared" si="1"/>
        <v>0</v>
      </c>
      <c r="AP15" s="1">
        <f t="shared" si="2"/>
        <v>0</v>
      </c>
      <c r="AQ15" s="1">
        <f t="shared" si="3"/>
        <v>0</v>
      </c>
      <c r="AR15" s="1">
        <f t="shared" si="4"/>
        <v>0</v>
      </c>
      <c r="AS15" s="15">
        <f t="shared" si="5"/>
        <v>0</v>
      </c>
      <c r="AT15" s="1">
        <f t="shared" si="6"/>
        <v>0</v>
      </c>
      <c r="AU15" s="1"/>
      <c r="AV15" s="1"/>
      <c r="AW15" s="1"/>
      <c r="AX15" s="1"/>
      <c r="AY15" s="1"/>
      <c r="AZ15" s="1"/>
      <c r="BA15" s="1"/>
      <c r="BB15" s="1">
        <f t="shared" si="7"/>
        <v>0</v>
      </c>
      <c r="BC15" s="1"/>
      <c r="BD15" s="1"/>
      <c r="BE15" s="1"/>
      <c r="BF15" s="1"/>
      <c r="BG15" s="1">
        <f t="shared" si="8"/>
        <v>0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 ht="15.75" customHeight="1" x14ac:dyDescent="0.25">
      <c r="A16" s="1">
        <v>13</v>
      </c>
      <c r="B16" s="14" t="s">
        <v>58</v>
      </c>
      <c r="C16" s="1" t="s">
        <v>93</v>
      </c>
      <c r="D16" s="64" t="s">
        <v>312</v>
      </c>
      <c r="E16" s="1">
        <v>1</v>
      </c>
      <c r="F16" s="11"/>
      <c r="G16" s="4">
        <v>1</v>
      </c>
      <c r="H16" s="4">
        <v>1</v>
      </c>
      <c r="I16" s="4" t="s">
        <v>65</v>
      </c>
      <c r="J16" s="4" t="s">
        <v>59</v>
      </c>
      <c r="K16" s="4" t="s">
        <v>59</v>
      </c>
      <c r="L16" s="4">
        <v>1</v>
      </c>
      <c r="M16" s="4">
        <v>1</v>
      </c>
      <c r="N16" s="8" t="s">
        <v>59</v>
      </c>
      <c r="O16" s="4" t="s">
        <v>59</v>
      </c>
      <c r="P16" s="4" t="s">
        <v>59</v>
      </c>
      <c r="Q16" s="4">
        <v>1</v>
      </c>
      <c r="R16" s="4">
        <v>1</v>
      </c>
      <c r="S16" s="4" t="s">
        <v>59</v>
      </c>
      <c r="T16" s="4" t="s">
        <v>65</v>
      </c>
      <c r="U16" s="4">
        <v>1</v>
      </c>
      <c r="V16" s="4">
        <v>1</v>
      </c>
      <c r="W16" s="13"/>
      <c r="X16" s="7"/>
      <c r="Y16" s="4" t="s">
        <v>59</v>
      </c>
      <c r="Z16" s="4" t="s">
        <v>65</v>
      </c>
      <c r="AA16" s="4" t="s">
        <v>59</v>
      </c>
      <c r="AB16" s="4" t="s">
        <v>59</v>
      </c>
      <c r="AC16" s="4" t="s">
        <v>59</v>
      </c>
      <c r="AD16" s="4" t="s">
        <v>59</v>
      </c>
      <c r="AE16" s="8" t="s">
        <v>59</v>
      </c>
      <c r="AF16" s="7" t="s">
        <v>59</v>
      </c>
      <c r="AG16" s="4" t="s">
        <v>59</v>
      </c>
      <c r="AH16" s="4"/>
      <c r="AI16" s="4"/>
      <c r="AJ16" s="4"/>
      <c r="AK16" s="4" t="s">
        <v>59</v>
      </c>
      <c r="AL16" s="4" t="s">
        <v>59</v>
      </c>
      <c r="AM16" s="8"/>
      <c r="AN16" s="1">
        <f t="shared" si="0"/>
        <v>8</v>
      </c>
      <c r="AO16" s="1">
        <f t="shared" si="1"/>
        <v>3</v>
      </c>
      <c r="AP16" s="1">
        <f t="shared" si="2"/>
        <v>16</v>
      </c>
      <c r="AQ16" s="1">
        <f t="shared" si="3"/>
        <v>27</v>
      </c>
      <c r="AR16" s="1">
        <f t="shared" si="4"/>
        <v>0</v>
      </c>
      <c r="AS16" s="15">
        <f t="shared" si="5"/>
        <v>27</v>
      </c>
      <c r="AT16" s="1">
        <f t="shared" si="6"/>
        <v>0</v>
      </c>
      <c r="AU16" s="1">
        <v>1</v>
      </c>
      <c r="AV16" s="1">
        <v>1</v>
      </c>
      <c r="AW16" s="1">
        <v>1</v>
      </c>
      <c r="AX16" s="1">
        <v>1</v>
      </c>
      <c r="AY16" s="1"/>
      <c r="AZ16" s="1">
        <v>1</v>
      </c>
      <c r="BA16" s="1">
        <v>1</v>
      </c>
      <c r="BB16" s="1">
        <f t="shared" si="7"/>
        <v>5</v>
      </c>
      <c r="BC16" s="1"/>
      <c r="BD16" s="1" t="s">
        <v>94</v>
      </c>
      <c r="BE16" s="1"/>
      <c r="BF16" s="1">
        <v>8</v>
      </c>
      <c r="BG16" s="1">
        <f t="shared" si="8"/>
        <v>8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ht="14.25" customHeight="1" x14ac:dyDescent="0.25">
      <c r="A17" s="1">
        <v>14</v>
      </c>
      <c r="B17" s="14" t="s">
        <v>63</v>
      </c>
      <c r="C17" s="1" t="s">
        <v>95</v>
      </c>
      <c r="D17" s="64" t="s">
        <v>310</v>
      </c>
      <c r="E17" s="1">
        <v>1</v>
      </c>
      <c r="F17" s="11"/>
      <c r="G17" s="4">
        <v>1</v>
      </c>
      <c r="H17" s="4">
        <v>1</v>
      </c>
      <c r="I17" s="4" t="s">
        <v>65</v>
      </c>
      <c r="J17" s="4">
        <v>1</v>
      </c>
      <c r="K17" s="4">
        <v>1</v>
      </c>
      <c r="L17" s="4">
        <v>1</v>
      </c>
      <c r="M17" s="4" t="s">
        <v>59</v>
      </c>
      <c r="N17" s="8">
        <v>1</v>
      </c>
      <c r="O17" s="4">
        <v>1</v>
      </c>
      <c r="P17" s="4">
        <v>1</v>
      </c>
      <c r="Q17" s="4">
        <v>1</v>
      </c>
      <c r="R17" s="4">
        <v>1</v>
      </c>
      <c r="S17" s="4" t="s">
        <v>65</v>
      </c>
      <c r="T17" s="4">
        <v>1</v>
      </c>
      <c r="U17" s="4" t="s">
        <v>65</v>
      </c>
      <c r="V17" s="4">
        <v>1</v>
      </c>
      <c r="W17" s="13"/>
      <c r="X17" s="7" t="s">
        <v>84</v>
      </c>
      <c r="Y17" s="4" t="s">
        <v>65</v>
      </c>
      <c r="Z17" s="4" t="s">
        <v>65</v>
      </c>
      <c r="AA17" s="4">
        <v>1</v>
      </c>
      <c r="AB17" s="4">
        <v>1</v>
      </c>
      <c r="AC17" s="4">
        <v>1</v>
      </c>
      <c r="AD17" s="4">
        <v>1</v>
      </c>
      <c r="AE17" s="8" t="s">
        <v>59</v>
      </c>
      <c r="AF17" s="7">
        <v>1</v>
      </c>
      <c r="AG17" s="4">
        <v>1</v>
      </c>
      <c r="AH17" s="4">
        <v>1</v>
      </c>
      <c r="AI17" s="4">
        <v>1</v>
      </c>
      <c r="AJ17" s="4" t="s">
        <v>59</v>
      </c>
      <c r="AK17" s="4" t="s">
        <v>65</v>
      </c>
      <c r="AL17" s="4" t="s">
        <v>65</v>
      </c>
      <c r="AM17" s="8" t="s">
        <v>84</v>
      </c>
      <c r="AN17" s="1">
        <f t="shared" si="0"/>
        <v>20</v>
      </c>
      <c r="AO17" s="1">
        <f t="shared" si="1"/>
        <v>7</v>
      </c>
      <c r="AP17" s="1">
        <f t="shared" si="2"/>
        <v>3</v>
      </c>
      <c r="AQ17" s="1">
        <f t="shared" si="3"/>
        <v>30</v>
      </c>
      <c r="AR17" s="1">
        <f t="shared" si="4"/>
        <v>0</v>
      </c>
      <c r="AS17" s="15">
        <f t="shared" si="5"/>
        <v>30</v>
      </c>
      <c r="AT17" s="1">
        <f t="shared" si="6"/>
        <v>2</v>
      </c>
      <c r="AU17" s="1">
        <v>1</v>
      </c>
      <c r="AV17" s="1">
        <v>1</v>
      </c>
      <c r="AW17" s="1">
        <v>1</v>
      </c>
      <c r="AX17" s="1"/>
      <c r="AY17" s="1">
        <v>1</v>
      </c>
      <c r="AZ17" s="1">
        <v>1</v>
      </c>
      <c r="BA17" s="1">
        <v>1</v>
      </c>
      <c r="BB17" s="1">
        <f t="shared" si="7"/>
        <v>5</v>
      </c>
      <c r="BC17" s="1"/>
      <c r="BD17" s="1" t="s">
        <v>98</v>
      </c>
      <c r="BE17" s="1"/>
      <c r="BF17" s="1">
        <v>20</v>
      </c>
      <c r="BG17" s="1">
        <f t="shared" si="8"/>
        <v>20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ht="18" x14ac:dyDescent="0.35">
      <c r="A18" s="1">
        <v>15</v>
      </c>
      <c r="B18" s="14" t="s">
        <v>58</v>
      </c>
      <c r="C18" s="1" t="s">
        <v>99</v>
      </c>
      <c r="D18" s="64" t="s">
        <v>308</v>
      </c>
      <c r="E18" s="1">
        <v>1</v>
      </c>
      <c r="F18" s="11"/>
      <c r="G18" s="4"/>
      <c r="H18" s="4">
        <v>1</v>
      </c>
      <c r="I18" s="4" t="s">
        <v>59</v>
      </c>
      <c r="J18" s="4" t="s">
        <v>69</v>
      </c>
      <c r="K18" s="4">
        <v>1</v>
      </c>
      <c r="L18" s="4">
        <v>1</v>
      </c>
      <c r="M18" s="4" t="s">
        <v>59</v>
      </c>
      <c r="N18" s="8" t="s">
        <v>59</v>
      </c>
      <c r="O18" s="4" t="s">
        <v>59</v>
      </c>
      <c r="P18" s="4" t="s">
        <v>65</v>
      </c>
      <c r="Q18" s="4" t="s">
        <v>59</v>
      </c>
      <c r="R18" s="4">
        <v>1</v>
      </c>
      <c r="S18" s="4">
        <v>1</v>
      </c>
      <c r="T18" s="4">
        <v>1</v>
      </c>
      <c r="U18" s="4" t="s">
        <v>59</v>
      </c>
      <c r="V18" s="4"/>
      <c r="W18" s="13"/>
      <c r="X18" s="7" t="s">
        <v>84</v>
      </c>
      <c r="Y18" s="4" t="s">
        <v>65</v>
      </c>
      <c r="Z18" s="4" t="s">
        <v>59</v>
      </c>
      <c r="AA18" s="4">
        <v>1</v>
      </c>
      <c r="AB18" s="4">
        <v>1</v>
      </c>
      <c r="AC18" s="4">
        <v>1</v>
      </c>
      <c r="AD18" s="4">
        <v>1</v>
      </c>
      <c r="AE18" s="8">
        <v>1</v>
      </c>
      <c r="AF18" s="7">
        <v>1</v>
      </c>
      <c r="AG18" s="4">
        <v>1</v>
      </c>
      <c r="AH18" s="4">
        <v>1</v>
      </c>
      <c r="AI18" s="4">
        <v>1</v>
      </c>
      <c r="AJ18" s="4">
        <v>1</v>
      </c>
      <c r="AK18" s="4" t="s">
        <v>65</v>
      </c>
      <c r="AL18" s="4" t="s">
        <v>65</v>
      </c>
      <c r="AM18" s="8" t="s">
        <v>84</v>
      </c>
      <c r="AN18" s="1">
        <f t="shared" si="0"/>
        <v>16</v>
      </c>
      <c r="AO18" s="1">
        <f t="shared" si="1"/>
        <v>4</v>
      </c>
      <c r="AP18" s="1">
        <f t="shared" si="2"/>
        <v>7</v>
      </c>
      <c r="AQ18" s="1">
        <f t="shared" si="3"/>
        <v>27</v>
      </c>
      <c r="AR18" s="1">
        <f t="shared" si="4"/>
        <v>1</v>
      </c>
      <c r="AS18" s="15">
        <f t="shared" si="5"/>
        <v>28</v>
      </c>
      <c r="AT18" s="1">
        <f t="shared" si="6"/>
        <v>2</v>
      </c>
      <c r="AU18" s="1">
        <v>1</v>
      </c>
      <c r="AV18" s="1">
        <v>1</v>
      </c>
      <c r="AW18" s="1"/>
      <c r="AX18" s="1">
        <v>1</v>
      </c>
      <c r="AY18" s="1">
        <v>1</v>
      </c>
      <c r="AZ18" s="1">
        <v>1</v>
      </c>
      <c r="BA18" s="1">
        <v>1</v>
      </c>
      <c r="BB18" s="1">
        <f t="shared" si="7"/>
        <v>5</v>
      </c>
      <c r="BC18" s="1"/>
      <c r="BD18" s="22" t="s">
        <v>104</v>
      </c>
      <c r="BE18" s="1"/>
      <c r="BF18" s="1">
        <v>16</v>
      </c>
      <c r="BG18" s="1">
        <f t="shared" si="8"/>
        <v>16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 ht="14.25" customHeight="1" x14ac:dyDescent="0.25">
      <c r="A19" s="1">
        <v>16</v>
      </c>
      <c r="B19" s="14" t="s">
        <v>63</v>
      </c>
      <c r="C19" s="1" t="s">
        <v>93</v>
      </c>
      <c r="D19" s="64" t="s">
        <v>312</v>
      </c>
      <c r="E19" s="1">
        <v>1</v>
      </c>
      <c r="F19" s="11"/>
      <c r="G19" s="4"/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8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/>
      <c r="W19" s="13"/>
      <c r="X19" s="7">
        <v>1</v>
      </c>
      <c r="Y19" s="4">
        <v>1</v>
      </c>
      <c r="Z19" s="4" t="s">
        <v>59</v>
      </c>
      <c r="AA19" s="4" t="s">
        <v>65</v>
      </c>
      <c r="AB19" s="4">
        <v>1</v>
      </c>
      <c r="AC19" s="4">
        <v>1</v>
      </c>
      <c r="AD19" s="4">
        <v>1</v>
      </c>
      <c r="AE19" s="8">
        <v>1</v>
      </c>
      <c r="AF19" s="7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8">
        <v>1</v>
      </c>
      <c r="AN19" s="1">
        <f t="shared" si="0"/>
        <v>28</v>
      </c>
      <c r="AO19" s="1">
        <f t="shared" si="1"/>
        <v>1</v>
      </c>
      <c r="AP19" s="1">
        <f t="shared" si="2"/>
        <v>1</v>
      </c>
      <c r="AQ19" s="1">
        <f t="shared" si="3"/>
        <v>30</v>
      </c>
      <c r="AR19" s="1">
        <f t="shared" si="4"/>
        <v>0</v>
      </c>
      <c r="AS19" s="15">
        <f t="shared" si="5"/>
        <v>30</v>
      </c>
      <c r="AT19" s="1">
        <f t="shared" si="6"/>
        <v>0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/>
      <c r="BB19" s="1">
        <f t="shared" si="7"/>
        <v>5</v>
      </c>
      <c r="BC19" s="1"/>
      <c r="BD19" s="1"/>
      <c r="BE19" s="1"/>
      <c r="BF19" s="1">
        <v>28</v>
      </c>
      <c r="BG19" s="1">
        <f t="shared" si="8"/>
        <v>28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 ht="16.5" customHeight="1" x14ac:dyDescent="0.25">
      <c r="A20" s="1">
        <v>17</v>
      </c>
      <c r="B20" s="14" t="s">
        <v>58</v>
      </c>
      <c r="C20" s="1" t="s">
        <v>93</v>
      </c>
      <c r="D20" s="64" t="s">
        <v>312</v>
      </c>
      <c r="E20" s="1">
        <v>1</v>
      </c>
      <c r="F20" s="11"/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8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13"/>
      <c r="X20" s="7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8">
        <v>1</v>
      </c>
      <c r="AF20" s="7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8">
        <v>1</v>
      </c>
      <c r="AN20" s="1">
        <f t="shared" si="0"/>
        <v>32</v>
      </c>
      <c r="AO20" s="1">
        <f t="shared" si="1"/>
        <v>0</v>
      </c>
      <c r="AP20" s="1">
        <f t="shared" si="2"/>
        <v>0</v>
      </c>
      <c r="AQ20" s="1">
        <f t="shared" si="3"/>
        <v>32</v>
      </c>
      <c r="AR20" s="1">
        <f t="shared" si="4"/>
        <v>0</v>
      </c>
      <c r="AS20" s="15">
        <f t="shared" si="5"/>
        <v>32</v>
      </c>
      <c r="AT20" s="1">
        <f t="shared" si="6"/>
        <v>0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/>
      <c r="BA20" s="1"/>
      <c r="BB20" s="1">
        <f t="shared" si="7"/>
        <v>4</v>
      </c>
      <c r="BC20" s="1"/>
      <c r="BD20" s="1" t="s">
        <v>111</v>
      </c>
      <c r="BE20" s="1"/>
      <c r="BF20" s="1">
        <v>32</v>
      </c>
      <c r="BG20" s="1">
        <f t="shared" si="8"/>
        <v>32</v>
      </c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 ht="14.25" customHeight="1" x14ac:dyDescent="0.25">
      <c r="A21" s="1">
        <v>18</v>
      </c>
      <c r="B21" s="14" t="s">
        <v>58</v>
      </c>
      <c r="C21" s="1" t="s">
        <v>112</v>
      </c>
      <c r="D21" s="64" t="s">
        <v>307</v>
      </c>
      <c r="E21" s="1">
        <v>1</v>
      </c>
      <c r="F21" s="11"/>
      <c r="G21" s="4">
        <v>1</v>
      </c>
      <c r="H21" s="4">
        <v>1</v>
      </c>
      <c r="I21" s="4">
        <v>1</v>
      </c>
      <c r="J21" s="4"/>
      <c r="K21" s="4"/>
      <c r="L21" s="4"/>
      <c r="M21" s="4"/>
      <c r="N21" s="8"/>
      <c r="O21" s="4"/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/>
      <c r="W21" s="13"/>
      <c r="X21" s="7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8">
        <v>1</v>
      </c>
      <c r="AF21" s="7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8">
        <v>1</v>
      </c>
      <c r="AN21" s="1">
        <f t="shared" si="0"/>
        <v>25</v>
      </c>
      <c r="AO21" s="1">
        <f t="shared" si="1"/>
        <v>0</v>
      </c>
      <c r="AP21" s="1">
        <f t="shared" si="2"/>
        <v>0</v>
      </c>
      <c r="AQ21" s="1">
        <f t="shared" si="3"/>
        <v>25</v>
      </c>
      <c r="AR21" s="1">
        <f t="shared" si="4"/>
        <v>0</v>
      </c>
      <c r="AS21" s="15">
        <f t="shared" si="5"/>
        <v>25</v>
      </c>
      <c r="AT21" s="1">
        <f t="shared" si="6"/>
        <v>0</v>
      </c>
      <c r="AU21" s="1">
        <v>1</v>
      </c>
      <c r="AV21" s="1">
        <v>1</v>
      </c>
      <c r="AW21" s="1"/>
      <c r="AX21" s="1">
        <v>1</v>
      </c>
      <c r="AY21" s="1"/>
      <c r="AZ21" s="1"/>
      <c r="BA21" s="1"/>
      <c r="BB21" s="1">
        <f t="shared" si="7"/>
        <v>2</v>
      </c>
      <c r="BC21" s="1"/>
      <c r="BD21" s="1"/>
      <c r="BE21" s="1"/>
      <c r="BF21" s="1">
        <v>25</v>
      </c>
      <c r="BG21" s="1">
        <f t="shared" si="8"/>
        <v>25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ht="18" x14ac:dyDescent="0.35">
      <c r="A22" s="1">
        <v>19</v>
      </c>
      <c r="B22" s="14" t="s">
        <v>118</v>
      </c>
      <c r="C22" s="1" t="s">
        <v>99</v>
      </c>
      <c r="D22" s="64" t="s">
        <v>308</v>
      </c>
      <c r="E22" s="1">
        <v>1</v>
      </c>
      <c r="F22" s="11"/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/>
      <c r="M22" s="4"/>
      <c r="N22" s="8"/>
      <c r="O22" s="4" t="s">
        <v>59</v>
      </c>
      <c r="P22" s="4" t="s">
        <v>59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13"/>
      <c r="X22" s="7"/>
      <c r="Y22" s="4">
        <v>1</v>
      </c>
      <c r="Z22" s="4">
        <v>1</v>
      </c>
      <c r="AA22" s="4"/>
      <c r="AB22" s="4">
        <v>1</v>
      </c>
      <c r="AC22" s="4">
        <v>1</v>
      </c>
      <c r="AD22" s="4">
        <v>1</v>
      </c>
      <c r="AE22" s="8">
        <v>1</v>
      </c>
      <c r="AF22" s="7">
        <v>1</v>
      </c>
      <c r="AG22" s="4">
        <v>1</v>
      </c>
      <c r="AH22" s="4">
        <v>1</v>
      </c>
      <c r="AI22" s="4">
        <v>1</v>
      </c>
      <c r="AJ22" s="4" t="s">
        <v>65</v>
      </c>
      <c r="AK22" s="4">
        <v>1</v>
      </c>
      <c r="AL22" s="4">
        <v>1</v>
      </c>
      <c r="AM22" s="8"/>
      <c r="AN22" s="1">
        <f t="shared" si="0"/>
        <v>23</v>
      </c>
      <c r="AO22" s="1">
        <f t="shared" si="1"/>
        <v>1</v>
      </c>
      <c r="AP22" s="1">
        <f t="shared" si="2"/>
        <v>2</v>
      </c>
      <c r="AQ22" s="1">
        <f t="shared" si="3"/>
        <v>26</v>
      </c>
      <c r="AR22" s="1">
        <f t="shared" si="4"/>
        <v>0</v>
      </c>
      <c r="AS22" s="15">
        <f t="shared" si="5"/>
        <v>26</v>
      </c>
      <c r="AT22" s="1">
        <f t="shared" si="6"/>
        <v>0</v>
      </c>
      <c r="AU22" s="1">
        <v>1</v>
      </c>
      <c r="AV22" s="1">
        <v>1</v>
      </c>
      <c r="AW22" s="1">
        <v>1</v>
      </c>
      <c r="AX22" s="1"/>
      <c r="AY22" s="1"/>
      <c r="AZ22" s="1">
        <v>1</v>
      </c>
      <c r="BA22" s="1"/>
      <c r="BB22" s="1">
        <f t="shared" si="7"/>
        <v>3</v>
      </c>
      <c r="BC22" s="1"/>
      <c r="BD22" s="1" t="s">
        <v>120</v>
      </c>
      <c r="BE22" s="1"/>
      <c r="BF22" s="1">
        <v>23</v>
      </c>
      <c r="BG22" s="1">
        <f t="shared" si="8"/>
        <v>23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ht="14.25" customHeight="1" x14ac:dyDescent="0.25">
      <c r="A23" s="1">
        <v>20</v>
      </c>
      <c r="B23" s="14" t="s">
        <v>58</v>
      </c>
      <c r="C23" s="23" t="s">
        <v>121</v>
      </c>
      <c r="D23" s="64" t="s">
        <v>309</v>
      </c>
      <c r="E23" s="1">
        <v>0</v>
      </c>
      <c r="F23" s="11"/>
      <c r="G23" s="4"/>
      <c r="H23" s="4"/>
      <c r="I23" s="4"/>
      <c r="J23" s="4"/>
      <c r="K23" s="4"/>
      <c r="L23" s="4"/>
      <c r="M23" s="4"/>
      <c r="N23" s="8"/>
      <c r="O23" s="4"/>
      <c r="P23" s="4"/>
      <c r="Q23" s="4"/>
      <c r="R23" s="4"/>
      <c r="S23" s="4"/>
      <c r="T23" s="4"/>
      <c r="U23" s="4"/>
      <c r="V23" s="4"/>
      <c r="W23" s="13"/>
      <c r="X23" s="7"/>
      <c r="Y23" s="4"/>
      <c r="Z23" s="4"/>
      <c r="AA23" s="4"/>
      <c r="AB23" s="4"/>
      <c r="AC23" s="4"/>
      <c r="AD23" s="4"/>
      <c r="AE23" s="8"/>
      <c r="AF23" s="7"/>
      <c r="AG23" s="4"/>
      <c r="AH23" s="4"/>
      <c r="AI23" s="4"/>
      <c r="AJ23" s="4"/>
      <c r="AK23" s="4"/>
      <c r="AL23" s="4"/>
      <c r="AM23" s="8"/>
      <c r="AN23" s="1">
        <f t="shared" si="0"/>
        <v>0</v>
      </c>
      <c r="AO23" s="1">
        <f t="shared" si="1"/>
        <v>0</v>
      </c>
      <c r="AP23" s="1">
        <f t="shared" si="2"/>
        <v>0</v>
      </c>
      <c r="AQ23" s="1">
        <f t="shared" si="3"/>
        <v>0</v>
      </c>
      <c r="AR23" s="1">
        <f t="shared" si="4"/>
        <v>0</v>
      </c>
      <c r="AS23" s="15">
        <f t="shared" si="5"/>
        <v>0</v>
      </c>
      <c r="AT23" s="1">
        <f t="shared" si="6"/>
        <v>0</v>
      </c>
      <c r="AU23" s="1"/>
      <c r="AV23" s="1"/>
      <c r="AW23" s="1"/>
      <c r="AX23" s="1"/>
      <c r="AY23" s="1"/>
      <c r="AZ23" s="1"/>
      <c r="BA23" s="1"/>
      <c r="BB23" s="1">
        <f t="shared" si="7"/>
        <v>0</v>
      </c>
      <c r="BC23" s="1"/>
      <c r="BD23" s="1"/>
      <c r="BE23" s="1"/>
      <c r="BF23" s="1"/>
      <c r="BG23" s="1">
        <f t="shared" si="8"/>
        <v>0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14.25" customHeight="1" x14ac:dyDescent="0.25">
      <c r="A24" s="1">
        <v>21</v>
      </c>
      <c r="B24" s="14" t="s">
        <v>63</v>
      </c>
      <c r="C24" s="23" t="s">
        <v>86</v>
      </c>
      <c r="D24" s="64" t="s">
        <v>307</v>
      </c>
      <c r="E24" s="1">
        <v>1</v>
      </c>
      <c r="F24" s="11"/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8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 t="s">
        <v>65</v>
      </c>
      <c r="U24" s="4">
        <v>1</v>
      </c>
      <c r="V24" s="4">
        <v>1</v>
      </c>
      <c r="W24" s="13"/>
      <c r="X24" s="7"/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8">
        <v>1</v>
      </c>
      <c r="AF24" s="7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8"/>
      <c r="AN24" s="1">
        <f t="shared" si="0"/>
        <v>29</v>
      </c>
      <c r="AO24" s="1">
        <f t="shared" si="1"/>
        <v>1</v>
      </c>
      <c r="AP24" s="1">
        <f t="shared" si="2"/>
        <v>0</v>
      </c>
      <c r="AQ24" s="1">
        <f t="shared" si="3"/>
        <v>30</v>
      </c>
      <c r="AR24" s="1">
        <f t="shared" si="4"/>
        <v>0</v>
      </c>
      <c r="AS24" s="15">
        <f t="shared" si="5"/>
        <v>30</v>
      </c>
      <c r="AT24" s="1">
        <f t="shared" si="6"/>
        <v>0</v>
      </c>
      <c r="AU24" s="1">
        <v>1</v>
      </c>
      <c r="AV24" s="1">
        <v>1</v>
      </c>
      <c r="AW24" s="1">
        <v>1</v>
      </c>
      <c r="AX24" s="1"/>
      <c r="AY24" s="1">
        <v>1</v>
      </c>
      <c r="AZ24" s="1">
        <v>1</v>
      </c>
      <c r="BA24" s="1">
        <v>1</v>
      </c>
      <c r="BB24" s="1">
        <f t="shared" si="7"/>
        <v>5</v>
      </c>
      <c r="BC24" s="1"/>
      <c r="BD24" s="1"/>
      <c r="BE24" s="1"/>
      <c r="BF24" s="1">
        <v>29</v>
      </c>
      <c r="BG24" s="1">
        <f t="shared" si="8"/>
        <v>29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ht="15.75" customHeight="1" x14ac:dyDescent="0.25">
      <c r="A25" s="1">
        <v>22</v>
      </c>
      <c r="B25" s="14" t="s">
        <v>118</v>
      </c>
      <c r="C25" s="23" t="s">
        <v>93</v>
      </c>
      <c r="D25" s="64" t="s">
        <v>312</v>
      </c>
      <c r="E25" s="23">
        <v>1</v>
      </c>
      <c r="F25" s="11"/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8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13"/>
      <c r="X25" s="7"/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8">
        <v>1</v>
      </c>
      <c r="AF25" s="7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8">
        <v>1</v>
      </c>
      <c r="AN25" s="1">
        <f t="shared" si="0"/>
        <v>31</v>
      </c>
      <c r="AO25" s="1">
        <f t="shared" si="1"/>
        <v>0</v>
      </c>
      <c r="AP25" s="1">
        <f t="shared" si="2"/>
        <v>0</v>
      </c>
      <c r="AQ25" s="1">
        <f t="shared" si="3"/>
        <v>31</v>
      </c>
      <c r="AR25" s="1">
        <f t="shared" si="4"/>
        <v>0</v>
      </c>
      <c r="AS25" s="15">
        <f t="shared" si="5"/>
        <v>31</v>
      </c>
      <c r="AT25" s="1">
        <f t="shared" si="6"/>
        <v>0</v>
      </c>
      <c r="AU25" s="1">
        <v>1</v>
      </c>
      <c r="AV25" s="1">
        <v>1</v>
      </c>
      <c r="AW25" s="1">
        <v>1</v>
      </c>
      <c r="AX25" s="1"/>
      <c r="AY25" s="1">
        <v>1</v>
      </c>
      <c r="AZ25" s="1"/>
      <c r="BA25" s="1"/>
      <c r="BB25" s="1">
        <f t="shared" si="7"/>
        <v>3</v>
      </c>
      <c r="BC25" s="1"/>
      <c r="BD25" s="1" t="s">
        <v>128</v>
      </c>
      <c r="BE25" s="1"/>
      <c r="BF25" s="1">
        <v>31</v>
      </c>
      <c r="BG25" s="1">
        <f t="shared" si="8"/>
        <v>31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ht="15.75" customHeight="1" x14ac:dyDescent="0.25">
      <c r="A26" s="1">
        <v>23</v>
      </c>
      <c r="B26" s="14" t="s">
        <v>58</v>
      </c>
      <c r="C26" s="23" t="s">
        <v>95</v>
      </c>
      <c r="D26" s="64" t="s">
        <v>310</v>
      </c>
      <c r="E26" s="23">
        <v>1</v>
      </c>
      <c r="F26" s="11"/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8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 t="s">
        <v>59</v>
      </c>
      <c r="W26" s="13"/>
      <c r="X26" s="7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8">
        <v>1</v>
      </c>
      <c r="AF26" s="7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8"/>
      <c r="AN26" s="1">
        <f t="shared" si="0"/>
        <v>30</v>
      </c>
      <c r="AO26" s="1">
        <f t="shared" si="1"/>
        <v>0</v>
      </c>
      <c r="AP26" s="1">
        <f t="shared" si="2"/>
        <v>1</v>
      </c>
      <c r="AQ26" s="1">
        <f t="shared" si="3"/>
        <v>31</v>
      </c>
      <c r="AR26" s="1">
        <f t="shared" si="4"/>
        <v>0</v>
      </c>
      <c r="AS26" s="15">
        <f t="shared" si="5"/>
        <v>31</v>
      </c>
      <c r="AT26" s="1">
        <f t="shared" si="6"/>
        <v>0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/>
      <c r="BA26" s="1">
        <v>1</v>
      </c>
      <c r="BB26" s="1">
        <f t="shared" si="7"/>
        <v>5</v>
      </c>
      <c r="BC26" s="1"/>
      <c r="BD26" s="1" t="s">
        <v>129</v>
      </c>
      <c r="BE26" s="1"/>
      <c r="BF26" s="1">
        <v>30</v>
      </c>
      <c r="BG26" s="1">
        <f t="shared" si="8"/>
        <v>30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ht="14.25" customHeight="1" x14ac:dyDescent="0.25">
      <c r="A27" s="1">
        <v>25</v>
      </c>
      <c r="B27" s="14" t="s">
        <v>130</v>
      </c>
      <c r="C27" s="23" t="s">
        <v>67</v>
      </c>
      <c r="D27" s="64" t="s">
        <v>67</v>
      </c>
      <c r="E27" s="1">
        <v>0</v>
      </c>
      <c r="F27" s="11"/>
      <c r="G27" s="4"/>
      <c r="H27" s="4"/>
      <c r="I27" s="4"/>
      <c r="J27" s="4"/>
      <c r="K27" s="4"/>
      <c r="L27" s="4"/>
      <c r="M27" s="4"/>
      <c r="N27" s="8"/>
      <c r="O27" s="4"/>
      <c r="P27" s="4"/>
      <c r="Q27" s="4"/>
      <c r="R27" s="4"/>
      <c r="S27" s="4"/>
      <c r="T27" s="4"/>
      <c r="U27" s="4"/>
      <c r="V27" s="4"/>
      <c r="W27" s="13"/>
      <c r="X27" s="7"/>
      <c r="Y27" s="4"/>
      <c r="Z27" s="4"/>
      <c r="AA27" s="4"/>
      <c r="AB27" s="4"/>
      <c r="AC27" s="4"/>
      <c r="AD27" s="4"/>
      <c r="AE27" s="8"/>
      <c r="AF27" s="7"/>
      <c r="AG27" s="4"/>
      <c r="AH27" s="4"/>
      <c r="AI27" s="4"/>
      <c r="AJ27" s="4"/>
      <c r="AK27" s="4"/>
      <c r="AL27" s="4"/>
      <c r="AM27" s="8"/>
      <c r="AN27" s="1">
        <f t="shared" si="0"/>
        <v>0</v>
      </c>
      <c r="AO27" s="1">
        <f t="shared" si="1"/>
        <v>0</v>
      </c>
      <c r="AP27" s="1">
        <f t="shared" si="2"/>
        <v>0</v>
      </c>
      <c r="AQ27" s="1">
        <f t="shared" si="3"/>
        <v>0</v>
      </c>
      <c r="AR27" s="1">
        <f t="shared" si="4"/>
        <v>0</v>
      </c>
      <c r="AS27" s="15">
        <f t="shared" si="5"/>
        <v>0</v>
      </c>
      <c r="AT27" s="1">
        <f t="shared" si="6"/>
        <v>0</v>
      </c>
      <c r="AU27" s="1"/>
      <c r="AV27" s="1"/>
      <c r="AW27" s="1"/>
      <c r="AX27" s="1"/>
      <c r="AY27" s="1"/>
      <c r="AZ27" s="1"/>
      <c r="BA27" s="1"/>
      <c r="BB27" s="1">
        <f t="shared" si="7"/>
        <v>0</v>
      </c>
      <c r="BC27" s="1"/>
      <c r="BD27" s="1"/>
      <c r="BE27" s="1"/>
      <c r="BF27" s="1"/>
      <c r="BG27" s="1">
        <f t="shared" si="8"/>
        <v>0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ht="14.25" customHeight="1" x14ac:dyDescent="0.25">
      <c r="A28" s="1">
        <v>26</v>
      </c>
      <c r="B28" s="14" t="s">
        <v>74</v>
      </c>
      <c r="C28" s="23" t="s">
        <v>131</v>
      </c>
      <c r="D28" s="64" t="s">
        <v>313</v>
      </c>
      <c r="E28" s="23">
        <v>0</v>
      </c>
      <c r="F28" s="11"/>
      <c r="G28" s="4"/>
      <c r="H28" s="4"/>
      <c r="I28" s="4"/>
      <c r="J28" s="4"/>
      <c r="K28" s="4"/>
      <c r="L28" s="4"/>
      <c r="M28" s="4"/>
      <c r="N28" s="8"/>
      <c r="O28" s="4"/>
      <c r="P28" s="4"/>
      <c r="Q28" s="4"/>
      <c r="R28" s="4"/>
      <c r="S28" s="4"/>
      <c r="T28" s="4"/>
      <c r="U28" s="4"/>
      <c r="V28" s="4"/>
      <c r="W28" s="13"/>
      <c r="X28" s="7"/>
      <c r="Y28" s="4"/>
      <c r="Z28" s="4"/>
      <c r="AA28" s="4"/>
      <c r="AB28" s="4"/>
      <c r="AC28" s="4"/>
      <c r="AD28" s="4"/>
      <c r="AE28" s="8"/>
      <c r="AF28" s="7"/>
      <c r="AG28" s="4"/>
      <c r="AH28" s="4"/>
      <c r="AI28" s="4"/>
      <c r="AJ28" s="4"/>
      <c r="AK28" s="4"/>
      <c r="AL28" s="4"/>
      <c r="AM28" s="8"/>
      <c r="AN28" s="1">
        <f t="shared" si="0"/>
        <v>0</v>
      </c>
      <c r="AO28" s="1">
        <f t="shared" si="1"/>
        <v>0</v>
      </c>
      <c r="AP28" s="1">
        <f t="shared" si="2"/>
        <v>0</v>
      </c>
      <c r="AQ28" s="1">
        <f t="shared" si="3"/>
        <v>0</v>
      </c>
      <c r="AR28" s="1">
        <f t="shared" si="4"/>
        <v>0</v>
      </c>
      <c r="AS28" s="15">
        <f t="shared" si="5"/>
        <v>0</v>
      </c>
      <c r="AT28" s="1">
        <f t="shared" si="6"/>
        <v>0</v>
      </c>
      <c r="AU28" s="1"/>
      <c r="AV28" s="1"/>
      <c r="AW28" s="1"/>
      <c r="AX28" s="1"/>
      <c r="AY28" s="1"/>
      <c r="AZ28" s="1"/>
      <c r="BA28" s="1"/>
      <c r="BB28" s="1">
        <f t="shared" si="7"/>
        <v>0</v>
      </c>
      <c r="BC28" s="1"/>
      <c r="BD28" s="1"/>
      <c r="BE28" s="1"/>
      <c r="BF28" s="1"/>
      <c r="BG28" s="1">
        <f t="shared" si="8"/>
        <v>0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ht="14.25" customHeight="1" x14ac:dyDescent="0.25">
      <c r="A29" s="1">
        <v>27</v>
      </c>
      <c r="B29" s="14" t="s">
        <v>130</v>
      </c>
      <c r="C29" s="23" t="s">
        <v>67</v>
      </c>
      <c r="D29" s="64" t="s">
        <v>67</v>
      </c>
      <c r="E29" s="23">
        <v>0</v>
      </c>
      <c r="F29" s="11"/>
      <c r="G29" s="4"/>
      <c r="H29" s="4"/>
      <c r="I29" s="4"/>
      <c r="J29" s="4"/>
      <c r="K29" s="4"/>
      <c r="L29" s="4"/>
      <c r="M29" s="4"/>
      <c r="N29" s="8"/>
      <c r="O29" s="4"/>
      <c r="P29" s="4"/>
      <c r="Q29" s="4"/>
      <c r="R29" s="4"/>
      <c r="S29" s="4"/>
      <c r="T29" s="4"/>
      <c r="U29" s="4"/>
      <c r="V29" s="4"/>
      <c r="W29" s="13"/>
      <c r="X29" s="7"/>
      <c r="Y29" s="4"/>
      <c r="Z29" s="4"/>
      <c r="AA29" s="4"/>
      <c r="AB29" s="4"/>
      <c r="AC29" s="4"/>
      <c r="AD29" s="4"/>
      <c r="AE29" s="8"/>
      <c r="AF29" s="7"/>
      <c r="AG29" s="4"/>
      <c r="AH29" s="4"/>
      <c r="AI29" s="4"/>
      <c r="AJ29" s="4"/>
      <c r="AK29" s="4"/>
      <c r="AL29" s="4"/>
      <c r="AM29" s="8"/>
      <c r="AN29" s="1">
        <f t="shared" si="0"/>
        <v>0</v>
      </c>
      <c r="AO29" s="1">
        <f t="shared" si="1"/>
        <v>0</v>
      </c>
      <c r="AP29" s="1">
        <f t="shared" si="2"/>
        <v>0</v>
      </c>
      <c r="AQ29" s="1">
        <f t="shared" si="3"/>
        <v>0</v>
      </c>
      <c r="AR29" s="1">
        <f t="shared" si="4"/>
        <v>0</v>
      </c>
      <c r="AS29" s="15">
        <f t="shared" si="5"/>
        <v>0</v>
      </c>
      <c r="AT29" s="1">
        <f t="shared" si="6"/>
        <v>0</v>
      </c>
      <c r="AU29" s="1"/>
      <c r="AV29" s="1"/>
      <c r="AW29" s="1"/>
      <c r="AX29" s="1"/>
      <c r="AY29" s="1"/>
      <c r="AZ29" s="1"/>
      <c r="BA29" s="1"/>
      <c r="BB29" s="1">
        <f t="shared" si="7"/>
        <v>0</v>
      </c>
      <c r="BC29" s="1"/>
      <c r="BD29" s="1"/>
      <c r="BE29" s="1"/>
      <c r="BF29" s="1"/>
      <c r="BG29" s="1">
        <f t="shared" si="8"/>
        <v>0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ht="14.25" customHeight="1" x14ac:dyDescent="0.25">
      <c r="A30" s="1">
        <v>28</v>
      </c>
      <c r="B30" s="14" t="s">
        <v>58</v>
      </c>
      <c r="C30" s="23" t="s">
        <v>92</v>
      </c>
      <c r="D30" s="64" t="s">
        <v>309</v>
      </c>
      <c r="E30" s="23">
        <v>1</v>
      </c>
      <c r="F30" s="11"/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8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13"/>
      <c r="X30" s="7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8">
        <v>1</v>
      </c>
      <c r="AF30" s="7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8">
        <v>1</v>
      </c>
      <c r="AN30" s="1">
        <f t="shared" si="0"/>
        <v>32</v>
      </c>
      <c r="AO30" s="1">
        <f t="shared" si="1"/>
        <v>0</v>
      </c>
      <c r="AP30" s="1">
        <f t="shared" si="2"/>
        <v>0</v>
      </c>
      <c r="AQ30" s="1">
        <f t="shared" si="3"/>
        <v>32</v>
      </c>
      <c r="AR30" s="1">
        <f t="shared" si="4"/>
        <v>0</v>
      </c>
      <c r="AS30" s="15">
        <f t="shared" si="5"/>
        <v>32</v>
      </c>
      <c r="AT30" s="1">
        <f t="shared" si="6"/>
        <v>0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/>
      <c r="BA30" s="1"/>
      <c r="BB30" s="1">
        <f t="shared" si="7"/>
        <v>4</v>
      </c>
      <c r="BC30" s="1"/>
      <c r="BD30" s="1"/>
      <c r="BE30" s="1"/>
      <c r="BF30" s="1">
        <v>32</v>
      </c>
      <c r="BG30" s="1">
        <f t="shared" si="8"/>
        <v>32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ht="14.25" customHeight="1" x14ac:dyDescent="0.25">
      <c r="A31" s="1">
        <v>29</v>
      </c>
      <c r="B31" s="14" t="s">
        <v>130</v>
      </c>
      <c r="C31" s="23" t="s">
        <v>67</v>
      </c>
      <c r="D31" s="64" t="s">
        <v>67</v>
      </c>
      <c r="E31" s="23">
        <v>0</v>
      </c>
      <c r="F31" s="11"/>
      <c r="G31" s="4"/>
      <c r="H31" s="4"/>
      <c r="I31" s="4"/>
      <c r="J31" s="4"/>
      <c r="K31" s="4"/>
      <c r="L31" s="4"/>
      <c r="M31" s="4"/>
      <c r="N31" s="8"/>
      <c r="O31" s="4"/>
      <c r="P31" s="4"/>
      <c r="Q31" s="4"/>
      <c r="R31" s="4"/>
      <c r="S31" s="4"/>
      <c r="T31" s="4"/>
      <c r="U31" s="4"/>
      <c r="V31" s="4"/>
      <c r="W31" s="13"/>
      <c r="X31" s="7"/>
      <c r="Y31" s="4"/>
      <c r="Z31" s="4"/>
      <c r="AA31" s="4"/>
      <c r="AB31" s="4"/>
      <c r="AC31" s="4"/>
      <c r="AD31" s="4"/>
      <c r="AE31" s="8"/>
      <c r="AF31" s="7"/>
      <c r="AG31" s="4"/>
      <c r="AH31" s="4"/>
      <c r="AI31" s="4"/>
      <c r="AJ31" s="4"/>
      <c r="AK31" s="4"/>
      <c r="AL31" s="4"/>
      <c r="AM31" s="8"/>
      <c r="AN31" s="1">
        <f t="shared" si="0"/>
        <v>0</v>
      </c>
      <c r="AO31" s="1">
        <f t="shared" si="1"/>
        <v>0</v>
      </c>
      <c r="AP31" s="1">
        <f t="shared" si="2"/>
        <v>0</v>
      </c>
      <c r="AQ31" s="1">
        <f t="shared" si="3"/>
        <v>0</v>
      </c>
      <c r="AR31" s="1">
        <f t="shared" si="4"/>
        <v>0</v>
      </c>
      <c r="AS31" s="15">
        <f t="shared" si="5"/>
        <v>0</v>
      </c>
      <c r="AT31" s="1">
        <f t="shared" si="6"/>
        <v>0</v>
      </c>
      <c r="AU31" s="1"/>
      <c r="AV31" s="1"/>
      <c r="AW31" s="1"/>
      <c r="AX31" s="1"/>
      <c r="AY31" s="1"/>
      <c r="AZ31" s="1"/>
      <c r="BA31" s="1"/>
      <c r="BB31" s="1">
        <f t="shared" si="7"/>
        <v>0</v>
      </c>
      <c r="BC31" s="1"/>
      <c r="BD31" s="1"/>
      <c r="BE31" s="1"/>
      <c r="BF31" s="1"/>
      <c r="BG31" s="1">
        <f t="shared" si="8"/>
        <v>0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ht="15.75" customHeight="1" x14ac:dyDescent="0.25">
      <c r="A32" s="1">
        <v>30</v>
      </c>
      <c r="B32" s="14" t="s">
        <v>58</v>
      </c>
      <c r="C32" s="1" t="s">
        <v>133</v>
      </c>
      <c r="D32" s="64" t="s">
        <v>309</v>
      </c>
      <c r="E32" s="1">
        <v>1</v>
      </c>
      <c r="F32" s="11"/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8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13"/>
      <c r="X32" s="7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8">
        <v>1</v>
      </c>
      <c r="AF32" s="7" t="s">
        <v>59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8">
        <v>1</v>
      </c>
      <c r="AN32" s="1">
        <f t="shared" si="0"/>
        <v>31</v>
      </c>
      <c r="AO32" s="1">
        <f t="shared" si="1"/>
        <v>0</v>
      </c>
      <c r="AP32" s="1">
        <f t="shared" si="2"/>
        <v>1</v>
      </c>
      <c r="AQ32" s="1">
        <f t="shared" si="3"/>
        <v>32</v>
      </c>
      <c r="AR32" s="1">
        <f t="shared" si="4"/>
        <v>0</v>
      </c>
      <c r="AS32" s="15">
        <f t="shared" si="5"/>
        <v>32</v>
      </c>
      <c r="AT32" s="1">
        <f t="shared" si="6"/>
        <v>0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/>
      <c r="BA32" s="1"/>
      <c r="BB32" s="1">
        <f t="shared" si="7"/>
        <v>4</v>
      </c>
      <c r="BC32" s="1"/>
      <c r="BD32" s="1" t="s">
        <v>134</v>
      </c>
      <c r="BE32" s="1"/>
      <c r="BF32" s="1">
        <v>31</v>
      </c>
      <c r="BG32" s="1">
        <f t="shared" si="8"/>
        <v>31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ht="15.75" customHeight="1" x14ac:dyDescent="0.25">
      <c r="A33" s="1">
        <v>31</v>
      </c>
      <c r="B33" s="14" t="s">
        <v>58</v>
      </c>
      <c r="C33" s="23" t="s">
        <v>99</v>
      </c>
      <c r="D33" s="64" t="s">
        <v>308</v>
      </c>
      <c r="E33" s="23">
        <v>1</v>
      </c>
      <c r="F33" s="11"/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8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13"/>
      <c r="X33" s="7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8">
        <v>1</v>
      </c>
      <c r="AF33" s="7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8"/>
      <c r="AN33" s="1">
        <f t="shared" si="0"/>
        <v>31</v>
      </c>
      <c r="AO33" s="1">
        <f t="shared" si="1"/>
        <v>0</v>
      </c>
      <c r="AP33" s="1">
        <f t="shared" si="2"/>
        <v>0</v>
      </c>
      <c r="AQ33" s="1">
        <f t="shared" si="3"/>
        <v>31</v>
      </c>
      <c r="AR33" s="1">
        <f t="shared" si="4"/>
        <v>0</v>
      </c>
      <c r="AS33" s="15">
        <f t="shared" si="5"/>
        <v>31</v>
      </c>
      <c r="AT33" s="1">
        <f t="shared" si="6"/>
        <v>0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/>
      <c r="BA33" s="1">
        <v>1</v>
      </c>
      <c r="BB33" s="1">
        <f t="shared" si="7"/>
        <v>5</v>
      </c>
      <c r="BC33" s="1"/>
      <c r="BD33" s="1" t="s">
        <v>141</v>
      </c>
      <c r="BE33" s="1"/>
      <c r="BF33" s="1">
        <v>31</v>
      </c>
      <c r="BG33" s="1">
        <f t="shared" si="8"/>
        <v>31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ht="14.25" customHeight="1" x14ac:dyDescent="0.25">
      <c r="A34" s="1">
        <v>32</v>
      </c>
      <c r="B34" s="14" t="s">
        <v>74</v>
      </c>
      <c r="C34" s="23" t="s">
        <v>142</v>
      </c>
      <c r="D34" s="64" t="s">
        <v>314</v>
      </c>
      <c r="E34" s="23">
        <v>0</v>
      </c>
      <c r="F34" s="11"/>
      <c r="G34" s="4"/>
      <c r="H34" s="4"/>
      <c r="I34" s="4"/>
      <c r="J34" s="4"/>
      <c r="K34" s="4"/>
      <c r="L34" s="4"/>
      <c r="M34" s="4"/>
      <c r="N34" s="8"/>
      <c r="O34" s="4"/>
      <c r="P34" s="4"/>
      <c r="Q34" s="4"/>
      <c r="R34" s="4"/>
      <c r="S34" s="4"/>
      <c r="T34" s="4"/>
      <c r="U34" s="4"/>
      <c r="V34" s="4"/>
      <c r="W34" s="13"/>
      <c r="X34" s="7"/>
      <c r="Y34" s="4"/>
      <c r="Z34" s="4"/>
      <c r="AA34" s="4"/>
      <c r="AB34" s="4"/>
      <c r="AC34" s="4"/>
      <c r="AD34" s="4"/>
      <c r="AE34" s="8"/>
      <c r="AF34" s="7"/>
      <c r="AG34" s="4"/>
      <c r="AH34" s="4"/>
      <c r="AI34" s="4"/>
      <c r="AJ34" s="4"/>
      <c r="AK34" s="4"/>
      <c r="AL34" s="4"/>
      <c r="AM34" s="8"/>
      <c r="AN34" s="1">
        <f t="shared" si="0"/>
        <v>0</v>
      </c>
      <c r="AO34" s="1">
        <f t="shared" si="1"/>
        <v>0</v>
      </c>
      <c r="AP34" s="1">
        <f t="shared" si="2"/>
        <v>0</v>
      </c>
      <c r="AQ34" s="1">
        <f t="shared" si="3"/>
        <v>0</v>
      </c>
      <c r="AR34" s="1">
        <f t="shared" si="4"/>
        <v>0</v>
      </c>
      <c r="AS34" s="15">
        <f t="shared" si="5"/>
        <v>0</v>
      </c>
      <c r="AT34" s="1">
        <f t="shared" si="6"/>
        <v>0</v>
      </c>
      <c r="AU34" s="1"/>
      <c r="AV34" s="1"/>
      <c r="AW34" s="1"/>
      <c r="AX34" s="1"/>
      <c r="AY34" s="1"/>
      <c r="AZ34" s="1"/>
      <c r="BA34" s="1"/>
      <c r="BB34" s="1">
        <f t="shared" si="7"/>
        <v>0</v>
      </c>
      <c r="BC34" s="1"/>
      <c r="BD34" s="1"/>
      <c r="BE34" s="1"/>
      <c r="BF34" s="1"/>
      <c r="BG34" s="1">
        <f t="shared" si="8"/>
        <v>0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ht="14.25" customHeight="1" x14ac:dyDescent="0.25">
      <c r="A35" s="1">
        <v>33</v>
      </c>
      <c r="B35" s="14" t="s">
        <v>58</v>
      </c>
      <c r="C35" s="23" t="s">
        <v>86</v>
      </c>
      <c r="D35" s="64" t="s">
        <v>307</v>
      </c>
      <c r="E35" s="23">
        <v>0</v>
      </c>
      <c r="F35" s="11"/>
      <c r="G35" s="4"/>
      <c r="H35" s="4"/>
      <c r="I35" s="4"/>
      <c r="J35" s="4"/>
      <c r="K35" s="4"/>
      <c r="L35" s="4"/>
      <c r="M35" s="4"/>
      <c r="N35" s="8"/>
      <c r="O35" s="4"/>
      <c r="P35" s="4"/>
      <c r="Q35" s="4"/>
      <c r="R35" s="4"/>
      <c r="S35" s="4"/>
      <c r="T35" s="4"/>
      <c r="U35" s="4"/>
      <c r="V35" s="4"/>
      <c r="W35" s="13"/>
      <c r="X35" s="7"/>
      <c r="Y35" s="4"/>
      <c r="Z35" s="4"/>
      <c r="AA35" s="4"/>
      <c r="AB35" s="4"/>
      <c r="AC35" s="4"/>
      <c r="AD35" s="4"/>
      <c r="AE35" s="8"/>
      <c r="AF35" s="7"/>
      <c r="AG35" s="4"/>
      <c r="AH35" s="4"/>
      <c r="AI35" s="4"/>
      <c r="AJ35" s="4"/>
      <c r="AK35" s="4"/>
      <c r="AL35" s="4"/>
      <c r="AM35" s="8"/>
      <c r="AN35" s="1">
        <f t="shared" si="0"/>
        <v>0</v>
      </c>
      <c r="AO35" s="1">
        <f t="shared" si="1"/>
        <v>0</v>
      </c>
      <c r="AP35" s="1">
        <f t="shared" si="2"/>
        <v>0</v>
      </c>
      <c r="AQ35" s="1">
        <f t="shared" si="3"/>
        <v>0</v>
      </c>
      <c r="AR35" s="1">
        <f t="shared" si="4"/>
        <v>0</v>
      </c>
      <c r="AS35" s="15">
        <f t="shared" si="5"/>
        <v>0</v>
      </c>
      <c r="AT35" s="1">
        <f t="shared" si="6"/>
        <v>0</v>
      </c>
      <c r="AU35" s="1"/>
      <c r="AV35" s="1"/>
      <c r="AW35" s="1"/>
      <c r="AX35" s="1"/>
      <c r="AY35" s="1"/>
      <c r="AZ35" s="1"/>
      <c r="BA35" s="1"/>
      <c r="BB35" s="1">
        <f t="shared" si="7"/>
        <v>0</v>
      </c>
      <c r="BC35" s="1"/>
      <c r="BD35" s="1"/>
      <c r="BE35" s="1"/>
      <c r="BF35" s="1"/>
      <c r="BG35" s="1">
        <f t="shared" si="8"/>
        <v>0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ht="14.25" customHeight="1" x14ac:dyDescent="0.25">
      <c r="A36" s="1">
        <v>34</v>
      </c>
      <c r="B36" s="14" t="s">
        <v>58</v>
      </c>
      <c r="C36" s="23" t="s">
        <v>99</v>
      </c>
      <c r="D36" s="64" t="s">
        <v>308</v>
      </c>
      <c r="E36" s="23">
        <v>0</v>
      </c>
      <c r="F36" s="11"/>
      <c r="G36" s="4"/>
      <c r="H36" s="4"/>
      <c r="I36" s="4"/>
      <c r="J36" s="4"/>
      <c r="K36" s="4"/>
      <c r="L36" s="4"/>
      <c r="M36" s="4"/>
      <c r="N36" s="8"/>
      <c r="O36" s="4"/>
      <c r="P36" s="4"/>
      <c r="Q36" s="4"/>
      <c r="R36" s="4"/>
      <c r="S36" s="4"/>
      <c r="T36" s="4"/>
      <c r="U36" s="4"/>
      <c r="V36" s="4"/>
      <c r="W36" s="13"/>
      <c r="X36" s="7"/>
      <c r="Y36" s="4"/>
      <c r="Z36" s="4"/>
      <c r="AA36" s="4"/>
      <c r="AB36" s="4"/>
      <c r="AC36" s="4"/>
      <c r="AD36" s="4"/>
      <c r="AE36" s="8"/>
      <c r="AF36" s="7"/>
      <c r="AG36" s="4"/>
      <c r="AH36" s="4"/>
      <c r="AI36" s="4"/>
      <c r="AJ36" s="4"/>
      <c r="AK36" s="4"/>
      <c r="AL36" s="4"/>
      <c r="AM36" s="8"/>
      <c r="AN36" s="1">
        <f t="shared" si="0"/>
        <v>0</v>
      </c>
      <c r="AO36" s="1">
        <f t="shared" si="1"/>
        <v>0</v>
      </c>
      <c r="AP36" s="1">
        <f t="shared" si="2"/>
        <v>0</v>
      </c>
      <c r="AQ36" s="1">
        <f t="shared" si="3"/>
        <v>0</v>
      </c>
      <c r="AR36" s="1">
        <f t="shared" si="4"/>
        <v>0</v>
      </c>
      <c r="AS36" s="15">
        <f t="shared" si="5"/>
        <v>0</v>
      </c>
      <c r="AT36" s="1">
        <f t="shared" si="6"/>
        <v>0</v>
      </c>
      <c r="AU36" s="1"/>
      <c r="AV36" s="1"/>
      <c r="AW36" s="1"/>
      <c r="AX36" s="1"/>
      <c r="AY36" s="1"/>
      <c r="AZ36" s="1"/>
      <c r="BA36" s="1"/>
      <c r="BB36" s="1">
        <f t="shared" si="7"/>
        <v>0</v>
      </c>
      <c r="BC36" s="1"/>
      <c r="BD36" s="1"/>
      <c r="BE36" s="1"/>
      <c r="BF36" s="1"/>
      <c r="BG36" s="1">
        <f t="shared" si="8"/>
        <v>0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ht="14.25" customHeight="1" x14ac:dyDescent="0.25">
      <c r="A37" s="1">
        <v>35</v>
      </c>
      <c r="B37" s="14" t="s">
        <v>74</v>
      </c>
      <c r="C37" s="23" t="s">
        <v>145</v>
      </c>
      <c r="D37" s="64" t="s">
        <v>313</v>
      </c>
      <c r="E37" s="23">
        <v>1</v>
      </c>
      <c r="F37" s="11"/>
      <c r="G37" s="4"/>
      <c r="H37" s="4" t="s">
        <v>69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8" t="s">
        <v>59</v>
      </c>
      <c r="O37" s="4" t="s">
        <v>59</v>
      </c>
      <c r="P37" s="4" t="s">
        <v>59</v>
      </c>
      <c r="Q37" s="4" t="s">
        <v>59</v>
      </c>
      <c r="R37" s="4">
        <v>1</v>
      </c>
      <c r="S37" s="4">
        <v>1</v>
      </c>
      <c r="T37" s="4">
        <v>1</v>
      </c>
      <c r="U37" s="4" t="s">
        <v>69</v>
      </c>
      <c r="V37" s="4"/>
      <c r="W37" s="13"/>
      <c r="X37" s="7"/>
      <c r="Y37" s="4" t="s">
        <v>69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8" t="s">
        <v>59</v>
      </c>
      <c r="AF37" s="7" t="s">
        <v>59</v>
      </c>
      <c r="AG37" s="4">
        <v>1</v>
      </c>
      <c r="AH37" s="4" t="s">
        <v>59</v>
      </c>
      <c r="AI37" s="4">
        <v>1</v>
      </c>
      <c r="AJ37" s="4">
        <v>1</v>
      </c>
      <c r="AK37" s="4">
        <v>1</v>
      </c>
      <c r="AL37" s="4" t="s">
        <v>69</v>
      </c>
      <c r="AM37" s="8"/>
      <c r="AN37" s="1">
        <f t="shared" si="0"/>
        <v>17</v>
      </c>
      <c r="AO37" s="1">
        <f t="shared" si="1"/>
        <v>0</v>
      </c>
      <c r="AP37" s="1">
        <f t="shared" si="2"/>
        <v>7</v>
      </c>
      <c r="AQ37" s="1">
        <f t="shared" si="3"/>
        <v>24</v>
      </c>
      <c r="AR37" s="1">
        <f t="shared" si="4"/>
        <v>4</v>
      </c>
      <c r="AS37" s="15">
        <f t="shared" si="5"/>
        <v>28</v>
      </c>
      <c r="AT37" s="1">
        <f t="shared" si="6"/>
        <v>0</v>
      </c>
      <c r="AU37" s="1">
        <v>1</v>
      </c>
      <c r="AV37" s="1">
        <v>1</v>
      </c>
      <c r="AW37" s="1"/>
      <c r="AX37" s="1"/>
      <c r="AY37" s="1"/>
      <c r="AZ37" s="1"/>
      <c r="BA37" s="1"/>
      <c r="BB37" s="1">
        <f t="shared" si="7"/>
        <v>1</v>
      </c>
      <c r="BC37" s="1"/>
      <c r="BD37" s="1"/>
      <c r="BE37" s="1">
        <v>13</v>
      </c>
      <c r="BF37" s="1">
        <v>4</v>
      </c>
      <c r="BG37" s="1">
        <f t="shared" si="8"/>
        <v>17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ht="14.25" customHeight="1" x14ac:dyDescent="0.25">
      <c r="A38" s="1">
        <v>36</v>
      </c>
      <c r="B38" s="14" t="s">
        <v>58</v>
      </c>
      <c r="C38" s="23" t="s">
        <v>112</v>
      </c>
      <c r="D38" s="64" t="s">
        <v>307</v>
      </c>
      <c r="E38" s="23">
        <v>0</v>
      </c>
      <c r="F38" s="11"/>
      <c r="G38" s="4"/>
      <c r="H38" s="4"/>
      <c r="I38" s="4"/>
      <c r="J38" s="4"/>
      <c r="K38" s="4"/>
      <c r="L38" s="4"/>
      <c r="M38" s="4"/>
      <c r="N38" s="8"/>
      <c r="O38" s="4"/>
      <c r="P38" s="4"/>
      <c r="Q38" s="4"/>
      <c r="R38" s="4"/>
      <c r="S38" s="4"/>
      <c r="T38" s="4"/>
      <c r="U38" s="4"/>
      <c r="V38" s="4"/>
      <c r="W38" s="13"/>
      <c r="X38" s="7"/>
      <c r="Y38" s="4"/>
      <c r="Z38" s="4"/>
      <c r="AA38" s="4"/>
      <c r="AB38" s="4"/>
      <c r="AC38" s="4"/>
      <c r="AD38" s="4"/>
      <c r="AE38" s="8"/>
      <c r="AF38" s="7"/>
      <c r="AG38" s="4"/>
      <c r="AH38" s="4"/>
      <c r="AI38" s="4"/>
      <c r="AJ38" s="4"/>
      <c r="AK38" s="4"/>
      <c r="AL38" s="4"/>
      <c r="AM38" s="8"/>
      <c r="AN38" s="1">
        <f t="shared" si="0"/>
        <v>0</v>
      </c>
      <c r="AO38" s="1">
        <f t="shared" si="1"/>
        <v>0</v>
      </c>
      <c r="AP38" s="1">
        <f t="shared" si="2"/>
        <v>0</v>
      </c>
      <c r="AQ38" s="1">
        <f t="shared" si="3"/>
        <v>0</v>
      </c>
      <c r="AR38" s="1">
        <f t="shared" si="4"/>
        <v>0</v>
      </c>
      <c r="AS38" s="15">
        <f t="shared" si="5"/>
        <v>0</v>
      </c>
      <c r="AT38" s="1">
        <f t="shared" si="6"/>
        <v>0</v>
      </c>
      <c r="AU38" s="1"/>
      <c r="AV38" s="1"/>
      <c r="AW38" s="1"/>
      <c r="AX38" s="1"/>
      <c r="AY38" s="1"/>
      <c r="AZ38" s="1"/>
      <c r="BA38" s="1"/>
      <c r="BB38" s="1">
        <f t="shared" si="7"/>
        <v>0</v>
      </c>
      <c r="BC38" s="1"/>
      <c r="BD38" s="1"/>
      <c r="BE38" s="1"/>
      <c r="BF38" s="1"/>
      <c r="BG38" s="1">
        <f t="shared" si="8"/>
        <v>0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ht="14.25" customHeight="1" x14ac:dyDescent="0.25">
      <c r="A39" s="1">
        <v>37</v>
      </c>
      <c r="B39" s="14" t="s">
        <v>63</v>
      </c>
      <c r="C39" s="1" t="s">
        <v>99</v>
      </c>
      <c r="D39" s="64" t="s">
        <v>308</v>
      </c>
      <c r="E39" s="1">
        <v>0</v>
      </c>
      <c r="F39" s="11"/>
      <c r="G39" s="4"/>
      <c r="H39" s="4"/>
      <c r="I39" s="4"/>
      <c r="J39" s="4"/>
      <c r="K39" s="4"/>
      <c r="L39" s="4"/>
      <c r="M39" s="4"/>
      <c r="N39" s="8"/>
      <c r="O39" s="4"/>
      <c r="P39" s="4"/>
      <c r="Q39" s="4"/>
      <c r="R39" s="4"/>
      <c r="S39" s="4"/>
      <c r="T39" s="4"/>
      <c r="U39" s="4"/>
      <c r="V39" s="4"/>
      <c r="W39" s="13"/>
      <c r="X39" s="7"/>
      <c r="Y39" s="4"/>
      <c r="Z39" s="4"/>
      <c r="AA39" s="4"/>
      <c r="AB39" s="4"/>
      <c r="AC39" s="4"/>
      <c r="AD39" s="4"/>
      <c r="AE39" s="8"/>
      <c r="AF39" s="7"/>
      <c r="AG39" s="4"/>
      <c r="AH39" s="4"/>
      <c r="AI39" s="4"/>
      <c r="AJ39" s="4"/>
      <c r="AK39" s="4"/>
      <c r="AL39" s="4"/>
      <c r="AM39" s="8"/>
      <c r="AN39" s="1">
        <f t="shared" si="0"/>
        <v>0</v>
      </c>
      <c r="AO39" s="1">
        <f t="shared" si="1"/>
        <v>0</v>
      </c>
      <c r="AP39" s="1">
        <f t="shared" si="2"/>
        <v>0</v>
      </c>
      <c r="AQ39" s="1">
        <f t="shared" si="3"/>
        <v>0</v>
      </c>
      <c r="AR39" s="1">
        <f t="shared" si="4"/>
        <v>0</v>
      </c>
      <c r="AS39" s="15">
        <f t="shared" si="5"/>
        <v>0</v>
      </c>
      <c r="AT39" s="1">
        <f t="shared" si="6"/>
        <v>0</v>
      </c>
      <c r="AU39" s="1"/>
      <c r="AV39" s="1"/>
      <c r="AW39" s="1"/>
      <c r="AX39" s="1"/>
      <c r="AY39" s="1"/>
      <c r="AZ39" s="1"/>
      <c r="BA39" s="1"/>
      <c r="BB39" s="1">
        <f t="shared" si="7"/>
        <v>0</v>
      </c>
      <c r="BC39" s="1"/>
      <c r="BD39" s="1"/>
      <c r="BE39" s="1"/>
      <c r="BF39" s="1"/>
      <c r="BG39" s="1">
        <f t="shared" si="8"/>
        <v>0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ht="14.25" customHeight="1" x14ac:dyDescent="0.25">
      <c r="A40" s="1">
        <v>38</v>
      </c>
      <c r="B40" s="14" t="s">
        <v>63</v>
      </c>
      <c r="C40" s="1" t="s">
        <v>150</v>
      </c>
      <c r="D40" s="64" t="s">
        <v>312</v>
      </c>
      <c r="E40" s="1">
        <v>0</v>
      </c>
      <c r="F40" s="11"/>
      <c r="G40" s="4"/>
      <c r="H40" s="4"/>
      <c r="I40" s="4"/>
      <c r="J40" s="4"/>
      <c r="K40" s="4"/>
      <c r="L40" s="4"/>
      <c r="M40" s="4"/>
      <c r="N40" s="8"/>
      <c r="O40" s="4"/>
      <c r="P40" s="4"/>
      <c r="Q40" s="4"/>
      <c r="R40" s="4"/>
      <c r="S40" s="4"/>
      <c r="T40" s="4"/>
      <c r="U40" s="4"/>
      <c r="V40" s="4"/>
      <c r="W40" s="13"/>
      <c r="X40" s="7"/>
      <c r="Y40" s="4"/>
      <c r="Z40" s="4"/>
      <c r="AA40" s="4"/>
      <c r="AB40" s="4"/>
      <c r="AC40" s="4"/>
      <c r="AD40" s="4"/>
      <c r="AE40" s="8"/>
      <c r="AF40" s="7"/>
      <c r="AG40" s="4"/>
      <c r="AH40" s="4"/>
      <c r="AI40" s="4"/>
      <c r="AJ40" s="4"/>
      <c r="AK40" s="4"/>
      <c r="AL40" s="4"/>
      <c r="AM40" s="8"/>
      <c r="AN40" s="1">
        <f t="shared" si="0"/>
        <v>0</v>
      </c>
      <c r="AO40" s="1">
        <f t="shared" si="1"/>
        <v>0</v>
      </c>
      <c r="AP40" s="1">
        <f t="shared" si="2"/>
        <v>0</v>
      </c>
      <c r="AQ40" s="1">
        <f t="shared" si="3"/>
        <v>0</v>
      </c>
      <c r="AR40" s="1">
        <f t="shared" si="4"/>
        <v>0</v>
      </c>
      <c r="AS40" s="15">
        <f t="shared" si="5"/>
        <v>0</v>
      </c>
      <c r="AT40" s="1">
        <f t="shared" si="6"/>
        <v>0</v>
      </c>
      <c r="AU40" s="1"/>
      <c r="AV40" s="1"/>
      <c r="AW40" s="1"/>
      <c r="AX40" s="1"/>
      <c r="AY40" s="1"/>
      <c r="AZ40" s="1"/>
      <c r="BA40" s="1"/>
      <c r="BB40" s="1">
        <f t="shared" si="7"/>
        <v>0</v>
      </c>
      <c r="BC40" s="1"/>
      <c r="BD40" s="1"/>
      <c r="BE40" s="1"/>
      <c r="BF40" s="1"/>
      <c r="BG40" s="1">
        <f t="shared" si="8"/>
        <v>0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ht="14.25" customHeight="1" x14ac:dyDescent="0.25">
      <c r="A41" s="1">
        <v>39</v>
      </c>
      <c r="B41" s="14" t="s">
        <v>118</v>
      </c>
      <c r="C41" s="1" t="s">
        <v>112</v>
      </c>
      <c r="D41" s="64" t="s">
        <v>307</v>
      </c>
      <c r="E41" s="1">
        <v>0</v>
      </c>
      <c r="F41" s="11"/>
      <c r="G41" s="4"/>
      <c r="H41" s="4"/>
      <c r="I41" s="4"/>
      <c r="J41" s="4"/>
      <c r="K41" s="4"/>
      <c r="L41" s="4"/>
      <c r="M41" s="4"/>
      <c r="N41" s="8"/>
      <c r="O41" s="4"/>
      <c r="P41" s="4"/>
      <c r="Q41" s="4"/>
      <c r="R41" s="4"/>
      <c r="S41" s="4"/>
      <c r="T41" s="4"/>
      <c r="U41" s="4"/>
      <c r="V41" s="4"/>
      <c r="W41" s="13"/>
      <c r="X41" s="7"/>
      <c r="Y41" s="4"/>
      <c r="Z41" s="4"/>
      <c r="AA41" s="4"/>
      <c r="AB41" s="4"/>
      <c r="AC41" s="4"/>
      <c r="AD41" s="4"/>
      <c r="AE41" s="8"/>
      <c r="AF41" s="7"/>
      <c r="AG41" s="4"/>
      <c r="AH41" s="4"/>
      <c r="AI41" s="4"/>
      <c r="AJ41" s="4"/>
      <c r="AK41" s="4"/>
      <c r="AL41" s="4"/>
      <c r="AM41" s="8"/>
      <c r="AN41" s="1">
        <f t="shared" si="0"/>
        <v>0</v>
      </c>
      <c r="AO41" s="1">
        <f t="shared" si="1"/>
        <v>0</v>
      </c>
      <c r="AP41" s="1">
        <f t="shared" si="2"/>
        <v>0</v>
      </c>
      <c r="AQ41" s="1">
        <f t="shared" si="3"/>
        <v>0</v>
      </c>
      <c r="AR41" s="1">
        <f t="shared" si="4"/>
        <v>0</v>
      </c>
      <c r="AS41" s="15">
        <f t="shared" si="5"/>
        <v>0</v>
      </c>
      <c r="AT41" s="1">
        <f t="shared" si="6"/>
        <v>0</v>
      </c>
      <c r="AU41" s="1"/>
      <c r="AV41" s="1"/>
      <c r="AW41" s="1"/>
      <c r="AX41" s="1"/>
      <c r="AY41" s="1"/>
      <c r="AZ41" s="1"/>
      <c r="BA41" s="1"/>
      <c r="BB41" s="1">
        <f t="shared" si="7"/>
        <v>0</v>
      </c>
      <c r="BC41" s="1"/>
      <c r="BD41" s="1"/>
      <c r="BE41" s="1"/>
      <c r="BF41" s="1"/>
      <c r="BG41" s="1">
        <f t="shared" si="8"/>
        <v>0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ht="14.25" customHeight="1" x14ac:dyDescent="0.25">
      <c r="A42" s="1">
        <v>40</v>
      </c>
      <c r="B42" s="14" t="s">
        <v>63</v>
      </c>
      <c r="C42" s="1" t="s">
        <v>86</v>
      </c>
      <c r="D42" s="64" t="s">
        <v>307</v>
      </c>
      <c r="E42" s="1">
        <v>0</v>
      </c>
      <c r="F42" s="11"/>
      <c r="G42" s="4"/>
      <c r="H42" s="4"/>
      <c r="I42" s="4"/>
      <c r="J42" s="4"/>
      <c r="K42" s="4"/>
      <c r="L42" s="4"/>
      <c r="M42" s="4"/>
      <c r="N42" s="8"/>
      <c r="O42" s="4"/>
      <c r="P42" s="4"/>
      <c r="Q42" s="4"/>
      <c r="R42" s="4"/>
      <c r="S42" s="4"/>
      <c r="T42" s="4"/>
      <c r="U42" s="4"/>
      <c r="V42" s="4"/>
      <c r="W42" s="13"/>
      <c r="X42" s="7"/>
      <c r="Y42" s="4"/>
      <c r="Z42" s="4"/>
      <c r="AA42" s="4"/>
      <c r="AB42" s="4"/>
      <c r="AC42" s="4"/>
      <c r="AD42" s="4"/>
      <c r="AE42" s="8"/>
      <c r="AF42" s="7"/>
      <c r="AG42" s="4"/>
      <c r="AH42" s="4"/>
      <c r="AI42" s="4"/>
      <c r="AJ42" s="4"/>
      <c r="AK42" s="4"/>
      <c r="AL42" s="4"/>
      <c r="AM42" s="8"/>
      <c r="AN42" s="1">
        <f t="shared" si="0"/>
        <v>0</v>
      </c>
      <c r="AO42" s="1">
        <f t="shared" si="1"/>
        <v>0</v>
      </c>
      <c r="AP42" s="1">
        <f t="shared" si="2"/>
        <v>0</v>
      </c>
      <c r="AQ42" s="1">
        <f t="shared" si="3"/>
        <v>0</v>
      </c>
      <c r="AR42" s="1">
        <f t="shared" si="4"/>
        <v>0</v>
      </c>
      <c r="AS42" s="15">
        <f t="shared" si="5"/>
        <v>0</v>
      </c>
      <c r="AT42" s="1">
        <f t="shared" si="6"/>
        <v>0</v>
      </c>
      <c r="AU42" s="1"/>
      <c r="AV42" s="1"/>
      <c r="AW42" s="1"/>
      <c r="AX42" s="1"/>
      <c r="AY42" s="1"/>
      <c r="AZ42" s="1"/>
      <c r="BA42" s="1"/>
      <c r="BB42" s="1">
        <f t="shared" si="7"/>
        <v>0</v>
      </c>
      <c r="BC42" s="1"/>
      <c r="BD42" s="1"/>
      <c r="BE42" s="1"/>
      <c r="BF42" s="1"/>
      <c r="BG42" s="1">
        <f t="shared" si="8"/>
        <v>0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ht="15.75" customHeight="1" x14ac:dyDescent="0.25">
      <c r="A43" s="1">
        <v>42</v>
      </c>
      <c r="B43" s="14" t="s">
        <v>58</v>
      </c>
      <c r="C43" s="1" t="s">
        <v>93</v>
      </c>
      <c r="D43" s="64" t="s">
        <v>312</v>
      </c>
      <c r="E43" s="1">
        <v>1</v>
      </c>
      <c r="F43" s="11"/>
      <c r="G43" s="4"/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8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/>
      <c r="W43" s="13"/>
      <c r="X43" s="7"/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8">
        <v>1</v>
      </c>
      <c r="AF43" s="7">
        <v>1</v>
      </c>
      <c r="AG43" s="4">
        <v>1</v>
      </c>
      <c r="AH43" s="4">
        <v>1</v>
      </c>
      <c r="AI43" s="4">
        <v>1</v>
      </c>
      <c r="AJ43" s="4">
        <v>1</v>
      </c>
      <c r="AK43" s="4">
        <v>1</v>
      </c>
      <c r="AL43" s="4">
        <v>1</v>
      </c>
      <c r="AM43" s="8"/>
      <c r="AN43" s="1">
        <f t="shared" si="0"/>
        <v>28</v>
      </c>
      <c r="AO43" s="1">
        <f t="shared" si="1"/>
        <v>0</v>
      </c>
      <c r="AP43" s="1">
        <f t="shared" si="2"/>
        <v>0</v>
      </c>
      <c r="AQ43" s="1">
        <f t="shared" si="3"/>
        <v>28</v>
      </c>
      <c r="AR43" s="1">
        <f t="shared" si="4"/>
        <v>0</v>
      </c>
      <c r="AS43" s="15">
        <f t="shared" si="5"/>
        <v>28</v>
      </c>
      <c r="AT43" s="1">
        <f t="shared" si="6"/>
        <v>0</v>
      </c>
      <c r="AU43" s="1">
        <v>1</v>
      </c>
      <c r="AV43" s="1">
        <v>1</v>
      </c>
      <c r="AW43" s="1"/>
      <c r="AX43" s="1">
        <v>1</v>
      </c>
      <c r="AY43" s="1"/>
      <c r="AZ43" s="1"/>
      <c r="BA43" s="1">
        <v>1</v>
      </c>
      <c r="BB43" s="1">
        <f t="shared" si="7"/>
        <v>3</v>
      </c>
      <c r="BC43" s="1"/>
      <c r="BD43" s="1" t="s">
        <v>158</v>
      </c>
      <c r="BE43" s="1"/>
      <c r="BF43" s="1">
        <v>28</v>
      </c>
      <c r="BG43" s="1">
        <f t="shared" si="8"/>
        <v>28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ht="14.25" customHeight="1" x14ac:dyDescent="0.25">
      <c r="A44" s="1" t="s">
        <v>159</v>
      </c>
      <c r="B44" s="14" t="s">
        <v>74</v>
      </c>
      <c r="C44" s="1" t="s">
        <v>160</v>
      </c>
      <c r="D44" s="64" t="s">
        <v>74</v>
      </c>
      <c r="E44" s="1">
        <v>0</v>
      </c>
      <c r="F44" s="11"/>
      <c r="G44" s="4"/>
      <c r="H44" s="4"/>
      <c r="I44" s="4"/>
      <c r="J44" s="4"/>
      <c r="K44" s="4"/>
      <c r="L44" s="4"/>
      <c r="M44" s="4"/>
      <c r="N44" s="8"/>
      <c r="O44" s="4"/>
      <c r="P44" s="4"/>
      <c r="Q44" s="4"/>
      <c r="R44" s="4"/>
      <c r="S44" s="4"/>
      <c r="T44" s="4"/>
      <c r="U44" s="4"/>
      <c r="V44" s="4"/>
      <c r="W44" s="13"/>
      <c r="X44" s="7"/>
      <c r="Y44" s="4"/>
      <c r="Z44" s="4"/>
      <c r="AA44" s="4"/>
      <c r="AB44" s="4"/>
      <c r="AC44" s="4"/>
      <c r="AD44" s="4"/>
      <c r="AE44" s="8"/>
      <c r="AF44" s="7"/>
      <c r="AG44" s="4"/>
      <c r="AH44" s="4"/>
      <c r="AI44" s="4"/>
      <c r="AJ44" s="4"/>
      <c r="AK44" s="4"/>
      <c r="AL44" s="4"/>
      <c r="AM44" s="8"/>
      <c r="AN44" s="1">
        <f t="shared" si="0"/>
        <v>0</v>
      </c>
      <c r="AO44" s="1">
        <f t="shared" si="1"/>
        <v>0</v>
      </c>
      <c r="AP44" s="1">
        <f t="shared" si="2"/>
        <v>0</v>
      </c>
      <c r="AQ44" s="1">
        <f t="shared" si="3"/>
        <v>0</v>
      </c>
      <c r="AR44" s="1">
        <f t="shared" si="4"/>
        <v>0</v>
      </c>
      <c r="AS44" s="15">
        <f t="shared" si="5"/>
        <v>0</v>
      </c>
      <c r="AT44" s="1">
        <f t="shared" si="6"/>
        <v>0</v>
      </c>
      <c r="AU44" s="1"/>
      <c r="AV44" s="1"/>
      <c r="AW44" s="1"/>
      <c r="AX44" s="1"/>
      <c r="AY44" s="1"/>
      <c r="AZ44" s="1"/>
      <c r="BA44" s="1"/>
      <c r="BB44" s="1">
        <f t="shared" si="7"/>
        <v>0</v>
      </c>
      <c r="BC44" s="1"/>
      <c r="BD44" s="1"/>
      <c r="BE44" s="1"/>
      <c r="BF44" s="1"/>
      <c r="BG44" s="1">
        <f t="shared" si="8"/>
        <v>0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ht="14.25" customHeight="1" x14ac:dyDescent="0.25">
      <c r="A45" s="1">
        <v>43</v>
      </c>
      <c r="B45" s="14" t="s">
        <v>58</v>
      </c>
      <c r="C45" s="1" t="s">
        <v>92</v>
      </c>
      <c r="D45" s="64" t="s">
        <v>309</v>
      </c>
      <c r="E45" s="1">
        <v>1</v>
      </c>
      <c r="F45" s="11"/>
      <c r="G45" s="4" t="s">
        <v>69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8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 t="s">
        <v>69</v>
      </c>
      <c r="W45" s="13"/>
      <c r="X45" s="7" t="s">
        <v>69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8">
        <v>1</v>
      </c>
      <c r="AF45" s="7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8"/>
      <c r="AN45" s="1">
        <f t="shared" si="0"/>
        <v>28</v>
      </c>
      <c r="AO45" s="1">
        <f t="shared" si="1"/>
        <v>0</v>
      </c>
      <c r="AP45" s="1">
        <f t="shared" si="2"/>
        <v>0</v>
      </c>
      <c r="AQ45" s="1">
        <f t="shared" si="3"/>
        <v>28</v>
      </c>
      <c r="AR45" s="1">
        <f t="shared" si="4"/>
        <v>3</v>
      </c>
      <c r="AS45" s="15">
        <f t="shared" si="5"/>
        <v>31</v>
      </c>
      <c r="AT45" s="1">
        <f t="shared" si="6"/>
        <v>0</v>
      </c>
      <c r="AU45" s="1">
        <v>1</v>
      </c>
      <c r="AV45" s="1">
        <v>1</v>
      </c>
      <c r="AW45" s="1"/>
      <c r="AX45" s="1">
        <v>1</v>
      </c>
      <c r="AY45" s="1"/>
      <c r="AZ45" s="1"/>
      <c r="BA45" s="1"/>
      <c r="BB45" s="1">
        <f t="shared" si="7"/>
        <v>2</v>
      </c>
      <c r="BC45" s="1"/>
      <c r="BD45" s="1"/>
      <c r="BE45" s="1"/>
      <c r="BF45" s="1">
        <v>28</v>
      </c>
      <c r="BG45" s="1">
        <f t="shared" si="8"/>
        <v>28</v>
      </c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ht="14.25" customHeight="1" x14ac:dyDescent="0.25">
      <c r="A46" s="1">
        <v>44</v>
      </c>
      <c r="B46" s="1" t="s">
        <v>74</v>
      </c>
      <c r="C46" s="1" t="s">
        <v>171</v>
      </c>
      <c r="D46" s="64" t="s">
        <v>313</v>
      </c>
      <c r="E46" s="1">
        <v>0</v>
      </c>
      <c r="F46" s="11"/>
      <c r="G46" s="4"/>
      <c r="H46" s="4"/>
      <c r="I46" s="4"/>
      <c r="J46" s="4"/>
      <c r="K46" s="4"/>
      <c r="L46" s="4"/>
      <c r="M46" s="4"/>
      <c r="N46" s="8"/>
      <c r="O46" s="4"/>
      <c r="P46" s="4"/>
      <c r="Q46" s="4"/>
      <c r="R46" s="4"/>
      <c r="S46" s="4"/>
      <c r="T46" s="4"/>
      <c r="U46" s="4"/>
      <c r="V46" s="4"/>
      <c r="W46" s="13"/>
      <c r="X46" s="7"/>
      <c r="Y46" s="4"/>
      <c r="Z46" s="4"/>
      <c r="AA46" s="4"/>
      <c r="AB46" s="4"/>
      <c r="AC46" s="4"/>
      <c r="AD46" s="4"/>
      <c r="AE46" s="8"/>
      <c r="AF46" s="7"/>
      <c r="AG46" s="4"/>
      <c r="AH46" s="4"/>
      <c r="AI46" s="4"/>
      <c r="AJ46" s="4"/>
      <c r="AK46" s="4"/>
      <c r="AL46" s="4"/>
      <c r="AM46" s="8"/>
      <c r="AN46" s="1">
        <f t="shared" si="0"/>
        <v>0</v>
      </c>
      <c r="AO46" s="1">
        <f t="shared" si="1"/>
        <v>0</v>
      </c>
      <c r="AP46" s="1">
        <f t="shared" si="2"/>
        <v>0</v>
      </c>
      <c r="AQ46" s="1">
        <f t="shared" si="3"/>
        <v>0</v>
      </c>
      <c r="AR46" s="1">
        <f t="shared" si="4"/>
        <v>0</v>
      </c>
      <c r="AS46" s="15">
        <f t="shared" si="5"/>
        <v>0</v>
      </c>
      <c r="AT46" s="1">
        <f t="shared" si="6"/>
        <v>0</v>
      </c>
      <c r="AU46" s="1"/>
      <c r="AV46" s="1"/>
      <c r="AW46" s="1"/>
      <c r="AX46" s="1"/>
      <c r="AY46" s="1"/>
      <c r="AZ46" s="1"/>
      <c r="BA46" s="1"/>
      <c r="BB46" s="1">
        <f t="shared" si="7"/>
        <v>0</v>
      </c>
      <c r="BC46" s="1"/>
      <c r="BD46" s="1"/>
      <c r="BE46" s="1"/>
      <c r="BF46" s="1"/>
      <c r="BG46" s="1">
        <f t="shared" si="8"/>
        <v>0</v>
      </c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ht="14.25" customHeight="1" x14ac:dyDescent="0.25">
      <c r="A47" s="1">
        <v>45</v>
      </c>
      <c r="B47" s="1" t="s">
        <v>74</v>
      </c>
      <c r="C47" s="1" t="s">
        <v>172</v>
      </c>
      <c r="D47" s="64" t="s">
        <v>315</v>
      </c>
      <c r="E47" s="1">
        <v>0</v>
      </c>
      <c r="F47" s="11"/>
      <c r="G47" s="4"/>
      <c r="H47" s="4"/>
      <c r="I47" s="4"/>
      <c r="J47" s="4"/>
      <c r="K47" s="4"/>
      <c r="L47" s="4"/>
      <c r="M47" s="4"/>
      <c r="N47" s="8"/>
      <c r="O47" s="4"/>
      <c r="P47" s="4"/>
      <c r="Q47" s="4"/>
      <c r="R47" s="4"/>
      <c r="S47" s="4"/>
      <c r="T47" s="4"/>
      <c r="U47" s="4"/>
      <c r="V47" s="4"/>
      <c r="W47" s="13"/>
      <c r="X47" s="7"/>
      <c r="Y47" s="4"/>
      <c r="Z47" s="4"/>
      <c r="AA47" s="4"/>
      <c r="AB47" s="4"/>
      <c r="AC47" s="4"/>
      <c r="AD47" s="4"/>
      <c r="AE47" s="8"/>
      <c r="AF47" s="7"/>
      <c r="AG47" s="4"/>
      <c r="AH47" s="4"/>
      <c r="AI47" s="4"/>
      <c r="AJ47" s="4"/>
      <c r="AK47" s="4"/>
      <c r="AL47" s="4"/>
      <c r="AM47" s="8"/>
      <c r="AN47" s="1">
        <f t="shared" si="0"/>
        <v>0</v>
      </c>
      <c r="AO47" s="1">
        <f t="shared" si="1"/>
        <v>0</v>
      </c>
      <c r="AP47" s="1">
        <f t="shared" si="2"/>
        <v>0</v>
      </c>
      <c r="AQ47" s="1">
        <f t="shared" si="3"/>
        <v>0</v>
      </c>
      <c r="AR47" s="1">
        <f t="shared" si="4"/>
        <v>0</v>
      </c>
      <c r="AS47" s="15">
        <f t="shared" si="5"/>
        <v>0</v>
      </c>
      <c r="AT47" s="1">
        <f t="shared" si="6"/>
        <v>0</v>
      </c>
      <c r="AU47" s="1"/>
      <c r="AV47" s="1"/>
      <c r="AW47" s="1"/>
      <c r="AX47" s="1"/>
      <c r="AY47" s="1"/>
      <c r="AZ47" s="1"/>
      <c r="BA47" s="1"/>
      <c r="BB47" s="1">
        <f t="shared" si="7"/>
        <v>0</v>
      </c>
      <c r="BC47" s="1"/>
      <c r="BD47" s="1"/>
      <c r="BE47" s="1"/>
      <c r="BF47" s="1"/>
      <c r="BG47" s="1">
        <f t="shared" si="8"/>
        <v>0</v>
      </c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ht="14.25" customHeight="1" x14ac:dyDescent="0.25">
      <c r="A48" s="1">
        <v>46</v>
      </c>
      <c r="B48" s="14" t="s">
        <v>58</v>
      </c>
      <c r="C48" s="1" t="s">
        <v>173</v>
      </c>
      <c r="D48" s="64" t="s">
        <v>309</v>
      </c>
      <c r="E48" s="1">
        <v>0</v>
      </c>
      <c r="F48" s="11"/>
      <c r="G48" s="4"/>
      <c r="H48" s="4"/>
      <c r="I48" s="4"/>
      <c r="J48" s="4"/>
      <c r="K48" s="4"/>
      <c r="L48" s="4"/>
      <c r="M48" s="4"/>
      <c r="N48" s="8"/>
      <c r="O48" s="4"/>
      <c r="P48" s="4"/>
      <c r="Q48" s="4"/>
      <c r="R48" s="4"/>
      <c r="S48" s="4"/>
      <c r="T48" s="4"/>
      <c r="U48" s="4"/>
      <c r="V48" s="4"/>
      <c r="W48" s="13"/>
      <c r="X48" s="7"/>
      <c r="Y48" s="4"/>
      <c r="Z48" s="4"/>
      <c r="AA48" s="4"/>
      <c r="AB48" s="4"/>
      <c r="AC48" s="4"/>
      <c r="AD48" s="4"/>
      <c r="AE48" s="8"/>
      <c r="AF48" s="7"/>
      <c r="AG48" s="4"/>
      <c r="AH48" s="4"/>
      <c r="AI48" s="4"/>
      <c r="AJ48" s="4"/>
      <c r="AK48" s="4"/>
      <c r="AL48" s="4"/>
      <c r="AM48" s="8"/>
      <c r="AN48" s="1">
        <f t="shared" si="0"/>
        <v>0</v>
      </c>
      <c r="AO48" s="1">
        <f t="shared" si="1"/>
        <v>0</v>
      </c>
      <c r="AP48" s="1">
        <f t="shared" si="2"/>
        <v>0</v>
      </c>
      <c r="AQ48" s="1">
        <f t="shared" si="3"/>
        <v>0</v>
      </c>
      <c r="AR48" s="1">
        <f t="shared" si="4"/>
        <v>0</v>
      </c>
      <c r="AS48" s="15">
        <f t="shared" si="5"/>
        <v>0</v>
      </c>
      <c r="AT48" s="1">
        <f t="shared" si="6"/>
        <v>0</v>
      </c>
      <c r="AU48" s="1"/>
      <c r="AV48" s="1"/>
      <c r="AW48" s="1"/>
      <c r="AX48" s="1"/>
      <c r="AY48" s="1"/>
      <c r="AZ48" s="1"/>
      <c r="BA48" s="1"/>
      <c r="BB48" s="1">
        <f t="shared" si="7"/>
        <v>0</v>
      </c>
      <c r="BC48" s="1"/>
      <c r="BD48" s="1"/>
      <c r="BE48" s="1"/>
      <c r="BF48" s="1"/>
      <c r="BG48" s="1">
        <f t="shared" si="8"/>
        <v>0</v>
      </c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ht="15.75" customHeight="1" x14ac:dyDescent="0.25">
      <c r="A49" s="1">
        <v>47</v>
      </c>
      <c r="B49" s="14" t="s">
        <v>58</v>
      </c>
      <c r="C49" s="1" t="s">
        <v>68</v>
      </c>
      <c r="D49" s="64" t="s">
        <v>309</v>
      </c>
      <c r="E49" s="1">
        <v>1</v>
      </c>
      <c r="F49" s="11"/>
      <c r="G49" s="4" t="s">
        <v>69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8">
        <v>1</v>
      </c>
      <c r="O49" s="4" t="s">
        <v>59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 t="s">
        <v>69</v>
      </c>
      <c r="W49" s="13"/>
      <c r="X49" s="7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8">
        <v>1</v>
      </c>
      <c r="AF49" s="7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8">
        <v>1</v>
      </c>
      <c r="AN49" s="1">
        <f t="shared" si="0"/>
        <v>29</v>
      </c>
      <c r="AO49" s="1">
        <f t="shared" si="1"/>
        <v>0</v>
      </c>
      <c r="AP49" s="1">
        <f t="shared" si="2"/>
        <v>1</v>
      </c>
      <c r="AQ49" s="1">
        <f t="shared" si="3"/>
        <v>30</v>
      </c>
      <c r="AR49" s="1">
        <f t="shared" si="4"/>
        <v>2</v>
      </c>
      <c r="AS49" s="15">
        <f t="shared" si="5"/>
        <v>32</v>
      </c>
      <c r="AT49" s="1">
        <f t="shared" si="6"/>
        <v>0</v>
      </c>
      <c r="AU49" s="1">
        <v>1</v>
      </c>
      <c r="AV49" s="1">
        <v>1</v>
      </c>
      <c r="AW49" s="1"/>
      <c r="AX49" s="1">
        <v>1</v>
      </c>
      <c r="AY49" s="1"/>
      <c r="AZ49" s="1"/>
      <c r="BA49" s="1"/>
      <c r="BB49" s="1">
        <f t="shared" si="7"/>
        <v>2</v>
      </c>
      <c r="BC49" s="1"/>
      <c r="BD49" s="1" t="s">
        <v>174</v>
      </c>
      <c r="BE49" s="1"/>
      <c r="BF49" s="1">
        <v>29</v>
      </c>
      <c r="BG49" s="1">
        <f t="shared" si="8"/>
        <v>29</v>
      </c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ht="15.75" customHeight="1" x14ac:dyDescent="0.25">
      <c r="A50" s="1">
        <v>48</v>
      </c>
      <c r="B50" s="14" t="s">
        <v>58</v>
      </c>
      <c r="C50" s="1" t="s">
        <v>93</v>
      </c>
      <c r="D50" s="64" t="s">
        <v>312</v>
      </c>
      <c r="E50" s="1">
        <v>1</v>
      </c>
      <c r="F50" s="11"/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8">
        <v>1</v>
      </c>
      <c r="O50" s="4" t="s">
        <v>65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13"/>
      <c r="X50" s="7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8">
        <v>1</v>
      </c>
      <c r="AF50" s="7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8">
        <v>1</v>
      </c>
      <c r="AN50" s="1">
        <f t="shared" si="0"/>
        <v>31</v>
      </c>
      <c r="AO50" s="1">
        <f t="shared" si="1"/>
        <v>1</v>
      </c>
      <c r="AP50" s="1">
        <f t="shared" si="2"/>
        <v>0</v>
      </c>
      <c r="AQ50" s="1">
        <f t="shared" si="3"/>
        <v>32</v>
      </c>
      <c r="AR50" s="1">
        <f t="shared" si="4"/>
        <v>0</v>
      </c>
      <c r="AS50" s="15">
        <f t="shared" si="5"/>
        <v>32</v>
      </c>
      <c r="AT50" s="1">
        <f t="shared" si="6"/>
        <v>0</v>
      </c>
      <c r="AU50" s="1">
        <v>1</v>
      </c>
      <c r="AV50" s="1">
        <v>1</v>
      </c>
      <c r="AW50" s="1"/>
      <c r="AX50" s="1"/>
      <c r="AY50" s="1"/>
      <c r="AZ50" s="1">
        <v>1</v>
      </c>
      <c r="BA50" s="1"/>
      <c r="BB50" s="1">
        <f t="shared" si="7"/>
        <v>2</v>
      </c>
      <c r="BC50" s="1"/>
      <c r="BD50" s="1" t="s">
        <v>177</v>
      </c>
      <c r="BE50" s="1"/>
      <c r="BF50" s="1">
        <v>31</v>
      </c>
      <c r="BG50" s="1">
        <f t="shared" si="8"/>
        <v>31</v>
      </c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ht="14.25" customHeight="1" x14ac:dyDescent="0.25">
      <c r="A51" s="1">
        <v>49</v>
      </c>
      <c r="B51" s="14" t="s">
        <v>58</v>
      </c>
      <c r="C51" s="1" t="s">
        <v>68</v>
      </c>
      <c r="D51" s="64" t="s">
        <v>309</v>
      </c>
      <c r="E51" s="1">
        <v>1</v>
      </c>
      <c r="F51" s="11"/>
      <c r="G51" s="4"/>
      <c r="H51" s="4"/>
      <c r="I51" s="4"/>
      <c r="J51" s="4"/>
      <c r="K51" s="4"/>
      <c r="L51" s="4"/>
      <c r="M51" s="4"/>
      <c r="N51" s="8"/>
      <c r="O51" s="4"/>
      <c r="P51" s="4"/>
      <c r="Q51" s="4"/>
      <c r="R51" s="4"/>
      <c r="S51" s="4"/>
      <c r="T51" s="4"/>
      <c r="U51" s="4"/>
      <c r="V51" s="4"/>
      <c r="W51" s="13"/>
      <c r="X51" s="7"/>
      <c r="Y51" s="4"/>
      <c r="Z51" s="4"/>
      <c r="AA51" s="4"/>
      <c r="AB51" s="4"/>
      <c r="AC51" s="4"/>
      <c r="AD51" s="4"/>
      <c r="AE51" s="8"/>
      <c r="AF51" s="7"/>
      <c r="AG51" s="4"/>
      <c r="AH51" s="4"/>
      <c r="AI51" s="4"/>
      <c r="AJ51" s="4"/>
      <c r="AK51" s="4">
        <v>1</v>
      </c>
      <c r="AL51" s="4">
        <v>1</v>
      </c>
      <c r="AM51" s="8"/>
      <c r="AN51" s="1">
        <f t="shared" si="0"/>
        <v>2</v>
      </c>
      <c r="AO51" s="1">
        <f t="shared" si="1"/>
        <v>0</v>
      </c>
      <c r="AP51" s="1">
        <f t="shared" si="2"/>
        <v>0</v>
      </c>
      <c r="AQ51" s="1">
        <f t="shared" si="3"/>
        <v>2</v>
      </c>
      <c r="AR51" s="1">
        <f t="shared" si="4"/>
        <v>0</v>
      </c>
      <c r="AS51" s="15">
        <f t="shared" si="5"/>
        <v>2</v>
      </c>
      <c r="AT51" s="1">
        <f t="shared" si="6"/>
        <v>0</v>
      </c>
      <c r="AU51" s="1">
        <v>1</v>
      </c>
      <c r="AV51" s="1"/>
      <c r="AW51" s="1">
        <v>1</v>
      </c>
      <c r="AX51" s="1"/>
      <c r="AY51" s="1"/>
      <c r="AZ51" s="1"/>
      <c r="BA51" s="1"/>
      <c r="BB51" s="1">
        <f t="shared" si="7"/>
        <v>1</v>
      </c>
      <c r="BC51" s="1"/>
      <c r="BD51" s="1"/>
      <c r="BE51" s="1"/>
      <c r="BF51" s="1">
        <v>2</v>
      </c>
      <c r="BG51" s="1">
        <f t="shared" si="8"/>
        <v>2</v>
      </c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ht="14.25" customHeight="1" x14ac:dyDescent="0.25">
      <c r="A52" s="1">
        <v>50</v>
      </c>
      <c r="B52" s="14" t="s">
        <v>58</v>
      </c>
      <c r="C52" s="12" t="s">
        <v>92</v>
      </c>
      <c r="D52" s="64" t="s">
        <v>309</v>
      </c>
      <c r="E52" s="1">
        <v>1</v>
      </c>
      <c r="F52" s="11"/>
      <c r="G52" s="4"/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8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 t="s">
        <v>69</v>
      </c>
      <c r="W52" s="13"/>
      <c r="X52" s="7"/>
      <c r="Y52" s="4">
        <v>1</v>
      </c>
      <c r="Z52" s="4">
        <v>1</v>
      </c>
      <c r="AA52" s="4" t="s">
        <v>65</v>
      </c>
      <c r="AB52" s="4">
        <v>1</v>
      </c>
      <c r="AC52" s="4">
        <v>1</v>
      </c>
      <c r="AD52" s="4">
        <v>1</v>
      </c>
      <c r="AE52" s="8">
        <v>1</v>
      </c>
      <c r="AF52" s="7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8"/>
      <c r="AN52" s="1">
        <f t="shared" si="0"/>
        <v>27</v>
      </c>
      <c r="AO52" s="1">
        <f t="shared" si="1"/>
        <v>1</v>
      </c>
      <c r="AP52" s="1">
        <f t="shared" si="2"/>
        <v>0</v>
      </c>
      <c r="AQ52" s="1">
        <f t="shared" si="3"/>
        <v>28</v>
      </c>
      <c r="AR52" s="1">
        <f t="shared" si="4"/>
        <v>1</v>
      </c>
      <c r="AS52" s="15">
        <f t="shared" si="5"/>
        <v>29</v>
      </c>
      <c r="AT52" s="1">
        <f t="shared" si="6"/>
        <v>0</v>
      </c>
      <c r="AU52" s="1">
        <v>1</v>
      </c>
      <c r="AV52" s="1">
        <v>1</v>
      </c>
      <c r="AW52" s="1">
        <v>1</v>
      </c>
      <c r="AX52" s="1">
        <v>1</v>
      </c>
      <c r="AY52" s="1"/>
      <c r="AZ52" s="1">
        <v>1</v>
      </c>
      <c r="BA52" s="1"/>
      <c r="BB52" s="1">
        <f t="shared" si="7"/>
        <v>4</v>
      </c>
      <c r="BC52" s="1"/>
      <c r="BD52" s="1"/>
      <c r="BE52" s="1"/>
      <c r="BF52" s="1">
        <v>27</v>
      </c>
      <c r="BG52" s="1">
        <f t="shared" si="8"/>
        <v>27</v>
      </c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ht="14.25" customHeight="1" x14ac:dyDescent="0.25">
      <c r="A53" s="1">
        <v>51</v>
      </c>
      <c r="B53" s="1" t="s">
        <v>63</v>
      </c>
      <c r="C53" s="1" t="s">
        <v>150</v>
      </c>
      <c r="D53" s="64" t="s">
        <v>312</v>
      </c>
      <c r="E53" s="1">
        <v>0</v>
      </c>
      <c r="F53" s="11"/>
      <c r="G53" s="4"/>
      <c r="H53" s="4"/>
      <c r="I53" s="4"/>
      <c r="J53" s="4"/>
      <c r="K53" s="4"/>
      <c r="L53" s="4"/>
      <c r="M53" s="4"/>
      <c r="N53" s="8"/>
      <c r="O53" s="4"/>
      <c r="P53" s="4"/>
      <c r="Q53" s="4"/>
      <c r="R53" s="4"/>
      <c r="S53" s="4"/>
      <c r="T53" s="4"/>
      <c r="U53" s="4"/>
      <c r="V53" s="4"/>
      <c r="W53" s="13"/>
      <c r="X53" s="7"/>
      <c r="Y53" s="4"/>
      <c r="Z53" s="4"/>
      <c r="AA53" s="4"/>
      <c r="AB53" s="4"/>
      <c r="AC53" s="4"/>
      <c r="AD53" s="4"/>
      <c r="AE53" s="8"/>
      <c r="AF53" s="7"/>
      <c r="AG53" s="4"/>
      <c r="AH53" s="4"/>
      <c r="AI53" s="4"/>
      <c r="AJ53" s="4"/>
      <c r="AK53" s="4"/>
      <c r="AL53" s="4"/>
      <c r="AM53" s="8"/>
      <c r="AN53" s="1">
        <f t="shared" si="0"/>
        <v>0</v>
      </c>
      <c r="AO53" s="1">
        <f t="shared" si="1"/>
        <v>0</v>
      </c>
      <c r="AP53" s="1">
        <f t="shared" si="2"/>
        <v>0</v>
      </c>
      <c r="AQ53" s="1">
        <f t="shared" si="3"/>
        <v>0</v>
      </c>
      <c r="AR53" s="1">
        <f t="shared" si="4"/>
        <v>0</v>
      </c>
      <c r="AS53" s="15">
        <f t="shared" si="5"/>
        <v>0</v>
      </c>
      <c r="AT53" s="1">
        <f t="shared" si="6"/>
        <v>0</v>
      </c>
      <c r="AU53" s="1"/>
      <c r="AV53" s="1"/>
      <c r="AW53" s="1"/>
      <c r="AX53" s="1"/>
      <c r="AY53" s="1"/>
      <c r="AZ53" s="1"/>
      <c r="BA53" s="1"/>
      <c r="BB53" s="1">
        <f t="shared" si="7"/>
        <v>0</v>
      </c>
      <c r="BC53" s="1"/>
      <c r="BD53" s="1"/>
      <c r="BE53" s="1"/>
      <c r="BF53" s="1"/>
      <c r="BG53" s="1">
        <f t="shared" si="8"/>
        <v>0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ht="14.25" customHeight="1" x14ac:dyDescent="0.25">
      <c r="A54" s="1">
        <v>52</v>
      </c>
      <c r="B54" s="1" t="s">
        <v>74</v>
      </c>
      <c r="C54" s="1" t="s">
        <v>180</v>
      </c>
      <c r="D54" s="64" t="s">
        <v>311</v>
      </c>
      <c r="E54" s="1">
        <v>0</v>
      </c>
      <c r="F54" s="11"/>
      <c r="G54" s="4"/>
      <c r="H54" s="4"/>
      <c r="I54" s="4"/>
      <c r="J54" s="4"/>
      <c r="K54" s="4"/>
      <c r="L54" s="4"/>
      <c r="M54" s="4"/>
      <c r="N54" s="8"/>
      <c r="O54" s="4"/>
      <c r="P54" s="4"/>
      <c r="Q54" s="4"/>
      <c r="R54" s="4"/>
      <c r="S54" s="4"/>
      <c r="T54" s="4"/>
      <c r="U54" s="4"/>
      <c r="V54" s="4"/>
      <c r="W54" s="13"/>
      <c r="X54" s="7"/>
      <c r="Y54" s="4"/>
      <c r="Z54" s="4"/>
      <c r="AA54" s="4"/>
      <c r="AB54" s="4"/>
      <c r="AC54" s="4"/>
      <c r="AD54" s="4"/>
      <c r="AE54" s="8"/>
      <c r="AF54" s="7"/>
      <c r="AG54" s="4"/>
      <c r="AH54" s="4"/>
      <c r="AI54" s="4"/>
      <c r="AJ54" s="4"/>
      <c r="AK54" s="4"/>
      <c r="AL54" s="4"/>
      <c r="AM54" s="8"/>
      <c r="AN54" s="1">
        <f t="shared" si="0"/>
        <v>0</v>
      </c>
      <c r="AO54" s="1">
        <f t="shared" si="1"/>
        <v>0</v>
      </c>
      <c r="AP54" s="1">
        <f t="shared" si="2"/>
        <v>0</v>
      </c>
      <c r="AQ54" s="1">
        <f t="shared" si="3"/>
        <v>0</v>
      </c>
      <c r="AR54" s="1">
        <f t="shared" si="4"/>
        <v>0</v>
      </c>
      <c r="AS54" s="15">
        <f t="shared" si="5"/>
        <v>0</v>
      </c>
      <c r="AT54" s="1">
        <f t="shared" si="6"/>
        <v>0</v>
      </c>
      <c r="AU54" s="1"/>
      <c r="AV54" s="1"/>
      <c r="AW54" s="1"/>
      <c r="AX54" s="1"/>
      <c r="AY54" s="1"/>
      <c r="AZ54" s="1"/>
      <c r="BA54" s="1"/>
      <c r="BB54" s="1">
        <f t="shared" si="7"/>
        <v>0</v>
      </c>
      <c r="BC54" s="1"/>
      <c r="BD54" s="1"/>
      <c r="BE54" s="1"/>
      <c r="BF54" s="1"/>
      <c r="BG54" s="1">
        <f t="shared" si="8"/>
        <v>0</v>
      </c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ht="14.25" customHeight="1" x14ac:dyDescent="0.25">
      <c r="A55" s="1">
        <v>53</v>
      </c>
      <c r="B55" s="1" t="s">
        <v>130</v>
      </c>
      <c r="C55" s="1" t="s">
        <v>67</v>
      </c>
      <c r="D55" s="64" t="s">
        <v>67</v>
      </c>
      <c r="E55" s="1">
        <v>0</v>
      </c>
      <c r="F55" s="11"/>
      <c r="G55" s="4"/>
      <c r="H55" s="4"/>
      <c r="I55" s="4"/>
      <c r="J55" s="4"/>
      <c r="K55" s="4"/>
      <c r="L55" s="4"/>
      <c r="M55" s="4"/>
      <c r="N55" s="8"/>
      <c r="O55" s="4"/>
      <c r="P55" s="4"/>
      <c r="Q55" s="4"/>
      <c r="R55" s="4"/>
      <c r="S55" s="4"/>
      <c r="T55" s="4"/>
      <c r="U55" s="4"/>
      <c r="V55" s="4"/>
      <c r="W55" s="13"/>
      <c r="X55" s="7"/>
      <c r="Y55" s="4"/>
      <c r="Z55" s="4"/>
      <c r="AA55" s="4"/>
      <c r="AB55" s="4"/>
      <c r="AC55" s="4"/>
      <c r="AD55" s="4"/>
      <c r="AE55" s="8"/>
      <c r="AF55" s="7"/>
      <c r="AG55" s="4"/>
      <c r="AH55" s="4"/>
      <c r="AI55" s="4"/>
      <c r="AJ55" s="4"/>
      <c r="AK55" s="4"/>
      <c r="AL55" s="4"/>
      <c r="AM55" s="8"/>
      <c r="AN55" s="1">
        <f t="shared" si="0"/>
        <v>0</v>
      </c>
      <c r="AO55" s="1">
        <f t="shared" si="1"/>
        <v>0</v>
      </c>
      <c r="AP55" s="1">
        <f t="shared" si="2"/>
        <v>0</v>
      </c>
      <c r="AQ55" s="1">
        <f t="shared" si="3"/>
        <v>0</v>
      </c>
      <c r="AR55" s="1">
        <f t="shared" si="4"/>
        <v>0</v>
      </c>
      <c r="AS55" s="15">
        <f t="shared" si="5"/>
        <v>0</v>
      </c>
      <c r="AT55" s="1">
        <f t="shared" si="6"/>
        <v>0</v>
      </c>
      <c r="AU55" s="1"/>
      <c r="AV55" s="1"/>
      <c r="AW55" s="1"/>
      <c r="AX55" s="1"/>
      <c r="AY55" s="1"/>
      <c r="AZ55" s="1"/>
      <c r="BA55" s="1"/>
      <c r="BB55" s="1">
        <f t="shared" si="7"/>
        <v>0</v>
      </c>
      <c r="BC55" s="1"/>
      <c r="BD55" s="1"/>
      <c r="BE55" s="1"/>
      <c r="BF55" s="1"/>
      <c r="BG55" s="1">
        <f t="shared" si="8"/>
        <v>0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ht="15.75" customHeight="1" x14ac:dyDescent="0.25">
      <c r="A56" s="1">
        <v>54</v>
      </c>
      <c r="B56" s="1" t="s">
        <v>63</v>
      </c>
      <c r="C56" s="1" t="s">
        <v>112</v>
      </c>
      <c r="D56" s="64" t="s">
        <v>307</v>
      </c>
      <c r="E56" s="1">
        <v>1</v>
      </c>
      <c r="F56" s="11"/>
      <c r="G56" s="4"/>
      <c r="H56" s="4" t="s">
        <v>65</v>
      </c>
      <c r="I56" s="4" t="s">
        <v>65</v>
      </c>
      <c r="J56" s="4" t="s">
        <v>59</v>
      </c>
      <c r="K56" s="4" t="s">
        <v>59</v>
      </c>
      <c r="L56" s="4">
        <v>1</v>
      </c>
      <c r="M56" s="4">
        <v>1</v>
      </c>
      <c r="N56" s="8">
        <v>1</v>
      </c>
      <c r="O56" s="4">
        <v>1</v>
      </c>
      <c r="P56" s="4" t="s">
        <v>59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/>
      <c r="W56" s="13"/>
      <c r="X56" s="7"/>
      <c r="Y56" s="4" t="s">
        <v>65</v>
      </c>
      <c r="Z56" s="4" t="s">
        <v>65</v>
      </c>
      <c r="AA56" s="4">
        <v>1</v>
      </c>
      <c r="AB56" s="4">
        <v>1</v>
      </c>
      <c r="AC56" s="4">
        <v>1</v>
      </c>
      <c r="AD56" s="4" t="s">
        <v>59</v>
      </c>
      <c r="AE56" s="8" t="s">
        <v>59</v>
      </c>
      <c r="AF56" s="7">
        <v>1</v>
      </c>
      <c r="AG56" s="4">
        <v>1</v>
      </c>
      <c r="AH56" s="4"/>
      <c r="AI56" s="4">
        <v>1</v>
      </c>
      <c r="AJ56" s="4">
        <v>1</v>
      </c>
      <c r="AK56" s="4">
        <v>1</v>
      </c>
      <c r="AL56" s="4" t="s">
        <v>65</v>
      </c>
      <c r="AM56" s="8"/>
      <c r="AN56" s="1">
        <f t="shared" si="0"/>
        <v>17</v>
      </c>
      <c r="AO56" s="1">
        <f t="shared" si="1"/>
        <v>5</v>
      </c>
      <c r="AP56" s="1">
        <f t="shared" si="2"/>
        <v>5</v>
      </c>
      <c r="AQ56" s="1">
        <f t="shared" si="3"/>
        <v>27</v>
      </c>
      <c r="AR56" s="1">
        <f t="shared" si="4"/>
        <v>0</v>
      </c>
      <c r="AS56" s="15">
        <f t="shared" si="5"/>
        <v>27</v>
      </c>
      <c r="AT56" s="1">
        <f t="shared" si="6"/>
        <v>0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f t="shared" si="7"/>
        <v>6</v>
      </c>
      <c r="BC56" s="1"/>
      <c r="BD56" s="1" t="s">
        <v>183</v>
      </c>
      <c r="BE56" s="1"/>
      <c r="BF56" s="1">
        <v>17</v>
      </c>
      <c r="BG56" s="1">
        <f t="shared" si="8"/>
        <v>17</v>
      </c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ht="15.75" customHeight="1" x14ac:dyDescent="0.25">
      <c r="A57" s="1">
        <v>55</v>
      </c>
      <c r="B57" s="1" t="s">
        <v>58</v>
      </c>
      <c r="C57" s="1" t="s">
        <v>93</v>
      </c>
      <c r="D57" s="64" t="s">
        <v>312</v>
      </c>
      <c r="E57" s="1">
        <v>1</v>
      </c>
      <c r="F57" s="11"/>
      <c r="G57" s="4"/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8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/>
      <c r="W57" s="13"/>
      <c r="X57" s="7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8">
        <v>1</v>
      </c>
      <c r="AF57" s="7">
        <v>1</v>
      </c>
      <c r="AG57" s="4">
        <v>1</v>
      </c>
      <c r="AH57" s="4">
        <v>1</v>
      </c>
      <c r="AI57" s="4">
        <v>1</v>
      </c>
      <c r="AJ57" s="4" t="s">
        <v>59</v>
      </c>
      <c r="AK57" s="4" t="s">
        <v>59</v>
      </c>
      <c r="AL57" s="4">
        <v>1</v>
      </c>
      <c r="AM57" s="8">
        <v>1</v>
      </c>
      <c r="AN57" s="1">
        <f t="shared" si="0"/>
        <v>28</v>
      </c>
      <c r="AO57" s="1">
        <f t="shared" si="1"/>
        <v>0</v>
      </c>
      <c r="AP57" s="1">
        <f t="shared" si="2"/>
        <v>2</v>
      </c>
      <c r="AQ57" s="1">
        <f t="shared" si="3"/>
        <v>30</v>
      </c>
      <c r="AR57" s="1">
        <f t="shared" si="4"/>
        <v>0</v>
      </c>
      <c r="AS57" s="15">
        <f t="shared" si="5"/>
        <v>30</v>
      </c>
      <c r="AT57" s="1">
        <f t="shared" si="6"/>
        <v>0</v>
      </c>
      <c r="AU57" s="1">
        <v>1</v>
      </c>
      <c r="AV57" s="1">
        <v>1</v>
      </c>
      <c r="AW57" s="1"/>
      <c r="AX57" s="1"/>
      <c r="AY57" s="1"/>
      <c r="AZ57" s="1"/>
      <c r="BA57" s="1">
        <v>1</v>
      </c>
      <c r="BB57" s="1">
        <f t="shared" si="7"/>
        <v>2</v>
      </c>
      <c r="BC57" s="1"/>
      <c r="BD57" s="1" t="s">
        <v>184</v>
      </c>
      <c r="BE57" s="1"/>
      <c r="BF57" s="1">
        <v>28</v>
      </c>
      <c r="BG57" s="1">
        <f t="shared" si="8"/>
        <v>28</v>
      </c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ht="14.25" customHeight="1" x14ac:dyDescent="0.25">
      <c r="A58" s="1">
        <v>56</v>
      </c>
      <c r="B58" s="1" t="s">
        <v>58</v>
      </c>
      <c r="C58" s="1" t="s">
        <v>95</v>
      </c>
      <c r="D58" s="64" t="s">
        <v>310</v>
      </c>
      <c r="E58" s="1">
        <v>1</v>
      </c>
      <c r="F58" s="11"/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8">
        <v>1</v>
      </c>
      <c r="O58" s="4">
        <v>1</v>
      </c>
      <c r="P58" s="4">
        <v>1</v>
      </c>
      <c r="Q58" s="4">
        <v>1</v>
      </c>
      <c r="R58" s="4">
        <v>1</v>
      </c>
      <c r="S58" s="4" t="s">
        <v>59</v>
      </c>
      <c r="T58" s="4">
        <v>1</v>
      </c>
      <c r="U58" s="4">
        <v>1</v>
      </c>
      <c r="V58" s="4" t="s">
        <v>65</v>
      </c>
      <c r="W58" s="13"/>
      <c r="X58" s="7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8">
        <v>1</v>
      </c>
      <c r="AF58" s="7">
        <v>1</v>
      </c>
      <c r="AG58" s="4" t="s">
        <v>59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8">
        <v>1</v>
      </c>
      <c r="AN58" s="1">
        <f t="shared" si="0"/>
        <v>29</v>
      </c>
      <c r="AO58" s="1">
        <f t="shared" si="1"/>
        <v>1</v>
      </c>
      <c r="AP58" s="1">
        <f t="shared" si="2"/>
        <v>2</v>
      </c>
      <c r="AQ58" s="1">
        <f t="shared" si="3"/>
        <v>32</v>
      </c>
      <c r="AR58" s="1">
        <f t="shared" si="4"/>
        <v>0</v>
      </c>
      <c r="AS58" s="15">
        <f t="shared" si="5"/>
        <v>32</v>
      </c>
      <c r="AT58" s="1">
        <f t="shared" si="6"/>
        <v>0</v>
      </c>
      <c r="AU58" s="1">
        <v>1</v>
      </c>
      <c r="AV58" s="1">
        <v>1</v>
      </c>
      <c r="AW58" s="1">
        <v>1</v>
      </c>
      <c r="AX58" s="1"/>
      <c r="AY58" s="1">
        <v>1</v>
      </c>
      <c r="AZ58" s="1">
        <v>1</v>
      </c>
      <c r="BA58" s="1">
        <v>1</v>
      </c>
      <c r="BB58" s="1">
        <f t="shared" si="7"/>
        <v>5</v>
      </c>
      <c r="BC58" s="1"/>
      <c r="BD58" s="1"/>
      <c r="BE58" s="1"/>
      <c r="BF58" s="1">
        <v>29</v>
      </c>
      <c r="BG58" s="1">
        <f t="shared" si="8"/>
        <v>29</v>
      </c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ht="16.5" customHeight="1" x14ac:dyDescent="0.35">
      <c r="A59" s="1">
        <v>57</v>
      </c>
      <c r="B59" s="1" t="s">
        <v>63</v>
      </c>
      <c r="C59" s="1" t="s">
        <v>93</v>
      </c>
      <c r="D59" s="64" t="s">
        <v>312</v>
      </c>
      <c r="E59" s="1">
        <v>1</v>
      </c>
      <c r="F59" s="11"/>
      <c r="G59" s="4"/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8">
        <v>1</v>
      </c>
      <c r="O59" s="4">
        <v>1</v>
      </c>
      <c r="P59" s="4">
        <v>1</v>
      </c>
      <c r="Q59" s="4" t="s">
        <v>69</v>
      </c>
      <c r="R59" s="4">
        <v>1</v>
      </c>
      <c r="S59" s="4">
        <v>1</v>
      </c>
      <c r="T59" s="4">
        <v>1</v>
      </c>
      <c r="U59" s="4">
        <v>1</v>
      </c>
      <c r="V59" s="4"/>
      <c r="W59" s="13"/>
      <c r="X59" s="7"/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8">
        <v>1</v>
      </c>
      <c r="AF59" s="7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8"/>
      <c r="AN59" s="1">
        <f t="shared" si="0"/>
        <v>27</v>
      </c>
      <c r="AO59" s="1">
        <f t="shared" si="1"/>
        <v>0</v>
      </c>
      <c r="AP59" s="1">
        <f t="shared" si="2"/>
        <v>0</v>
      </c>
      <c r="AQ59" s="1">
        <f t="shared" si="3"/>
        <v>27</v>
      </c>
      <c r="AR59" s="1">
        <f t="shared" si="4"/>
        <v>1</v>
      </c>
      <c r="AS59" s="15">
        <f t="shared" si="5"/>
        <v>28</v>
      </c>
      <c r="AT59" s="1">
        <f t="shared" si="6"/>
        <v>0</v>
      </c>
      <c r="AU59" s="1">
        <v>1</v>
      </c>
      <c r="AV59" s="1">
        <v>1</v>
      </c>
      <c r="AW59" s="1">
        <v>1</v>
      </c>
      <c r="AX59" s="1">
        <v>1</v>
      </c>
      <c r="AY59" s="1"/>
      <c r="AZ59" s="1"/>
      <c r="BA59" s="1">
        <v>1</v>
      </c>
      <c r="BB59" s="1">
        <f t="shared" si="7"/>
        <v>4</v>
      </c>
      <c r="BC59" s="1"/>
      <c r="BD59" s="1" t="s">
        <v>185</v>
      </c>
      <c r="BE59" s="1"/>
      <c r="BF59" s="1">
        <v>27</v>
      </c>
      <c r="BG59" s="1">
        <f t="shared" si="8"/>
        <v>27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ht="14.25" customHeight="1" x14ac:dyDescent="0.25">
      <c r="A60" s="1">
        <v>58</v>
      </c>
      <c r="B60" s="1" t="s">
        <v>74</v>
      </c>
      <c r="C60" s="1" t="s">
        <v>171</v>
      </c>
      <c r="D60" s="64" t="s">
        <v>313</v>
      </c>
      <c r="E60" s="1">
        <v>0</v>
      </c>
      <c r="F60" s="11"/>
      <c r="G60" s="4"/>
      <c r="H60" s="4"/>
      <c r="I60" s="4"/>
      <c r="J60" s="4"/>
      <c r="K60" s="4"/>
      <c r="L60" s="4"/>
      <c r="M60" s="4"/>
      <c r="N60" s="8"/>
      <c r="O60" s="4"/>
      <c r="P60" s="4"/>
      <c r="Q60" s="4"/>
      <c r="R60" s="4"/>
      <c r="S60" s="4"/>
      <c r="T60" s="4"/>
      <c r="U60" s="4"/>
      <c r="V60" s="4"/>
      <c r="W60" s="13"/>
      <c r="X60" s="7"/>
      <c r="Y60" s="4"/>
      <c r="Z60" s="4"/>
      <c r="AA60" s="4"/>
      <c r="AB60" s="4"/>
      <c r="AC60" s="4"/>
      <c r="AD60" s="4"/>
      <c r="AE60" s="8"/>
      <c r="AF60" s="7"/>
      <c r="AG60" s="4"/>
      <c r="AH60" s="4"/>
      <c r="AI60" s="4"/>
      <c r="AJ60" s="4"/>
      <c r="AK60" s="4"/>
      <c r="AL60" s="4"/>
      <c r="AM60" s="8"/>
      <c r="AN60" s="1">
        <f t="shared" si="0"/>
        <v>0</v>
      </c>
      <c r="AO60" s="1">
        <f t="shared" si="1"/>
        <v>0</v>
      </c>
      <c r="AP60" s="1">
        <f t="shared" si="2"/>
        <v>0</v>
      </c>
      <c r="AQ60" s="1">
        <f t="shared" si="3"/>
        <v>0</v>
      </c>
      <c r="AR60" s="1">
        <f t="shared" si="4"/>
        <v>0</v>
      </c>
      <c r="AS60" s="15">
        <f t="shared" si="5"/>
        <v>0</v>
      </c>
      <c r="AT60" s="1">
        <f t="shared" si="6"/>
        <v>0</v>
      </c>
      <c r="AU60" s="1"/>
      <c r="AV60" s="1"/>
      <c r="AW60" s="1"/>
      <c r="AX60" s="1"/>
      <c r="AY60" s="1"/>
      <c r="AZ60" s="1"/>
      <c r="BA60" s="1"/>
      <c r="BB60" s="1">
        <f t="shared" si="7"/>
        <v>0</v>
      </c>
      <c r="BC60" s="1"/>
      <c r="BD60" s="1"/>
      <c r="BE60" s="1"/>
      <c r="BF60" s="1"/>
      <c r="BG60" s="1">
        <f t="shared" si="8"/>
        <v>0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ht="14.25" customHeight="1" x14ac:dyDescent="0.25">
      <c r="A61" s="1">
        <v>59</v>
      </c>
      <c r="B61" s="1" t="s">
        <v>58</v>
      </c>
      <c r="C61" s="1" t="s">
        <v>86</v>
      </c>
      <c r="D61" s="64" t="s">
        <v>307</v>
      </c>
      <c r="E61" s="1">
        <v>0</v>
      </c>
      <c r="F61" s="11"/>
      <c r="G61" s="4"/>
      <c r="H61" s="4"/>
      <c r="I61" s="4"/>
      <c r="J61" s="4"/>
      <c r="K61" s="4"/>
      <c r="L61" s="4"/>
      <c r="M61" s="4"/>
      <c r="N61" s="8"/>
      <c r="O61" s="4"/>
      <c r="P61" s="4"/>
      <c r="Q61" s="4"/>
      <c r="R61" s="4"/>
      <c r="S61" s="4"/>
      <c r="T61" s="4"/>
      <c r="U61" s="4"/>
      <c r="V61" s="4"/>
      <c r="W61" s="13"/>
      <c r="X61" s="7"/>
      <c r="Y61" s="4"/>
      <c r="Z61" s="4"/>
      <c r="AA61" s="4"/>
      <c r="AB61" s="4"/>
      <c r="AC61" s="4"/>
      <c r="AD61" s="4"/>
      <c r="AE61" s="8"/>
      <c r="AF61" s="7"/>
      <c r="AG61" s="4"/>
      <c r="AH61" s="4"/>
      <c r="AI61" s="4"/>
      <c r="AJ61" s="4"/>
      <c r="AK61" s="4"/>
      <c r="AL61" s="4"/>
      <c r="AM61" s="8"/>
      <c r="AN61" s="1">
        <f t="shared" si="0"/>
        <v>0</v>
      </c>
      <c r="AO61" s="1">
        <f t="shared" si="1"/>
        <v>0</v>
      </c>
      <c r="AP61" s="1">
        <f t="shared" si="2"/>
        <v>0</v>
      </c>
      <c r="AQ61" s="1">
        <f t="shared" si="3"/>
        <v>0</v>
      </c>
      <c r="AR61" s="1">
        <f t="shared" si="4"/>
        <v>0</v>
      </c>
      <c r="AS61" s="15">
        <f t="shared" si="5"/>
        <v>0</v>
      </c>
      <c r="AT61" s="1">
        <f t="shared" si="6"/>
        <v>0</v>
      </c>
      <c r="AU61" s="1"/>
      <c r="AV61" s="1"/>
      <c r="AW61" s="1"/>
      <c r="AX61" s="1"/>
      <c r="AY61" s="1"/>
      <c r="AZ61" s="1"/>
      <c r="BA61" s="1"/>
      <c r="BB61" s="1">
        <f t="shared" si="7"/>
        <v>0</v>
      </c>
      <c r="BC61" s="1"/>
      <c r="BD61" s="1"/>
      <c r="BE61" s="1"/>
      <c r="BF61" s="1"/>
      <c r="BG61" s="1">
        <f t="shared" si="8"/>
        <v>0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ht="14.25" customHeight="1" x14ac:dyDescent="0.25">
      <c r="A62" s="1">
        <v>60</v>
      </c>
      <c r="B62" s="1" t="s">
        <v>74</v>
      </c>
      <c r="C62" s="1" t="s">
        <v>186</v>
      </c>
      <c r="D62" s="64" t="s">
        <v>315</v>
      </c>
      <c r="E62" s="12">
        <v>0</v>
      </c>
      <c r="F62" s="11"/>
      <c r="G62" s="4"/>
      <c r="H62" s="4"/>
      <c r="I62" s="4"/>
      <c r="J62" s="4"/>
      <c r="K62" s="4"/>
      <c r="L62" s="4"/>
      <c r="M62" s="4"/>
      <c r="N62" s="8"/>
      <c r="O62" s="4" t="s">
        <v>69</v>
      </c>
      <c r="P62" s="4" t="s">
        <v>69</v>
      </c>
      <c r="Q62" s="4" t="s">
        <v>69</v>
      </c>
      <c r="R62" s="4" t="s">
        <v>69</v>
      </c>
      <c r="S62" s="4" t="s">
        <v>69</v>
      </c>
      <c r="T62" s="4"/>
      <c r="U62" s="4"/>
      <c r="V62" s="4"/>
      <c r="W62" s="13"/>
      <c r="X62" s="7"/>
      <c r="Y62" s="4"/>
      <c r="Z62" s="4"/>
      <c r="AA62" s="4"/>
      <c r="AB62" s="4"/>
      <c r="AC62" s="4"/>
      <c r="AD62" s="4"/>
      <c r="AE62" s="8"/>
      <c r="AF62" s="7" t="s">
        <v>69</v>
      </c>
      <c r="AG62" s="4" t="s">
        <v>69</v>
      </c>
      <c r="AH62" s="4" t="s">
        <v>69</v>
      </c>
      <c r="AI62" s="4" t="s">
        <v>69</v>
      </c>
      <c r="AJ62" s="4" t="s">
        <v>69</v>
      </c>
      <c r="AK62" s="4"/>
      <c r="AL62" s="4"/>
      <c r="AM62" s="8"/>
      <c r="AN62" s="1">
        <f t="shared" si="0"/>
        <v>0</v>
      </c>
      <c r="AO62" s="1">
        <f t="shared" si="1"/>
        <v>0</v>
      </c>
      <c r="AP62" s="1">
        <f t="shared" si="2"/>
        <v>0</v>
      </c>
      <c r="AQ62" s="1">
        <f t="shared" si="3"/>
        <v>0</v>
      </c>
      <c r="AR62" s="1">
        <f t="shared" si="4"/>
        <v>10</v>
      </c>
      <c r="AS62" s="15">
        <f t="shared" si="5"/>
        <v>10</v>
      </c>
      <c r="AT62" s="1">
        <f t="shared" si="6"/>
        <v>0</v>
      </c>
      <c r="AU62" s="1"/>
      <c r="AV62" s="1"/>
      <c r="AW62" s="1"/>
      <c r="AX62" s="1"/>
      <c r="AY62" s="1"/>
      <c r="AZ62" s="1"/>
      <c r="BA62" s="1"/>
      <c r="BB62" s="1">
        <f t="shared" si="7"/>
        <v>0</v>
      </c>
      <c r="BC62" s="1"/>
      <c r="BD62" s="1"/>
      <c r="BE62" s="1">
        <v>0</v>
      </c>
      <c r="BF62" s="1">
        <v>0</v>
      </c>
      <c r="BG62" s="1">
        <f t="shared" si="8"/>
        <v>0</v>
      </c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ht="18" x14ac:dyDescent="0.35">
      <c r="A63" s="1">
        <v>61</v>
      </c>
      <c r="B63" s="1" t="s">
        <v>74</v>
      </c>
      <c r="C63" s="1" t="s">
        <v>75</v>
      </c>
      <c r="D63" s="64" t="s">
        <v>311</v>
      </c>
      <c r="E63" s="1">
        <v>1</v>
      </c>
      <c r="F63" s="11"/>
      <c r="G63" s="4" t="s">
        <v>69</v>
      </c>
      <c r="H63" s="4">
        <v>1</v>
      </c>
      <c r="I63" s="4">
        <v>1</v>
      </c>
      <c r="J63" s="4">
        <v>1</v>
      </c>
      <c r="K63" s="4"/>
      <c r="L63" s="4"/>
      <c r="M63" s="4"/>
      <c r="N63" s="8"/>
      <c r="O63" s="4" t="s">
        <v>59</v>
      </c>
      <c r="P63" s="4">
        <v>1</v>
      </c>
      <c r="Q63" s="4">
        <v>1</v>
      </c>
      <c r="R63" s="4">
        <v>1</v>
      </c>
      <c r="S63" s="4">
        <v>1</v>
      </c>
      <c r="T63" s="4" t="s">
        <v>59</v>
      </c>
      <c r="U63" s="4" t="s">
        <v>59</v>
      </c>
      <c r="V63" s="4" t="s">
        <v>69</v>
      </c>
      <c r="W63" s="13"/>
      <c r="X63" s="7"/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8">
        <v>1</v>
      </c>
      <c r="AF63" s="7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8"/>
      <c r="AN63" s="1">
        <f t="shared" si="0"/>
        <v>21</v>
      </c>
      <c r="AO63" s="1">
        <f t="shared" si="1"/>
        <v>0</v>
      </c>
      <c r="AP63" s="1">
        <f t="shared" si="2"/>
        <v>3</v>
      </c>
      <c r="AQ63" s="1">
        <f t="shared" si="3"/>
        <v>24</v>
      </c>
      <c r="AR63" s="1">
        <f t="shared" si="4"/>
        <v>2</v>
      </c>
      <c r="AS63" s="15">
        <f t="shared" si="5"/>
        <v>26</v>
      </c>
      <c r="AT63" s="1">
        <f t="shared" si="6"/>
        <v>0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/>
      <c r="BA63" s="1"/>
      <c r="BB63" s="1">
        <f t="shared" si="7"/>
        <v>4</v>
      </c>
      <c r="BC63" s="1"/>
      <c r="BD63" s="1" t="s">
        <v>187</v>
      </c>
      <c r="BE63" s="1">
        <v>1</v>
      </c>
      <c r="BF63" s="1">
        <v>20</v>
      </c>
      <c r="BG63" s="1">
        <f t="shared" si="8"/>
        <v>21</v>
      </c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ht="14.25" customHeight="1" x14ac:dyDescent="0.25">
      <c r="A64" s="1">
        <v>62</v>
      </c>
      <c r="B64" s="1" t="s">
        <v>74</v>
      </c>
      <c r="C64" s="1" t="s">
        <v>188</v>
      </c>
      <c r="D64" s="64" t="s">
        <v>313</v>
      </c>
      <c r="E64" s="1">
        <v>1</v>
      </c>
      <c r="F64" s="11"/>
      <c r="G64" s="4"/>
      <c r="H64" s="4"/>
      <c r="I64" s="4" t="s">
        <v>69</v>
      </c>
      <c r="J64" s="4" t="s">
        <v>59</v>
      </c>
      <c r="K64" s="4" t="s">
        <v>59</v>
      </c>
      <c r="L64" s="4" t="s">
        <v>59</v>
      </c>
      <c r="M64" s="4">
        <v>1</v>
      </c>
      <c r="N64" s="8" t="s">
        <v>59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 t="s">
        <v>69</v>
      </c>
      <c r="U64" s="4"/>
      <c r="V64" s="4"/>
      <c r="W64" s="13"/>
      <c r="X64" s="7"/>
      <c r="Y64" s="4"/>
      <c r="Z64" s="4" t="s">
        <v>69</v>
      </c>
      <c r="AA64" s="4" t="s">
        <v>59</v>
      </c>
      <c r="AB64" s="4" t="s">
        <v>59</v>
      </c>
      <c r="AC64" s="4" t="s">
        <v>59</v>
      </c>
      <c r="AD64" s="4" t="s">
        <v>59</v>
      </c>
      <c r="AE64" s="8">
        <v>1</v>
      </c>
      <c r="AF64" s="7" t="s">
        <v>59</v>
      </c>
      <c r="AG64" s="4">
        <v>1</v>
      </c>
      <c r="AH64" s="4">
        <v>1</v>
      </c>
      <c r="AI64" s="4">
        <v>1</v>
      </c>
      <c r="AJ64" s="4">
        <v>1</v>
      </c>
      <c r="AK64" s="4" t="s">
        <v>69</v>
      </c>
      <c r="AL64" s="4"/>
      <c r="AM64" s="8"/>
      <c r="AN64" s="1">
        <f t="shared" si="0"/>
        <v>11</v>
      </c>
      <c r="AO64" s="1">
        <f t="shared" si="1"/>
        <v>0</v>
      </c>
      <c r="AP64" s="1">
        <f t="shared" si="2"/>
        <v>9</v>
      </c>
      <c r="AQ64" s="1">
        <f t="shared" si="3"/>
        <v>20</v>
      </c>
      <c r="AR64" s="1">
        <f t="shared" si="4"/>
        <v>4</v>
      </c>
      <c r="AS64" s="15">
        <f t="shared" si="5"/>
        <v>24</v>
      </c>
      <c r="AT64" s="1">
        <f t="shared" si="6"/>
        <v>0</v>
      </c>
      <c r="AU64" s="1"/>
      <c r="AV64" s="1"/>
      <c r="AW64" s="1"/>
      <c r="AX64" s="1"/>
      <c r="AY64" s="1"/>
      <c r="AZ64" s="1"/>
      <c r="BA64" s="1"/>
      <c r="BB64" s="1">
        <f t="shared" si="7"/>
        <v>0</v>
      </c>
      <c r="BC64" s="1"/>
      <c r="BD64" s="1"/>
      <c r="BE64" s="1">
        <v>11</v>
      </c>
      <c r="BF64" s="1"/>
      <c r="BG64" s="1">
        <f t="shared" si="8"/>
        <v>11</v>
      </c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ht="14.25" customHeight="1" x14ac:dyDescent="0.25">
      <c r="A65" s="1">
        <v>63</v>
      </c>
      <c r="B65" s="1" t="s">
        <v>74</v>
      </c>
      <c r="C65" s="1" t="s">
        <v>171</v>
      </c>
      <c r="D65" s="64" t="s">
        <v>313</v>
      </c>
      <c r="E65" s="1">
        <v>0</v>
      </c>
      <c r="F65" s="11"/>
      <c r="G65" s="4"/>
      <c r="H65" s="4"/>
      <c r="I65" s="4"/>
      <c r="J65" s="4"/>
      <c r="K65" s="4"/>
      <c r="L65" s="4"/>
      <c r="M65" s="4"/>
      <c r="N65" s="8"/>
      <c r="O65" s="4"/>
      <c r="P65" s="4"/>
      <c r="Q65" s="4"/>
      <c r="R65" s="4"/>
      <c r="S65" s="4"/>
      <c r="T65" s="4"/>
      <c r="U65" s="4"/>
      <c r="V65" s="4"/>
      <c r="W65" s="13"/>
      <c r="X65" s="7"/>
      <c r="Y65" s="4"/>
      <c r="Z65" s="4"/>
      <c r="AA65" s="4"/>
      <c r="AB65" s="4"/>
      <c r="AC65" s="4"/>
      <c r="AD65" s="4"/>
      <c r="AE65" s="8"/>
      <c r="AF65" s="7"/>
      <c r="AG65" s="4"/>
      <c r="AH65" s="4"/>
      <c r="AI65" s="4"/>
      <c r="AJ65" s="4"/>
      <c r="AK65" s="4"/>
      <c r="AL65" s="4"/>
      <c r="AM65" s="8"/>
      <c r="AN65" s="1">
        <f t="shared" si="0"/>
        <v>0</v>
      </c>
      <c r="AO65" s="1">
        <f t="shared" si="1"/>
        <v>0</v>
      </c>
      <c r="AP65" s="1">
        <f t="shared" si="2"/>
        <v>0</v>
      </c>
      <c r="AQ65" s="1">
        <f t="shared" si="3"/>
        <v>0</v>
      </c>
      <c r="AR65" s="1">
        <f t="shared" si="4"/>
        <v>0</v>
      </c>
      <c r="AS65" s="15">
        <f t="shared" si="5"/>
        <v>0</v>
      </c>
      <c r="AT65" s="1">
        <f t="shared" si="6"/>
        <v>0</v>
      </c>
      <c r="AU65" s="1"/>
      <c r="AV65" s="1"/>
      <c r="AW65" s="1"/>
      <c r="AX65" s="1"/>
      <c r="AY65" s="1"/>
      <c r="AZ65" s="1"/>
      <c r="BA65" s="1"/>
      <c r="BB65" s="1">
        <f t="shared" si="7"/>
        <v>0</v>
      </c>
      <c r="BC65" s="1"/>
      <c r="BD65" s="1"/>
      <c r="BE65" s="1"/>
      <c r="BF65" s="1"/>
      <c r="BG65" s="1">
        <f t="shared" si="8"/>
        <v>0</v>
      </c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ht="16.5" customHeight="1" x14ac:dyDescent="0.35">
      <c r="A66" s="1">
        <v>64</v>
      </c>
      <c r="B66" s="1" t="s">
        <v>58</v>
      </c>
      <c r="C66" s="1" t="s">
        <v>190</v>
      </c>
      <c r="D66" s="64" t="s">
        <v>309</v>
      </c>
      <c r="E66" s="1">
        <v>1</v>
      </c>
      <c r="F66" s="11"/>
      <c r="G66" s="4"/>
      <c r="H66" s="4"/>
      <c r="I66" s="4"/>
      <c r="J66" s="4"/>
      <c r="K66" s="4"/>
      <c r="L66" s="4"/>
      <c r="M66" s="4"/>
      <c r="N66" s="8"/>
      <c r="O66" s="4" t="s">
        <v>59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13"/>
      <c r="X66" s="7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8">
        <v>1</v>
      </c>
      <c r="AF66" s="7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8">
        <v>1</v>
      </c>
      <c r="AN66" s="1">
        <f t="shared" si="0"/>
        <v>23</v>
      </c>
      <c r="AO66" s="1">
        <f t="shared" si="1"/>
        <v>0</v>
      </c>
      <c r="AP66" s="1">
        <f t="shared" si="2"/>
        <v>1</v>
      </c>
      <c r="AQ66" s="1">
        <f t="shared" si="3"/>
        <v>24</v>
      </c>
      <c r="AR66" s="1">
        <f t="shared" si="4"/>
        <v>0</v>
      </c>
      <c r="AS66" s="15">
        <f t="shared" si="5"/>
        <v>24</v>
      </c>
      <c r="AT66" s="1">
        <f t="shared" si="6"/>
        <v>0</v>
      </c>
      <c r="AU66" s="1">
        <v>1</v>
      </c>
      <c r="AV66" s="1">
        <v>1</v>
      </c>
      <c r="AW66" s="1">
        <v>1</v>
      </c>
      <c r="AX66" s="1">
        <v>1</v>
      </c>
      <c r="AY66" s="1"/>
      <c r="AZ66" s="1"/>
      <c r="BA66" s="1"/>
      <c r="BB66" s="1">
        <f t="shared" si="7"/>
        <v>3</v>
      </c>
      <c r="BC66" s="1"/>
      <c r="BD66" s="1" t="s">
        <v>191</v>
      </c>
      <c r="BE66" s="1"/>
      <c r="BF66" s="1">
        <v>23</v>
      </c>
      <c r="BG66" s="1">
        <f t="shared" si="8"/>
        <v>23</v>
      </c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ht="14.25" customHeight="1" x14ac:dyDescent="0.25">
      <c r="A67" s="1">
        <v>65</v>
      </c>
      <c r="B67" s="1" t="s">
        <v>58</v>
      </c>
      <c r="C67" s="1" t="s">
        <v>64</v>
      </c>
      <c r="D67" s="64" t="s">
        <v>308</v>
      </c>
      <c r="E67" s="1">
        <v>1</v>
      </c>
      <c r="F67" s="11"/>
      <c r="G67" s="4"/>
      <c r="H67" s="4"/>
      <c r="I67" s="4"/>
      <c r="J67" s="4"/>
      <c r="K67" s="4"/>
      <c r="L67" s="4"/>
      <c r="M67" s="4"/>
      <c r="N67" s="8"/>
      <c r="O67" s="4"/>
      <c r="P67" s="4"/>
      <c r="Q67" s="4"/>
      <c r="R67" s="4"/>
      <c r="S67" s="4"/>
      <c r="T67" s="4"/>
      <c r="U67" s="4"/>
      <c r="V67" s="4"/>
      <c r="W67" s="13"/>
      <c r="X67" s="7" t="s">
        <v>65</v>
      </c>
      <c r="Y67" s="4">
        <v>1</v>
      </c>
      <c r="Z67" s="4" t="s">
        <v>65</v>
      </c>
      <c r="AA67" s="4">
        <v>1</v>
      </c>
      <c r="AB67" s="4">
        <v>1</v>
      </c>
      <c r="AC67" s="4">
        <v>1</v>
      </c>
      <c r="AD67" s="4">
        <v>1</v>
      </c>
      <c r="AE67" s="8">
        <v>1</v>
      </c>
      <c r="AF67" s="7">
        <v>1</v>
      </c>
      <c r="AG67" s="4">
        <v>1</v>
      </c>
      <c r="AH67" s="4">
        <v>1</v>
      </c>
      <c r="AI67" s="4">
        <v>1</v>
      </c>
      <c r="AJ67" s="4" t="s">
        <v>59</v>
      </c>
      <c r="AK67" s="4">
        <v>1</v>
      </c>
      <c r="AL67" s="4" t="s">
        <v>59</v>
      </c>
      <c r="AM67" s="8"/>
      <c r="AN67" s="1">
        <f t="shared" si="0"/>
        <v>11</v>
      </c>
      <c r="AO67" s="1">
        <f t="shared" si="1"/>
        <v>2</v>
      </c>
      <c r="AP67" s="1">
        <f t="shared" si="2"/>
        <v>2</v>
      </c>
      <c r="AQ67" s="1">
        <f t="shared" si="3"/>
        <v>15</v>
      </c>
      <c r="AR67" s="1">
        <f t="shared" si="4"/>
        <v>0</v>
      </c>
      <c r="AS67" s="15">
        <f t="shared" si="5"/>
        <v>15</v>
      </c>
      <c r="AT67" s="1">
        <f t="shared" si="6"/>
        <v>0</v>
      </c>
      <c r="AU67" s="1">
        <v>1</v>
      </c>
      <c r="AV67" s="1">
        <v>1</v>
      </c>
      <c r="AW67" s="1"/>
      <c r="AX67" s="1"/>
      <c r="AY67" s="1">
        <v>1</v>
      </c>
      <c r="AZ67" s="1">
        <v>1</v>
      </c>
      <c r="BA67" s="1">
        <v>1</v>
      </c>
      <c r="BB67" s="1">
        <f t="shared" si="7"/>
        <v>4</v>
      </c>
      <c r="BC67" s="1"/>
      <c r="BD67" s="1"/>
      <c r="BE67" s="1"/>
      <c r="BF67" s="1">
        <v>11</v>
      </c>
      <c r="BG67" s="1">
        <f t="shared" si="8"/>
        <v>11</v>
      </c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ht="14.25" customHeight="1" x14ac:dyDescent="0.25">
      <c r="A68" s="1">
        <v>66</v>
      </c>
      <c r="B68" s="1" t="s">
        <v>74</v>
      </c>
      <c r="C68" s="1" t="s">
        <v>192</v>
      </c>
      <c r="D68" s="64" t="s">
        <v>311</v>
      </c>
      <c r="E68" s="1">
        <v>1</v>
      </c>
      <c r="F68" s="11"/>
      <c r="G68" s="4"/>
      <c r="H68" s="4"/>
      <c r="I68" s="4"/>
      <c r="J68" s="4"/>
      <c r="K68" s="4"/>
      <c r="L68" s="4"/>
      <c r="M68" s="4"/>
      <c r="N68" s="8">
        <v>1</v>
      </c>
      <c r="O68" s="4"/>
      <c r="P68" s="4"/>
      <c r="Q68" s="4"/>
      <c r="R68" s="4"/>
      <c r="S68" s="4"/>
      <c r="T68" s="4"/>
      <c r="U68" s="4"/>
      <c r="V68" s="4"/>
      <c r="W68" s="13"/>
      <c r="X68" s="7"/>
      <c r="Y68" s="4"/>
      <c r="Z68" s="4"/>
      <c r="AA68" s="4"/>
      <c r="AB68" s="4"/>
      <c r="AC68" s="4"/>
      <c r="AD68" s="4"/>
      <c r="AE68" s="8"/>
      <c r="AF68" s="7"/>
      <c r="AG68" s="4"/>
      <c r="AH68" s="4"/>
      <c r="AI68" s="4"/>
      <c r="AJ68" s="4"/>
      <c r="AK68" s="4"/>
      <c r="AL68" s="4"/>
      <c r="AM68" s="8"/>
      <c r="AN68" s="1">
        <f t="shared" si="0"/>
        <v>1</v>
      </c>
      <c r="AO68" s="1">
        <f t="shared" si="1"/>
        <v>0</v>
      </c>
      <c r="AP68" s="1">
        <f t="shared" si="2"/>
        <v>0</v>
      </c>
      <c r="AQ68" s="1">
        <f t="shared" si="3"/>
        <v>1</v>
      </c>
      <c r="AR68" s="1">
        <f t="shared" si="4"/>
        <v>0</v>
      </c>
      <c r="AS68" s="15">
        <f t="shared" si="5"/>
        <v>1</v>
      </c>
      <c r="AT68" s="1">
        <f t="shared" si="6"/>
        <v>0</v>
      </c>
      <c r="AU68" s="1">
        <v>1</v>
      </c>
      <c r="AV68" s="1"/>
      <c r="AW68" s="1"/>
      <c r="AX68" s="1">
        <v>1</v>
      </c>
      <c r="AY68" s="1"/>
      <c r="AZ68" s="1"/>
      <c r="BA68" s="1"/>
      <c r="BB68" s="1">
        <f t="shared" si="7"/>
        <v>1</v>
      </c>
      <c r="BC68" s="1"/>
      <c r="BD68" s="1"/>
      <c r="BE68" s="1"/>
      <c r="BF68" s="1">
        <v>1</v>
      </c>
      <c r="BG68" s="1">
        <f t="shared" si="8"/>
        <v>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ht="16.5" customHeight="1" x14ac:dyDescent="0.35">
      <c r="A69" s="1">
        <v>67</v>
      </c>
      <c r="B69" s="1" t="s">
        <v>58</v>
      </c>
      <c r="C69" s="1" t="s">
        <v>121</v>
      </c>
      <c r="D69" s="64" t="s">
        <v>309</v>
      </c>
      <c r="E69" s="1">
        <v>1</v>
      </c>
      <c r="F69" s="11"/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8">
        <v>1</v>
      </c>
      <c r="O69" s="4" t="s">
        <v>59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13"/>
      <c r="X69" s="7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8">
        <v>1</v>
      </c>
      <c r="AF69" s="7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8">
        <v>1</v>
      </c>
      <c r="AN69" s="1">
        <f t="shared" si="0"/>
        <v>31</v>
      </c>
      <c r="AO69" s="1">
        <f t="shared" si="1"/>
        <v>0</v>
      </c>
      <c r="AP69" s="1">
        <f t="shared" si="2"/>
        <v>1</v>
      </c>
      <c r="AQ69" s="1">
        <f t="shared" si="3"/>
        <v>32</v>
      </c>
      <c r="AR69" s="1">
        <f t="shared" si="4"/>
        <v>0</v>
      </c>
      <c r="AS69" s="15">
        <f t="shared" si="5"/>
        <v>32</v>
      </c>
      <c r="AT69" s="1">
        <f t="shared" si="6"/>
        <v>0</v>
      </c>
      <c r="AU69" s="1">
        <v>1</v>
      </c>
      <c r="AV69" s="1">
        <v>1</v>
      </c>
      <c r="AW69" s="1"/>
      <c r="AX69" s="1">
        <v>1</v>
      </c>
      <c r="AY69" s="1"/>
      <c r="AZ69" s="1"/>
      <c r="BA69" s="1"/>
      <c r="BB69" s="1">
        <f t="shared" si="7"/>
        <v>2</v>
      </c>
      <c r="BC69" s="1"/>
      <c r="BD69" s="1" t="s">
        <v>193</v>
      </c>
      <c r="BE69" s="1"/>
      <c r="BF69" s="1">
        <v>31</v>
      </c>
      <c r="BG69" s="1">
        <f t="shared" si="8"/>
        <v>31</v>
      </c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ht="14.25" customHeight="1" x14ac:dyDescent="0.25">
      <c r="A70" s="1">
        <v>68</v>
      </c>
      <c r="B70" s="1" t="s">
        <v>74</v>
      </c>
      <c r="C70" s="1" t="s">
        <v>172</v>
      </c>
      <c r="D70" s="64" t="s">
        <v>315</v>
      </c>
      <c r="E70" s="1">
        <v>0</v>
      </c>
      <c r="F70" s="11"/>
      <c r="G70" s="4"/>
      <c r="H70" s="4"/>
      <c r="I70" s="4"/>
      <c r="J70" s="4"/>
      <c r="K70" s="4"/>
      <c r="L70" s="4"/>
      <c r="M70" s="4"/>
      <c r="N70" s="8"/>
      <c r="O70" s="4"/>
      <c r="P70" s="4"/>
      <c r="Q70" s="4"/>
      <c r="R70" s="4"/>
      <c r="S70" s="4"/>
      <c r="T70" s="4"/>
      <c r="U70" s="4"/>
      <c r="V70" s="4"/>
      <c r="W70" s="13"/>
      <c r="X70" s="7"/>
      <c r="Y70" s="4"/>
      <c r="Z70" s="4"/>
      <c r="AA70" s="4"/>
      <c r="AB70" s="4"/>
      <c r="AC70" s="4"/>
      <c r="AD70" s="4"/>
      <c r="AE70" s="8"/>
      <c r="AF70" s="7"/>
      <c r="AG70" s="4"/>
      <c r="AH70" s="4"/>
      <c r="AI70" s="4"/>
      <c r="AJ70" s="4"/>
      <c r="AK70" s="4"/>
      <c r="AL70" s="4"/>
      <c r="AM70" s="8"/>
      <c r="AN70" s="1">
        <f t="shared" si="0"/>
        <v>0</v>
      </c>
      <c r="AO70" s="1">
        <f t="shared" si="1"/>
        <v>0</v>
      </c>
      <c r="AP70" s="1">
        <f t="shared" si="2"/>
        <v>0</v>
      </c>
      <c r="AQ70" s="1">
        <f t="shared" si="3"/>
        <v>0</v>
      </c>
      <c r="AR70" s="1">
        <f t="shared" si="4"/>
        <v>0</v>
      </c>
      <c r="AS70" s="15">
        <f t="shared" si="5"/>
        <v>0</v>
      </c>
      <c r="AT70" s="1">
        <f t="shared" si="6"/>
        <v>0</v>
      </c>
      <c r="AU70" s="1"/>
      <c r="AV70" s="1"/>
      <c r="AW70" s="1"/>
      <c r="AX70" s="1"/>
      <c r="AY70" s="1"/>
      <c r="AZ70" s="1"/>
      <c r="BA70" s="1"/>
      <c r="BB70" s="1">
        <f t="shared" si="7"/>
        <v>0</v>
      </c>
      <c r="BC70" s="1"/>
      <c r="BD70" s="1"/>
      <c r="BE70" s="1"/>
      <c r="BF70" s="1"/>
      <c r="BG70" s="1">
        <f t="shared" si="8"/>
        <v>0</v>
      </c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ht="15.75" customHeight="1" x14ac:dyDescent="0.25">
      <c r="A71" s="1">
        <v>69</v>
      </c>
      <c r="B71" s="1" t="s">
        <v>58</v>
      </c>
      <c r="C71" s="1" t="s">
        <v>99</v>
      </c>
      <c r="D71" s="64" t="s">
        <v>308</v>
      </c>
      <c r="E71" s="1">
        <v>1</v>
      </c>
      <c r="F71" s="11"/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8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13"/>
      <c r="X71" s="7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8">
        <v>1</v>
      </c>
      <c r="AF71" s="7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8">
        <v>1</v>
      </c>
      <c r="AN71" s="1">
        <f t="shared" si="0"/>
        <v>32</v>
      </c>
      <c r="AO71" s="1">
        <f t="shared" si="1"/>
        <v>0</v>
      </c>
      <c r="AP71" s="1">
        <f t="shared" si="2"/>
        <v>0</v>
      </c>
      <c r="AQ71" s="1">
        <f t="shared" si="3"/>
        <v>32</v>
      </c>
      <c r="AR71" s="1">
        <f t="shared" si="4"/>
        <v>0</v>
      </c>
      <c r="AS71" s="15">
        <f t="shared" si="5"/>
        <v>32</v>
      </c>
      <c r="AT71" s="1">
        <f t="shared" si="6"/>
        <v>0</v>
      </c>
      <c r="AU71" s="1">
        <v>1</v>
      </c>
      <c r="AV71" s="1">
        <v>1</v>
      </c>
      <c r="AW71" s="1"/>
      <c r="AX71" s="1">
        <v>1</v>
      </c>
      <c r="AY71" s="1"/>
      <c r="AZ71" s="1"/>
      <c r="BA71" s="1">
        <v>1</v>
      </c>
      <c r="BB71" s="1">
        <f t="shared" si="7"/>
        <v>3</v>
      </c>
      <c r="BC71" s="1"/>
      <c r="BD71" s="1" t="s">
        <v>194</v>
      </c>
      <c r="BE71" s="1"/>
      <c r="BF71" s="1">
        <v>32</v>
      </c>
      <c r="BG71" s="1">
        <f t="shared" si="8"/>
        <v>32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ht="15.75" customHeight="1" x14ac:dyDescent="0.25">
      <c r="A72" s="1">
        <v>70</v>
      </c>
      <c r="B72" s="1" t="s">
        <v>58</v>
      </c>
      <c r="C72" s="1" t="s">
        <v>93</v>
      </c>
      <c r="D72" s="64" t="s">
        <v>312</v>
      </c>
      <c r="E72" s="1">
        <v>1</v>
      </c>
      <c r="F72" s="11"/>
      <c r="G72" s="4"/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8">
        <v>1</v>
      </c>
      <c r="O72" s="4">
        <v>1</v>
      </c>
      <c r="P72" s="4">
        <v>1</v>
      </c>
      <c r="Q72" s="4" t="s">
        <v>69</v>
      </c>
      <c r="R72" s="4">
        <v>1</v>
      </c>
      <c r="S72" s="4">
        <v>1</v>
      </c>
      <c r="T72" s="4">
        <v>1</v>
      </c>
      <c r="U72" s="4">
        <v>1</v>
      </c>
      <c r="V72" s="4"/>
      <c r="W72" s="13"/>
      <c r="X72" s="7"/>
      <c r="Y72" s="4" t="s">
        <v>59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8">
        <v>1</v>
      </c>
      <c r="AF72" s="7" t="s">
        <v>59</v>
      </c>
      <c r="AG72" s="4" t="s">
        <v>59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8"/>
      <c r="AN72" s="1">
        <f t="shared" si="0"/>
        <v>24</v>
      </c>
      <c r="AO72" s="1">
        <f t="shared" si="1"/>
        <v>0</v>
      </c>
      <c r="AP72" s="1">
        <f t="shared" si="2"/>
        <v>3</v>
      </c>
      <c r="AQ72" s="1">
        <f t="shared" si="3"/>
        <v>27</v>
      </c>
      <c r="AR72" s="1">
        <f t="shared" si="4"/>
        <v>1</v>
      </c>
      <c r="AS72" s="15">
        <f t="shared" si="5"/>
        <v>28</v>
      </c>
      <c r="AT72" s="1">
        <f t="shared" si="6"/>
        <v>0</v>
      </c>
      <c r="AU72" s="1">
        <v>1</v>
      </c>
      <c r="AV72" s="1">
        <v>1</v>
      </c>
      <c r="AW72" s="1"/>
      <c r="AX72" s="1"/>
      <c r="AY72" s="1">
        <v>1</v>
      </c>
      <c r="AZ72" s="1"/>
      <c r="BA72" s="1">
        <v>1</v>
      </c>
      <c r="BB72" s="1">
        <f t="shared" si="7"/>
        <v>3</v>
      </c>
      <c r="BC72" s="1"/>
      <c r="BD72" s="1" t="s">
        <v>195</v>
      </c>
      <c r="BE72" s="1">
        <v>1</v>
      </c>
      <c r="BF72" s="1">
        <v>23</v>
      </c>
      <c r="BG72" s="1">
        <f t="shared" si="8"/>
        <v>24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ht="18" x14ac:dyDescent="0.35">
      <c r="A73" s="1">
        <v>71</v>
      </c>
      <c r="B73" s="1" t="s">
        <v>58</v>
      </c>
      <c r="C73" s="1" t="s">
        <v>196</v>
      </c>
      <c r="D73" s="64" t="s">
        <v>309</v>
      </c>
      <c r="E73" s="1">
        <v>1</v>
      </c>
      <c r="F73" s="11"/>
      <c r="G73" s="4"/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8">
        <v>1</v>
      </c>
      <c r="O73" s="4" t="s">
        <v>59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13"/>
      <c r="X73" s="7"/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8">
        <v>1</v>
      </c>
      <c r="AF73" s="7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8"/>
      <c r="AN73" s="1">
        <f t="shared" si="0"/>
        <v>28</v>
      </c>
      <c r="AO73" s="1">
        <f t="shared" si="1"/>
        <v>0</v>
      </c>
      <c r="AP73" s="1">
        <f t="shared" si="2"/>
        <v>1</v>
      </c>
      <c r="AQ73" s="1">
        <f t="shared" si="3"/>
        <v>29</v>
      </c>
      <c r="AR73" s="1">
        <f t="shared" si="4"/>
        <v>0</v>
      </c>
      <c r="AS73" s="15">
        <f t="shared" si="5"/>
        <v>29</v>
      </c>
      <c r="AT73" s="1">
        <f t="shared" si="6"/>
        <v>0</v>
      </c>
      <c r="AU73" s="1">
        <v>1</v>
      </c>
      <c r="AV73" s="1">
        <v>1</v>
      </c>
      <c r="AW73" s="1"/>
      <c r="AX73" s="1">
        <v>1</v>
      </c>
      <c r="AY73" s="1"/>
      <c r="AZ73" s="1"/>
      <c r="BA73" s="1"/>
      <c r="BB73" s="1">
        <f t="shared" si="7"/>
        <v>2</v>
      </c>
      <c r="BC73" s="1"/>
      <c r="BD73" s="1" t="s">
        <v>197</v>
      </c>
      <c r="BE73" s="1"/>
      <c r="BF73" s="1">
        <v>28</v>
      </c>
      <c r="BG73" s="1">
        <f t="shared" si="8"/>
        <v>28</v>
      </c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ht="15.75" customHeight="1" x14ac:dyDescent="0.25">
      <c r="A74" s="1">
        <v>72</v>
      </c>
      <c r="B74" s="1" t="s">
        <v>58</v>
      </c>
      <c r="C74" s="1" t="s">
        <v>99</v>
      </c>
      <c r="D74" s="64" t="s">
        <v>308</v>
      </c>
      <c r="E74" s="1">
        <v>1</v>
      </c>
      <c r="F74" s="11"/>
      <c r="G74" s="4">
        <v>1</v>
      </c>
      <c r="H74" s="4" t="s">
        <v>65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8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 t="s">
        <v>65</v>
      </c>
      <c r="U74" s="4" t="s">
        <v>65</v>
      </c>
      <c r="V74" s="4">
        <v>1</v>
      </c>
      <c r="W74" s="13"/>
      <c r="X74" s="7">
        <v>1</v>
      </c>
      <c r="Y74" s="4" t="s">
        <v>65</v>
      </c>
      <c r="Z74" s="4" t="s">
        <v>65</v>
      </c>
      <c r="AA74" s="4">
        <v>1</v>
      </c>
      <c r="AB74" s="4">
        <v>1</v>
      </c>
      <c r="AC74" s="4">
        <v>1</v>
      </c>
      <c r="AD74" s="4">
        <v>1</v>
      </c>
      <c r="AE74" s="8">
        <v>1</v>
      </c>
      <c r="AF74" s="7">
        <v>1</v>
      </c>
      <c r="AG74" s="4">
        <v>1</v>
      </c>
      <c r="AH74" s="4">
        <v>1</v>
      </c>
      <c r="AI74" s="4">
        <v>1</v>
      </c>
      <c r="AJ74" s="4" t="s">
        <v>65</v>
      </c>
      <c r="AK74" s="4" t="s">
        <v>65</v>
      </c>
      <c r="AL74" s="4">
        <v>1</v>
      </c>
      <c r="AM74" s="8">
        <v>1</v>
      </c>
      <c r="AN74" s="1">
        <f t="shared" si="0"/>
        <v>25</v>
      </c>
      <c r="AO74" s="1">
        <f t="shared" si="1"/>
        <v>7</v>
      </c>
      <c r="AP74" s="1">
        <f t="shared" si="2"/>
        <v>0</v>
      </c>
      <c r="AQ74" s="1">
        <f t="shared" si="3"/>
        <v>32</v>
      </c>
      <c r="AR74" s="1">
        <f t="shared" si="4"/>
        <v>0</v>
      </c>
      <c r="AS74" s="15">
        <f t="shared" si="5"/>
        <v>32</v>
      </c>
      <c r="AT74" s="1">
        <f t="shared" si="6"/>
        <v>0</v>
      </c>
      <c r="AU74" s="1">
        <v>1</v>
      </c>
      <c r="AV74" s="1">
        <v>1</v>
      </c>
      <c r="AW74" s="1">
        <v>1</v>
      </c>
      <c r="AX74" s="1"/>
      <c r="AY74" s="1">
        <v>1</v>
      </c>
      <c r="AZ74" s="1">
        <v>1</v>
      </c>
      <c r="BA74" s="1">
        <v>1</v>
      </c>
      <c r="BB74" s="1">
        <f t="shared" si="7"/>
        <v>5</v>
      </c>
      <c r="BC74" s="1"/>
      <c r="BD74" s="1" t="s">
        <v>198</v>
      </c>
      <c r="BE74" s="1"/>
      <c r="BF74" s="1">
        <v>25</v>
      </c>
      <c r="BG74" s="1">
        <f t="shared" si="8"/>
        <v>25</v>
      </c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ht="14.25" customHeight="1" x14ac:dyDescent="0.25">
      <c r="A75" s="1">
        <v>73</v>
      </c>
      <c r="B75" s="1" t="s">
        <v>74</v>
      </c>
      <c r="C75" s="1" t="s">
        <v>192</v>
      </c>
      <c r="D75" s="64" t="s">
        <v>311</v>
      </c>
      <c r="E75" s="1">
        <v>1</v>
      </c>
      <c r="F75" s="11"/>
      <c r="G75" s="4" t="s">
        <v>69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 t="s">
        <v>69</v>
      </c>
      <c r="N75" s="8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 t="s">
        <v>69</v>
      </c>
      <c r="W75" s="13"/>
      <c r="X75" s="7" t="s">
        <v>69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8">
        <v>1</v>
      </c>
      <c r="AF75" s="7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8" t="s">
        <v>69</v>
      </c>
      <c r="AN75" s="1">
        <f t="shared" si="0"/>
        <v>27</v>
      </c>
      <c r="AO75" s="1">
        <f t="shared" si="1"/>
        <v>0</v>
      </c>
      <c r="AP75" s="1">
        <f t="shared" si="2"/>
        <v>0</v>
      </c>
      <c r="AQ75" s="1">
        <f t="shared" si="3"/>
        <v>27</v>
      </c>
      <c r="AR75" s="1">
        <f t="shared" si="4"/>
        <v>5</v>
      </c>
      <c r="AS75" s="15">
        <f t="shared" si="5"/>
        <v>32</v>
      </c>
      <c r="AT75" s="1">
        <f t="shared" si="6"/>
        <v>0</v>
      </c>
      <c r="AU75" s="1">
        <v>1</v>
      </c>
      <c r="AV75" s="1">
        <v>1</v>
      </c>
      <c r="AW75" s="1">
        <v>1</v>
      </c>
      <c r="AX75" s="1">
        <v>1</v>
      </c>
      <c r="AY75" s="1"/>
      <c r="AZ75" s="1"/>
      <c r="BA75" s="1"/>
      <c r="BB75" s="1">
        <f t="shared" si="7"/>
        <v>3</v>
      </c>
      <c r="BC75" s="1"/>
      <c r="BD75" s="1"/>
      <c r="BE75" s="1"/>
      <c r="BF75" s="1">
        <v>27</v>
      </c>
      <c r="BG75" s="1">
        <f t="shared" si="8"/>
        <v>27</v>
      </c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ht="16.5" customHeight="1" x14ac:dyDescent="0.35">
      <c r="A76" s="1">
        <v>74</v>
      </c>
      <c r="B76" s="1" t="s">
        <v>63</v>
      </c>
      <c r="C76" s="1" t="s">
        <v>99</v>
      </c>
      <c r="D76" s="64" t="s">
        <v>308</v>
      </c>
      <c r="E76" s="1">
        <v>1</v>
      </c>
      <c r="F76" s="11"/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8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13"/>
      <c r="X76" s="7"/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8">
        <v>1</v>
      </c>
      <c r="AF76" s="7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8"/>
      <c r="AN76" s="1">
        <f t="shared" si="0"/>
        <v>30</v>
      </c>
      <c r="AO76" s="1">
        <f t="shared" si="1"/>
        <v>0</v>
      </c>
      <c r="AP76" s="1">
        <f t="shared" si="2"/>
        <v>0</v>
      </c>
      <c r="AQ76" s="1">
        <f t="shared" si="3"/>
        <v>30</v>
      </c>
      <c r="AR76" s="1">
        <f t="shared" si="4"/>
        <v>0</v>
      </c>
      <c r="AS76" s="15">
        <f t="shared" si="5"/>
        <v>30</v>
      </c>
      <c r="AT76" s="1">
        <f t="shared" si="6"/>
        <v>0</v>
      </c>
      <c r="AU76" s="1">
        <v>1</v>
      </c>
      <c r="AV76" s="1">
        <v>1</v>
      </c>
      <c r="AW76" s="1"/>
      <c r="AX76" s="1">
        <v>1</v>
      </c>
      <c r="AY76" s="1"/>
      <c r="AZ76" s="1"/>
      <c r="BA76" s="1"/>
      <c r="BB76" s="1">
        <f t="shared" si="7"/>
        <v>2</v>
      </c>
      <c r="BC76" s="1"/>
      <c r="BD76" s="1" t="s">
        <v>199</v>
      </c>
      <c r="BE76" s="1">
        <v>2</v>
      </c>
      <c r="BF76" s="1">
        <v>28</v>
      </c>
      <c r="BG76" s="1">
        <f t="shared" si="8"/>
        <v>30</v>
      </c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ht="14.25" customHeight="1" x14ac:dyDescent="0.25">
      <c r="A77" s="1">
        <v>75</v>
      </c>
      <c r="B77" s="1" t="s">
        <v>58</v>
      </c>
      <c r="C77" s="1" t="s">
        <v>67</v>
      </c>
      <c r="D77" s="64" t="s">
        <v>67</v>
      </c>
      <c r="E77" s="1">
        <v>0</v>
      </c>
      <c r="F77" s="11"/>
      <c r="G77" s="4"/>
      <c r="H77" s="4"/>
      <c r="I77" s="4"/>
      <c r="J77" s="4"/>
      <c r="K77" s="4"/>
      <c r="L77" s="4"/>
      <c r="M77" s="4"/>
      <c r="N77" s="8"/>
      <c r="O77" s="4"/>
      <c r="P77" s="4"/>
      <c r="Q77" s="4"/>
      <c r="R77" s="4"/>
      <c r="S77" s="4"/>
      <c r="T77" s="4"/>
      <c r="U77" s="4"/>
      <c r="V77" s="4"/>
      <c r="W77" s="13"/>
      <c r="X77" s="7"/>
      <c r="Y77" s="4"/>
      <c r="Z77" s="4"/>
      <c r="AA77" s="4"/>
      <c r="AB77" s="4"/>
      <c r="AC77" s="4"/>
      <c r="AD77" s="4"/>
      <c r="AE77" s="8"/>
      <c r="AF77" s="7"/>
      <c r="AG77" s="4"/>
      <c r="AH77" s="4"/>
      <c r="AI77" s="4"/>
      <c r="AJ77" s="4"/>
      <c r="AK77" s="4"/>
      <c r="AL77" s="4"/>
      <c r="AM77" s="8"/>
      <c r="AN77" s="1">
        <f t="shared" si="0"/>
        <v>0</v>
      </c>
      <c r="AO77" s="1">
        <f t="shared" si="1"/>
        <v>0</v>
      </c>
      <c r="AP77" s="1">
        <f t="shared" si="2"/>
        <v>0</v>
      </c>
      <c r="AQ77" s="1">
        <f t="shared" si="3"/>
        <v>0</v>
      </c>
      <c r="AR77" s="1">
        <f t="shared" si="4"/>
        <v>0</v>
      </c>
      <c r="AS77" s="15">
        <f t="shared" si="5"/>
        <v>0</v>
      </c>
      <c r="AT77" s="1">
        <f t="shared" si="6"/>
        <v>0</v>
      </c>
      <c r="AU77" s="1"/>
      <c r="AV77" s="1"/>
      <c r="AW77" s="1"/>
      <c r="AX77" s="1"/>
      <c r="AY77" s="1"/>
      <c r="AZ77" s="1"/>
      <c r="BA77" s="1"/>
      <c r="BB77" s="1">
        <f t="shared" si="7"/>
        <v>0</v>
      </c>
      <c r="BC77" s="1"/>
      <c r="BD77" s="1"/>
      <c r="BE77" s="1"/>
      <c r="BF77" s="1"/>
      <c r="BG77" s="1">
        <f t="shared" si="8"/>
        <v>0</v>
      </c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ht="14.25" customHeight="1" x14ac:dyDescent="0.25">
      <c r="A78" s="1">
        <v>76</v>
      </c>
      <c r="B78" s="1" t="s">
        <v>63</v>
      </c>
      <c r="C78" s="1" t="s">
        <v>112</v>
      </c>
      <c r="D78" s="64" t="s">
        <v>307</v>
      </c>
      <c r="E78" s="1">
        <v>1</v>
      </c>
      <c r="F78" s="11"/>
      <c r="G78" s="4"/>
      <c r="H78" s="4">
        <v>1</v>
      </c>
      <c r="I78" s="4">
        <v>1</v>
      </c>
      <c r="J78" s="4">
        <v>1</v>
      </c>
      <c r="K78" s="4" t="s">
        <v>65</v>
      </c>
      <c r="L78" s="4">
        <v>1</v>
      </c>
      <c r="M78" s="4">
        <v>1</v>
      </c>
      <c r="N78" s="8">
        <v>1</v>
      </c>
      <c r="O78" s="4">
        <v>1</v>
      </c>
      <c r="P78" s="4">
        <v>1</v>
      </c>
      <c r="Q78" s="4">
        <v>1</v>
      </c>
      <c r="R78" s="4">
        <v>1</v>
      </c>
      <c r="S78" s="4" t="s">
        <v>65</v>
      </c>
      <c r="T78" s="4" t="s">
        <v>65</v>
      </c>
      <c r="U78" s="4">
        <v>1</v>
      </c>
      <c r="V78" s="4"/>
      <c r="W78" s="13"/>
      <c r="X78" s="7">
        <v>1</v>
      </c>
      <c r="Y78" s="4">
        <v>1</v>
      </c>
      <c r="Z78" s="4" t="s">
        <v>65</v>
      </c>
      <c r="AA78" s="4" t="s">
        <v>59</v>
      </c>
      <c r="AB78" s="4">
        <v>1</v>
      </c>
      <c r="AC78" s="4">
        <v>1</v>
      </c>
      <c r="AD78" s="4" t="s">
        <v>59</v>
      </c>
      <c r="AE78" s="8" t="s">
        <v>59</v>
      </c>
      <c r="AF78" s="7" t="s">
        <v>59</v>
      </c>
      <c r="AG78" s="4">
        <v>1</v>
      </c>
      <c r="AH78" s="4">
        <v>1</v>
      </c>
      <c r="AI78" s="4">
        <v>1</v>
      </c>
      <c r="AJ78" s="4">
        <v>1</v>
      </c>
      <c r="AK78" s="4" t="s">
        <v>65</v>
      </c>
      <c r="AL78" s="4" t="s">
        <v>65</v>
      </c>
      <c r="AM78" s="8">
        <v>1</v>
      </c>
      <c r="AN78" s="1">
        <f t="shared" si="0"/>
        <v>20</v>
      </c>
      <c r="AO78" s="1">
        <f t="shared" si="1"/>
        <v>6</v>
      </c>
      <c r="AP78" s="1">
        <f t="shared" si="2"/>
        <v>4</v>
      </c>
      <c r="AQ78" s="1">
        <f t="shared" si="3"/>
        <v>30</v>
      </c>
      <c r="AR78" s="1">
        <f t="shared" si="4"/>
        <v>0</v>
      </c>
      <c r="AS78" s="15">
        <f t="shared" si="5"/>
        <v>30</v>
      </c>
      <c r="AT78" s="1">
        <f t="shared" si="6"/>
        <v>0</v>
      </c>
      <c r="AU78" s="1">
        <v>1</v>
      </c>
      <c r="AV78" s="1">
        <v>1</v>
      </c>
      <c r="AW78" s="1">
        <v>1</v>
      </c>
      <c r="AX78" s="1"/>
      <c r="AY78" s="1">
        <v>1</v>
      </c>
      <c r="AZ78" s="1">
        <v>1</v>
      </c>
      <c r="BA78" s="1">
        <v>1</v>
      </c>
      <c r="BB78" s="1">
        <f t="shared" si="7"/>
        <v>5</v>
      </c>
      <c r="BC78" s="1"/>
      <c r="BD78" s="1"/>
      <c r="BE78" s="1"/>
      <c r="BF78" s="1">
        <v>20</v>
      </c>
      <c r="BG78" s="1">
        <f t="shared" si="8"/>
        <v>20</v>
      </c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ht="14.25" customHeight="1" x14ac:dyDescent="0.25">
      <c r="A79" s="1">
        <v>77</v>
      </c>
      <c r="B79" s="1" t="s">
        <v>74</v>
      </c>
      <c r="C79" s="1" t="s">
        <v>200</v>
      </c>
      <c r="D79" s="64" t="s">
        <v>314</v>
      </c>
      <c r="E79" s="1">
        <v>1</v>
      </c>
      <c r="F79" s="11"/>
      <c r="G79" s="4" t="s">
        <v>69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8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 t="s">
        <v>69</v>
      </c>
      <c r="W79" s="13"/>
      <c r="X79" s="7" t="s">
        <v>69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8">
        <v>1</v>
      </c>
      <c r="AF79" s="7">
        <v>1</v>
      </c>
      <c r="AG79" s="4">
        <v>1</v>
      </c>
      <c r="AH79" s="4">
        <v>1</v>
      </c>
      <c r="AI79" s="4">
        <v>1</v>
      </c>
      <c r="AJ79" s="4">
        <v>1</v>
      </c>
      <c r="AK79" s="4" t="s">
        <v>65</v>
      </c>
      <c r="AL79" s="4">
        <v>1</v>
      </c>
      <c r="AM79" s="8"/>
      <c r="AN79" s="1">
        <f t="shared" si="0"/>
        <v>27</v>
      </c>
      <c r="AO79" s="1">
        <f t="shared" si="1"/>
        <v>1</v>
      </c>
      <c r="AP79" s="1">
        <f t="shared" si="2"/>
        <v>0</v>
      </c>
      <c r="AQ79" s="1">
        <f t="shared" si="3"/>
        <v>28</v>
      </c>
      <c r="AR79" s="1">
        <f t="shared" si="4"/>
        <v>3</v>
      </c>
      <c r="AS79" s="15">
        <f t="shared" si="5"/>
        <v>31</v>
      </c>
      <c r="AT79" s="1">
        <f t="shared" si="6"/>
        <v>0</v>
      </c>
      <c r="AU79" s="1">
        <v>1</v>
      </c>
      <c r="AV79" s="1">
        <v>1</v>
      </c>
      <c r="AW79" s="1"/>
      <c r="AX79" s="1">
        <v>1</v>
      </c>
      <c r="AY79" s="1"/>
      <c r="AZ79" s="1">
        <v>1</v>
      </c>
      <c r="BA79" s="1"/>
      <c r="BB79" s="1">
        <f t="shared" si="7"/>
        <v>3</v>
      </c>
      <c r="BC79" s="1"/>
      <c r="BD79" s="1"/>
      <c r="BE79" s="1"/>
      <c r="BF79" s="1">
        <v>27</v>
      </c>
      <c r="BG79" s="1">
        <f t="shared" si="8"/>
        <v>27</v>
      </c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ht="16.5" customHeight="1" x14ac:dyDescent="0.35">
      <c r="A80" s="1">
        <v>78</v>
      </c>
      <c r="B80" s="1" t="s">
        <v>58</v>
      </c>
      <c r="C80" s="1" t="s">
        <v>99</v>
      </c>
      <c r="D80" s="64" t="s">
        <v>308</v>
      </c>
      <c r="E80" s="1">
        <v>1</v>
      </c>
      <c r="F80" s="11"/>
      <c r="G80" s="4" t="s">
        <v>59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8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13"/>
      <c r="X80" s="7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8">
        <v>1</v>
      </c>
      <c r="AF80" s="7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8">
        <v>1</v>
      </c>
      <c r="AN80" s="1">
        <f t="shared" si="0"/>
        <v>31</v>
      </c>
      <c r="AO80" s="1">
        <f t="shared" si="1"/>
        <v>0</v>
      </c>
      <c r="AP80" s="1">
        <f t="shared" si="2"/>
        <v>1</v>
      </c>
      <c r="AQ80" s="1">
        <f t="shared" si="3"/>
        <v>32</v>
      </c>
      <c r="AR80" s="1">
        <f t="shared" si="4"/>
        <v>0</v>
      </c>
      <c r="AS80" s="15">
        <f t="shared" si="5"/>
        <v>32</v>
      </c>
      <c r="AT80" s="1">
        <f t="shared" si="6"/>
        <v>0</v>
      </c>
      <c r="AU80" s="1">
        <v>1</v>
      </c>
      <c r="AV80" s="1">
        <v>1</v>
      </c>
      <c r="AW80" s="1"/>
      <c r="AX80" s="1">
        <v>1</v>
      </c>
      <c r="AY80" s="1"/>
      <c r="AZ80" s="1"/>
      <c r="BA80" s="1">
        <v>1</v>
      </c>
      <c r="BB80" s="1">
        <f t="shared" si="7"/>
        <v>3</v>
      </c>
      <c r="BC80" s="1"/>
      <c r="BD80" s="1" t="s">
        <v>201</v>
      </c>
      <c r="BE80" s="1"/>
      <c r="BF80" s="1">
        <v>31</v>
      </c>
      <c r="BG80" s="1">
        <f t="shared" si="8"/>
        <v>31</v>
      </c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ht="14.25" customHeight="1" x14ac:dyDescent="0.25">
      <c r="A81" s="1">
        <v>79</v>
      </c>
      <c r="B81" s="1" t="s">
        <v>63</v>
      </c>
      <c r="C81" s="1" t="s">
        <v>112</v>
      </c>
      <c r="D81" s="64" t="s">
        <v>307</v>
      </c>
      <c r="E81" s="1">
        <v>1</v>
      </c>
      <c r="F81" s="11"/>
      <c r="G81" s="4"/>
      <c r="H81" s="4">
        <v>1</v>
      </c>
      <c r="I81" s="4" t="s">
        <v>59</v>
      </c>
      <c r="J81" s="4">
        <v>1</v>
      </c>
      <c r="K81" s="4">
        <v>1</v>
      </c>
      <c r="L81" s="4" t="s">
        <v>59</v>
      </c>
      <c r="M81" s="4">
        <v>1</v>
      </c>
      <c r="N81" s="8" t="s">
        <v>59</v>
      </c>
      <c r="O81" s="4"/>
      <c r="P81" s="4"/>
      <c r="Q81" s="4"/>
      <c r="R81" s="4"/>
      <c r="S81" s="4"/>
      <c r="T81" s="4"/>
      <c r="U81" s="4"/>
      <c r="V81" s="4"/>
      <c r="W81" s="13"/>
      <c r="X81" s="7" t="s">
        <v>59</v>
      </c>
      <c r="Y81" s="4">
        <v>1</v>
      </c>
      <c r="Z81" s="4">
        <v>1</v>
      </c>
      <c r="AA81" s="4">
        <v>1</v>
      </c>
      <c r="AB81" s="4" t="s">
        <v>59</v>
      </c>
      <c r="AC81" s="4">
        <v>1</v>
      </c>
      <c r="AD81" s="4">
        <v>1</v>
      </c>
      <c r="AE81" s="8">
        <v>1</v>
      </c>
      <c r="AF81" s="7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 t="s">
        <v>59</v>
      </c>
      <c r="AM81" s="8"/>
      <c r="AN81" s="1">
        <f t="shared" si="0"/>
        <v>16</v>
      </c>
      <c r="AO81" s="1">
        <f t="shared" si="1"/>
        <v>0</v>
      </c>
      <c r="AP81" s="1">
        <f t="shared" si="2"/>
        <v>6</v>
      </c>
      <c r="AQ81" s="1">
        <f t="shared" si="3"/>
        <v>22</v>
      </c>
      <c r="AR81" s="1">
        <f t="shared" si="4"/>
        <v>0</v>
      </c>
      <c r="AS81" s="15">
        <f t="shared" si="5"/>
        <v>22</v>
      </c>
      <c r="AT81" s="1">
        <f t="shared" si="6"/>
        <v>0</v>
      </c>
      <c r="AU81" s="1">
        <v>1</v>
      </c>
      <c r="AV81" s="1">
        <v>1</v>
      </c>
      <c r="AW81" s="1">
        <v>1</v>
      </c>
      <c r="AX81" s="1"/>
      <c r="AY81" s="1">
        <v>1</v>
      </c>
      <c r="AZ81" s="1"/>
      <c r="BA81" s="1">
        <v>1</v>
      </c>
      <c r="BB81" s="1">
        <f t="shared" si="7"/>
        <v>4</v>
      </c>
      <c r="BC81" s="1"/>
      <c r="BD81" s="1"/>
      <c r="BE81" s="1"/>
      <c r="BF81" s="1">
        <v>16</v>
      </c>
      <c r="BG81" s="1">
        <f t="shared" si="8"/>
        <v>16</v>
      </c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ht="14.25" customHeight="1" x14ac:dyDescent="0.25">
      <c r="A82" s="1">
        <v>80</v>
      </c>
      <c r="B82" s="1" t="s">
        <v>58</v>
      </c>
      <c r="C82" s="1" t="s">
        <v>67</v>
      </c>
      <c r="D82" s="64" t="s">
        <v>67</v>
      </c>
      <c r="E82" s="1">
        <v>0</v>
      </c>
      <c r="F82" s="11"/>
      <c r="G82" s="4"/>
      <c r="H82" s="4"/>
      <c r="I82" s="4"/>
      <c r="J82" s="4"/>
      <c r="K82" s="4"/>
      <c r="L82" s="4"/>
      <c r="M82" s="4"/>
      <c r="N82" s="8"/>
      <c r="O82" s="4"/>
      <c r="P82" s="4"/>
      <c r="Q82" s="4"/>
      <c r="R82" s="4"/>
      <c r="S82" s="4"/>
      <c r="T82" s="4"/>
      <c r="U82" s="4"/>
      <c r="V82" s="4"/>
      <c r="W82" s="13"/>
      <c r="X82" s="7"/>
      <c r="Y82" s="4"/>
      <c r="Z82" s="4"/>
      <c r="AA82" s="4"/>
      <c r="AB82" s="4"/>
      <c r="AC82" s="4"/>
      <c r="AD82" s="4"/>
      <c r="AE82" s="8"/>
      <c r="AF82" s="7"/>
      <c r="AG82" s="4"/>
      <c r="AH82" s="4"/>
      <c r="AI82" s="4"/>
      <c r="AJ82" s="4"/>
      <c r="AK82" s="4"/>
      <c r="AL82" s="4"/>
      <c r="AM82" s="8"/>
      <c r="AN82" s="1">
        <f t="shared" si="0"/>
        <v>0</v>
      </c>
      <c r="AO82" s="1">
        <f t="shared" si="1"/>
        <v>0</v>
      </c>
      <c r="AP82" s="1">
        <f t="shared" si="2"/>
        <v>0</v>
      </c>
      <c r="AQ82" s="1">
        <f t="shared" si="3"/>
        <v>0</v>
      </c>
      <c r="AR82" s="1">
        <f t="shared" si="4"/>
        <v>0</v>
      </c>
      <c r="AS82" s="15">
        <f t="shared" si="5"/>
        <v>0</v>
      </c>
      <c r="AT82" s="1">
        <f t="shared" si="6"/>
        <v>0</v>
      </c>
      <c r="AU82" s="1"/>
      <c r="AV82" s="1"/>
      <c r="AW82" s="1"/>
      <c r="AX82" s="1"/>
      <c r="AY82" s="1"/>
      <c r="AZ82" s="1"/>
      <c r="BA82" s="1"/>
      <c r="BB82" s="1">
        <f t="shared" si="7"/>
        <v>0</v>
      </c>
      <c r="BC82" s="1"/>
      <c r="BD82" s="1"/>
      <c r="BE82" s="1"/>
      <c r="BF82" s="1"/>
      <c r="BG82" s="1">
        <f t="shared" si="8"/>
        <v>0</v>
      </c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ht="14.25" customHeight="1" x14ac:dyDescent="0.25">
      <c r="A83" s="1">
        <v>81</v>
      </c>
      <c r="B83" s="1" t="s">
        <v>58</v>
      </c>
      <c r="C83" s="1" t="s">
        <v>99</v>
      </c>
      <c r="D83" s="64" t="s">
        <v>308</v>
      </c>
      <c r="E83" s="1">
        <v>0</v>
      </c>
      <c r="F83" s="11"/>
      <c r="G83" s="4"/>
      <c r="H83" s="4"/>
      <c r="I83" s="4"/>
      <c r="J83" s="4"/>
      <c r="K83" s="4"/>
      <c r="L83" s="4"/>
      <c r="M83" s="4"/>
      <c r="N83" s="8"/>
      <c r="O83" s="4"/>
      <c r="P83" s="4"/>
      <c r="Q83" s="4"/>
      <c r="R83" s="4"/>
      <c r="S83" s="4"/>
      <c r="T83" s="4"/>
      <c r="U83" s="4"/>
      <c r="V83" s="4"/>
      <c r="W83" s="13"/>
      <c r="X83" s="7"/>
      <c r="Y83" s="4"/>
      <c r="Z83" s="4"/>
      <c r="AA83" s="4"/>
      <c r="AB83" s="4"/>
      <c r="AC83" s="4"/>
      <c r="AD83" s="4"/>
      <c r="AE83" s="8"/>
      <c r="AF83" s="7"/>
      <c r="AG83" s="4"/>
      <c r="AH83" s="4"/>
      <c r="AI83" s="4"/>
      <c r="AJ83" s="4"/>
      <c r="AK83" s="4"/>
      <c r="AL83" s="4"/>
      <c r="AM83" s="8"/>
      <c r="AN83" s="1">
        <f t="shared" si="0"/>
        <v>0</v>
      </c>
      <c r="AO83" s="1">
        <f t="shared" si="1"/>
        <v>0</v>
      </c>
      <c r="AP83" s="1">
        <f t="shared" si="2"/>
        <v>0</v>
      </c>
      <c r="AQ83" s="1">
        <f t="shared" si="3"/>
        <v>0</v>
      </c>
      <c r="AR83" s="1">
        <f t="shared" si="4"/>
        <v>0</v>
      </c>
      <c r="AS83" s="15">
        <f t="shared" si="5"/>
        <v>0</v>
      </c>
      <c r="AT83" s="1">
        <f t="shared" si="6"/>
        <v>0</v>
      </c>
      <c r="AU83" s="1"/>
      <c r="AV83" s="1"/>
      <c r="AW83" s="1"/>
      <c r="AX83" s="1"/>
      <c r="AY83" s="1"/>
      <c r="AZ83" s="1"/>
      <c r="BA83" s="1"/>
      <c r="BB83" s="1">
        <f t="shared" si="7"/>
        <v>0</v>
      </c>
      <c r="BC83" s="1"/>
      <c r="BD83" s="1"/>
      <c r="BE83" s="1"/>
      <c r="BF83" s="1"/>
      <c r="BG83" s="1">
        <f t="shared" si="8"/>
        <v>0</v>
      </c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ht="14.25" customHeight="1" x14ac:dyDescent="0.25">
      <c r="A84" s="1">
        <v>82</v>
      </c>
      <c r="B84" s="1" t="s">
        <v>74</v>
      </c>
      <c r="C84" s="1" t="s">
        <v>171</v>
      </c>
      <c r="D84" s="64" t="s">
        <v>313</v>
      </c>
      <c r="E84" s="1">
        <v>1</v>
      </c>
      <c r="F84" s="11"/>
      <c r="G84" s="4"/>
      <c r="H84" s="4" t="s">
        <v>69</v>
      </c>
      <c r="I84" s="4" t="s">
        <v>69</v>
      </c>
      <c r="J84" s="4">
        <v>1</v>
      </c>
      <c r="K84" s="4">
        <v>1</v>
      </c>
      <c r="L84" s="4">
        <v>1</v>
      </c>
      <c r="M84" s="4">
        <v>1</v>
      </c>
      <c r="N84" s="8" t="s">
        <v>59</v>
      </c>
      <c r="O84" s="4" t="s">
        <v>59</v>
      </c>
      <c r="P84" s="4" t="s">
        <v>59</v>
      </c>
      <c r="Q84" s="4">
        <v>1</v>
      </c>
      <c r="R84" s="4">
        <v>1</v>
      </c>
      <c r="S84" s="4">
        <v>1</v>
      </c>
      <c r="T84" s="4" t="s">
        <v>69</v>
      </c>
      <c r="U84" s="4" t="s">
        <v>69</v>
      </c>
      <c r="V84" s="4"/>
      <c r="W84" s="13"/>
      <c r="X84" s="7"/>
      <c r="Y84" s="4" t="s">
        <v>69</v>
      </c>
      <c r="Z84" s="4" t="s">
        <v>69</v>
      </c>
      <c r="AA84" s="4">
        <v>1</v>
      </c>
      <c r="AB84" s="4">
        <v>1</v>
      </c>
      <c r="AC84" s="4" t="s">
        <v>59</v>
      </c>
      <c r="AD84" s="4" t="s">
        <v>59</v>
      </c>
      <c r="AE84" s="8">
        <v>1</v>
      </c>
      <c r="AF84" s="7" t="s">
        <v>59</v>
      </c>
      <c r="AG84" s="4" t="s">
        <v>59</v>
      </c>
      <c r="AH84" s="4" t="s">
        <v>59</v>
      </c>
      <c r="AI84" s="4">
        <v>1</v>
      </c>
      <c r="AJ84" s="4">
        <v>1</v>
      </c>
      <c r="AK84" s="4" t="s">
        <v>69</v>
      </c>
      <c r="AL84" s="4" t="s">
        <v>69</v>
      </c>
      <c r="AM84" s="8"/>
      <c r="AN84" s="1">
        <f t="shared" si="0"/>
        <v>12</v>
      </c>
      <c r="AO84" s="1">
        <f t="shared" si="1"/>
        <v>0</v>
      </c>
      <c r="AP84" s="1">
        <f t="shared" si="2"/>
        <v>8</v>
      </c>
      <c r="AQ84" s="1">
        <f t="shared" si="3"/>
        <v>20</v>
      </c>
      <c r="AR84" s="1">
        <f t="shared" si="4"/>
        <v>8</v>
      </c>
      <c r="AS84" s="15">
        <f t="shared" si="5"/>
        <v>28</v>
      </c>
      <c r="AT84" s="1">
        <f t="shared" si="6"/>
        <v>0</v>
      </c>
      <c r="AU84" s="1">
        <v>1</v>
      </c>
      <c r="AV84" s="1">
        <v>1</v>
      </c>
      <c r="AW84" s="1"/>
      <c r="AX84" s="1"/>
      <c r="AY84" s="1"/>
      <c r="AZ84" s="1"/>
      <c r="BA84" s="1"/>
      <c r="BB84" s="1">
        <f t="shared" si="7"/>
        <v>1</v>
      </c>
      <c r="BC84" s="1"/>
      <c r="BD84" s="1"/>
      <c r="BE84" s="1">
        <v>12</v>
      </c>
      <c r="BF84" s="1"/>
      <c r="BG84" s="1">
        <f t="shared" si="8"/>
        <v>12</v>
      </c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ht="14.25" customHeight="1" x14ac:dyDescent="0.25">
      <c r="A85" s="1">
        <v>83</v>
      </c>
      <c r="B85" s="1" t="s">
        <v>74</v>
      </c>
      <c r="C85" s="1" t="s">
        <v>202</v>
      </c>
      <c r="D85" s="64" t="s">
        <v>311</v>
      </c>
      <c r="E85" s="1">
        <v>1</v>
      </c>
      <c r="F85" s="11"/>
      <c r="G85" s="4" t="s">
        <v>69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8" t="s">
        <v>59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 t="s">
        <v>69</v>
      </c>
      <c r="W85" s="13"/>
      <c r="X85" s="7"/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8">
        <v>1</v>
      </c>
      <c r="AF85" s="7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8"/>
      <c r="AN85" s="1">
        <f t="shared" si="0"/>
        <v>27</v>
      </c>
      <c r="AO85" s="1">
        <f t="shared" si="1"/>
        <v>0</v>
      </c>
      <c r="AP85" s="1">
        <f t="shared" si="2"/>
        <v>1</v>
      </c>
      <c r="AQ85" s="1">
        <f t="shared" si="3"/>
        <v>28</v>
      </c>
      <c r="AR85" s="1">
        <f t="shared" si="4"/>
        <v>2</v>
      </c>
      <c r="AS85" s="15">
        <f t="shared" si="5"/>
        <v>30</v>
      </c>
      <c r="AT85" s="1">
        <f t="shared" si="6"/>
        <v>0</v>
      </c>
      <c r="AU85" s="1">
        <v>1</v>
      </c>
      <c r="AV85" s="1">
        <v>1</v>
      </c>
      <c r="AW85" s="1">
        <v>1</v>
      </c>
      <c r="AX85" s="1">
        <v>1</v>
      </c>
      <c r="AY85" s="1"/>
      <c r="AZ85" s="1"/>
      <c r="BA85" s="1"/>
      <c r="BB85" s="1">
        <f t="shared" si="7"/>
        <v>3</v>
      </c>
      <c r="BC85" s="1"/>
      <c r="BD85" s="1"/>
      <c r="BE85" s="1"/>
      <c r="BF85" s="1">
        <v>27</v>
      </c>
      <c r="BG85" s="1">
        <f t="shared" si="8"/>
        <v>27</v>
      </c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ht="14.25" customHeight="1" x14ac:dyDescent="0.25">
      <c r="A86" s="1">
        <v>84</v>
      </c>
      <c r="B86" s="1" t="s">
        <v>58</v>
      </c>
      <c r="C86" s="1" t="s">
        <v>121</v>
      </c>
      <c r="D86" s="64" t="s">
        <v>309</v>
      </c>
      <c r="E86" s="1">
        <v>1</v>
      </c>
      <c r="F86" s="11"/>
      <c r="G86" s="4">
        <v>1</v>
      </c>
      <c r="H86" s="4">
        <v>1</v>
      </c>
      <c r="I86" s="4" t="s">
        <v>65</v>
      </c>
      <c r="J86" s="4">
        <v>1</v>
      </c>
      <c r="K86" s="4">
        <v>1</v>
      </c>
      <c r="L86" s="4">
        <v>1</v>
      </c>
      <c r="M86" s="4">
        <v>1</v>
      </c>
      <c r="N86" s="8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/>
      <c r="U86" s="4">
        <v>1</v>
      </c>
      <c r="V86" s="4">
        <v>1</v>
      </c>
      <c r="W86" s="13"/>
      <c r="X86" s="7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8">
        <v>1</v>
      </c>
      <c r="AF86" s="7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8"/>
      <c r="AN86" s="1">
        <f t="shared" si="0"/>
        <v>29</v>
      </c>
      <c r="AO86" s="1">
        <f t="shared" si="1"/>
        <v>1</v>
      </c>
      <c r="AP86" s="1">
        <f t="shared" si="2"/>
        <v>0</v>
      </c>
      <c r="AQ86" s="1">
        <f t="shared" si="3"/>
        <v>30</v>
      </c>
      <c r="AR86" s="1">
        <f t="shared" si="4"/>
        <v>0</v>
      </c>
      <c r="AS86" s="15">
        <f t="shared" si="5"/>
        <v>30</v>
      </c>
      <c r="AT86" s="1">
        <f t="shared" si="6"/>
        <v>0</v>
      </c>
      <c r="AU86" s="1">
        <v>1</v>
      </c>
      <c r="AV86" s="1">
        <v>1</v>
      </c>
      <c r="AW86" s="1">
        <v>1</v>
      </c>
      <c r="AX86" s="1"/>
      <c r="AY86" s="1"/>
      <c r="AZ86" s="1">
        <v>1</v>
      </c>
      <c r="BA86" s="1">
        <v>1</v>
      </c>
      <c r="BB86" s="1">
        <f t="shared" si="7"/>
        <v>4</v>
      </c>
      <c r="BC86" s="1"/>
      <c r="BD86" s="1"/>
      <c r="BE86" s="1"/>
      <c r="BF86" s="1">
        <v>29</v>
      </c>
      <c r="BG86" s="1">
        <f t="shared" si="8"/>
        <v>29</v>
      </c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ht="14.25" customHeight="1" x14ac:dyDescent="0.25">
      <c r="A87" s="1">
        <v>85</v>
      </c>
      <c r="B87" s="1" t="s">
        <v>63</v>
      </c>
      <c r="C87" s="1" t="s">
        <v>203</v>
      </c>
      <c r="D87" s="64" t="s">
        <v>309</v>
      </c>
      <c r="E87" s="1">
        <v>1</v>
      </c>
      <c r="F87" s="11"/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8">
        <v>1</v>
      </c>
      <c r="O87" s="4" t="s">
        <v>59</v>
      </c>
      <c r="P87" s="4">
        <v>1</v>
      </c>
      <c r="Q87" s="4">
        <v>1</v>
      </c>
      <c r="R87" s="4" t="s">
        <v>59</v>
      </c>
      <c r="S87" s="4" t="s">
        <v>69</v>
      </c>
      <c r="T87" s="4">
        <v>1</v>
      </c>
      <c r="U87" s="4">
        <v>1</v>
      </c>
      <c r="V87" s="4" t="s">
        <v>59</v>
      </c>
      <c r="W87" s="13"/>
      <c r="X87" s="7"/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8">
        <v>1</v>
      </c>
      <c r="AF87" s="7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8"/>
      <c r="AN87" s="1">
        <f t="shared" si="0"/>
        <v>26</v>
      </c>
      <c r="AO87" s="1">
        <f t="shared" si="1"/>
        <v>0</v>
      </c>
      <c r="AP87" s="1">
        <f t="shared" si="2"/>
        <v>3</v>
      </c>
      <c r="AQ87" s="1">
        <f t="shared" si="3"/>
        <v>29</v>
      </c>
      <c r="AR87" s="1">
        <f t="shared" si="4"/>
        <v>1</v>
      </c>
      <c r="AS87" s="15">
        <f t="shared" si="5"/>
        <v>30</v>
      </c>
      <c r="AT87" s="1">
        <f t="shared" si="6"/>
        <v>0</v>
      </c>
      <c r="AU87" s="1">
        <v>1</v>
      </c>
      <c r="AV87" s="1">
        <v>1</v>
      </c>
      <c r="AW87" s="1"/>
      <c r="AX87" s="1">
        <v>1</v>
      </c>
      <c r="AY87" s="1"/>
      <c r="AZ87" s="1"/>
      <c r="BA87" s="1"/>
      <c r="BB87" s="1">
        <f t="shared" si="7"/>
        <v>2</v>
      </c>
      <c r="BC87" s="1"/>
      <c r="BD87" s="1" t="s">
        <v>204</v>
      </c>
      <c r="BE87" s="1"/>
      <c r="BF87" s="1">
        <v>26</v>
      </c>
      <c r="BG87" s="1">
        <f t="shared" si="8"/>
        <v>26</v>
      </c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ht="14.25" customHeight="1" x14ac:dyDescent="0.25">
      <c r="A88" s="1">
        <v>86</v>
      </c>
      <c r="B88" s="1" t="s">
        <v>74</v>
      </c>
      <c r="C88" s="1" t="s">
        <v>205</v>
      </c>
      <c r="D88" s="64" t="s">
        <v>311</v>
      </c>
      <c r="E88" s="1">
        <v>1</v>
      </c>
      <c r="F88" s="11"/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8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 t="s">
        <v>69</v>
      </c>
      <c r="W88" s="13"/>
      <c r="X88" s="7" t="s">
        <v>69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8">
        <v>1</v>
      </c>
      <c r="AF88" s="7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8" t="s">
        <v>69</v>
      </c>
      <c r="AN88" s="1">
        <f t="shared" si="0"/>
        <v>29</v>
      </c>
      <c r="AO88" s="1">
        <f t="shared" si="1"/>
        <v>0</v>
      </c>
      <c r="AP88" s="1">
        <f t="shared" si="2"/>
        <v>0</v>
      </c>
      <c r="AQ88" s="1">
        <f t="shared" si="3"/>
        <v>29</v>
      </c>
      <c r="AR88" s="1">
        <f t="shared" si="4"/>
        <v>3</v>
      </c>
      <c r="AS88" s="15">
        <f t="shared" si="5"/>
        <v>32</v>
      </c>
      <c r="AT88" s="1">
        <f t="shared" si="6"/>
        <v>0</v>
      </c>
      <c r="AU88" s="1">
        <v>1</v>
      </c>
      <c r="AV88" s="1">
        <v>1</v>
      </c>
      <c r="AW88" s="1"/>
      <c r="AX88" s="1">
        <v>1</v>
      </c>
      <c r="AY88" s="1"/>
      <c r="AZ88" s="1"/>
      <c r="BA88" s="1"/>
      <c r="BB88" s="1">
        <f t="shared" si="7"/>
        <v>2</v>
      </c>
      <c r="BC88" s="1"/>
      <c r="BD88" s="1" t="s">
        <v>206</v>
      </c>
      <c r="BE88" s="1"/>
      <c r="BF88" s="1">
        <v>29</v>
      </c>
      <c r="BG88" s="1">
        <f t="shared" si="8"/>
        <v>29</v>
      </c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ht="14.25" customHeight="1" x14ac:dyDescent="0.25">
      <c r="A89" s="1">
        <v>87</v>
      </c>
      <c r="B89" s="1" t="s">
        <v>74</v>
      </c>
      <c r="C89" s="1" t="s">
        <v>207</v>
      </c>
      <c r="D89" s="64" t="s">
        <v>313</v>
      </c>
      <c r="E89" s="1">
        <v>1</v>
      </c>
      <c r="F89" s="11"/>
      <c r="G89" s="4"/>
      <c r="H89" s="4"/>
      <c r="I89" s="4"/>
      <c r="J89" s="4"/>
      <c r="K89" s="4"/>
      <c r="L89" s="4"/>
      <c r="M89" s="4"/>
      <c r="N89" s="8"/>
      <c r="O89" s="4"/>
      <c r="P89" s="4"/>
      <c r="Q89" s="4"/>
      <c r="R89" s="4"/>
      <c r="S89" s="4"/>
      <c r="T89" s="4"/>
      <c r="U89" s="4"/>
      <c r="V89" s="4"/>
      <c r="W89" s="13"/>
      <c r="X89" s="7"/>
      <c r="Y89" s="4" t="s">
        <v>69</v>
      </c>
      <c r="Z89" s="4" t="s">
        <v>69</v>
      </c>
      <c r="AA89" s="4">
        <v>1</v>
      </c>
      <c r="AB89" s="4">
        <v>1</v>
      </c>
      <c r="AC89" s="4">
        <v>1</v>
      </c>
      <c r="AD89" s="4">
        <v>1</v>
      </c>
      <c r="AE89" s="8">
        <v>1</v>
      </c>
      <c r="AF89" s="7" t="s">
        <v>59</v>
      </c>
      <c r="AG89" s="4">
        <v>1</v>
      </c>
      <c r="AH89" s="4">
        <v>1</v>
      </c>
      <c r="AI89" s="4">
        <v>1</v>
      </c>
      <c r="AJ89" s="4">
        <v>1</v>
      </c>
      <c r="AK89" s="4" t="s">
        <v>69</v>
      </c>
      <c r="AL89" s="4" t="s">
        <v>69</v>
      </c>
      <c r="AM89" s="8"/>
      <c r="AN89" s="1">
        <f t="shared" si="0"/>
        <v>9</v>
      </c>
      <c r="AO89" s="1">
        <f t="shared" si="1"/>
        <v>0</v>
      </c>
      <c r="AP89" s="1">
        <f t="shared" si="2"/>
        <v>1</v>
      </c>
      <c r="AQ89" s="1">
        <f t="shared" si="3"/>
        <v>10</v>
      </c>
      <c r="AR89" s="1">
        <f t="shared" si="4"/>
        <v>4</v>
      </c>
      <c r="AS89" s="15">
        <f t="shared" si="5"/>
        <v>14</v>
      </c>
      <c r="AT89" s="1">
        <f t="shared" si="6"/>
        <v>0</v>
      </c>
      <c r="AU89" s="1">
        <v>1</v>
      </c>
      <c r="AV89" s="1">
        <v>1</v>
      </c>
      <c r="AW89" s="1"/>
      <c r="AX89" s="1">
        <v>1</v>
      </c>
      <c r="AY89" s="1"/>
      <c r="AZ89" s="1"/>
      <c r="BA89" s="1"/>
      <c r="BB89" s="1">
        <f t="shared" si="7"/>
        <v>2</v>
      </c>
      <c r="BC89" s="1"/>
      <c r="BD89" s="1"/>
      <c r="BE89" s="1">
        <v>9</v>
      </c>
      <c r="BF89" s="1"/>
      <c r="BG89" s="1">
        <f t="shared" si="8"/>
        <v>9</v>
      </c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ht="14.25" customHeight="1" x14ac:dyDescent="0.25">
      <c r="A90" s="1">
        <v>88</v>
      </c>
      <c r="B90" s="1" t="s">
        <v>63</v>
      </c>
      <c r="C90" s="1" t="s">
        <v>99</v>
      </c>
      <c r="D90" s="64" t="s">
        <v>308</v>
      </c>
      <c r="E90" s="1">
        <v>0</v>
      </c>
      <c r="F90" s="11"/>
      <c r="G90" s="4"/>
      <c r="H90" s="4"/>
      <c r="I90" s="4"/>
      <c r="J90" s="4"/>
      <c r="K90" s="4"/>
      <c r="L90" s="4"/>
      <c r="M90" s="4"/>
      <c r="N90" s="8"/>
      <c r="O90" s="4"/>
      <c r="P90" s="4"/>
      <c r="Q90" s="4"/>
      <c r="R90" s="4"/>
      <c r="S90" s="4"/>
      <c r="T90" s="4"/>
      <c r="U90" s="4"/>
      <c r="V90" s="4"/>
      <c r="W90" s="13"/>
      <c r="X90" s="7"/>
      <c r="Y90" s="4"/>
      <c r="Z90" s="4"/>
      <c r="AA90" s="4"/>
      <c r="AB90" s="4"/>
      <c r="AC90" s="4"/>
      <c r="AD90" s="4"/>
      <c r="AE90" s="8"/>
      <c r="AF90" s="7"/>
      <c r="AG90" s="4"/>
      <c r="AH90" s="4"/>
      <c r="AI90" s="4"/>
      <c r="AJ90" s="4"/>
      <c r="AK90" s="4"/>
      <c r="AL90" s="4"/>
      <c r="AM90" s="8"/>
      <c r="AN90" s="1">
        <f t="shared" si="0"/>
        <v>0</v>
      </c>
      <c r="AO90" s="1">
        <f t="shared" si="1"/>
        <v>0</v>
      </c>
      <c r="AP90" s="1">
        <f t="shared" si="2"/>
        <v>0</v>
      </c>
      <c r="AQ90" s="1">
        <f t="shared" si="3"/>
        <v>0</v>
      </c>
      <c r="AR90" s="1">
        <f t="shared" si="4"/>
        <v>0</v>
      </c>
      <c r="AS90" s="15">
        <f t="shared" si="5"/>
        <v>0</v>
      </c>
      <c r="AT90" s="1">
        <f t="shared" si="6"/>
        <v>0</v>
      </c>
      <c r="AU90" s="1"/>
      <c r="AV90" s="1"/>
      <c r="AW90" s="1"/>
      <c r="AX90" s="1"/>
      <c r="AY90" s="1"/>
      <c r="AZ90" s="1"/>
      <c r="BA90" s="1"/>
      <c r="BB90" s="1">
        <f t="shared" si="7"/>
        <v>0</v>
      </c>
      <c r="BC90" s="1"/>
      <c r="BD90" s="1"/>
      <c r="BE90" s="1"/>
      <c r="BF90" s="1"/>
      <c r="BG90" s="1">
        <f t="shared" si="8"/>
        <v>0</v>
      </c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ht="14.25" customHeight="1" x14ac:dyDescent="0.25">
      <c r="A91" s="1">
        <v>89</v>
      </c>
      <c r="B91" s="1" t="s">
        <v>63</v>
      </c>
      <c r="C91" s="1" t="s">
        <v>212</v>
      </c>
      <c r="D91" s="64" t="s">
        <v>309</v>
      </c>
      <c r="E91" s="1">
        <v>0</v>
      </c>
      <c r="F91" s="11"/>
      <c r="G91" s="4"/>
      <c r="H91" s="4"/>
      <c r="I91" s="4"/>
      <c r="J91" s="4"/>
      <c r="K91" s="4"/>
      <c r="L91" s="4"/>
      <c r="M91" s="4"/>
      <c r="N91" s="8"/>
      <c r="O91" s="4"/>
      <c r="P91" s="4"/>
      <c r="Q91" s="4"/>
      <c r="R91" s="4"/>
      <c r="S91" s="4"/>
      <c r="T91" s="4"/>
      <c r="U91" s="4"/>
      <c r="V91" s="4"/>
      <c r="W91" s="13"/>
      <c r="X91" s="7"/>
      <c r="Y91" s="4"/>
      <c r="Z91" s="4"/>
      <c r="AA91" s="4"/>
      <c r="AB91" s="4"/>
      <c r="AC91" s="4"/>
      <c r="AD91" s="4"/>
      <c r="AE91" s="8"/>
      <c r="AF91" s="7"/>
      <c r="AG91" s="4"/>
      <c r="AH91" s="4"/>
      <c r="AI91" s="4"/>
      <c r="AJ91" s="4"/>
      <c r="AK91" s="4"/>
      <c r="AL91" s="4"/>
      <c r="AM91" s="8"/>
      <c r="AN91" s="1">
        <f t="shared" si="0"/>
        <v>0</v>
      </c>
      <c r="AO91" s="1">
        <f t="shared" si="1"/>
        <v>0</v>
      </c>
      <c r="AP91" s="1">
        <f t="shared" si="2"/>
        <v>0</v>
      </c>
      <c r="AQ91" s="1">
        <f t="shared" si="3"/>
        <v>0</v>
      </c>
      <c r="AR91" s="1">
        <f t="shared" si="4"/>
        <v>0</v>
      </c>
      <c r="AS91" s="15">
        <f t="shared" si="5"/>
        <v>0</v>
      </c>
      <c r="AT91" s="1">
        <f t="shared" si="6"/>
        <v>0</v>
      </c>
      <c r="AU91" s="1"/>
      <c r="AV91" s="1"/>
      <c r="AW91" s="1"/>
      <c r="AX91" s="1"/>
      <c r="AY91" s="1"/>
      <c r="AZ91" s="1"/>
      <c r="BA91" s="1"/>
      <c r="BB91" s="1">
        <f t="shared" si="7"/>
        <v>0</v>
      </c>
      <c r="BC91" s="1"/>
      <c r="BD91" s="1"/>
      <c r="BE91" s="1"/>
      <c r="BF91" s="1"/>
      <c r="BG91" s="1">
        <f t="shared" si="8"/>
        <v>0</v>
      </c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ht="14.25" customHeight="1" x14ac:dyDescent="0.25">
      <c r="A92" s="1">
        <v>90</v>
      </c>
      <c r="B92" s="1" t="s">
        <v>58</v>
      </c>
      <c r="C92" s="1" t="s">
        <v>150</v>
      </c>
      <c r="D92" s="64" t="s">
        <v>312</v>
      </c>
      <c r="E92" s="1">
        <v>1</v>
      </c>
      <c r="F92" s="11"/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8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13"/>
      <c r="X92" s="7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8">
        <v>1</v>
      </c>
      <c r="AF92" s="7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8">
        <v>1</v>
      </c>
      <c r="AN92" s="1">
        <f t="shared" si="0"/>
        <v>32</v>
      </c>
      <c r="AO92" s="1">
        <f t="shared" si="1"/>
        <v>0</v>
      </c>
      <c r="AP92" s="1">
        <f t="shared" si="2"/>
        <v>0</v>
      </c>
      <c r="AQ92" s="1">
        <f t="shared" si="3"/>
        <v>32</v>
      </c>
      <c r="AR92" s="1">
        <f t="shared" si="4"/>
        <v>0</v>
      </c>
      <c r="AS92" s="15">
        <f t="shared" si="5"/>
        <v>32</v>
      </c>
      <c r="AT92" s="1">
        <f t="shared" si="6"/>
        <v>0</v>
      </c>
      <c r="AU92" s="1">
        <v>1</v>
      </c>
      <c r="AV92" s="1">
        <v>1</v>
      </c>
      <c r="AW92" s="1"/>
      <c r="AX92" s="1">
        <v>1</v>
      </c>
      <c r="AY92" s="1"/>
      <c r="AZ92" s="1"/>
      <c r="BA92" s="1">
        <v>1</v>
      </c>
      <c r="BB92" s="1">
        <f t="shared" si="7"/>
        <v>3</v>
      </c>
      <c r="BC92" s="1"/>
      <c r="BD92" s="1" t="s">
        <v>213</v>
      </c>
      <c r="BE92" s="1"/>
      <c r="BF92" s="1">
        <v>32</v>
      </c>
      <c r="BG92" s="1">
        <f t="shared" si="8"/>
        <v>32</v>
      </c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ht="14.25" customHeight="1" x14ac:dyDescent="0.25">
      <c r="A93" s="1">
        <v>91</v>
      </c>
      <c r="B93" s="1" t="s">
        <v>74</v>
      </c>
      <c r="C93" s="1" t="s">
        <v>214</v>
      </c>
      <c r="D93" s="64" t="s">
        <v>313</v>
      </c>
      <c r="E93" s="1">
        <v>1</v>
      </c>
      <c r="F93" s="11"/>
      <c r="G93" s="4"/>
      <c r="H93" s="4"/>
      <c r="I93" s="4"/>
      <c r="J93" s="4"/>
      <c r="K93" s="4"/>
      <c r="L93" s="4"/>
      <c r="M93" s="4"/>
      <c r="N93" s="8"/>
      <c r="O93" s="4"/>
      <c r="P93" s="4"/>
      <c r="Q93" s="4"/>
      <c r="R93" s="4"/>
      <c r="S93" s="4"/>
      <c r="T93" s="4"/>
      <c r="U93" s="4"/>
      <c r="V93" s="4"/>
      <c r="W93" s="13"/>
      <c r="X93" s="7"/>
      <c r="Y93" s="4"/>
      <c r="Z93" s="4"/>
      <c r="AA93" s="4"/>
      <c r="AB93" s="4"/>
      <c r="AC93" s="4"/>
      <c r="AD93" s="4"/>
      <c r="AE93" s="8"/>
      <c r="AF93" s="7">
        <v>1</v>
      </c>
      <c r="AG93" s="4">
        <v>1</v>
      </c>
      <c r="AH93" s="4">
        <v>1</v>
      </c>
      <c r="AI93" s="4">
        <v>1</v>
      </c>
      <c r="AJ93" s="4" t="s">
        <v>69</v>
      </c>
      <c r="AK93" s="4" t="s">
        <v>69</v>
      </c>
      <c r="AL93" s="4"/>
      <c r="AM93" s="8"/>
      <c r="AN93" s="1">
        <f t="shared" si="0"/>
        <v>4</v>
      </c>
      <c r="AO93" s="1">
        <f t="shared" si="1"/>
        <v>0</v>
      </c>
      <c r="AP93" s="1">
        <f t="shared" si="2"/>
        <v>0</v>
      </c>
      <c r="AQ93" s="1">
        <f t="shared" si="3"/>
        <v>4</v>
      </c>
      <c r="AR93" s="1">
        <f t="shared" si="4"/>
        <v>2</v>
      </c>
      <c r="AS93" s="15">
        <f t="shared" si="5"/>
        <v>6</v>
      </c>
      <c r="AT93" s="1">
        <f t="shared" si="6"/>
        <v>0</v>
      </c>
      <c r="AU93" s="1"/>
      <c r="AV93" s="1"/>
      <c r="AW93" s="1"/>
      <c r="AX93" s="1"/>
      <c r="AY93" s="1"/>
      <c r="AZ93" s="1"/>
      <c r="BA93" s="1"/>
      <c r="BB93" s="1">
        <f t="shared" si="7"/>
        <v>0</v>
      </c>
      <c r="BC93" s="1"/>
      <c r="BD93" s="1"/>
      <c r="BE93" s="1">
        <v>4</v>
      </c>
      <c r="BF93" s="1"/>
      <c r="BG93" s="1">
        <f t="shared" si="8"/>
        <v>4</v>
      </c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ht="14.25" customHeight="1" x14ac:dyDescent="0.25">
      <c r="A94" s="1">
        <v>92</v>
      </c>
      <c r="B94" s="1" t="s">
        <v>58</v>
      </c>
      <c r="C94" s="1" t="s">
        <v>215</v>
      </c>
      <c r="D94" s="64" t="s">
        <v>308</v>
      </c>
      <c r="E94" s="1">
        <v>0</v>
      </c>
      <c r="F94" s="11"/>
      <c r="G94" s="4"/>
      <c r="H94" s="4"/>
      <c r="I94" s="4"/>
      <c r="J94" s="4"/>
      <c r="K94" s="4"/>
      <c r="L94" s="4"/>
      <c r="M94" s="4"/>
      <c r="N94" s="8"/>
      <c r="O94" s="4"/>
      <c r="P94" s="4"/>
      <c r="Q94" s="4"/>
      <c r="R94" s="4"/>
      <c r="S94" s="4"/>
      <c r="T94" s="4"/>
      <c r="U94" s="4"/>
      <c r="V94" s="4"/>
      <c r="W94" s="13"/>
      <c r="X94" s="7"/>
      <c r="Y94" s="4"/>
      <c r="Z94" s="4"/>
      <c r="AA94" s="4"/>
      <c r="AB94" s="4"/>
      <c r="AC94" s="4"/>
      <c r="AD94" s="4"/>
      <c r="AE94" s="8"/>
      <c r="AF94" s="7"/>
      <c r="AG94" s="4"/>
      <c r="AH94" s="4"/>
      <c r="AI94" s="4"/>
      <c r="AJ94" s="4"/>
      <c r="AK94" s="4"/>
      <c r="AL94" s="4"/>
      <c r="AM94" s="8"/>
      <c r="AN94" s="1">
        <f t="shared" si="0"/>
        <v>0</v>
      </c>
      <c r="AO94" s="1">
        <f t="shared" si="1"/>
        <v>0</v>
      </c>
      <c r="AP94" s="1">
        <f t="shared" si="2"/>
        <v>0</v>
      </c>
      <c r="AQ94" s="1">
        <f t="shared" si="3"/>
        <v>0</v>
      </c>
      <c r="AR94" s="1">
        <f t="shared" si="4"/>
        <v>0</v>
      </c>
      <c r="AS94" s="15">
        <f t="shared" si="5"/>
        <v>0</v>
      </c>
      <c r="AT94" s="1">
        <f t="shared" si="6"/>
        <v>0</v>
      </c>
      <c r="AU94" s="1"/>
      <c r="AV94" s="1"/>
      <c r="AW94" s="1"/>
      <c r="AX94" s="1"/>
      <c r="AY94" s="1"/>
      <c r="AZ94" s="1"/>
      <c r="BA94" s="1"/>
      <c r="BB94" s="1">
        <f t="shared" si="7"/>
        <v>0</v>
      </c>
      <c r="BC94" s="1"/>
      <c r="BD94" s="1"/>
      <c r="BE94" s="1"/>
      <c r="BF94" s="1"/>
      <c r="BG94" s="1">
        <f t="shared" si="8"/>
        <v>0</v>
      </c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ht="14.25" customHeight="1" x14ac:dyDescent="0.25">
      <c r="A95" s="1">
        <v>93</v>
      </c>
      <c r="B95" s="1" t="s">
        <v>74</v>
      </c>
      <c r="C95" s="1" t="s">
        <v>216</v>
      </c>
      <c r="D95" s="64" t="s">
        <v>313</v>
      </c>
      <c r="E95" s="1">
        <v>1</v>
      </c>
      <c r="F95" s="11"/>
      <c r="G95" s="4"/>
      <c r="H95" s="4"/>
      <c r="I95" s="4" t="s">
        <v>69</v>
      </c>
      <c r="J95" s="4" t="s">
        <v>69</v>
      </c>
      <c r="K95" s="4">
        <v>1</v>
      </c>
      <c r="L95" s="4" t="s">
        <v>69</v>
      </c>
      <c r="M95" s="4">
        <v>1</v>
      </c>
      <c r="N95" s="8" t="s">
        <v>59</v>
      </c>
      <c r="O95" s="4" t="s">
        <v>59</v>
      </c>
      <c r="P95" s="4">
        <v>1</v>
      </c>
      <c r="Q95" s="4" t="s">
        <v>69</v>
      </c>
      <c r="R95" s="4">
        <v>1</v>
      </c>
      <c r="S95" s="4" t="s">
        <v>69</v>
      </c>
      <c r="T95" s="4" t="s">
        <v>69</v>
      </c>
      <c r="U95" s="4"/>
      <c r="V95" s="4"/>
      <c r="W95" s="13"/>
      <c r="X95" s="7"/>
      <c r="Y95" s="4"/>
      <c r="Z95" s="4" t="s">
        <v>69</v>
      </c>
      <c r="AA95" s="4" t="s">
        <v>69</v>
      </c>
      <c r="AB95" s="4" t="s">
        <v>69</v>
      </c>
      <c r="AC95" s="4" t="s">
        <v>69</v>
      </c>
      <c r="AD95" s="4">
        <v>1</v>
      </c>
      <c r="AE95" s="8" t="s">
        <v>59</v>
      </c>
      <c r="AF95" s="7" t="s">
        <v>59</v>
      </c>
      <c r="AG95" s="4">
        <v>1</v>
      </c>
      <c r="AH95" s="4" t="s">
        <v>69</v>
      </c>
      <c r="AI95" s="4" t="s">
        <v>69</v>
      </c>
      <c r="AJ95" s="4" t="s">
        <v>69</v>
      </c>
      <c r="AK95" s="4" t="s">
        <v>69</v>
      </c>
      <c r="AL95" s="4"/>
      <c r="AM95" s="8"/>
      <c r="AN95" s="1">
        <f t="shared" si="0"/>
        <v>6</v>
      </c>
      <c r="AO95" s="1">
        <f t="shared" si="1"/>
        <v>0</v>
      </c>
      <c r="AP95" s="1">
        <f t="shared" si="2"/>
        <v>4</v>
      </c>
      <c r="AQ95" s="1">
        <f t="shared" si="3"/>
        <v>10</v>
      </c>
      <c r="AR95" s="1">
        <f t="shared" si="4"/>
        <v>14</v>
      </c>
      <c r="AS95" s="15">
        <f t="shared" si="5"/>
        <v>24</v>
      </c>
      <c r="AT95" s="1">
        <f t="shared" si="6"/>
        <v>0</v>
      </c>
      <c r="AU95" s="1"/>
      <c r="AV95" s="1"/>
      <c r="AW95" s="1"/>
      <c r="AX95" s="1"/>
      <c r="AY95" s="1"/>
      <c r="AZ95" s="1"/>
      <c r="BA95" s="1"/>
      <c r="BB95" s="1">
        <f t="shared" si="7"/>
        <v>0</v>
      </c>
      <c r="BC95" s="1"/>
      <c r="BD95" s="1"/>
      <c r="BE95" s="1">
        <v>6</v>
      </c>
      <c r="BF95" s="1"/>
      <c r="BG95" s="1">
        <f t="shared" si="8"/>
        <v>6</v>
      </c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ht="14.25" customHeight="1" x14ac:dyDescent="0.25">
      <c r="A96" s="1">
        <v>94</v>
      </c>
      <c r="B96" s="12" t="s">
        <v>74</v>
      </c>
      <c r="C96" s="12" t="s">
        <v>172</v>
      </c>
      <c r="D96" s="64" t="s">
        <v>315</v>
      </c>
      <c r="E96" s="1">
        <v>0</v>
      </c>
      <c r="F96" s="25"/>
      <c r="G96" s="4"/>
      <c r="H96" s="4"/>
      <c r="I96" s="4"/>
      <c r="J96" s="4"/>
      <c r="K96" s="4"/>
      <c r="L96" s="4"/>
      <c r="M96" s="4"/>
      <c r="N96" s="8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8"/>
      <c r="AF96" s="7"/>
      <c r="AG96" s="4"/>
      <c r="AH96" s="4"/>
      <c r="AI96" s="4"/>
      <c r="AJ96" s="4"/>
      <c r="AK96" s="4"/>
      <c r="AL96" s="4"/>
      <c r="AM96" s="8"/>
      <c r="AN96" s="1">
        <f t="shared" si="0"/>
        <v>0</v>
      </c>
      <c r="AO96" s="1">
        <f t="shared" si="1"/>
        <v>0</v>
      </c>
      <c r="AP96" s="1">
        <f t="shared" si="2"/>
        <v>0</v>
      </c>
      <c r="AQ96" s="1">
        <f t="shared" si="3"/>
        <v>0</v>
      </c>
      <c r="AR96" s="1">
        <f t="shared" si="4"/>
        <v>0</v>
      </c>
      <c r="AS96" s="26">
        <f t="shared" si="5"/>
        <v>0</v>
      </c>
      <c r="AT96" s="1">
        <f t="shared" si="6"/>
        <v>0</v>
      </c>
      <c r="AU96" s="1"/>
      <c r="AV96" s="1"/>
      <c r="AW96" s="1"/>
      <c r="AX96" s="1"/>
      <c r="AY96" s="1"/>
      <c r="AZ96" s="1"/>
      <c r="BA96" s="1"/>
      <c r="BB96" s="1">
        <f t="shared" si="7"/>
        <v>0</v>
      </c>
      <c r="BC96" s="1"/>
      <c r="BD96" s="1"/>
      <c r="BE96" s="1"/>
      <c r="BF96" s="1"/>
      <c r="BG96" s="1">
        <f t="shared" si="8"/>
        <v>0</v>
      </c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ht="14.25" customHeight="1" x14ac:dyDescent="0.25">
      <c r="A97" s="1">
        <v>95</v>
      </c>
      <c r="B97" s="1" t="s">
        <v>58</v>
      </c>
      <c r="C97" s="1" t="s">
        <v>99</v>
      </c>
      <c r="D97" s="64" t="s">
        <v>308</v>
      </c>
      <c r="E97" s="1">
        <v>0</v>
      </c>
      <c r="F97" s="11"/>
      <c r="G97" s="4"/>
      <c r="H97" s="4"/>
      <c r="I97" s="4"/>
      <c r="J97" s="4"/>
      <c r="K97" s="4"/>
      <c r="L97" s="4"/>
      <c r="M97" s="4"/>
      <c r="N97" s="8"/>
      <c r="O97" s="4"/>
      <c r="P97" s="4"/>
      <c r="Q97" s="4"/>
      <c r="R97" s="4"/>
      <c r="S97" s="4"/>
      <c r="T97" s="4"/>
      <c r="U97" s="4"/>
      <c r="V97" s="4"/>
      <c r="W97" s="13"/>
      <c r="X97" s="7"/>
      <c r="Y97" s="4"/>
      <c r="Z97" s="4"/>
      <c r="AA97" s="4"/>
      <c r="AB97" s="4"/>
      <c r="AC97" s="4"/>
      <c r="AD97" s="4"/>
      <c r="AE97" s="8"/>
      <c r="AF97" s="7"/>
      <c r="AG97" s="4"/>
      <c r="AH97" s="4"/>
      <c r="AI97" s="4"/>
      <c r="AJ97" s="4"/>
      <c r="AK97" s="4"/>
      <c r="AL97" s="4"/>
      <c r="AM97" s="8"/>
      <c r="AN97" s="1">
        <f t="shared" si="0"/>
        <v>0</v>
      </c>
      <c r="AO97" s="1">
        <f t="shared" si="1"/>
        <v>0</v>
      </c>
      <c r="AP97" s="1">
        <f t="shared" si="2"/>
        <v>0</v>
      </c>
      <c r="AQ97" s="1">
        <f t="shared" si="3"/>
        <v>0</v>
      </c>
      <c r="AR97" s="1">
        <f t="shared" si="4"/>
        <v>0</v>
      </c>
      <c r="AS97" s="15">
        <f t="shared" si="5"/>
        <v>0</v>
      </c>
      <c r="AT97" s="1">
        <f t="shared" si="6"/>
        <v>0</v>
      </c>
      <c r="AU97" s="1"/>
      <c r="AV97" s="1"/>
      <c r="AW97" s="1"/>
      <c r="AX97" s="1"/>
      <c r="AY97" s="1"/>
      <c r="AZ97" s="1"/>
      <c r="BA97" s="1"/>
      <c r="BB97" s="1">
        <f t="shared" si="7"/>
        <v>0</v>
      </c>
      <c r="BC97" s="1"/>
      <c r="BD97" s="1"/>
      <c r="BE97" s="1"/>
      <c r="BF97" s="1"/>
      <c r="BG97" s="1">
        <f t="shared" si="8"/>
        <v>0</v>
      </c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ht="14.25" customHeight="1" x14ac:dyDescent="0.25">
      <c r="A98" s="1">
        <v>96</v>
      </c>
      <c r="B98" s="1" t="s">
        <v>63</v>
      </c>
      <c r="C98" s="1" t="s">
        <v>218</v>
      </c>
      <c r="D98" s="64" t="s">
        <v>314</v>
      </c>
      <c r="E98" s="1">
        <v>1</v>
      </c>
      <c r="F98" s="11"/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8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13"/>
      <c r="X98" s="7"/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8">
        <v>1</v>
      </c>
      <c r="AF98" s="7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8" t="s">
        <v>69</v>
      </c>
      <c r="AN98" s="1">
        <f t="shared" si="0"/>
        <v>30</v>
      </c>
      <c r="AO98" s="1">
        <f t="shared" si="1"/>
        <v>0</v>
      </c>
      <c r="AP98" s="1">
        <f t="shared" si="2"/>
        <v>0</v>
      </c>
      <c r="AQ98" s="1">
        <f t="shared" si="3"/>
        <v>30</v>
      </c>
      <c r="AR98" s="1">
        <f t="shared" si="4"/>
        <v>1</v>
      </c>
      <c r="AS98" s="15">
        <f t="shared" si="5"/>
        <v>31</v>
      </c>
      <c r="AT98" s="1">
        <f t="shared" si="6"/>
        <v>0</v>
      </c>
      <c r="AU98" s="1">
        <v>1</v>
      </c>
      <c r="AV98" s="1">
        <v>1</v>
      </c>
      <c r="AW98" s="1">
        <v>1</v>
      </c>
      <c r="AX98" s="1">
        <v>1</v>
      </c>
      <c r="AY98" s="1"/>
      <c r="AZ98" s="1"/>
      <c r="BA98" s="1"/>
      <c r="BB98" s="1">
        <f t="shared" si="7"/>
        <v>3</v>
      </c>
      <c r="BC98" s="1"/>
      <c r="BD98" s="1"/>
      <c r="BE98" s="1"/>
      <c r="BF98" s="1">
        <v>30</v>
      </c>
      <c r="BG98" s="1">
        <f t="shared" si="8"/>
        <v>30</v>
      </c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ht="14.25" customHeight="1" x14ac:dyDescent="0.25">
      <c r="A99" s="1">
        <v>97</v>
      </c>
      <c r="B99" s="1" t="s">
        <v>74</v>
      </c>
      <c r="C99" s="1" t="s">
        <v>219</v>
      </c>
      <c r="D99" s="64" t="s">
        <v>313</v>
      </c>
      <c r="E99" s="1">
        <v>1</v>
      </c>
      <c r="F99" s="11"/>
      <c r="G99" s="4"/>
      <c r="H99" s="4"/>
      <c r="I99" s="4"/>
      <c r="J99" s="4"/>
      <c r="K99" s="4"/>
      <c r="L99" s="4"/>
      <c r="M99" s="4"/>
      <c r="N99" s="8"/>
      <c r="O99" s="4"/>
      <c r="P99" s="4"/>
      <c r="Q99" s="4"/>
      <c r="R99" s="4"/>
      <c r="S99" s="4"/>
      <c r="T99" s="4"/>
      <c r="U99" s="4"/>
      <c r="V99" s="4"/>
      <c r="W99" s="13"/>
      <c r="X99" s="7"/>
      <c r="Y99" s="4" t="s">
        <v>69</v>
      </c>
      <c r="Z99" s="4" t="s">
        <v>69</v>
      </c>
      <c r="AA99" s="4">
        <v>1</v>
      </c>
      <c r="AB99" s="4">
        <v>1</v>
      </c>
      <c r="AC99" s="4">
        <v>1</v>
      </c>
      <c r="AD99" s="4">
        <v>1</v>
      </c>
      <c r="AE99" s="8" t="s">
        <v>59</v>
      </c>
      <c r="AF99" s="7" t="s">
        <v>59</v>
      </c>
      <c r="AG99" s="4" t="s">
        <v>59</v>
      </c>
      <c r="AH99" s="4">
        <v>1</v>
      </c>
      <c r="AI99" s="4" t="s">
        <v>59</v>
      </c>
      <c r="AJ99" s="4" t="s">
        <v>59</v>
      </c>
      <c r="AK99" s="4"/>
      <c r="AL99" s="4"/>
      <c r="AM99" s="8"/>
      <c r="AN99" s="1">
        <f t="shared" si="0"/>
        <v>5</v>
      </c>
      <c r="AO99" s="1">
        <f t="shared" si="1"/>
        <v>0</v>
      </c>
      <c r="AP99" s="1">
        <f t="shared" si="2"/>
        <v>5</v>
      </c>
      <c r="AQ99" s="1">
        <f t="shared" si="3"/>
        <v>10</v>
      </c>
      <c r="AR99" s="1">
        <f t="shared" si="4"/>
        <v>2</v>
      </c>
      <c r="AS99" s="15">
        <f t="shared" si="5"/>
        <v>12</v>
      </c>
      <c r="AT99" s="1">
        <f t="shared" si="6"/>
        <v>0</v>
      </c>
      <c r="AU99" s="1"/>
      <c r="AV99" s="1"/>
      <c r="AW99" s="1"/>
      <c r="AX99" s="1"/>
      <c r="AY99" s="1"/>
      <c r="AZ99" s="1"/>
      <c r="BA99" s="1"/>
      <c r="BB99" s="1">
        <f t="shared" si="7"/>
        <v>0</v>
      </c>
      <c r="BC99" s="1"/>
      <c r="BD99" s="1"/>
      <c r="BE99" s="1">
        <v>5</v>
      </c>
      <c r="BF99" s="1"/>
      <c r="BG99" s="1">
        <f t="shared" si="8"/>
        <v>5</v>
      </c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ht="14.25" customHeight="1" x14ac:dyDescent="0.25">
      <c r="A100" s="1">
        <v>98</v>
      </c>
      <c r="B100" s="1" t="s">
        <v>63</v>
      </c>
      <c r="C100" s="1" t="s">
        <v>93</v>
      </c>
      <c r="D100" s="64" t="s">
        <v>312</v>
      </c>
      <c r="E100" s="1">
        <v>1</v>
      </c>
      <c r="F100" s="11"/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8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13"/>
      <c r="X100" s="7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 t="s">
        <v>59</v>
      </c>
      <c r="AE100" s="8" t="s">
        <v>59</v>
      </c>
      <c r="AF100" s="7" t="s">
        <v>59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8">
        <v>1</v>
      </c>
      <c r="AN100" s="1">
        <f t="shared" si="0"/>
        <v>29</v>
      </c>
      <c r="AO100" s="1">
        <f t="shared" si="1"/>
        <v>0</v>
      </c>
      <c r="AP100" s="1">
        <f t="shared" si="2"/>
        <v>3</v>
      </c>
      <c r="AQ100" s="1">
        <f t="shared" si="3"/>
        <v>32</v>
      </c>
      <c r="AR100" s="1">
        <f t="shared" si="4"/>
        <v>0</v>
      </c>
      <c r="AS100" s="15">
        <f t="shared" si="5"/>
        <v>32</v>
      </c>
      <c r="AT100" s="1">
        <f t="shared" si="6"/>
        <v>0</v>
      </c>
      <c r="AU100" s="1">
        <v>1</v>
      </c>
      <c r="AV100" s="1">
        <v>1</v>
      </c>
      <c r="AW100" s="1">
        <v>1</v>
      </c>
      <c r="AX100" s="1">
        <v>1</v>
      </c>
      <c r="AY100" s="1"/>
      <c r="AZ100" s="1"/>
      <c r="BA100" s="1"/>
      <c r="BB100" s="1">
        <f t="shared" si="7"/>
        <v>3</v>
      </c>
      <c r="BC100" s="1"/>
      <c r="BD100" s="1" t="s">
        <v>220</v>
      </c>
      <c r="BE100" s="1"/>
      <c r="BF100" s="1">
        <v>29</v>
      </c>
      <c r="BG100" s="1">
        <f t="shared" si="8"/>
        <v>29</v>
      </c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ht="14.25" customHeight="1" x14ac:dyDescent="0.25">
      <c r="A101" s="1">
        <v>99</v>
      </c>
      <c r="B101" s="1" t="s">
        <v>58</v>
      </c>
      <c r="C101" s="1" t="s">
        <v>221</v>
      </c>
      <c r="D101" s="64" t="s">
        <v>308</v>
      </c>
      <c r="E101" s="1">
        <v>1</v>
      </c>
      <c r="F101" s="11"/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8" t="s">
        <v>59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13"/>
      <c r="X101" s="7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8">
        <v>1</v>
      </c>
      <c r="AF101" s="7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8">
        <v>1</v>
      </c>
      <c r="AN101" s="1">
        <f t="shared" si="0"/>
        <v>31</v>
      </c>
      <c r="AO101" s="1">
        <f t="shared" si="1"/>
        <v>0</v>
      </c>
      <c r="AP101" s="1">
        <f t="shared" si="2"/>
        <v>1</v>
      </c>
      <c r="AQ101" s="1">
        <f t="shared" si="3"/>
        <v>32</v>
      </c>
      <c r="AR101" s="1">
        <f t="shared" si="4"/>
        <v>0</v>
      </c>
      <c r="AS101" s="15">
        <f t="shared" si="5"/>
        <v>32</v>
      </c>
      <c r="AT101" s="1">
        <f t="shared" si="6"/>
        <v>0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/>
      <c r="BA101" s="1">
        <v>1</v>
      </c>
      <c r="BB101" s="1">
        <f t="shared" si="7"/>
        <v>5</v>
      </c>
      <c r="BC101" s="1"/>
      <c r="BD101" s="1" t="s">
        <v>222</v>
      </c>
      <c r="BE101" s="1"/>
      <c r="BF101" s="1">
        <v>31</v>
      </c>
      <c r="BG101" s="1">
        <f t="shared" si="8"/>
        <v>31</v>
      </c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ht="14.25" customHeight="1" x14ac:dyDescent="0.25">
      <c r="A102" s="1">
        <v>100</v>
      </c>
      <c r="B102" s="1" t="s">
        <v>63</v>
      </c>
      <c r="C102" s="1" t="s">
        <v>95</v>
      </c>
      <c r="D102" s="64" t="s">
        <v>310</v>
      </c>
      <c r="E102" s="1">
        <v>1</v>
      </c>
      <c r="F102" s="11"/>
      <c r="G102" s="4"/>
      <c r="H102" s="4">
        <v>1</v>
      </c>
      <c r="I102" s="4">
        <v>1</v>
      </c>
      <c r="J102" s="4" t="s">
        <v>59</v>
      </c>
      <c r="K102" s="4" t="s">
        <v>59</v>
      </c>
      <c r="L102" s="4">
        <v>1</v>
      </c>
      <c r="M102" s="4" t="s">
        <v>59</v>
      </c>
      <c r="N102" s="8">
        <v>1</v>
      </c>
      <c r="O102" s="4">
        <v>1</v>
      </c>
      <c r="P102" s="4">
        <v>1</v>
      </c>
      <c r="Q102" s="4">
        <v>1</v>
      </c>
      <c r="R102" s="4" t="s">
        <v>65</v>
      </c>
      <c r="S102" s="4" t="s">
        <v>65</v>
      </c>
      <c r="T102" s="4">
        <v>1</v>
      </c>
      <c r="U102" s="4">
        <v>1</v>
      </c>
      <c r="V102" s="4"/>
      <c r="W102" s="13"/>
      <c r="X102" s="7">
        <v>1</v>
      </c>
      <c r="Y102" s="4">
        <v>1</v>
      </c>
      <c r="Z102" s="4" t="s">
        <v>65</v>
      </c>
      <c r="AA102" s="4">
        <v>1</v>
      </c>
      <c r="AB102" s="4">
        <v>1</v>
      </c>
      <c r="AC102" s="4">
        <v>1</v>
      </c>
      <c r="AD102" s="4">
        <v>1</v>
      </c>
      <c r="AE102" s="8">
        <v>1</v>
      </c>
      <c r="AF102" s="7" t="s">
        <v>59</v>
      </c>
      <c r="AG102" s="4" t="s">
        <v>59</v>
      </c>
      <c r="AH102" s="4" t="s">
        <v>59</v>
      </c>
      <c r="AI102" s="4" t="s">
        <v>59</v>
      </c>
      <c r="AJ102" s="4" t="s">
        <v>59</v>
      </c>
      <c r="AK102" s="4" t="s">
        <v>65</v>
      </c>
      <c r="AL102" s="4" t="s">
        <v>59</v>
      </c>
      <c r="AM102" s="8">
        <v>1</v>
      </c>
      <c r="AN102" s="1">
        <f t="shared" si="0"/>
        <v>17</v>
      </c>
      <c r="AO102" s="1">
        <f t="shared" si="1"/>
        <v>4</v>
      </c>
      <c r="AP102" s="1">
        <f t="shared" si="2"/>
        <v>9</v>
      </c>
      <c r="AQ102" s="1">
        <f t="shared" si="3"/>
        <v>30</v>
      </c>
      <c r="AR102" s="1">
        <f t="shared" si="4"/>
        <v>0</v>
      </c>
      <c r="AS102" s="15">
        <f t="shared" si="5"/>
        <v>30</v>
      </c>
      <c r="AT102" s="1">
        <f t="shared" si="6"/>
        <v>0</v>
      </c>
      <c r="AU102" s="1">
        <v>1</v>
      </c>
      <c r="AV102" s="1">
        <v>1</v>
      </c>
      <c r="AW102" s="1">
        <v>1</v>
      </c>
      <c r="AX102" s="1"/>
      <c r="AY102" s="1">
        <v>1</v>
      </c>
      <c r="AZ102" s="1">
        <v>1</v>
      </c>
      <c r="BA102" s="1">
        <v>1</v>
      </c>
      <c r="BB102" s="1">
        <f t="shared" si="7"/>
        <v>5</v>
      </c>
      <c r="BC102" s="1"/>
      <c r="BD102" s="1"/>
      <c r="BE102" s="1"/>
      <c r="BF102" s="1">
        <v>17</v>
      </c>
      <c r="BG102" s="1">
        <f t="shared" si="8"/>
        <v>17</v>
      </c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ht="14.25" customHeight="1" x14ac:dyDescent="0.25">
      <c r="A103" s="1">
        <v>101</v>
      </c>
      <c r="B103" s="1" t="s">
        <v>63</v>
      </c>
      <c r="C103" s="1" t="s">
        <v>112</v>
      </c>
      <c r="D103" s="64" t="s">
        <v>307</v>
      </c>
      <c r="E103" s="1">
        <v>1</v>
      </c>
      <c r="F103" s="11"/>
      <c r="G103" s="4" t="s">
        <v>84</v>
      </c>
      <c r="H103" s="4" t="s">
        <v>65</v>
      </c>
      <c r="I103" s="4">
        <v>1</v>
      </c>
      <c r="J103" s="4" t="s">
        <v>65</v>
      </c>
      <c r="K103" s="4" t="s">
        <v>65</v>
      </c>
      <c r="L103" s="4">
        <v>1</v>
      </c>
      <c r="M103" s="4" t="s">
        <v>59</v>
      </c>
      <c r="N103" s="8">
        <v>1</v>
      </c>
      <c r="O103" s="4">
        <v>1</v>
      </c>
      <c r="P103" s="4">
        <v>1</v>
      </c>
      <c r="Q103" s="4">
        <v>1</v>
      </c>
      <c r="R103" s="4" t="s">
        <v>65</v>
      </c>
      <c r="S103" s="4" t="s">
        <v>65</v>
      </c>
      <c r="T103" s="4" t="s">
        <v>65</v>
      </c>
      <c r="U103" s="4" t="s">
        <v>65</v>
      </c>
      <c r="V103" s="4"/>
      <c r="W103" s="13"/>
      <c r="X103" s="7">
        <v>1</v>
      </c>
      <c r="Y103" s="4" t="s">
        <v>65</v>
      </c>
      <c r="Z103" s="4" t="s">
        <v>65</v>
      </c>
      <c r="AA103" s="4" t="s">
        <v>65</v>
      </c>
      <c r="AB103" s="4">
        <v>1</v>
      </c>
      <c r="AC103" s="4">
        <v>1</v>
      </c>
      <c r="AD103" s="4">
        <v>1</v>
      </c>
      <c r="AE103" s="8">
        <v>1</v>
      </c>
      <c r="AF103" s="7">
        <v>1</v>
      </c>
      <c r="AG103" s="4">
        <v>1</v>
      </c>
      <c r="AH103" s="4">
        <v>1</v>
      </c>
      <c r="AI103" s="4">
        <v>1</v>
      </c>
      <c r="AJ103" s="4">
        <v>1</v>
      </c>
      <c r="AK103" s="4" t="s">
        <v>65</v>
      </c>
      <c r="AL103" s="4">
        <v>1</v>
      </c>
      <c r="AM103" s="8" t="s">
        <v>84</v>
      </c>
      <c r="AN103" s="1">
        <f t="shared" si="0"/>
        <v>17</v>
      </c>
      <c r="AO103" s="1">
        <f t="shared" si="1"/>
        <v>11</v>
      </c>
      <c r="AP103" s="1">
        <f t="shared" si="2"/>
        <v>1</v>
      </c>
      <c r="AQ103" s="1">
        <f t="shared" si="3"/>
        <v>29</v>
      </c>
      <c r="AR103" s="1">
        <f t="shared" si="4"/>
        <v>0</v>
      </c>
      <c r="AS103" s="15">
        <f t="shared" si="5"/>
        <v>29</v>
      </c>
      <c r="AT103" s="1">
        <f t="shared" si="6"/>
        <v>2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f t="shared" si="7"/>
        <v>6</v>
      </c>
      <c r="BC103" s="1"/>
      <c r="BD103" s="1"/>
      <c r="BE103" s="1"/>
      <c r="BF103" s="1">
        <v>17</v>
      </c>
      <c r="BG103" s="1">
        <f t="shared" si="8"/>
        <v>17</v>
      </c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ht="14.25" customHeight="1" x14ac:dyDescent="0.25">
      <c r="A104" s="1">
        <v>102</v>
      </c>
      <c r="B104" s="1" t="s">
        <v>74</v>
      </c>
      <c r="C104" s="1" t="s">
        <v>192</v>
      </c>
      <c r="D104" s="64" t="s">
        <v>311</v>
      </c>
      <c r="E104" s="1">
        <v>0</v>
      </c>
      <c r="F104" s="11"/>
      <c r="G104" s="4"/>
      <c r="H104" s="4"/>
      <c r="I104" s="4"/>
      <c r="J104" s="4"/>
      <c r="K104" s="4"/>
      <c r="L104" s="4"/>
      <c r="M104" s="4"/>
      <c r="N104" s="8"/>
      <c r="O104" s="4"/>
      <c r="P104" s="4"/>
      <c r="Q104" s="4"/>
      <c r="R104" s="4"/>
      <c r="S104" s="4"/>
      <c r="T104" s="4"/>
      <c r="U104" s="4"/>
      <c r="V104" s="4"/>
      <c r="W104" s="13"/>
      <c r="X104" s="7"/>
      <c r="Y104" s="4"/>
      <c r="Z104" s="4"/>
      <c r="AA104" s="4"/>
      <c r="AB104" s="4"/>
      <c r="AC104" s="4"/>
      <c r="AD104" s="4"/>
      <c r="AE104" s="8"/>
      <c r="AF104" s="7"/>
      <c r="AG104" s="4"/>
      <c r="AH104" s="4"/>
      <c r="AI104" s="4"/>
      <c r="AJ104" s="4"/>
      <c r="AK104" s="4"/>
      <c r="AL104" s="4"/>
      <c r="AM104" s="8"/>
      <c r="AN104" s="1">
        <f t="shared" si="0"/>
        <v>0</v>
      </c>
      <c r="AO104" s="1">
        <f t="shared" si="1"/>
        <v>0</v>
      </c>
      <c r="AP104" s="1">
        <f t="shared" si="2"/>
        <v>0</v>
      </c>
      <c r="AQ104" s="1">
        <f t="shared" si="3"/>
        <v>0</v>
      </c>
      <c r="AR104" s="1">
        <f t="shared" si="4"/>
        <v>0</v>
      </c>
      <c r="AS104" s="15">
        <f t="shared" si="5"/>
        <v>0</v>
      </c>
      <c r="AT104" s="1">
        <f t="shared" si="6"/>
        <v>0</v>
      </c>
      <c r="AU104" s="1"/>
      <c r="AV104" s="1"/>
      <c r="AW104" s="1"/>
      <c r="AX104" s="1"/>
      <c r="AY104" s="1"/>
      <c r="AZ104" s="1"/>
      <c r="BA104" s="1"/>
      <c r="BB104" s="1">
        <f t="shared" si="7"/>
        <v>0</v>
      </c>
      <c r="BC104" s="1"/>
      <c r="BD104" s="1"/>
      <c r="BE104" s="1"/>
      <c r="BF104" s="1"/>
      <c r="BG104" s="1">
        <f t="shared" si="8"/>
        <v>0</v>
      </c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ht="14.25" customHeight="1" x14ac:dyDescent="0.25">
      <c r="A105" s="1">
        <v>103</v>
      </c>
      <c r="B105" s="1" t="s">
        <v>74</v>
      </c>
      <c r="C105" s="1" t="s">
        <v>192</v>
      </c>
      <c r="D105" s="64" t="s">
        <v>311</v>
      </c>
      <c r="E105" s="1">
        <v>1</v>
      </c>
      <c r="F105" s="11"/>
      <c r="G105" s="4"/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8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 t="s">
        <v>69</v>
      </c>
      <c r="W105" s="13"/>
      <c r="X105" s="7" t="s">
        <v>69</v>
      </c>
      <c r="Y105" s="4" t="s">
        <v>69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8">
        <v>1</v>
      </c>
      <c r="AF105" s="7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8" t="s">
        <v>69</v>
      </c>
      <c r="AN105" s="1">
        <f t="shared" si="0"/>
        <v>27</v>
      </c>
      <c r="AO105" s="1">
        <f t="shared" si="1"/>
        <v>0</v>
      </c>
      <c r="AP105" s="1">
        <f t="shared" si="2"/>
        <v>0</v>
      </c>
      <c r="AQ105" s="1">
        <f t="shared" si="3"/>
        <v>27</v>
      </c>
      <c r="AR105" s="1">
        <f t="shared" si="4"/>
        <v>4</v>
      </c>
      <c r="AS105" s="15">
        <f t="shared" si="5"/>
        <v>31</v>
      </c>
      <c r="AT105" s="1">
        <f t="shared" si="6"/>
        <v>0</v>
      </c>
      <c r="AU105" s="1">
        <v>1</v>
      </c>
      <c r="AV105" s="1">
        <v>1</v>
      </c>
      <c r="AW105" s="1">
        <v>1</v>
      </c>
      <c r="AX105" s="1">
        <v>1</v>
      </c>
      <c r="AY105" s="1"/>
      <c r="AZ105" s="1"/>
      <c r="BA105" s="1"/>
      <c r="BB105" s="1">
        <f t="shared" si="7"/>
        <v>3</v>
      </c>
      <c r="BC105" s="1"/>
      <c r="BD105" s="1"/>
      <c r="BE105" s="1"/>
      <c r="BF105" s="1">
        <v>27</v>
      </c>
      <c r="BG105" s="1">
        <f t="shared" si="8"/>
        <v>27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ht="14.25" customHeight="1" x14ac:dyDescent="0.25">
      <c r="A106" s="1">
        <v>104</v>
      </c>
      <c r="B106" s="1" t="s">
        <v>223</v>
      </c>
      <c r="C106" s="1" t="s">
        <v>224</v>
      </c>
      <c r="D106" s="64" t="s">
        <v>311</v>
      </c>
      <c r="E106" s="1">
        <v>1</v>
      </c>
      <c r="F106" s="11"/>
      <c r="G106" s="4" t="s">
        <v>69</v>
      </c>
      <c r="H106" s="4" t="s">
        <v>69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8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 t="s">
        <v>69</v>
      </c>
      <c r="V106" s="4" t="s">
        <v>69</v>
      </c>
      <c r="W106" s="13"/>
      <c r="X106" s="7"/>
      <c r="Y106" s="4" t="s">
        <v>69</v>
      </c>
      <c r="Z106" s="4">
        <v>1</v>
      </c>
      <c r="AA106" s="4">
        <v>1</v>
      </c>
      <c r="AB106" s="4" t="s">
        <v>69</v>
      </c>
      <c r="AC106" s="4">
        <v>1</v>
      </c>
      <c r="AD106" s="4">
        <v>1</v>
      </c>
      <c r="AE106" s="8">
        <v>1</v>
      </c>
      <c r="AF106" s="7">
        <v>1</v>
      </c>
      <c r="AG106" s="4">
        <v>1</v>
      </c>
      <c r="AH106" s="4">
        <v>1</v>
      </c>
      <c r="AI106" s="4">
        <v>1</v>
      </c>
      <c r="AJ106" s="4">
        <v>1</v>
      </c>
      <c r="AK106" s="4">
        <v>1</v>
      </c>
      <c r="AL106" s="4" t="s">
        <v>69</v>
      </c>
      <c r="AM106" s="8"/>
      <c r="AN106" s="1">
        <f t="shared" si="0"/>
        <v>23</v>
      </c>
      <c r="AO106" s="1">
        <f t="shared" si="1"/>
        <v>0</v>
      </c>
      <c r="AP106" s="1">
        <f t="shared" si="2"/>
        <v>0</v>
      </c>
      <c r="AQ106" s="1">
        <f t="shared" si="3"/>
        <v>23</v>
      </c>
      <c r="AR106" s="1">
        <f t="shared" si="4"/>
        <v>7</v>
      </c>
      <c r="AS106" s="15">
        <f t="shared" si="5"/>
        <v>30</v>
      </c>
      <c r="AT106" s="1">
        <f t="shared" si="6"/>
        <v>0</v>
      </c>
      <c r="AU106" s="1">
        <v>1</v>
      </c>
      <c r="AV106" s="1">
        <v>1</v>
      </c>
      <c r="AW106" s="1"/>
      <c r="AX106" s="1"/>
      <c r="AY106" s="1"/>
      <c r="AZ106" s="1"/>
      <c r="BA106" s="1"/>
      <c r="BB106" s="1">
        <f t="shared" si="7"/>
        <v>1</v>
      </c>
      <c r="BC106" s="1"/>
      <c r="BD106" s="1" t="s">
        <v>225</v>
      </c>
      <c r="BE106" s="1">
        <v>10</v>
      </c>
      <c r="BF106" s="1">
        <v>13</v>
      </c>
      <c r="BG106" s="1">
        <f t="shared" si="8"/>
        <v>23</v>
      </c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ht="14.25" customHeight="1" x14ac:dyDescent="0.25">
      <c r="A107" s="1">
        <v>105</v>
      </c>
      <c r="B107" s="1" t="s">
        <v>58</v>
      </c>
      <c r="C107" s="1" t="s">
        <v>150</v>
      </c>
      <c r="D107" s="64" t="s">
        <v>312</v>
      </c>
      <c r="E107" s="1">
        <v>1</v>
      </c>
      <c r="F107" s="11"/>
      <c r="G107" s="4"/>
      <c r="H107" s="4">
        <v>1</v>
      </c>
      <c r="I107" s="4">
        <v>1</v>
      </c>
      <c r="J107" s="4">
        <v>1</v>
      </c>
      <c r="K107" s="4">
        <v>1</v>
      </c>
      <c r="L107" s="4" t="s">
        <v>59</v>
      </c>
      <c r="M107" s="4" t="s">
        <v>65</v>
      </c>
      <c r="N107" s="8" t="s">
        <v>65</v>
      </c>
      <c r="O107" s="4" t="s">
        <v>65</v>
      </c>
      <c r="P107" s="4" t="s">
        <v>65</v>
      </c>
      <c r="Q107" s="4" t="s">
        <v>65</v>
      </c>
      <c r="R107" s="4" t="s">
        <v>65</v>
      </c>
      <c r="S107" s="4">
        <v>1</v>
      </c>
      <c r="T107" s="4">
        <v>1</v>
      </c>
      <c r="U107" s="4">
        <v>1</v>
      </c>
      <c r="V107" s="4">
        <v>1</v>
      </c>
      <c r="W107" s="13"/>
      <c r="X107" s="7">
        <v>1</v>
      </c>
      <c r="Y107" s="4">
        <v>1</v>
      </c>
      <c r="Z107" s="4" t="s">
        <v>65</v>
      </c>
      <c r="AA107" s="4">
        <v>1</v>
      </c>
      <c r="AB107" s="4">
        <v>1</v>
      </c>
      <c r="AC107" s="4">
        <v>1</v>
      </c>
      <c r="AD107" s="4">
        <v>1</v>
      </c>
      <c r="AE107" s="8">
        <v>1</v>
      </c>
      <c r="AF107" s="7" t="s">
        <v>59</v>
      </c>
      <c r="AG107" s="4">
        <v>1</v>
      </c>
      <c r="AH107" s="4">
        <v>1</v>
      </c>
      <c r="AI107" s="4">
        <v>1</v>
      </c>
      <c r="AJ107" s="4" t="s">
        <v>59</v>
      </c>
      <c r="AK107" s="4" t="s">
        <v>59</v>
      </c>
      <c r="AL107" s="4" t="s">
        <v>59</v>
      </c>
      <c r="AM107" s="8" t="s">
        <v>84</v>
      </c>
      <c r="AN107" s="1">
        <f t="shared" si="0"/>
        <v>18</v>
      </c>
      <c r="AO107" s="1">
        <f t="shared" si="1"/>
        <v>7</v>
      </c>
      <c r="AP107" s="1">
        <f t="shared" si="2"/>
        <v>5</v>
      </c>
      <c r="AQ107" s="1">
        <f t="shared" si="3"/>
        <v>30</v>
      </c>
      <c r="AR107" s="1">
        <f t="shared" si="4"/>
        <v>0</v>
      </c>
      <c r="AS107" s="15">
        <f t="shared" si="5"/>
        <v>30</v>
      </c>
      <c r="AT107" s="1">
        <f t="shared" si="6"/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f t="shared" si="7"/>
        <v>6</v>
      </c>
      <c r="BC107" s="1"/>
      <c r="BD107" s="1"/>
      <c r="BE107" s="1"/>
      <c r="BF107" s="1">
        <v>18</v>
      </c>
      <c r="BG107" s="1">
        <f t="shared" si="8"/>
        <v>18</v>
      </c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ht="14.25" customHeight="1" x14ac:dyDescent="0.25">
      <c r="A108" s="1">
        <v>106</v>
      </c>
      <c r="B108" s="1" t="s">
        <v>223</v>
      </c>
      <c r="C108" s="1" t="s">
        <v>214</v>
      </c>
      <c r="D108" s="64" t="s">
        <v>313</v>
      </c>
      <c r="E108" s="1">
        <v>1</v>
      </c>
      <c r="F108" s="11"/>
      <c r="G108" s="4"/>
      <c r="H108" s="4"/>
      <c r="I108" s="4" t="s">
        <v>69</v>
      </c>
      <c r="J108" s="4" t="s">
        <v>69</v>
      </c>
      <c r="K108" s="4" t="s">
        <v>69</v>
      </c>
      <c r="L108" s="4" t="s">
        <v>69</v>
      </c>
      <c r="M108" s="4" t="s">
        <v>59</v>
      </c>
      <c r="N108" s="8">
        <v>1</v>
      </c>
      <c r="O108" s="4">
        <v>1</v>
      </c>
      <c r="P108" s="4" t="s">
        <v>59</v>
      </c>
      <c r="Q108" s="4" t="s">
        <v>69</v>
      </c>
      <c r="R108" s="4" t="s">
        <v>69</v>
      </c>
      <c r="S108" s="4" t="s">
        <v>69</v>
      </c>
      <c r="T108" s="4" t="s">
        <v>69</v>
      </c>
      <c r="U108" s="4"/>
      <c r="V108" s="4"/>
      <c r="W108" s="13"/>
      <c r="X108" s="7"/>
      <c r="Y108" s="4"/>
      <c r="Z108" s="4" t="s">
        <v>69</v>
      </c>
      <c r="AA108" s="4" t="s">
        <v>69</v>
      </c>
      <c r="AB108" s="4" t="s">
        <v>69</v>
      </c>
      <c r="AC108" s="4" t="s">
        <v>69</v>
      </c>
      <c r="AD108" s="4">
        <v>1</v>
      </c>
      <c r="AE108" s="8">
        <v>1</v>
      </c>
      <c r="AF108" s="7">
        <v>1</v>
      </c>
      <c r="AG108" s="4">
        <v>1</v>
      </c>
      <c r="AH108" s="4" t="s">
        <v>69</v>
      </c>
      <c r="AI108" s="4" t="s">
        <v>69</v>
      </c>
      <c r="AJ108" s="4" t="s">
        <v>69</v>
      </c>
      <c r="AK108" s="4" t="s">
        <v>69</v>
      </c>
      <c r="AL108" s="4"/>
      <c r="AM108" s="8"/>
      <c r="AN108" s="1">
        <f t="shared" si="0"/>
        <v>6</v>
      </c>
      <c r="AO108" s="1">
        <f t="shared" si="1"/>
        <v>0</v>
      </c>
      <c r="AP108" s="1">
        <f t="shared" si="2"/>
        <v>2</v>
      </c>
      <c r="AQ108" s="1">
        <f t="shared" si="3"/>
        <v>8</v>
      </c>
      <c r="AR108" s="1">
        <f t="shared" si="4"/>
        <v>16</v>
      </c>
      <c r="AS108" s="15">
        <f t="shared" si="5"/>
        <v>24</v>
      </c>
      <c r="AT108" s="1">
        <f t="shared" si="6"/>
        <v>0</v>
      </c>
      <c r="AU108" s="1"/>
      <c r="AV108" s="1"/>
      <c r="AW108" s="1"/>
      <c r="AX108" s="1"/>
      <c r="AY108" s="1"/>
      <c r="AZ108" s="1"/>
      <c r="BA108" s="1"/>
      <c r="BB108" s="1">
        <f t="shared" si="7"/>
        <v>0</v>
      </c>
      <c r="BC108" s="1"/>
      <c r="BD108" s="1"/>
      <c r="BE108" s="1">
        <v>6</v>
      </c>
      <c r="BF108" s="1"/>
      <c r="BG108" s="1">
        <f t="shared" si="8"/>
        <v>6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ht="14.25" customHeight="1" x14ac:dyDescent="0.25">
      <c r="A109" s="12">
        <v>107</v>
      </c>
      <c r="B109" s="1" t="s">
        <v>160</v>
      </c>
      <c r="C109" s="1" t="s">
        <v>67</v>
      </c>
      <c r="D109" s="64" t="s">
        <v>67</v>
      </c>
      <c r="E109" s="12">
        <v>0</v>
      </c>
      <c r="F109" s="11"/>
      <c r="G109" s="4"/>
      <c r="H109" s="4"/>
      <c r="I109" s="4"/>
      <c r="J109" s="4"/>
      <c r="K109" s="4"/>
      <c r="L109" s="4"/>
      <c r="M109" s="4"/>
      <c r="N109" s="8"/>
      <c r="O109" s="7"/>
      <c r="P109" s="4"/>
      <c r="Q109" s="4"/>
      <c r="R109" s="4"/>
      <c r="S109" s="4"/>
      <c r="T109" s="4"/>
      <c r="U109" s="4"/>
      <c r="V109" s="4"/>
      <c r="W109" s="27"/>
      <c r="X109" s="7"/>
      <c r="Y109" s="4"/>
      <c r="Z109" s="4"/>
      <c r="AA109" s="4"/>
      <c r="AB109" s="4"/>
      <c r="AC109" s="4"/>
      <c r="AD109" s="4"/>
      <c r="AE109" s="8"/>
      <c r="AF109" s="7"/>
      <c r="AG109" s="4"/>
      <c r="AH109" s="4"/>
      <c r="AI109" s="4"/>
      <c r="AJ109" s="4"/>
      <c r="AK109" s="4"/>
      <c r="AL109" s="4"/>
      <c r="AM109" s="8"/>
      <c r="AN109" s="1">
        <f t="shared" si="0"/>
        <v>0</v>
      </c>
      <c r="AO109" s="1">
        <f t="shared" si="1"/>
        <v>0</v>
      </c>
      <c r="AP109" s="1">
        <f t="shared" si="2"/>
        <v>0</v>
      </c>
      <c r="AQ109" s="1">
        <f t="shared" si="3"/>
        <v>0</v>
      </c>
      <c r="AR109" s="1">
        <f t="shared" si="4"/>
        <v>0</v>
      </c>
      <c r="AS109" s="15">
        <f t="shared" si="5"/>
        <v>0</v>
      </c>
      <c r="AT109" s="1">
        <f t="shared" si="6"/>
        <v>0</v>
      </c>
      <c r="AU109" s="1"/>
      <c r="AV109" s="1"/>
      <c r="AW109" s="1"/>
      <c r="AX109" s="1"/>
      <c r="AY109" s="1"/>
      <c r="AZ109" s="1"/>
      <c r="BA109" s="1"/>
      <c r="BB109" s="1">
        <f t="shared" si="7"/>
        <v>0</v>
      </c>
      <c r="BC109" s="1"/>
      <c r="BD109" s="1"/>
      <c r="BE109" s="1"/>
      <c r="BF109" s="1"/>
      <c r="BG109" s="1">
        <f t="shared" si="8"/>
        <v>0</v>
      </c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ht="14.25" customHeight="1" x14ac:dyDescent="0.25">
      <c r="A110" s="1">
        <v>108</v>
      </c>
      <c r="B110" s="1" t="s">
        <v>58</v>
      </c>
      <c r="C110" s="1" t="s">
        <v>86</v>
      </c>
      <c r="D110" s="64" t="s">
        <v>307</v>
      </c>
      <c r="E110" s="1">
        <v>0</v>
      </c>
      <c r="F110" s="11"/>
      <c r="G110" s="4"/>
      <c r="H110" s="4"/>
      <c r="I110" s="4"/>
      <c r="J110" s="4"/>
      <c r="K110" s="4"/>
      <c r="L110" s="4"/>
      <c r="M110" s="4"/>
      <c r="N110" s="8"/>
      <c r="O110" s="4"/>
      <c r="P110" s="4"/>
      <c r="Q110" s="4"/>
      <c r="R110" s="4"/>
      <c r="S110" s="4"/>
      <c r="T110" s="4"/>
      <c r="U110" s="4"/>
      <c r="V110" s="4"/>
      <c r="W110" s="13"/>
      <c r="X110" s="7"/>
      <c r="Y110" s="4"/>
      <c r="Z110" s="4"/>
      <c r="AA110" s="4"/>
      <c r="AB110" s="4"/>
      <c r="AC110" s="4"/>
      <c r="AD110" s="4"/>
      <c r="AE110" s="8"/>
      <c r="AF110" s="7"/>
      <c r="AG110" s="4"/>
      <c r="AH110" s="4"/>
      <c r="AI110" s="4"/>
      <c r="AJ110" s="4"/>
      <c r="AK110" s="4"/>
      <c r="AL110" s="4"/>
      <c r="AM110" s="8"/>
      <c r="AN110" s="1">
        <f t="shared" si="0"/>
        <v>0</v>
      </c>
      <c r="AO110" s="1">
        <f t="shared" si="1"/>
        <v>0</v>
      </c>
      <c r="AP110" s="1">
        <f t="shared" si="2"/>
        <v>0</v>
      </c>
      <c r="AQ110" s="1">
        <f t="shared" si="3"/>
        <v>0</v>
      </c>
      <c r="AR110" s="1">
        <f t="shared" si="4"/>
        <v>0</v>
      </c>
      <c r="AS110" s="15">
        <f t="shared" si="5"/>
        <v>0</v>
      </c>
      <c r="AT110" s="1">
        <f t="shared" si="6"/>
        <v>0</v>
      </c>
      <c r="AU110" s="1"/>
      <c r="AV110" s="1"/>
      <c r="AW110" s="1"/>
      <c r="AX110" s="1"/>
      <c r="AY110" s="1"/>
      <c r="AZ110" s="1"/>
      <c r="BA110" s="1"/>
      <c r="BB110" s="1">
        <f t="shared" si="7"/>
        <v>0</v>
      </c>
      <c r="BC110" s="1"/>
      <c r="BD110" s="1"/>
      <c r="BE110" s="1"/>
      <c r="BF110" s="1"/>
      <c r="BG110" s="1">
        <f t="shared" si="8"/>
        <v>0</v>
      </c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ht="14.25" customHeight="1" x14ac:dyDescent="0.25">
      <c r="A111" s="1">
        <v>109</v>
      </c>
      <c r="B111" s="1" t="s">
        <v>74</v>
      </c>
      <c r="C111" s="1" t="s">
        <v>226</v>
      </c>
      <c r="D111" s="64" t="s">
        <v>311</v>
      </c>
      <c r="E111" s="1">
        <v>1</v>
      </c>
      <c r="F111" s="11"/>
      <c r="G111" s="4" t="s">
        <v>69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8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 t="s">
        <v>69</v>
      </c>
      <c r="W111" s="13"/>
      <c r="X111" s="7" t="s">
        <v>69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8">
        <v>1</v>
      </c>
      <c r="AF111" s="7">
        <v>1</v>
      </c>
      <c r="AG111" s="4">
        <v>1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8" t="s">
        <v>69</v>
      </c>
      <c r="AN111" s="1">
        <f t="shared" si="0"/>
        <v>28</v>
      </c>
      <c r="AO111" s="1">
        <f t="shared" si="1"/>
        <v>0</v>
      </c>
      <c r="AP111" s="1">
        <f t="shared" si="2"/>
        <v>0</v>
      </c>
      <c r="AQ111" s="1">
        <f t="shared" si="3"/>
        <v>28</v>
      </c>
      <c r="AR111" s="1">
        <f t="shared" si="4"/>
        <v>4</v>
      </c>
      <c r="AS111" s="15">
        <f t="shared" si="5"/>
        <v>32</v>
      </c>
      <c r="AT111" s="1">
        <f t="shared" si="6"/>
        <v>0</v>
      </c>
      <c r="AU111" s="1">
        <v>1</v>
      </c>
      <c r="AV111" s="1">
        <v>1</v>
      </c>
      <c r="AW111" s="1"/>
      <c r="AX111" s="1">
        <v>1</v>
      </c>
      <c r="AY111" s="1"/>
      <c r="AZ111" s="1"/>
      <c r="BA111" s="1"/>
      <c r="BB111" s="1">
        <f t="shared" si="7"/>
        <v>2</v>
      </c>
      <c r="BC111" s="1"/>
      <c r="BD111" s="1" t="s">
        <v>227</v>
      </c>
      <c r="BE111" s="1"/>
      <c r="BF111" s="1">
        <v>28</v>
      </c>
      <c r="BG111" s="1">
        <f t="shared" si="8"/>
        <v>28</v>
      </c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ht="14.25" customHeight="1" x14ac:dyDescent="0.25">
      <c r="A112" s="1">
        <v>110</v>
      </c>
      <c r="B112" s="1" t="s">
        <v>58</v>
      </c>
      <c r="C112" s="1" t="s">
        <v>99</v>
      </c>
      <c r="D112" s="64" t="s">
        <v>308</v>
      </c>
      <c r="E112" s="1">
        <v>0</v>
      </c>
      <c r="F112" s="11"/>
      <c r="G112" s="4"/>
      <c r="H112" s="4"/>
      <c r="I112" s="4"/>
      <c r="J112" s="4"/>
      <c r="K112" s="4"/>
      <c r="L112" s="4"/>
      <c r="M112" s="4"/>
      <c r="N112" s="8"/>
      <c r="O112" s="4"/>
      <c r="P112" s="4"/>
      <c r="Q112" s="4"/>
      <c r="R112" s="4"/>
      <c r="S112" s="4"/>
      <c r="T112" s="4"/>
      <c r="U112" s="4"/>
      <c r="V112" s="4"/>
      <c r="W112" s="13"/>
      <c r="X112" s="7"/>
      <c r="Y112" s="4"/>
      <c r="Z112" s="4"/>
      <c r="AA112" s="4"/>
      <c r="AB112" s="4"/>
      <c r="AC112" s="4"/>
      <c r="AD112" s="4"/>
      <c r="AE112" s="8"/>
      <c r="AF112" s="7"/>
      <c r="AG112" s="4"/>
      <c r="AH112" s="4"/>
      <c r="AI112" s="4"/>
      <c r="AJ112" s="4"/>
      <c r="AK112" s="4"/>
      <c r="AL112" s="4"/>
      <c r="AM112" s="8"/>
      <c r="AN112" s="1">
        <f t="shared" si="0"/>
        <v>0</v>
      </c>
      <c r="AO112" s="1">
        <f t="shared" si="1"/>
        <v>0</v>
      </c>
      <c r="AP112" s="1">
        <f t="shared" si="2"/>
        <v>0</v>
      </c>
      <c r="AQ112" s="1">
        <f t="shared" si="3"/>
        <v>0</v>
      </c>
      <c r="AR112" s="1">
        <f t="shared" si="4"/>
        <v>0</v>
      </c>
      <c r="AS112" s="15">
        <f t="shared" si="5"/>
        <v>0</v>
      </c>
      <c r="AT112" s="1">
        <f t="shared" si="6"/>
        <v>0</v>
      </c>
      <c r="AU112" s="1"/>
      <c r="AV112" s="1"/>
      <c r="AW112" s="1"/>
      <c r="AX112" s="1"/>
      <c r="AY112" s="1"/>
      <c r="AZ112" s="1"/>
      <c r="BA112" s="1"/>
      <c r="BB112" s="1">
        <f t="shared" si="7"/>
        <v>0</v>
      </c>
      <c r="BC112" s="1"/>
      <c r="BD112" s="1"/>
      <c r="BE112" s="1"/>
      <c r="BF112" s="1"/>
      <c r="BG112" s="1">
        <f t="shared" si="8"/>
        <v>0</v>
      </c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ht="14.25" customHeight="1" x14ac:dyDescent="0.25">
      <c r="A113" s="1">
        <v>111</v>
      </c>
      <c r="B113" s="1" t="s">
        <v>58</v>
      </c>
      <c r="C113" s="1" t="s">
        <v>92</v>
      </c>
      <c r="D113" s="64" t="s">
        <v>309</v>
      </c>
      <c r="E113" s="1">
        <v>1</v>
      </c>
      <c r="F113" s="11"/>
      <c r="G113" s="4" t="s">
        <v>69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8" t="s">
        <v>59</v>
      </c>
      <c r="O113" s="4"/>
      <c r="P113" s="4"/>
      <c r="Q113" s="4"/>
      <c r="R113" s="4"/>
      <c r="S113" s="4"/>
      <c r="T113" s="4"/>
      <c r="U113" s="4"/>
      <c r="V113" s="4"/>
      <c r="W113" s="13"/>
      <c r="X113" s="7" t="s">
        <v>69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8">
        <v>1</v>
      </c>
      <c r="AF113" s="7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8" t="s">
        <v>69</v>
      </c>
      <c r="AN113" s="1">
        <f t="shared" si="0"/>
        <v>20</v>
      </c>
      <c r="AO113" s="1">
        <f t="shared" si="1"/>
        <v>0</v>
      </c>
      <c r="AP113" s="1">
        <f t="shared" si="2"/>
        <v>1</v>
      </c>
      <c r="AQ113" s="1">
        <f t="shared" si="3"/>
        <v>21</v>
      </c>
      <c r="AR113" s="1">
        <f t="shared" si="4"/>
        <v>3</v>
      </c>
      <c r="AS113" s="15">
        <f t="shared" si="5"/>
        <v>24</v>
      </c>
      <c r="AT113" s="1">
        <f t="shared" si="6"/>
        <v>0</v>
      </c>
      <c r="AU113" s="1">
        <v>1</v>
      </c>
      <c r="AV113" s="1">
        <v>1</v>
      </c>
      <c r="AW113" s="1">
        <v>1</v>
      </c>
      <c r="AX113" s="1">
        <v>1</v>
      </c>
      <c r="AY113" s="1"/>
      <c r="AZ113" s="1"/>
      <c r="BA113" s="1"/>
      <c r="BB113" s="1">
        <f t="shared" si="7"/>
        <v>3</v>
      </c>
      <c r="BC113" s="1"/>
      <c r="BD113" s="1"/>
      <c r="BE113" s="1"/>
      <c r="BF113" s="1">
        <v>20</v>
      </c>
      <c r="BG113" s="1">
        <f t="shared" si="8"/>
        <v>20</v>
      </c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ht="14.25" customHeight="1" x14ac:dyDescent="0.25">
      <c r="A114" s="1">
        <v>112</v>
      </c>
      <c r="B114" s="1" t="s">
        <v>74</v>
      </c>
      <c r="C114" s="1" t="s">
        <v>228</v>
      </c>
      <c r="D114" s="64" t="s">
        <v>311</v>
      </c>
      <c r="E114" s="1">
        <v>1</v>
      </c>
      <c r="F114" s="11"/>
      <c r="G114" s="4" t="s">
        <v>69</v>
      </c>
      <c r="H114" s="4">
        <v>1</v>
      </c>
      <c r="I114" s="4">
        <v>1</v>
      </c>
      <c r="J114" s="4">
        <v>1</v>
      </c>
      <c r="K114" s="4">
        <v>1</v>
      </c>
      <c r="L114" s="4">
        <v>1</v>
      </c>
      <c r="M114" s="4">
        <v>1</v>
      </c>
      <c r="N114" s="8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 t="s">
        <v>69</v>
      </c>
      <c r="W114" s="13"/>
      <c r="X114" s="7" t="s">
        <v>69</v>
      </c>
      <c r="Y114" s="4">
        <v>1</v>
      </c>
      <c r="Z114" s="4">
        <v>1</v>
      </c>
      <c r="AA114" s="4">
        <v>1</v>
      </c>
      <c r="AB114" s="4">
        <v>1</v>
      </c>
      <c r="AC114" s="4">
        <v>1</v>
      </c>
      <c r="AD114" s="4">
        <v>1</v>
      </c>
      <c r="AE114" s="8">
        <v>1</v>
      </c>
      <c r="AF114" s="7">
        <v>1</v>
      </c>
      <c r="AG114" s="4">
        <v>1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8" t="s">
        <v>69</v>
      </c>
      <c r="AN114" s="1">
        <f t="shared" si="0"/>
        <v>28</v>
      </c>
      <c r="AO114" s="1">
        <f t="shared" si="1"/>
        <v>0</v>
      </c>
      <c r="AP114" s="1">
        <f t="shared" si="2"/>
        <v>0</v>
      </c>
      <c r="AQ114" s="1">
        <f t="shared" si="3"/>
        <v>28</v>
      </c>
      <c r="AR114" s="1">
        <f t="shared" si="4"/>
        <v>4</v>
      </c>
      <c r="AS114" s="15">
        <f t="shared" si="5"/>
        <v>32</v>
      </c>
      <c r="AT114" s="1">
        <f t="shared" si="6"/>
        <v>0</v>
      </c>
      <c r="AU114" s="1">
        <v>1</v>
      </c>
      <c r="AV114" s="1">
        <v>1</v>
      </c>
      <c r="AW114" s="1"/>
      <c r="AX114" s="1">
        <v>1</v>
      </c>
      <c r="AY114" s="1"/>
      <c r="AZ114" s="1"/>
      <c r="BA114" s="1"/>
      <c r="BB114" s="1">
        <f t="shared" si="7"/>
        <v>2</v>
      </c>
      <c r="BC114" s="1"/>
      <c r="BD114" s="1"/>
      <c r="BE114" s="1"/>
      <c r="BF114" s="1">
        <v>28</v>
      </c>
      <c r="BG114" s="1">
        <f t="shared" si="8"/>
        <v>28</v>
      </c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ht="14.25" customHeight="1" x14ac:dyDescent="0.25">
      <c r="A115" s="1">
        <v>113</v>
      </c>
      <c r="B115" s="1" t="s">
        <v>58</v>
      </c>
      <c r="C115" s="1" t="s">
        <v>86</v>
      </c>
      <c r="D115" s="64" t="s">
        <v>307</v>
      </c>
      <c r="E115" s="1">
        <v>0</v>
      </c>
      <c r="F115" s="11"/>
      <c r="G115" s="4"/>
      <c r="H115" s="4"/>
      <c r="I115" s="4"/>
      <c r="J115" s="4"/>
      <c r="K115" s="4"/>
      <c r="L115" s="4"/>
      <c r="M115" s="4"/>
      <c r="N115" s="8"/>
      <c r="O115" s="4"/>
      <c r="P115" s="4"/>
      <c r="Q115" s="4"/>
      <c r="R115" s="4"/>
      <c r="S115" s="4"/>
      <c r="T115" s="4"/>
      <c r="U115" s="4"/>
      <c r="V115" s="4"/>
      <c r="W115" s="13"/>
      <c r="X115" s="7"/>
      <c r="Y115" s="4"/>
      <c r="Z115" s="4"/>
      <c r="AA115" s="4"/>
      <c r="AB115" s="4"/>
      <c r="AC115" s="4"/>
      <c r="AD115" s="4"/>
      <c r="AE115" s="8"/>
      <c r="AF115" s="7"/>
      <c r="AG115" s="4"/>
      <c r="AH115" s="4"/>
      <c r="AI115" s="4"/>
      <c r="AJ115" s="4"/>
      <c r="AK115" s="4"/>
      <c r="AL115" s="4"/>
      <c r="AM115" s="8"/>
      <c r="AN115" s="1">
        <f t="shared" si="0"/>
        <v>0</v>
      </c>
      <c r="AO115" s="1">
        <f t="shared" si="1"/>
        <v>0</v>
      </c>
      <c r="AP115" s="1">
        <f t="shared" si="2"/>
        <v>0</v>
      </c>
      <c r="AQ115" s="1">
        <f t="shared" si="3"/>
        <v>0</v>
      </c>
      <c r="AR115" s="1">
        <f t="shared" si="4"/>
        <v>0</v>
      </c>
      <c r="AS115" s="15">
        <f t="shared" si="5"/>
        <v>0</v>
      </c>
      <c r="AT115" s="1">
        <f t="shared" si="6"/>
        <v>0</v>
      </c>
      <c r="AU115" s="1"/>
      <c r="AV115" s="1"/>
      <c r="AW115" s="1"/>
      <c r="AX115" s="1"/>
      <c r="AY115" s="1"/>
      <c r="AZ115" s="1"/>
      <c r="BA115" s="1"/>
      <c r="BB115" s="1">
        <f t="shared" si="7"/>
        <v>0</v>
      </c>
      <c r="BC115" s="1"/>
      <c r="BD115" s="1"/>
      <c r="BE115" s="1"/>
      <c r="BF115" s="1"/>
      <c r="BG115" s="1">
        <f t="shared" si="8"/>
        <v>0</v>
      </c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ht="14.25" customHeight="1" x14ac:dyDescent="0.25">
      <c r="A116" s="1">
        <v>115</v>
      </c>
      <c r="B116" s="1" t="s">
        <v>58</v>
      </c>
      <c r="C116" s="12" t="s">
        <v>229</v>
      </c>
      <c r="D116" s="64" t="s">
        <v>314</v>
      </c>
      <c r="E116" s="1">
        <v>1</v>
      </c>
      <c r="F116" s="11"/>
      <c r="G116" s="4"/>
      <c r="H116" s="4"/>
      <c r="I116" s="4"/>
      <c r="J116" s="4"/>
      <c r="K116" s="4"/>
      <c r="L116" s="4"/>
      <c r="M116" s="4"/>
      <c r="N116" s="8"/>
      <c r="O116" s="4"/>
      <c r="P116" s="4"/>
      <c r="Q116" s="4"/>
      <c r="R116" s="4"/>
      <c r="S116" s="4"/>
      <c r="T116" s="4"/>
      <c r="U116" s="4"/>
      <c r="V116" s="4"/>
      <c r="W116" s="13"/>
      <c r="X116" s="7"/>
      <c r="Y116" s="4">
        <v>1</v>
      </c>
      <c r="Z116" s="4"/>
      <c r="AA116" s="4">
        <v>1</v>
      </c>
      <c r="AB116" s="4"/>
      <c r="AC116" s="4">
        <v>1</v>
      </c>
      <c r="AD116" s="4"/>
      <c r="AE116" s="8"/>
      <c r="AF116" s="7"/>
      <c r="AG116" s="4">
        <v>1</v>
      </c>
      <c r="AH116" s="4"/>
      <c r="AI116" s="4">
        <v>1</v>
      </c>
      <c r="AJ116" s="4"/>
      <c r="AK116" s="4">
        <v>1</v>
      </c>
      <c r="AL116" s="4">
        <v>1</v>
      </c>
      <c r="AM116" s="8" t="s">
        <v>69</v>
      </c>
      <c r="AN116" s="1">
        <f t="shared" si="0"/>
        <v>7</v>
      </c>
      <c r="AO116" s="1">
        <f t="shared" si="1"/>
        <v>0</v>
      </c>
      <c r="AP116" s="1">
        <f t="shared" si="2"/>
        <v>0</v>
      </c>
      <c r="AQ116" s="1">
        <f t="shared" si="3"/>
        <v>7</v>
      </c>
      <c r="AR116" s="1">
        <f t="shared" si="4"/>
        <v>1</v>
      </c>
      <c r="AS116" s="15">
        <f t="shared" si="5"/>
        <v>8</v>
      </c>
      <c r="AT116" s="1">
        <f t="shared" si="6"/>
        <v>0</v>
      </c>
      <c r="AU116" s="1">
        <v>1</v>
      </c>
      <c r="AV116" s="1">
        <v>1</v>
      </c>
      <c r="AW116" s="1"/>
      <c r="AX116" s="1"/>
      <c r="AY116" s="1"/>
      <c r="AZ116" s="1"/>
      <c r="BA116" s="1"/>
      <c r="BB116" s="1">
        <f t="shared" si="7"/>
        <v>1</v>
      </c>
      <c r="BC116" s="1"/>
      <c r="BD116" s="1"/>
      <c r="BE116" s="1"/>
      <c r="BF116" s="1">
        <v>7</v>
      </c>
      <c r="BG116" s="1">
        <f t="shared" si="8"/>
        <v>7</v>
      </c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ht="14.25" customHeight="1" x14ac:dyDescent="0.25">
      <c r="A117" s="1">
        <v>116</v>
      </c>
      <c r="B117" s="1" t="s">
        <v>63</v>
      </c>
      <c r="C117" s="1" t="s">
        <v>230</v>
      </c>
      <c r="D117" s="64" t="s">
        <v>312</v>
      </c>
      <c r="E117" s="1">
        <v>1</v>
      </c>
      <c r="F117" s="11"/>
      <c r="G117" s="4"/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8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/>
      <c r="W117" s="13"/>
      <c r="X117" s="7"/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8">
        <v>1</v>
      </c>
      <c r="AF117" s="7">
        <v>1</v>
      </c>
      <c r="AG117" s="4">
        <v>1</v>
      </c>
      <c r="AH117" s="4">
        <v>1</v>
      </c>
      <c r="AI117" s="4">
        <v>1</v>
      </c>
      <c r="AJ117" s="4">
        <v>1</v>
      </c>
      <c r="AK117" s="4">
        <v>1</v>
      </c>
      <c r="AL117" s="4">
        <v>1</v>
      </c>
      <c r="AM117" s="8"/>
      <c r="AN117" s="1">
        <f t="shared" si="0"/>
        <v>28</v>
      </c>
      <c r="AO117" s="1">
        <f t="shared" si="1"/>
        <v>0</v>
      </c>
      <c r="AP117" s="1">
        <f t="shared" si="2"/>
        <v>0</v>
      </c>
      <c r="AQ117" s="1">
        <f t="shared" si="3"/>
        <v>28</v>
      </c>
      <c r="AR117" s="1">
        <f t="shared" si="4"/>
        <v>0</v>
      </c>
      <c r="AS117" s="15">
        <f t="shared" si="5"/>
        <v>28</v>
      </c>
      <c r="AT117" s="1">
        <f t="shared" si="6"/>
        <v>0</v>
      </c>
      <c r="AU117" s="1">
        <v>1</v>
      </c>
      <c r="AV117" s="1">
        <v>1</v>
      </c>
      <c r="AW117" s="1"/>
      <c r="AX117" s="1"/>
      <c r="AY117" s="1"/>
      <c r="AZ117" s="1"/>
      <c r="BA117" s="1"/>
      <c r="BB117" s="1">
        <f t="shared" si="7"/>
        <v>1</v>
      </c>
      <c r="BC117" s="1"/>
      <c r="BD117" s="1" t="s">
        <v>231</v>
      </c>
      <c r="BE117" s="1"/>
      <c r="BF117" s="1">
        <v>28</v>
      </c>
      <c r="BG117" s="1">
        <f t="shared" si="8"/>
        <v>28</v>
      </c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ht="14.25" customHeight="1" x14ac:dyDescent="0.25">
      <c r="A118" s="1">
        <v>117</v>
      </c>
      <c r="B118" s="1" t="s">
        <v>58</v>
      </c>
      <c r="C118" s="1" t="s">
        <v>99</v>
      </c>
      <c r="D118" s="64" t="s">
        <v>308</v>
      </c>
      <c r="E118" s="1">
        <v>1</v>
      </c>
      <c r="F118" s="11"/>
      <c r="G118" s="4">
        <v>1</v>
      </c>
      <c r="H118" s="4" t="s">
        <v>65</v>
      </c>
      <c r="I118" s="4">
        <v>1</v>
      </c>
      <c r="J118" s="4">
        <v>1</v>
      </c>
      <c r="K118" s="4">
        <v>1</v>
      </c>
      <c r="L118" s="4">
        <v>1</v>
      </c>
      <c r="M118" s="4">
        <v>1</v>
      </c>
      <c r="N118" s="8">
        <v>1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13"/>
      <c r="X118" s="7">
        <v>1</v>
      </c>
      <c r="Y118" s="4">
        <v>1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8">
        <v>1</v>
      </c>
      <c r="AF118" s="7">
        <v>1</v>
      </c>
      <c r="AG118" s="4">
        <v>1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8">
        <v>1</v>
      </c>
      <c r="AN118" s="1">
        <f t="shared" si="0"/>
        <v>31</v>
      </c>
      <c r="AO118" s="1">
        <f t="shared" si="1"/>
        <v>1</v>
      </c>
      <c r="AP118" s="1">
        <f t="shared" si="2"/>
        <v>0</v>
      </c>
      <c r="AQ118" s="1">
        <f t="shared" si="3"/>
        <v>32</v>
      </c>
      <c r="AR118" s="1">
        <f t="shared" si="4"/>
        <v>0</v>
      </c>
      <c r="AS118" s="15">
        <f t="shared" si="5"/>
        <v>32</v>
      </c>
      <c r="AT118" s="1">
        <f t="shared" si="6"/>
        <v>0</v>
      </c>
      <c r="AU118" s="1">
        <v>1</v>
      </c>
      <c r="AV118" s="1">
        <v>1</v>
      </c>
      <c r="AW118" s="1">
        <v>1</v>
      </c>
      <c r="AX118" s="1"/>
      <c r="AY118" s="1">
        <v>1</v>
      </c>
      <c r="AZ118" s="1">
        <v>1</v>
      </c>
      <c r="BA118" s="1">
        <v>1</v>
      </c>
      <c r="BB118" s="1">
        <f t="shared" si="7"/>
        <v>5</v>
      </c>
      <c r="BC118" s="1"/>
      <c r="BD118" s="1" t="s">
        <v>232</v>
      </c>
      <c r="BE118" s="1"/>
      <c r="BF118" s="1">
        <v>31</v>
      </c>
      <c r="BG118" s="1">
        <f t="shared" si="8"/>
        <v>31</v>
      </c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ht="14.25" customHeight="1" x14ac:dyDescent="0.25">
      <c r="A119" s="1">
        <v>118</v>
      </c>
      <c r="B119" s="1" t="s">
        <v>63</v>
      </c>
      <c r="C119" s="1" t="s">
        <v>93</v>
      </c>
      <c r="D119" s="64" t="s">
        <v>312</v>
      </c>
      <c r="E119" s="1">
        <v>1</v>
      </c>
      <c r="F119" s="11"/>
      <c r="G119" s="4" t="s">
        <v>59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8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13"/>
      <c r="X119" s="7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8">
        <v>1</v>
      </c>
      <c r="AF119" s="7">
        <v>1</v>
      </c>
      <c r="AG119" s="4">
        <v>1</v>
      </c>
      <c r="AH119" s="4">
        <v>1</v>
      </c>
      <c r="AI119" s="4">
        <v>1</v>
      </c>
      <c r="AJ119" s="4">
        <v>1</v>
      </c>
      <c r="AK119" s="4">
        <v>1</v>
      </c>
      <c r="AL119" s="4" t="s">
        <v>65</v>
      </c>
      <c r="AM119" s="8" t="s">
        <v>65</v>
      </c>
      <c r="AN119" s="1">
        <f t="shared" si="0"/>
        <v>29</v>
      </c>
      <c r="AO119" s="1">
        <f t="shared" si="1"/>
        <v>2</v>
      </c>
      <c r="AP119" s="1">
        <f t="shared" si="2"/>
        <v>1</v>
      </c>
      <c r="AQ119" s="1">
        <f t="shared" si="3"/>
        <v>32</v>
      </c>
      <c r="AR119" s="1">
        <f t="shared" si="4"/>
        <v>0</v>
      </c>
      <c r="AS119" s="15">
        <f t="shared" si="5"/>
        <v>32</v>
      </c>
      <c r="AT119" s="1">
        <f t="shared" si="6"/>
        <v>0</v>
      </c>
      <c r="AU119" s="1">
        <v>1</v>
      </c>
      <c r="AV119" s="1">
        <v>1</v>
      </c>
      <c r="AW119" s="1">
        <v>1</v>
      </c>
      <c r="AX119" s="1">
        <v>1</v>
      </c>
      <c r="AY119" s="1">
        <v>1</v>
      </c>
      <c r="AZ119" s="1">
        <v>1</v>
      </c>
      <c r="BA119" s="1"/>
      <c r="BB119" s="1">
        <f t="shared" si="7"/>
        <v>5</v>
      </c>
      <c r="BC119" s="1"/>
      <c r="BD119" s="1"/>
      <c r="BE119" s="1"/>
      <c r="BF119" s="1">
        <v>29</v>
      </c>
      <c r="BG119" s="1">
        <f t="shared" si="8"/>
        <v>29</v>
      </c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ht="14.25" customHeight="1" x14ac:dyDescent="0.25">
      <c r="A120" s="1">
        <v>119</v>
      </c>
      <c r="B120" s="1" t="s">
        <v>74</v>
      </c>
      <c r="C120" s="1" t="s">
        <v>142</v>
      </c>
      <c r="D120" s="64" t="s">
        <v>314</v>
      </c>
      <c r="E120" s="1">
        <v>1</v>
      </c>
      <c r="F120" s="11"/>
      <c r="G120" s="4" t="s">
        <v>69</v>
      </c>
      <c r="H120" s="4">
        <v>1</v>
      </c>
      <c r="I120" s="4">
        <v>1</v>
      </c>
      <c r="J120" s="4">
        <v>1</v>
      </c>
      <c r="K120" s="4">
        <v>1</v>
      </c>
      <c r="L120" s="4">
        <v>1</v>
      </c>
      <c r="M120" s="4">
        <v>1</v>
      </c>
      <c r="N120" s="8">
        <v>1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1</v>
      </c>
      <c r="V120" s="4" t="s">
        <v>69</v>
      </c>
      <c r="W120" s="13"/>
      <c r="X120" s="7" t="s">
        <v>69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  <c r="AD120" s="4">
        <v>1</v>
      </c>
      <c r="AE120" s="8">
        <v>1</v>
      </c>
      <c r="AF120" s="7">
        <v>1</v>
      </c>
      <c r="AG120" s="4">
        <v>1</v>
      </c>
      <c r="AH120" s="4">
        <v>1</v>
      </c>
      <c r="AI120" s="4">
        <v>1</v>
      </c>
      <c r="AJ120" s="4">
        <v>1</v>
      </c>
      <c r="AK120" s="4">
        <v>1</v>
      </c>
      <c r="AL120" s="4">
        <v>1</v>
      </c>
      <c r="AM120" s="8" t="s">
        <v>69</v>
      </c>
      <c r="AN120" s="1">
        <f t="shared" si="0"/>
        <v>28</v>
      </c>
      <c r="AO120" s="1">
        <f t="shared" si="1"/>
        <v>0</v>
      </c>
      <c r="AP120" s="1">
        <f t="shared" si="2"/>
        <v>0</v>
      </c>
      <c r="AQ120" s="1">
        <f t="shared" si="3"/>
        <v>28</v>
      </c>
      <c r="AR120" s="1">
        <f t="shared" si="4"/>
        <v>4</v>
      </c>
      <c r="AS120" s="15">
        <f t="shared" si="5"/>
        <v>32</v>
      </c>
      <c r="AT120" s="1">
        <f t="shared" si="6"/>
        <v>0</v>
      </c>
      <c r="AU120" s="1">
        <v>1</v>
      </c>
      <c r="AV120" s="1">
        <v>1</v>
      </c>
      <c r="AW120" s="1"/>
      <c r="AX120" s="1">
        <v>1</v>
      </c>
      <c r="AY120" s="1"/>
      <c r="AZ120" s="1"/>
      <c r="BA120" s="1"/>
      <c r="BB120" s="1">
        <f t="shared" si="7"/>
        <v>2</v>
      </c>
      <c r="BC120" s="1"/>
      <c r="BD120" s="1"/>
      <c r="BE120" s="1"/>
      <c r="BF120" s="1">
        <v>28</v>
      </c>
      <c r="BG120" s="1">
        <f t="shared" si="8"/>
        <v>28</v>
      </c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ht="14.25" customHeight="1" x14ac:dyDescent="0.25">
      <c r="A121" s="1">
        <v>120</v>
      </c>
      <c r="B121" s="1" t="s">
        <v>63</v>
      </c>
      <c r="C121" s="1" t="s">
        <v>67</v>
      </c>
      <c r="D121" s="64" t="s">
        <v>67</v>
      </c>
      <c r="E121" s="1">
        <v>0</v>
      </c>
      <c r="F121" s="11"/>
      <c r="G121" s="4"/>
      <c r="H121" s="4"/>
      <c r="I121" s="4"/>
      <c r="J121" s="4"/>
      <c r="K121" s="4"/>
      <c r="L121" s="4"/>
      <c r="M121" s="4"/>
      <c r="N121" s="8"/>
      <c r="O121" s="4"/>
      <c r="P121" s="4"/>
      <c r="Q121" s="4"/>
      <c r="R121" s="4"/>
      <c r="S121" s="4"/>
      <c r="T121" s="4"/>
      <c r="U121" s="4"/>
      <c r="V121" s="4"/>
      <c r="W121" s="13"/>
      <c r="X121" s="7"/>
      <c r="Y121" s="4"/>
      <c r="Z121" s="4"/>
      <c r="AA121" s="4"/>
      <c r="AB121" s="4"/>
      <c r="AC121" s="4"/>
      <c r="AD121" s="4"/>
      <c r="AE121" s="8"/>
      <c r="AF121" s="7"/>
      <c r="AG121" s="4"/>
      <c r="AH121" s="4"/>
      <c r="AI121" s="4"/>
      <c r="AJ121" s="4"/>
      <c r="AK121" s="4"/>
      <c r="AL121" s="4"/>
      <c r="AM121" s="8"/>
      <c r="AN121" s="1">
        <f t="shared" si="0"/>
        <v>0</v>
      </c>
      <c r="AO121" s="1">
        <f t="shared" si="1"/>
        <v>0</v>
      </c>
      <c r="AP121" s="1">
        <f t="shared" si="2"/>
        <v>0</v>
      </c>
      <c r="AQ121" s="1">
        <f t="shared" si="3"/>
        <v>0</v>
      </c>
      <c r="AR121" s="1">
        <f t="shared" si="4"/>
        <v>0</v>
      </c>
      <c r="AS121" s="15">
        <f t="shared" si="5"/>
        <v>0</v>
      </c>
      <c r="AT121" s="1">
        <f t="shared" si="6"/>
        <v>0</v>
      </c>
      <c r="AU121" s="1"/>
      <c r="AV121" s="1"/>
      <c r="AW121" s="1"/>
      <c r="AX121" s="1"/>
      <c r="AY121" s="1"/>
      <c r="AZ121" s="1"/>
      <c r="BA121" s="1"/>
      <c r="BB121" s="1">
        <f t="shared" si="7"/>
        <v>0</v>
      </c>
      <c r="BC121" s="1"/>
      <c r="BD121" s="1"/>
      <c r="BE121" s="1"/>
      <c r="BF121" s="1"/>
      <c r="BG121" s="1">
        <f t="shared" si="8"/>
        <v>0</v>
      </c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ht="14.25" customHeight="1" x14ac:dyDescent="0.25">
      <c r="A122" s="1">
        <v>122</v>
      </c>
      <c r="B122" s="1" t="s">
        <v>58</v>
      </c>
      <c r="C122" s="1" t="s">
        <v>67</v>
      </c>
      <c r="D122" s="64" t="s">
        <v>67</v>
      </c>
      <c r="E122" s="1">
        <v>0</v>
      </c>
      <c r="F122" s="11"/>
      <c r="G122" s="4"/>
      <c r="H122" s="4"/>
      <c r="I122" s="4"/>
      <c r="J122" s="4"/>
      <c r="K122" s="4"/>
      <c r="L122" s="4"/>
      <c r="M122" s="4"/>
      <c r="N122" s="8"/>
      <c r="O122" s="4"/>
      <c r="P122" s="4"/>
      <c r="Q122" s="4"/>
      <c r="R122" s="4"/>
      <c r="S122" s="4"/>
      <c r="T122" s="4"/>
      <c r="U122" s="4"/>
      <c r="V122" s="4"/>
      <c r="W122" s="13"/>
      <c r="X122" s="7"/>
      <c r="Y122" s="4"/>
      <c r="Z122" s="4"/>
      <c r="AA122" s="4"/>
      <c r="AB122" s="4"/>
      <c r="AC122" s="4"/>
      <c r="AD122" s="4"/>
      <c r="AE122" s="8"/>
      <c r="AF122" s="7"/>
      <c r="AG122" s="4"/>
      <c r="AH122" s="4"/>
      <c r="AI122" s="4"/>
      <c r="AJ122" s="4"/>
      <c r="AK122" s="4"/>
      <c r="AL122" s="4"/>
      <c r="AM122" s="8"/>
      <c r="AN122" s="1">
        <f t="shared" si="0"/>
        <v>0</v>
      </c>
      <c r="AO122" s="1">
        <f t="shared" si="1"/>
        <v>0</v>
      </c>
      <c r="AP122" s="1">
        <f t="shared" si="2"/>
        <v>0</v>
      </c>
      <c r="AQ122" s="1">
        <f t="shared" si="3"/>
        <v>0</v>
      </c>
      <c r="AR122" s="1">
        <f t="shared" si="4"/>
        <v>0</v>
      </c>
      <c r="AS122" s="15">
        <f t="shared" si="5"/>
        <v>0</v>
      </c>
      <c r="AT122" s="1">
        <f t="shared" si="6"/>
        <v>0</v>
      </c>
      <c r="AU122" s="1"/>
      <c r="AV122" s="1"/>
      <c r="AW122" s="1"/>
      <c r="AX122" s="1"/>
      <c r="AY122" s="1"/>
      <c r="AZ122" s="1"/>
      <c r="BA122" s="1"/>
      <c r="BB122" s="1">
        <f t="shared" si="7"/>
        <v>0</v>
      </c>
      <c r="BC122" s="1"/>
      <c r="BD122" s="1"/>
      <c r="BE122" s="1"/>
      <c r="BF122" s="1"/>
      <c r="BG122" s="1">
        <f t="shared" si="8"/>
        <v>0</v>
      </c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ht="14.25" customHeight="1" x14ac:dyDescent="0.25">
      <c r="A123" s="1">
        <v>123</v>
      </c>
      <c r="B123" s="1" t="s">
        <v>58</v>
      </c>
      <c r="C123" s="1" t="s">
        <v>67</v>
      </c>
      <c r="D123" s="64" t="s">
        <v>67</v>
      </c>
      <c r="E123" s="1">
        <v>0</v>
      </c>
      <c r="F123" s="11"/>
      <c r="G123" s="4"/>
      <c r="H123" s="4"/>
      <c r="I123" s="4"/>
      <c r="J123" s="4"/>
      <c r="K123" s="4"/>
      <c r="L123" s="4"/>
      <c r="M123" s="4"/>
      <c r="N123" s="8"/>
      <c r="O123" s="4"/>
      <c r="P123" s="4"/>
      <c r="Q123" s="4"/>
      <c r="R123" s="4"/>
      <c r="S123" s="4"/>
      <c r="T123" s="4"/>
      <c r="U123" s="4"/>
      <c r="V123" s="4"/>
      <c r="W123" s="13"/>
      <c r="X123" s="7"/>
      <c r="Y123" s="4"/>
      <c r="Z123" s="4"/>
      <c r="AA123" s="4"/>
      <c r="AB123" s="4"/>
      <c r="AC123" s="4"/>
      <c r="AD123" s="4"/>
      <c r="AE123" s="8"/>
      <c r="AF123" s="7"/>
      <c r="AG123" s="4"/>
      <c r="AH123" s="4"/>
      <c r="AI123" s="4"/>
      <c r="AJ123" s="4"/>
      <c r="AK123" s="4"/>
      <c r="AL123" s="4"/>
      <c r="AM123" s="8"/>
      <c r="AN123" s="1">
        <f t="shared" si="0"/>
        <v>0</v>
      </c>
      <c r="AO123" s="1">
        <f t="shared" si="1"/>
        <v>0</v>
      </c>
      <c r="AP123" s="1">
        <f t="shared" si="2"/>
        <v>0</v>
      </c>
      <c r="AQ123" s="1">
        <f t="shared" si="3"/>
        <v>0</v>
      </c>
      <c r="AR123" s="1">
        <f t="shared" si="4"/>
        <v>0</v>
      </c>
      <c r="AS123" s="15">
        <f t="shared" si="5"/>
        <v>0</v>
      </c>
      <c r="AT123" s="1">
        <f t="shared" si="6"/>
        <v>0</v>
      </c>
      <c r="AU123" s="1"/>
      <c r="AV123" s="1"/>
      <c r="AW123" s="1"/>
      <c r="AX123" s="1"/>
      <c r="AY123" s="1"/>
      <c r="AZ123" s="1"/>
      <c r="BA123" s="1"/>
      <c r="BB123" s="1">
        <f t="shared" si="7"/>
        <v>0</v>
      </c>
      <c r="BC123" s="1"/>
      <c r="BD123" s="1"/>
      <c r="BE123" s="1"/>
      <c r="BF123" s="1"/>
      <c r="BG123" s="1">
        <f t="shared" si="8"/>
        <v>0</v>
      </c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ht="14.25" customHeight="1" x14ac:dyDescent="0.25">
      <c r="A124" s="1">
        <v>124</v>
      </c>
      <c r="B124" s="1" t="s">
        <v>74</v>
      </c>
      <c r="C124" s="1" t="s">
        <v>186</v>
      </c>
      <c r="D124" s="64" t="s">
        <v>315</v>
      </c>
      <c r="E124" s="12">
        <v>0</v>
      </c>
      <c r="F124" s="11"/>
      <c r="G124" s="4"/>
      <c r="H124" s="4"/>
      <c r="I124" s="4"/>
      <c r="J124" s="4" t="s">
        <v>69</v>
      </c>
      <c r="K124" s="4" t="s">
        <v>69</v>
      </c>
      <c r="L124" s="4" t="s">
        <v>69</v>
      </c>
      <c r="M124" s="4" t="s">
        <v>69</v>
      </c>
      <c r="N124" s="8" t="s">
        <v>69</v>
      </c>
      <c r="O124" s="4" t="s">
        <v>69</v>
      </c>
      <c r="P124" s="4" t="s">
        <v>69</v>
      </c>
      <c r="Q124" s="4" t="s">
        <v>69</v>
      </c>
      <c r="R124" s="4" t="s">
        <v>69</v>
      </c>
      <c r="S124" s="4" t="s">
        <v>69</v>
      </c>
      <c r="T124" s="4"/>
      <c r="U124" s="4"/>
      <c r="V124" s="4"/>
      <c r="W124" s="13"/>
      <c r="X124" s="7"/>
      <c r="Y124" s="4"/>
      <c r="Z124" s="4"/>
      <c r="AA124" s="4" t="s">
        <v>69</v>
      </c>
      <c r="AB124" s="4" t="s">
        <v>69</v>
      </c>
      <c r="AC124" s="4" t="s">
        <v>69</v>
      </c>
      <c r="AD124" s="4" t="s">
        <v>69</v>
      </c>
      <c r="AE124" s="8" t="s">
        <v>69</v>
      </c>
      <c r="AF124" s="7" t="s">
        <v>69</v>
      </c>
      <c r="AG124" s="4" t="s">
        <v>69</v>
      </c>
      <c r="AH124" s="4" t="s">
        <v>69</v>
      </c>
      <c r="AI124" s="4" t="s">
        <v>69</v>
      </c>
      <c r="AJ124" s="4" t="s">
        <v>69</v>
      </c>
      <c r="AK124" s="4"/>
      <c r="AL124" s="4"/>
      <c r="AM124" s="8"/>
      <c r="AN124" s="1">
        <f t="shared" si="0"/>
        <v>0</v>
      </c>
      <c r="AO124" s="1">
        <f t="shared" si="1"/>
        <v>0</v>
      </c>
      <c r="AP124" s="1">
        <f t="shared" si="2"/>
        <v>0</v>
      </c>
      <c r="AQ124" s="1">
        <f t="shared" si="3"/>
        <v>0</v>
      </c>
      <c r="AR124" s="1">
        <f t="shared" si="4"/>
        <v>20</v>
      </c>
      <c r="AS124" s="15">
        <f t="shared" si="5"/>
        <v>20</v>
      </c>
      <c r="AT124" s="1">
        <f t="shared" si="6"/>
        <v>0</v>
      </c>
      <c r="AU124" s="1"/>
      <c r="AV124" s="1"/>
      <c r="AW124" s="1"/>
      <c r="AX124" s="1"/>
      <c r="AY124" s="1"/>
      <c r="AZ124" s="1"/>
      <c r="BA124" s="1"/>
      <c r="BB124" s="1">
        <f t="shared" si="7"/>
        <v>0</v>
      </c>
      <c r="BC124" s="1"/>
      <c r="BD124" s="1"/>
      <c r="BE124" s="1">
        <v>0</v>
      </c>
      <c r="BF124" s="1"/>
      <c r="BG124" s="1">
        <f t="shared" si="8"/>
        <v>0</v>
      </c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ht="14.25" customHeight="1" x14ac:dyDescent="0.25">
      <c r="A125" s="1">
        <v>125</v>
      </c>
      <c r="B125" s="1" t="s">
        <v>63</v>
      </c>
      <c r="C125" s="1" t="s">
        <v>233</v>
      </c>
      <c r="D125" s="64" t="s">
        <v>308</v>
      </c>
      <c r="E125" s="1">
        <v>0</v>
      </c>
      <c r="F125" s="11"/>
      <c r="G125" s="4"/>
      <c r="H125" s="4"/>
      <c r="I125" s="4"/>
      <c r="J125" s="4"/>
      <c r="K125" s="4"/>
      <c r="L125" s="4"/>
      <c r="M125" s="4"/>
      <c r="N125" s="8"/>
      <c r="O125" s="4"/>
      <c r="P125" s="4"/>
      <c r="Q125" s="4"/>
      <c r="R125" s="4"/>
      <c r="S125" s="4"/>
      <c r="T125" s="4"/>
      <c r="U125" s="4"/>
      <c r="V125" s="4"/>
      <c r="W125" s="13"/>
      <c r="X125" s="7"/>
      <c r="Y125" s="4"/>
      <c r="Z125" s="4"/>
      <c r="AA125" s="4"/>
      <c r="AB125" s="4"/>
      <c r="AC125" s="4"/>
      <c r="AD125" s="4"/>
      <c r="AE125" s="8"/>
      <c r="AF125" s="7"/>
      <c r="AG125" s="4"/>
      <c r="AH125" s="4"/>
      <c r="AI125" s="4"/>
      <c r="AJ125" s="4"/>
      <c r="AK125" s="4"/>
      <c r="AL125" s="4"/>
      <c r="AM125" s="8"/>
      <c r="AN125" s="1">
        <f t="shared" si="0"/>
        <v>0</v>
      </c>
      <c r="AO125" s="1">
        <f t="shared" si="1"/>
        <v>0</v>
      </c>
      <c r="AP125" s="1">
        <f t="shared" si="2"/>
        <v>0</v>
      </c>
      <c r="AQ125" s="1">
        <f t="shared" si="3"/>
        <v>0</v>
      </c>
      <c r="AR125" s="1">
        <f t="shared" si="4"/>
        <v>0</v>
      </c>
      <c r="AS125" s="15">
        <f t="shared" si="5"/>
        <v>0</v>
      </c>
      <c r="AT125" s="1">
        <f t="shared" si="6"/>
        <v>0</v>
      </c>
      <c r="AU125" s="1"/>
      <c r="AV125" s="1"/>
      <c r="AW125" s="1"/>
      <c r="AX125" s="1"/>
      <c r="AY125" s="1"/>
      <c r="AZ125" s="1"/>
      <c r="BA125" s="1"/>
      <c r="BB125" s="1">
        <f t="shared" si="7"/>
        <v>0</v>
      </c>
      <c r="BC125" s="1"/>
      <c r="BD125" s="1"/>
      <c r="BE125" s="1"/>
      <c r="BF125" s="1"/>
      <c r="BG125" s="1">
        <f t="shared" si="8"/>
        <v>0</v>
      </c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ht="14.25" customHeight="1" x14ac:dyDescent="0.25">
      <c r="A126" s="1">
        <v>126</v>
      </c>
      <c r="B126" s="1" t="s">
        <v>74</v>
      </c>
      <c r="C126" s="1" t="s">
        <v>234</v>
      </c>
      <c r="D126" s="64" t="s">
        <v>316</v>
      </c>
      <c r="E126" s="1">
        <v>0</v>
      </c>
      <c r="F126" s="11"/>
      <c r="G126" s="4"/>
      <c r="H126" s="4"/>
      <c r="I126" s="4"/>
      <c r="J126" s="4"/>
      <c r="K126" s="4"/>
      <c r="L126" s="4"/>
      <c r="M126" s="4"/>
      <c r="N126" s="8"/>
      <c r="O126" s="4"/>
      <c r="P126" s="4"/>
      <c r="Q126" s="4"/>
      <c r="R126" s="4"/>
      <c r="S126" s="4"/>
      <c r="T126" s="4"/>
      <c r="U126" s="4"/>
      <c r="V126" s="4"/>
      <c r="W126" s="13"/>
      <c r="X126" s="7"/>
      <c r="Y126" s="4"/>
      <c r="Z126" s="4"/>
      <c r="AA126" s="4"/>
      <c r="AB126" s="4"/>
      <c r="AC126" s="4"/>
      <c r="AD126" s="4"/>
      <c r="AE126" s="8"/>
      <c r="AF126" s="7"/>
      <c r="AG126" s="4"/>
      <c r="AH126" s="4"/>
      <c r="AI126" s="4"/>
      <c r="AJ126" s="4"/>
      <c r="AK126" s="4"/>
      <c r="AL126" s="4"/>
      <c r="AM126" s="8"/>
      <c r="AN126" s="1">
        <f t="shared" si="0"/>
        <v>0</v>
      </c>
      <c r="AO126" s="1">
        <f t="shared" si="1"/>
        <v>0</v>
      </c>
      <c r="AP126" s="1">
        <f t="shared" si="2"/>
        <v>0</v>
      </c>
      <c r="AQ126" s="1">
        <f t="shared" si="3"/>
        <v>0</v>
      </c>
      <c r="AR126" s="1">
        <f t="shared" si="4"/>
        <v>0</v>
      </c>
      <c r="AS126" s="15">
        <f t="shared" si="5"/>
        <v>0</v>
      </c>
      <c r="AT126" s="1">
        <f t="shared" si="6"/>
        <v>0</v>
      </c>
      <c r="AU126" s="1"/>
      <c r="AV126" s="1"/>
      <c r="AW126" s="1"/>
      <c r="AX126" s="1"/>
      <c r="AY126" s="1"/>
      <c r="AZ126" s="1"/>
      <c r="BA126" s="1"/>
      <c r="BB126" s="1">
        <f t="shared" si="7"/>
        <v>0</v>
      </c>
      <c r="BC126" s="1"/>
      <c r="BD126" s="1"/>
      <c r="BE126" s="1"/>
      <c r="BF126" s="1"/>
      <c r="BG126" s="1">
        <f t="shared" si="8"/>
        <v>0</v>
      </c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ht="14.25" customHeight="1" x14ac:dyDescent="0.25">
      <c r="A127" s="1">
        <v>127</v>
      </c>
      <c r="B127" s="1" t="s">
        <v>58</v>
      </c>
      <c r="C127" s="1" t="s">
        <v>99</v>
      </c>
      <c r="D127" s="64" t="s">
        <v>308</v>
      </c>
      <c r="E127" s="1">
        <v>0</v>
      </c>
      <c r="F127" s="11"/>
      <c r="G127" s="4"/>
      <c r="H127" s="4"/>
      <c r="I127" s="4"/>
      <c r="J127" s="4"/>
      <c r="K127" s="4"/>
      <c r="L127" s="4"/>
      <c r="M127" s="4"/>
      <c r="N127" s="8"/>
      <c r="O127" s="4"/>
      <c r="P127" s="4"/>
      <c r="Q127" s="4"/>
      <c r="R127" s="4"/>
      <c r="S127" s="4"/>
      <c r="T127" s="4"/>
      <c r="U127" s="4"/>
      <c r="V127" s="4"/>
      <c r="W127" s="13"/>
      <c r="X127" s="7"/>
      <c r="Y127" s="4"/>
      <c r="Z127" s="4"/>
      <c r="AA127" s="4"/>
      <c r="AB127" s="4"/>
      <c r="AC127" s="4"/>
      <c r="AD127" s="4"/>
      <c r="AE127" s="8"/>
      <c r="AF127" s="7"/>
      <c r="AG127" s="4"/>
      <c r="AH127" s="4"/>
      <c r="AI127" s="4"/>
      <c r="AJ127" s="4"/>
      <c r="AK127" s="4"/>
      <c r="AL127" s="4"/>
      <c r="AM127" s="8"/>
      <c r="AN127" s="1">
        <f t="shared" si="0"/>
        <v>0</v>
      </c>
      <c r="AO127" s="1">
        <f t="shared" si="1"/>
        <v>0</v>
      </c>
      <c r="AP127" s="1">
        <f t="shared" si="2"/>
        <v>0</v>
      </c>
      <c r="AQ127" s="1">
        <f t="shared" si="3"/>
        <v>0</v>
      </c>
      <c r="AR127" s="1">
        <f t="shared" si="4"/>
        <v>0</v>
      </c>
      <c r="AS127" s="15">
        <f t="shared" si="5"/>
        <v>0</v>
      </c>
      <c r="AT127" s="1">
        <f t="shared" si="6"/>
        <v>0</v>
      </c>
      <c r="AU127" s="1"/>
      <c r="AV127" s="1"/>
      <c r="AW127" s="1"/>
      <c r="AX127" s="1"/>
      <c r="AY127" s="1"/>
      <c r="AZ127" s="1"/>
      <c r="BA127" s="1"/>
      <c r="BB127" s="1">
        <f t="shared" si="7"/>
        <v>0</v>
      </c>
      <c r="BC127" s="1"/>
      <c r="BD127" s="1"/>
      <c r="BE127" s="1"/>
      <c r="BF127" s="1"/>
      <c r="BG127" s="1">
        <f t="shared" si="8"/>
        <v>0</v>
      </c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ht="14.25" customHeight="1" x14ac:dyDescent="0.25">
      <c r="A128" s="1">
        <v>128</v>
      </c>
      <c r="B128" s="1" t="s">
        <v>74</v>
      </c>
      <c r="C128" s="1" t="s">
        <v>235</v>
      </c>
      <c r="D128" s="64" t="s">
        <v>313</v>
      </c>
      <c r="E128" s="1">
        <v>0</v>
      </c>
      <c r="F128" s="11"/>
      <c r="G128" s="4"/>
      <c r="H128" s="4"/>
      <c r="I128" s="4"/>
      <c r="J128" s="4"/>
      <c r="K128" s="4"/>
      <c r="L128" s="4"/>
      <c r="M128" s="4"/>
      <c r="N128" s="8"/>
      <c r="O128" s="4"/>
      <c r="P128" s="4"/>
      <c r="Q128" s="4"/>
      <c r="R128" s="4"/>
      <c r="S128" s="4"/>
      <c r="T128" s="4"/>
      <c r="U128" s="4"/>
      <c r="V128" s="4"/>
      <c r="W128" s="13"/>
      <c r="X128" s="7"/>
      <c r="Y128" s="4"/>
      <c r="Z128" s="4"/>
      <c r="AA128" s="4"/>
      <c r="AB128" s="4"/>
      <c r="AC128" s="4"/>
      <c r="AD128" s="4"/>
      <c r="AE128" s="8"/>
      <c r="AF128" s="7"/>
      <c r="AG128" s="4"/>
      <c r="AH128" s="4"/>
      <c r="AI128" s="4"/>
      <c r="AJ128" s="4"/>
      <c r="AK128" s="4"/>
      <c r="AL128" s="4"/>
      <c r="AM128" s="8"/>
      <c r="AN128" s="1">
        <f t="shared" si="0"/>
        <v>0</v>
      </c>
      <c r="AO128" s="1">
        <f t="shared" si="1"/>
        <v>0</v>
      </c>
      <c r="AP128" s="1">
        <f t="shared" si="2"/>
        <v>0</v>
      </c>
      <c r="AQ128" s="1">
        <f t="shared" si="3"/>
        <v>0</v>
      </c>
      <c r="AR128" s="1">
        <f t="shared" si="4"/>
        <v>0</v>
      </c>
      <c r="AS128" s="15">
        <f t="shared" si="5"/>
        <v>0</v>
      </c>
      <c r="AT128" s="1">
        <f t="shared" si="6"/>
        <v>0</v>
      </c>
      <c r="AU128" s="1"/>
      <c r="AV128" s="1"/>
      <c r="AW128" s="1"/>
      <c r="AX128" s="1"/>
      <c r="AY128" s="1"/>
      <c r="AZ128" s="1"/>
      <c r="BA128" s="1"/>
      <c r="BB128" s="1">
        <f t="shared" si="7"/>
        <v>0</v>
      </c>
      <c r="BC128" s="1"/>
      <c r="BD128" s="1"/>
      <c r="BE128" s="1"/>
      <c r="BF128" s="1"/>
      <c r="BG128" s="1">
        <f t="shared" si="8"/>
        <v>0</v>
      </c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ht="14.25" customHeight="1" x14ac:dyDescent="0.25">
      <c r="A129" s="1">
        <v>129</v>
      </c>
      <c r="B129" s="1" t="s">
        <v>74</v>
      </c>
      <c r="C129" s="1" t="s">
        <v>237</v>
      </c>
      <c r="D129" s="64" t="s">
        <v>311</v>
      </c>
      <c r="E129" s="1">
        <v>0</v>
      </c>
      <c r="F129" s="11"/>
      <c r="G129" s="4"/>
      <c r="H129" s="4"/>
      <c r="I129" s="4"/>
      <c r="J129" s="4"/>
      <c r="K129" s="4"/>
      <c r="L129" s="4"/>
      <c r="M129" s="4"/>
      <c r="N129" s="8"/>
      <c r="O129" s="4"/>
      <c r="P129" s="4"/>
      <c r="Q129" s="4"/>
      <c r="R129" s="4"/>
      <c r="S129" s="4"/>
      <c r="T129" s="4"/>
      <c r="U129" s="4"/>
      <c r="V129" s="4"/>
      <c r="W129" s="13"/>
      <c r="X129" s="7"/>
      <c r="Y129" s="4"/>
      <c r="Z129" s="4"/>
      <c r="AA129" s="4"/>
      <c r="AB129" s="4"/>
      <c r="AC129" s="4"/>
      <c r="AD129" s="4"/>
      <c r="AE129" s="8"/>
      <c r="AF129" s="7"/>
      <c r="AG129" s="4"/>
      <c r="AH129" s="4"/>
      <c r="AI129" s="4"/>
      <c r="AJ129" s="4"/>
      <c r="AK129" s="4"/>
      <c r="AL129" s="4"/>
      <c r="AM129" s="8"/>
      <c r="AN129" s="1">
        <f t="shared" si="0"/>
        <v>0</v>
      </c>
      <c r="AO129" s="1">
        <f t="shared" si="1"/>
        <v>0</v>
      </c>
      <c r="AP129" s="1">
        <f t="shared" si="2"/>
        <v>0</v>
      </c>
      <c r="AQ129" s="1">
        <f t="shared" si="3"/>
        <v>0</v>
      </c>
      <c r="AR129" s="1">
        <f t="shared" si="4"/>
        <v>0</v>
      </c>
      <c r="AS129" s="15">
        <f t="shared" si="5"/>
        <v>0</v>
      </c>
      <c r="AT129" s="1">
        <f t="shared" si="6"/>
        <v>0</v>
      </c>
      <c r="AU129" s="1"/>
      <c r="AV129" s="1"/>
      <c r="AW129" s="1"/>
      <c r="AX129" s="1"/>
      <c r="AY129" s="1"/>
      <c r="AZ129" s="1"/>
      <c r="BA129" s="1"/>
      <c r="BB129" s="1">
        <f t="shared" si="7"/>
        <v>0</v>
      </c>
      <c r="BC129" s="1"/>
      <c r="BD129" s="1"/>
      <c r="BE129" s="1"/>
      <c r="BF129" s="1"/>
      <c r="BG129" s="1">
        <f t="shared" si="8"/>
        <v>0</v>
      </c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ht="14.25" customHeight="1" x14ac:dyDescent="0.25">
      <c r="A130" s="1">
        <v>130</v>
      </c>
      <c r="B130" s="1" t="s">
        <v>74</v>
      </c>
      <c r="C130" s="1" t="s">
        <v>238</v>
      </c>
      <c r="D130" s="64" t="s">
        <v>313</v>
      </c>
      <c r="E130" s="1">
        <v>0</v>
      </c>
      <c r="F130" s="11"/>
      <c r="G130" s="4"/>
      <c r="H130" s="4"/>
      <c r="I130" s="4"/>
      <c r="J130" s="4"/>
      <c r="K130" s="4"/>
      <c r="L130" s="4"/>
      <c r="M130" s="4"/>
      <c r="N130" s="8"/>
      <c r="O130" s="4"/>
      <c r="P130" s="4"/>
      <c r="Q130" s="4"/>
      <c r="R130" s="4"/>
      <c r="S130" s="4"/>
      <c r="T130" s="4"/>
      <c r="U130" s="4"/>
      <c r="V130" s="4"/>
      <c r="W130" s="13"/>
      <c r="X130" s="7"/>
      <c r="Y130" s="4"/>
      <c r="Z130" s="4"/>
      <c r="AA130" s="4"/>
      <c r="AB130" s="4"/>
      <c r="AC130" s="4"/>
      <c r="AD130" s="4"/>
      <c r="AE130" s="8"/>
      <c r="AF130" s="7"/>
      <c r="AG130" s="4"/>
      <c r="AH130" s="4"/>
      <c r="AI130" s="4"/>
      <c r="AJ130" s="4"/>
      <c r="AK130" s="4"/>
      <c r="AL130" s="4"/>
      <c r="AM130" s="8"/>
      <c r="AN130" s="1">
        <f t="shared" si="0"/>
        <v>0</v>
      </c>
      <c r="AO130" s="1">
        <f t="shared" si="1"/>
        <v>0</v>
      </c>
      <c r="AP130" s="1">
        <f t="shared" si="2"/>
        <v>0</v>
      </c>
      <c r="AQ130" s="1">
        <f t="shared" si="3"/>
        <v>0</v>
      </c>
      <c r="AR130" s="1">
        <f t="shared" si="4"/>
        <v>0</v>
      </c>
      <c r="AS130" s="15">
        <f t="shared" si="5"/>
        <v>0</v>
      </c>
      <c r="AT130" s="1">
        <f t="shared" si="6"/>
        <v>0</v>
      </c>
      <c r="AU130" s="1"/>
      <c r="AV130" s="1"/>
      <c r="AW130" s="1"/>
      <c r="AX130" s="1"/>
      <c r="AY130" s="1"/>
      <c r="AZ130" s="1"/>
      <c r="BA130" s="1"/>
      <c r="BB130" s="1">
        <f t="shared" si="7"/>
        <v>0</v>
      </c>
      <c r="BC130" s="1"/>
      <c r="BD130" s="1"/>
      <c r="BE130" s="1"/>
      <c r="BF130" s="1"/>
      <c r="BG130" s="1">
        <f t="shared" si="8"/>
        <v>0</v>
      </c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ht="14.25" customHeight="1" x14ac:dyDescent="0.25">
      <c r="A131" s="1">
        <v>131</v>
      </c>
      <c r="B131" s="1" t="s">
        <v>58</v>
      </c>
      <c r="C131" s="1" t="s">
        <v>67</v>
      </c>
      <c r="D131" s="64" t="s">
        <v>67</v>
      </c>
      <c r="E131" s="1">
        <v>0</v>
      </c>
      <c r="F131" s="11"/>
      <c r="G131" s="4"/>
      <c r="H131" s="4"/>
      <c r="I131" s="4"/>
      <c r="J131" s="4"/>
      <c r="K131" s="4"/>
      <c r="L131" s="4"/>
      <c r="M131" s="4"/>
      <c r="N131" s="8"/>
      <c r="O131" s="4"/>
      <c r="P131" s="4"/>
      <c r="Q131" s="4"/>
      <c r="R131" s="4"/>
      <c r="S131" s="4"/>
      <c r="T131" s="4"/>
      <c r="U131" s="4"/>
      <c r="V131" s="4"/>
      <c r="W131" s="13"/>
      <c r="X131" s="7"/>
      <c r="Y131" s="4"/>
      <c r="Z131" s="4"/>
      <c r="AA131" s="4"/>
      <c r="AB131" s="4"/>
      <c r="AC131" s="4"/>
      <c r="AD131" s="4"/>
      <c r="AE131" s="8"/>
      <c r="AF131" s="7"/>
      <c r="AG131" s="4"/>
      <c r="AH131" s="4"/>
      <c r="AI131" s="4"/>
      <c r="AJ131" s="4"/>
      <c r="AK131" s="4"/>
      <c r="AL131" s="4"/>
      <c r="AM131" s="8"/>
      <c r="AN131" s="1">
        <f t="shared" si="0"/>
        <v>0</v>
      </c>
      <c r="AO131" s="1">
        <f t="shared" si="1"/>
        <v>0</v>
      </c>
      <c r="AP131" s="1">
        <f t="shared" si="2"/>
        <v>0</v>
      </c>
      <c r="AQ131" s="1">
        <f t="shared" si="3"/>
        <v>0</v>
      </c>
      <c r="AR131" s="1">
        <f t="shared" si="4"/>
        <v>0</v>
      </c>
      <c r="AS131" s="15">
        <f t="shared" si="5"/>
        <v>0</v>
      </c>
      <c r="AT131" s="1">
        <f t="shared" si="6"/>
        <v>0</v>
      </c>
      <c r="AU131" s="1"/>
      <c r="AV131" s="1"/>
      <c r="AW131" s="1"/>
      <c r="AX131" s="1"/>
      <c r="AY131" s="1"/>
      <c r="AZ131" s="1"/>
      <c r="BA131" s="1"/>
      <c r="BB131" s="1">
        <f t="shared" si="7"/>
        <v>0</v>
      </c>
      <c r="BC131" s="1"/>
      <c r="BD131" s="1"/>
      <c r="BE131" s="1"/>
      <c r="BF131" s="1"/>
      <c r="BG131" s="1">
        <f t="shared" si="8"/>
        <v>0</v>
      </c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ht="14.25" customHeight="1" x14ac:dyDescent="0.25">
      <c r="A132" s="1">
        <v>132</v>
      </c>
      <c r="B132" s="1" t="s">
        <v>74</v>
      </c>
      <c r="C132" s="1" t="s">
        <v>239</v>
      </c>
      <c r="D132" s="64" t="s">
        <v>315</v>
      </c>
      <c r="E132" s="1">
        <v>0</v>
      </c>
      <c r="F132" s="11"/>
      <c r="G132" s="4"/>
      <c r="H132" s="4"/>
      <c r="I132" s="4"/>
      <c r="J132" s="4"/>
      <c r="K132" s="4"/>
      <c r="L132" s="4"/>
      <c r="M132" s="4"/>
      <c r="N132" s="8"/>
      <c r="O132" s="4"/>
      <c r="P132" s="4"/>
      <c r="Q132" s="4"/>
      <c r="R132" s="4"/>
      <c r="S132" s="4"/>
      <c r="T132" s="4"/>
      <c r="U132" s="4"/>
      <c r="V132" s="4"/>
      <c r="W132" s="13"/>
      <c r="X132" s="7"/>
      <c r="Y132" s="4"/>
      <c r="Z132" s="4"/>
      <c r="AA132" s="4"/>
      <c r="AB132" s="4"/>
      <c r="AC132" s="4"/>
      <c r="AD132" s="4"/>
      <c r="AE132" s="8"/>
      <c r="AF132" s="7"/>
      <c r="AG132" s="4"/>
      <c r="AH132" s="4"/>
      <c r="AI132" s="4"/>
      <c r="AJ132" s="4"/>
      <c r="AK132" s="4"/>
      <c r="AL132" s="4"/>
      <c r="AM132" s="8"/>
      <c r="AN132" s="1">
        <f t="shared" si="0"/>
        <v>0</v>
      </c>
      <c r="AO132" s="1">
        <f t="shared" si="1"/>
        <v>0</v>
      </c>
      <c r="AP132" s="1">
        <f t="shared" si="2"/>
        <v>0</v>
      </c>
      <c r="AQ132" s="1">
        <f t="shared" si="3"/>
        <v>0</v>
      </c>
      <c r="AR132" s="1">
        <f t="shared" si="4"/>
        <v>0</v>
      </c>
      <c r="AS132" s="15">
        <f t="shared" si="5"/>
        <v>0</v>
      </c>
      <c r="AT132" s="1">
        <f t="shared" si="6"/>
        <v>0</v>
      </c>
      <c r="AU132" s="1"/>
      <c r="AV132" s="1"/>
      <c r="AW132" s="1"/>
      <c r="AX132" s="1"/>
      <c r="AY132" s="1"/>
      <c r="AZ132" s="1"/>
      <c r="BA132" s="1"/>
      <c r="BB132" s="1">
        <f t="shared" si="7"/>
        <v>0</v>
      </c>
      <c r="BC132" s="1"/>
      <c r="BD132" s="1"/>
      <c r="BE132" s="1"/>
      <c r="BF132" s="1"/>
      <c r="BG132" s="1">
        <f t="shared" si="8"/>
        <v>0</v>
      </c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ht="14.25" customHeight="1" x14ac:dyDescent="0.25">
      <c r="A133" s="1">
        <v>133</v>
      </c>
      <c r="B133" s="1" t="s">
        <v>58</v>
      </c>
      <c r="C133" s="1" t="s">
        <v>67</v>
      </c>
      <c r="D133" s="64" t="s">
        <v>67</v>
      </c>
      <c r="E133" s="1">
        <v>0</v>
      </c>
      <c r="F133" s="11"/>
      <c r="G133" s="4"/>
      <c r="H133" s="4"/>
      <c r="I133" s="4"/>
      <c r="J133" s="4"/>
      <c r="K133" s="4"/>
      <c r="L133" s="4"/>
      <c r="M133" s="4"/>
      <c r="N133" s="8"/>
      <c r="O133" s="4"/>
      <c r="P133" s="4"/>
      <c r="Q133" s="4"/>
      <c r="R133" s="4"/>
      <c r="S133" s="4"/>
      <c r="T133" s="4"/>
      <c r="U133" s="4"/>
      <c r="V133" s="4"/>
      <c r="W133" s="13"/>
      <c r="X133" s="7"/>
      <c r="Y133" s="4"/>
      <c r="Z133" s="4"/>
      <c r="AA133" s="4"/>
      <c r="AB133" s="4"/>
      <c r="AC133" s="4"/>
      <c r="AD133" s="4"/>
      <c r="AE133" s="8"/>
      <c r="AF133" s="7"/>
      <c r="AG133" s="4"/>
      <c r="AH133" s="4"/>
      <c r="AI133" s="4"/>
      <c r="AJ133" s="4"/>
      <c r="AK133" s="4"/>
      <c r="AL133" s="4"/>
      <c r="AM133" s="8"/>
      <c r="AN133" s="1">
        <f t="shared" si="0"/>
        <v>0</v>
      </c>
      <c r="AO133" s="1">
        <f t="shared" si="1"/>
        <v>0</v>
      </c>
      <c r="AP133" s="1">
        <f t="shared" si="2"/>
        <v>0</v>
      </c>
      <c r="AQ133" s="1">
        <f t="shared" si="3"/>
        <v>0</v>
      </c>
      <c r="AR133" s="1">
        <f t="shared" si="4"/>
        <v>0</v>
      </c>
      <c r="AS133" s="15">
        <f t="shared" si="5"/>
        <v>0</v>
      </c>
      <c r="AT133" s="1">
        <f t="shared" si="6"/>
        <v>0</v>
      </c>
      <c r="AU133" s="1"/>
      <c r="AV133" s="1"/>
      <c r="AW133" s="1"/>
      <c r="AX133" s="1"/>
      <c r="AY133" s="1"/>
      <c r="AZ133" s="1"/>
      <c r="BA133" s="1"/>
      <c r="BB133" s="1">
        <f t="shared" si="7"/>
        <v>0</v>
      </c>
      <c r="BC133" s="1"/>
      <c r="BD133" s="1"/>
      <c r="BE133" s="1"/>
      <c r="BF133" s="1"/>
      <c r="BG133" s="1">
        <f t="shared" si="8"/>
        <v>0</v>
      </c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ht="14.25" customHeight="1" x14ac:dyDescent="0.25">
      <c r="A134" s="1">
        <v>134</v>
      </c>
      <c r="B134" s="1" t="s">
        <v>58</v>
      </c>
      <c r="C134" s="1" t="s">
        <v>233</v>
      </c>
      <c r="D134" s="64" t="s">
        <v>308</v>
      </c>
      <c r="E134" s="1">
        <v>0</v>
      </c>
      <c r="F134" s="11"/>
      <c r="G134" s="4"/>
      <c r="H134" s="4"/>
      <c r="I134" s="4"/>
      <c r="J134" s="4"/>
      <c r="K134" s="4"/>
      <c r="L134" s="4"/>
      <c r="M134" s="4"/>
      <c r="N134" s="8"/>
      <c r="O134" s="4"/>
      <c r="P134" s="4"/>
      <c r="Q134" s="4"/>
      <c r="R134" s="4"/>
      <c r="S134" s="4"/>
      <c r="T134" s="4"/>
      <c r="U134" s="4"/>
      <c r="V134" s="4"/>
      <c r="W134" s="13"/>
      <c r="X134" s="7"/>
      <c r="Y134" s="4"/>
      <c r="Z134" s="4"/>
      <c r="AA134" s="4"/>
      <c r="AB134" s="4"/>
      <c r="AC134" s="4"/>
      <c r="AD134" s="4"/>
      <c r="AE134" s="8"/>
      <c r="AF134" s="7"/>
      <c r="AG134" s="4"/>
      <c r="AH134" s="4"/>
      <c r="AI134" s="4"/>
      <c r="AJ134" s="4"/>
      <c r="AK134" s="4"/>
      <c r="AL134" s="4"/>
      <c r="AM134" s="8"/>
      <c r="AN134" s="1">
        <f t="shared" si="0"/>
        <v>0</v>
      </c>
      <c r="AO134" s="1">
        <f t="shared" si="1"/>
        <v>0</v>
      </c>
      <c r="AP134" s="1">
        <f t="shared" si="2"/>
        <v>0</v>
      </c>
      <c r="AQ134" s="1">
        <f t="shared" si="3"/>
        <v>0</v>
      </c>
      <c r="AR134" s="1">
        <f t="shared" si="4"/>
        <v>0</v>
      </c>
      <c r="AS134" s="15">
        <f t="shared" si="5"/>
        <v>0</v>
      </c>
      <c r="AT134" s="1">
        <f t="shared" si="6"/>
        <v>0</v>
      </c>
      <c r="AU134" s="1"/>
      <c r="AV134" s="1"/>
      <c r="AW134" s="1"/>
      <c r="AX134" s="1"/>
      <c r="AY134" s="1"/>
      <c r="AZ134" s="1"/>
      <c r="BA134" s="1"/>
      <c r="BB134" s="1">
        <f t="shared" si="7"/>
        <v>0</v>
      </c>
      <c r="BC134" s="1"/>
      <c r="BD134" s="1"/>
      <c r="BE134" s="1"/>
      <c r="BF134" s="1"/>
      <c r="BG134" s="1">
        <f t="shared" si="8"/>
        <v>0</v>
      </c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ht="14.25" customHeight="1" x14ac:dyDescent="0.25">
      <c r="A135" s="1">
        <v>135</v>
      </c>
      <c r="B135" s="1" t="s">
        <v>63</v>
      </c>
      <c r="C135" s="1" t="s">
        <v>67</v>
      </c>
      <c r="D135" s="64" t="s">
        <v>67</v>
      </c>
      <c r="E135" s="1">
        <v>0</v>
      </c>
      <c r="F135" s="11"/>
      <c r="G135" s="4"/>
      <c r="H135" s="4"/>
      <c r="I135" s="4"/>
      <c r="J135" s="4"/>
      <c r="K135" s="4"/>
      <c r="L135" s="4"/>
      <c r="M135" s="4"/>
      <c r="N135" s="8"/>
      <c r="O135" s="4"/>
      <c r="P135" s="4"/>
      <c r="Q135" s="4"/>
      <c r="R135" s="4"/>
      <c r="S135" s="4"/>
      <c r="T135" s="4"/>
      <c r="U135" s="4"/>
      <c r="V135" s="4"/>
      <c r="W135" s="13"/>
      <c r="X135" s="7"/>
      <c r="Y135" s="4"/>
      <c r="Z135" s="4"/>
      <c r="AA135" s="4"/>
      <c r="AB135" s="4"/>
      <c r="AC135" s="4"/>
      <c r="AD135" s="4"/>
      <c r="AE135" s="8"/>
      <c r="AF135" s="7"/>
      <c r="AG135" s="4"/>
      <c r="AH135" s="4"/>
      <c r="AI135" s="4"/>
      <c r="AJ135" s="4"/>
      <c r="AK135" s="4"/>
      <c r="AL135" s="4"/>
      <c r="AM135" s="8"/>
      <c r="AN135" s="1">
        <f t="shared" si="0"/>
        <v>0</v>
      </c>
      <c r="AO135" s="1">
        <f t="shared" si="1"/>
        <v>0</v>
      </c>
      <c r="AP135" s="1">
        <f t="shared" si="2"/>
        <v>0</v>
      </c>
      <c r="AQ135" s="1">
        <f t="shared" si="3"/>
        <v>0</v>
      </c>
      <c r="AR135" s="1">
        <f t="shared" si="4"/>
        <v>0</v>
      </c>
      <c r="AS135" s="15">
        <f t="shared" si="5"/>
        <v>0</v>
      </c>
      <c r="AT135" s="1">
        <f t="shared" si="6"/>
        <v>0</v>
      </c>
      <c r="AU135" s="1"/>
      <c r="AV135" s="1"/>
      <c r="AW135" s="1"/>
      <c r="AX135" s="1"/>
      <c r="AY135" s="1"/>
      <c r="AZ135" s="1"/>
      <c r="BA135" s="1"/>
      <c r="BB135" s="1">
        <f t="shared" si="7"/>
        <v>0</v>
      </c>
      <c r="BC135" s="1"/>
      <c r="BD135" s="1"/>
      <c r="BE135" s="1"/>
      <c r="BF135" s="1"/>
      <c r="BG135" s="1">
        <f t="shared" si="8"/>
        <v>0</v>
      </c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25">
      <c r="A136" s="1">
        <v>136</v>
      </c>
      <c r="B136" s="1" t="s">
        <v>58</v>
      </c>
      <c r="C136" s="1" t="s">
        <v>241</v>
      </c>
      <c r="D136" s="64" t="s">
        <v>307</v>
      </c>
      <c r="E136" s="1">
        <v>1</v>
      </c>
      <c r="F136" s="11"/>
      <c r="G136" s="4">
        <v>1</v>
      </c>
      <c r="H136" s="4">
        <v>1</v>
      </c>
      <c r="I136" s="4">
        <v>1</v>
      </c>
      <c r="J136" s="4">
        <v>1</v>
      </c>
      <c r="K136" s="4">
        <v>1</v>
      </c>
      <c r="L136" s="4">
        <v>1</v>
      </c>
      <c r="M136" s="4">
        <v>1</v>
      </c>
      <c r="N136" s="8">
        <v>1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13"/>
      <c r="X136" s="7">
        <v>1</v>
      </c>
      <c r="Y136" s="4">
        <v>1</v>
      </c>
      <c r="Z136" s="4">
        <v>1</v>
      </c>
      <c r="AA136" s="4">
        <v>1</v>
      </c>
      <c r="AB136" s="4">
        <v>1</v>
      </c>
      <c r="AC136" s="4">
        <v>1</v>
      </c>
      <c r="AD136" s="4">
        <v>1</v>
      </c>
      <c r="AE136" s="8">
        <v>1</v>
      </c>
      <c r="AF136" s="7">
        <v>1</v>
      </c>
      <c r="AG136" s="4">
        <v>1</v>
      </c>
      <c r="AH136" s="4">
        <v>1</v>
      </c>
      <c r="AI136" s="4">
        <v>1</v>
      </c>
      <c r="AJ136" s="4">
        <v>1</v>
      </c>
      <c r="AK136" s="4">
        <v>1</v>
      </c>
      <c r="AL136" s="4">
        <v>1</v>
      </c>
      <c r="AM136" s="8">
        <v>1</v>
      </c>
      <c r="AN136" s="1">
        <f t="shared" si="0"/>
        <v>32</v>
      </c>
      <c r="AO136" s="1">
        <f t="shared" si="1"/>
        <v>0</v>
      </c>
      <c r="AP136" s="1">
        <f t="shared" si="2"/>
        <v>0</v>
      </c>
      <c r="AQ136" s="1">
        <f t="shared" si="3"/>
        <v>32</v>
      </c>
      <c r="AR136" s="1">
        <f t="shared" si="4"/>
        <v>0</v>
      </c>
      <c r="AS136" s="15">
        <f t="shared" si="5"/>
        <v>32</v>
      </c>
      <c r="AT136" s="1">
        <f t="shared" si="6"/>
        <v>0</v>
      </c>
      <c r="AU136" s="1">
        <v>1</v>
      </c>
      <c r="AV136" s="1">
        <v>1</v>
      </c>
      <c r="AW136" s="1"/>
      <c r="AX136" s="1">
        <v>1</v>
      </c>
      <c r="AY136" s="1"/>
      <c r="AZ136" s="1"/>
      <c r="BA136" s="1">
        <v>1</v>
      </c>
      <c r="BB136" s="1">
        <f t="shared" si="7"/>
        <v>3</v>
      </c>
      <c r="BC136" s="1"/>
      <c r="BD136" s="28" t="s">
        <v>242</v>
      </c>
      <c r="BE136" s="1"/>
      <c r="BF136" s="1">
        <v>32</v>
      </c>
      <c r="BG136" s="1">
        <f t="shared" si="8"/>
        <v>32</v>
      </c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ht="14.25" customHeight="1" x14ac:dyDescent="0.25">
      <c r="A137" s="1">
        <v>137</v>
      </c>
      <c r="B137" s="1" t="s">
        <v>63</v>
      </c>
      <c r="C137" s="1" t="s">
        <v>67</v>
      </c>
      <c r="D137" s="64" t="s">
        <v>67</v>
      </c>
      <c r="E137" s="1">
        <v>0</v>
      </c>
      <c r="F137" s="11"/>
      <c r="G137" s="4"/>
      <c r="H137" s="4"/>
      <c r="I137" s="4"/>
      <c r="J137" s="4"/>
      <c r="K137" s="4"/>
      <c r="L137" s="4"/>
      <c r="M137" s="4"/>
      <c r="N137" s="8"/>
      <c r="O137" s="4"/>
      <c r="P137" s="4"/>
      <c r="Q137" s="4"/>
      <c r="R137" s="4"/>
      <c r="S137" s="4"/>
      <c r="T137" s="4"/>
      <c r="U137" s="4"/>
      <c r="V137" s="4"/>
      <c r="W137" s="13"/>
      <c r="X137" s="7"/>
      <c r="Y137" s="4"/>
      <c r="Z137" s="4"/>
      <c r="AA137" s="4"/>
      <c r="AB137" s="4"/>
      <c r="AC137" s="4"/>
      <c r="AD137" s="4"/>
      <c r="AE137" s="8"/>
      <c r="AF137" s="7"/>
      <c r="AG137" s="4"/>
      <c r="AH137" s="4"/>
      <c r="AI137" s="4"/>
      <c r="AJ137" s="4"/>
      <c r="AK137" s="4"/>
      <c r="AL137" s="4"/>
      <c r="AM137" s="8"/>
      <c r="AN137" s="1">
        <f t="shared" si="0"/>
        <v>0</v>
      </c>
      <c r="AO137" s="1">
        <f t="shared" si="1"/>
        <v>0</v>
      </c>
      <c r="AP137" s="1">
        <f t="shared" si="2"/>
        <v>0</v>
      </c>
      <c r="AQ137" s="1">
        <f t="shared" si="3"/>
        <v>0</v>
      </c>
      <c r="AR137" s="1">
        <f t="shared" si="4"/>
        <v>0</v>
      </c>
      <c r="AS137" s="15">
        <f t="shared" si="5"/>
        <v>0</v>
      </c>
      <c r="AT137" s="1">
        <f t="shared" si="6"/>
        <v>0</v>
      </c>
      <c r="AU137" s="1"/>
      <c r="AV137" s="1"/>
      <c r="AW137" s="1"/>
      <c r="AX137" s="1"/>
      <c r="AY137" s="1"/>
      <c r="AZ137" s="1"/>
      <c r="BA137" s="1"/>
      <c r="BB137" s="1">
        <f t="shared" si="7"/>
        <v>0</v>
      </c>
      <c r="BC137" s="1"/>
      <c r="BD137" s="1"/>
      <c r="BE137" s="1"/>
      <c r="BF137" s="1"/>
      <c r="BG137" s="1">
        <f t="shared" si="8"/>
        <v>0</v>
      </c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ht="14.25" customHeight="1" x14ac:dyDescent="0.25">
      <c r="A138" s="1">
        <v>139</v>
      </c>
      <c r="B138" s="1" t="s">
        <v>58</v>
      </c>
      <c r="C138" s="1" t="s">
        <v>93</v>
      </c>
      <c r="D138" s="64" t="s">
        <v>312</v>
      </c>
      <c r="E138" s="1">
        <v>1</v>
      </c>
      <c r="F138" s="11"/>
      <c r="G138" s="4">
        <v>1</v>
      </c>
      <c r="H138" s="4" t="s">
        <v>59</v>
      </c>
      <c r="I138" s="4">
        <v>1</v>
      </c>
      <c r="J138" s="4" t="s">
        <v>59</v>
      </c>
      <c r="K138" s="4">
        <v>1</v>
      </c>
      <c r="L138" s="4">
        <v>1</v>
      </c>
      <c r="M138" s="4">
        <v>1</v>
      </c>
      <c r="N138" s="8">
        <v>1</v>
      </c>
      <c r="O138" s="4">
        <v>1</v>
      </c>
      <c r="P138" s="4">
        <v>1</v>
      </c>
      <c r="Q138" s="4">
        <v>1</v>
      </c>
      <c r="R138" s="4" t="s">
        <v>59</v>
      </c>
      <c r="S138" s="4">
        <v>1</v>
      </c>
      <c r="T138" s="4">
        <v>1</v>
      </c>
      <c r="U138" s="4" t="s">
        <v>59</v>
      </c>
      <c r="V138" s="4" t="s">
        <v>59</v>
      </c>
      <c r="W138" s="13"/>
      <c r="X138" s="7">
        <v>1</v>
      </c>
      <c r="Y138" s="4">
        <v>1</v>
      </c>
      <c r="Z138" s="4">
        <v>1</v>
      </c>
      <c r="AA138" s="4" t="s">
        <v>59</v>
      </c>
      <c r="AB138" s="4">
        <v>1</v>
      </c>
      <c r="AC138" s="4">
        <v>1</v>
      </c>
      <c r="AD138" s="4">
        <v>1</v>
      </c>
      <c r="AE138" s="8">
        <v>1</v>
      </c>
      <c r="AF138" s="7">
        <v>1</v>
      </c>
      <c r="AG138" s="4">
        <v>1</v>
      </c>
      <c r="AH138" s="4">
        <v>1</v>
      </c>
      <c r="AI138" s="4">
        <v>1</v>
      </c>
      <c r="AJ138" s="4">
        <v>1</v>
      </c>
      <c r="AK138" s="4" t="s">
        <v>59</v>
      </c>
      <c r="AL138" s="4">
        <v>1</v>
      </c>
      <c r="AM138" s="8">
        <v>1</v>
      </c>
      <c r="AN138" s="1">
        <f t="shared" si="0"/>
        <v>25</v>
      </c>
      <c r="AO138" s="1">
        <f t="shared" si="1"/>
        <v>0</v>
      </c>
      <c r="AP138" s="1">
        <f t="shared" si="2"/>
        <v>7</v>
      </c>
      <c r="AQ138" s="1">
        <f t="shared" si="3"/>
        <v>32</v>
      </c>
      <c r="AR138" s="1">
        <f t="shared" si="4"/>
        <v>0</v>
      </c>
      <c r="AS138" s="15">
        <f t="shared" si="5"/>
        <v>32</v>
      </c>
      <c r="AT138" s="1">
        <f t="shared" si="6"/>
        <v>0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/>
      <c r="BA138" s="1"/>
      <c r="BB138" s="1">
        <f t="shared" si="7"/>
        <v>4</v>
      </c>
      <c r="BC138" s="1"/>
      <c r="BD138" s="1"/>
      <c r="BE138" s="1"/>
      <c r="BF138" s="1">
        <v>25</v>
      </c>
      <c r="BG138" s="1">
        <f t="shared" si="8"/>
        <v>25</v>
      </c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ht="14.25" customHeight="1" x14ac:dyDescent="0.25">
      <c r="A139" s="1">
        <v>140</v>
      </c>
      <c r="B139" s="1" t="s">
        <v>74</v>
      </c>
      <c r="C139" s="1" t="s">
        <v>219</v>
      </c>
      <c r="D139" s="64" t="s">
        <v>313</v>
      </c>
      <c r="E139" s="1">
        <v>1</v>
      </c>
      <c r="F139" s="11"/>
      <c r="G139" s="4"/>
      <c r="H139" s="4" t="s">
        <v>69</v>
      </c>
      <c r="I139" s="4" t="s">
        <v>69</v>
      </c>
      <c r="J139" s="4">
        <v>1</v>
      </c>
      <c r="K139" s="4">
        <v>1</v>
      </c>
      <c r="L139" s="4">
        <v>1</v>
      </c>
      <c r="M139" s="4">
        <v>1</v>
      </c>
      <c r="N139" s="8">
        <v>1</v>
      </c>
      <c r="O139" s="4">
        <v>1</v>
      </c>
      <c r="P139" s="4" t="s">
        <v>59</v>
      </c>
      <c r="Q139" s="4">
        <v>1</v>
      </c>
      <c r="R139" s="4">
        <v>1</v>
      </c>
      <c r="S139" s="4">
        <v>1</v>
      </c>
      <c r="T139" s="4" t="s">
        <v>69</v>
      </c>
      <c r="U139" s="4" t="s">
        <v>69</v>
      </c>
      <c r="V139" s="4"/>
      <c r="W139" s="13"/>
      <c r="X139" s="7"/>
      <c r="Y139" s="4" t="s">
        <v>69</v>
      </c>
      <c r="Z139" s="4" t="s">
        <v>69</v>
      </c>
      <c r="AA139" s="4">
        <v>1</v>
      </c>
      <c r="AB139" s="4">
        <v>1</v>
      </c>
      <c r="AC139" s="4">
        <v>1</v>
      </c>
      <c r="AD139" s="4">
        <v>1</v>
      </c>
      <c r="AE139" s="8">
        <v>1</v>
      </c>
      <c r="AF139" s="7">
        <v>1</v>
      </c>
      <c r="AG139" s="4">
        <v>1</v>
      </c>
      <c r="AH139" s="4">
        <v>1</v>
      </c>
      <c r="AI139" s="4">
        <v>1</v>
      </c>
      <c r="AJ139" s="4">
        <v>1</v>
      </c>
      <c r="AK139" s="4" t="s">
        <v>69</v>
      </c>
      <c r="AL139" s="4" t="s">
        <v>69</v>
      </c>
      <c r="AM139" s="8"/>
      <c r="AN139" s="1">
        <f t="shared" si="0"/>
        <v>19</v>
      </c>
      <c r="AO139" s="1">
        <f t="shared" si="1"/>
        <v>0</v>
      </c>
      <c r="AP139" s="1">
        <f t="shared" si="2"/>
        <v>1</v>
      </c>
      <c r="AQ139" s="1">
        <f t="shared" si="3"/>
        <v>20</v>
      </c>
      <c r="AR139" s="1">
        <f t="shared" si="4"/>
        <v>8</v>
      </c>
      <c r="AS139" s="15">
        <f t="shared" si="5"/>
        <v>28</v>
      </c>
      <c r="AT139" s="1">
        <f t="shared" si="6"/>
        <v>0</v>
      </c>
      <c r="AU139" s="1"/>
      <c r="AV139" s="1"/>
      <c r="AW139" s="1"/>
      <c r="AX139" s="1"/>
      <c r="AY139" s="1"/>
      <c r="AZ139" s="1"/>
      <c r="BA139" s="1"/>
      <c r="BB139" s="1">
        <f t="shared" si="7"/>
        <v>0</v>
      </c>
      <c r="BC139" s="1"/>
      <c r="BD139" s="1"/>
      <c r="BE139" s="1">
        <v>19</v>
      </c>
      <c r="BF139" s="1"/>
      <c r="BG139" s="1">
        <f t="shared" si="8"/>
        <v>19</v>
      </c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ht="14.25" customHeight="1" x14ac:dyDescent="0.25">
      <c r="A140" s="1">
        <v>141</v>
      </c>
      <c r="B140" s="1" t="s">
        <v>63</v>
      </c>
      <c r="C140" s="1" t="s">
        <v>67</v>
      </c>
      <c r="D140" s="64" t="s">
        <v>67</v>
      </c>
      <c r="E140" s="1">
        <v>0</v>
      </c>
      <c r="F140" s="11"/>
      <c r="G140" s="4"/>
      <c r="H140" s="4"/>
      <c r="I140" s="4"/>
      <c r="J140" s="4"/>
      <c r="K140" s="4"/>
      <c r="L140" s="4"/>
      <c r="M140" s="4"/>
      <c r="N140" s="8"/>
      <c r="O140" s="4"/>
      <c r="P140" s="4"/>
      <c r="Q140" s="4"/>
      <c r="R140" s="4"/>
      <c r="S140" s="4"/>
      <c r="T140" s="4"/>
      <c r="U140" s="4"/>
      <c r="V140" s="4"/>
      <c r="W140" s="13"/>
      <c r="X140" s="7"/>
      <c r="Y140" s="4"/>
      <c r="Z140" s="4"/>
      <c r="AA140" s="4"/>
      <c r="AB140" s="4"/>
      <c r="AC140" s="4"/>
      <c r="AD140" s="4"/>
      <c r="AE140" s="8"/>
      <c r="AF140" s="7"/>
      <c r="AG140" s="4"/>
      <c r="AH140" s="4"/>
      <c r="AI140" s="4"/>
      <c r="AJ140" s="4"/>
      <c r="AK140" s="4"/>
      <c r="AL140" s="4"/>
      <c r="AM140" s="8"/>
      <c r="AN140" s="1">
        <f t="shared" si="0"/>
        <v>0</v>
      </c>
      <c r="AO140" s="1">
        <f t="shared" si="1"/>
        <v>0</v>
      </c>
      <c r="AP140" s="1">
        <f t="shared" si="2"/>
        <v>0</v>
      </c>
      <c r="AQ140" s="1">
        <f t="shared" si="3"/>
        <v>0</v>
      </c>
      <c r="AR140" s="1">
        <f t="shared" si="4"/>
        <v>0</v>
      </c>
      <c r="AS140" s="15">
        <f t="shared" si="5"/>
        <v>0</v>
      </c>
      <c r="AT140" s="1">
        <f t="shared" si="6"/>
        <v>0</v>
      </c>
      <c r="AU140" s="1"/>
      <c r="AV140" s="1"/>
      <c r="AW140" s="1"/>
      <c r="AX140" s="1"/>
      <c r="AY140" s="1"/>
      <c r="AZ140" s="1"/>
      <c r="BA140" s="1"/>
      <c r="BB140" s="1">
        <f t="shared" si="7"/>
        <v>0</v>
      </c>
      <c r="BC140" s="1"/>
      <c r="BD140" s="1"/>
      <c r="BE140" s="1"/>
      <c r="BF140" s="1"/>
      <c r="BG140" s="1">
        <f t="shared" si="8"/>
        <v>0</v>
      </c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ht="14.25" customHeight="1" x14ac:dyDescent="0.25">
      <c r="A141" s="1">
        <v>142</v>
      </c>
      <c r="B141" s="1" t="s">
        <v>58</v>
      </c>
      <c r="C141" s="1" t="s">
        <v>112</v>
      </c>
      <c r="D141" s="64" t="s">
        <v>307</v>
      </c>
      <c r="E141" s="1">
        <v>0</v>
      </c>
      <c r="F141" s="11"/>
      <c r="G141" s="4"/>
      <c r="H141" s="4"/>
      <c r="I141" s="4"/>
      <c r="J141" s="4"/>
      <c r="K141" s="4"/>
      <c r="L141" s="4"/>
      <c r="M141" s="4"/>
      <c r="N141" s="8"/>
      <c r="O141" s="4"/>
      <c r="P141" s="4"/>
      <c r="Q141" s="4"/>
      <c r="R141" s="4"/>
      <c r="S141" s="4"/>
      <c r="T141" s="4"/>
      <c r="U141" s="4"/>
      <c r="V141" s="4"/>
      <c r="W141" s="13"/>
      <c r="X141" s="7"/>
      <c r="Y141" s="4"/>
      <c r="Z141" s="4"/>
      <c r="AA141" s="4"/>
      <c r="AB141" s="4"/>
      <c r="AC141" s="4"/>
      <c r="AD141" s="4"/>
      <c r="AE141" s="8"/>
      <c r="AF141" s="7"/>
      <c r="AG141" s="4"/>
      <c r="AH141" s="4"/>
      <c r="AI141" s="4"/>
      <c r="AJ141" s="4"/>
      <c r="AK141" s="4"/>
      <c r="AL141" s="4"/>
      <c r="AM141" s="8"/>
      <c r="AN141" s="1">
        <f t="shared" si="0"/>
        <v>0</v>
      </c>
      <c r="AO141" s="1">
        <f t="shared" si="1"/>
        <v>0</v>
      </c>
      <c r="AP141" s="1">
        <f t="shared" si="2"/>
        <v>0</v>
      </c>
      <c r="AQ141" s="1">
        <f t="shared" si="3"/>
        <v>0</v>
      </c>
      <c r="AR141" s="1">
        <f t="shared" si="4"/>
        <v>0</v>
      </c>
      <c r="AS141" s="15">
        <f t="shared" si="5"/>
        <v>0</v>
      </c>
      <c r="AT141" s="1">
        <f t="shared" si="6"/>
        <v>0</v>
      </c>
      <c r="AU141" s="1"/>
      <c r="AV141" s="1"/>
      <c r="AW141" s="1"/>
      <c r="AX141" s="1"/>
      <c r="AY141" s="1"/>
      <c r="AZ141" s="1"/>
      <c r="BA141" s="1"/>
      <c r="BB141" s="1">
        <f t="shared" si="7"/>
        <v>0</v>
      </c>
      <c r="BC141" s="1"/>
      <c r="BD141" s="1"/>
      <c r="BE141" s="1"/>
      <c r="BF141" s="1"/>
      <c r="BG141" s="1">
        <f t="shared" si="8"/>
        <v>0</v>
      </c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ht="14.25" customHeight="1" x14ac:dyDescent="0.25">
      <c r="A142" s="1">
        <v>143</v>
      </c>
      <c r="B142" s="1" t="s">
        <v>74</v>
      </c>
      <c r="C142" s="1" t="s">
        <v>219</v>
      </c>
      <c r="D142" s="64" t="s">
        <v>313</v>
      </c>
      <c r="E142" s="1">
        <v>1</v>
      </c>
      <c r="F142" s="11"/>
      <c r="G142" s="4"/>
      <c r="H142" s="4" t="s">
        <v>69</v>
      </c>
      <c r="I142" s="4" t="s">
        <v>69</v>
      </c>
      <c r="J142" s="4">
        <v>1</v>
      </c>
      <c r="K142" s="4">
        <v>1</v>
      </c>
      <c r="L142" s="4">
        <v>1</v>
      </c>
      <c r="M142" s="4">
        <v>1</v>
      </c>
      <c r="N142" s="8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 t="s">
        <v>69</v>
      </c>
      <c r="U142" s="4" t="s">
        <v>69</v>
      </c>
      <c r="V142" s="4"/>
      <c r="W142" s="13"/>
      <c r="X142" s="7"/>
      <c r="Y142" s="4" t="s">
        <v>69</v>
      </c>
      <c r="Z142" s="4" t="s">
        <v>69</v>
      </c>
      <c r="AA142" s="4">
        <v>1</v>
      </c>
      <c r="AB142" s="4">
        <v>1</v>
      </c>
      <c r="AC142" s="4">
        <v>1</v>
      </c>
      <c r="AD142" s="4">
        <v>1</v>
      </c>
      <c r="AE142" s="8">
        <v>1</v>
      </c>
      <c r="AF142" s="7">
        <v>1</v>
      </c>
      <c r="AG142" s="4">
        <v>1</v>
      </c>
      <c r="AH142" s="4">
        <v>1</v>
      </c>
      <c r="AI142" s="4">
        <v>1</v>
      </c>
      <c r="AJ142" s="4">
        <v>1</v>
      </c>
      <c r="AK142" s="4" t="s">
        <v>69</v>
      </c>
      <c r="AL142" s="4" t="s">
        <v>69</v>
      </c>
      <c r="AM142" s="8"/>
      <c r="AN142" s="1">
        <f t="shared" si="0"/>
        <v>20</v>
      </c>
      <c r="AO142" s="1">
        <f t="shared" si="1"/>
        <v>0</v>
      </c>
      <c r="AP142" s="1">
        <f t="shared" si="2"/>
        <v>0</v>
      </c>
      <c r="AQ142" s="1">
        <f t="shared" si="3"/>
        <v>20</v>
      </c>
      <c r="AR142" s="1">
        <f t="shared" si="4"/>
        <v>8</v>
      </c>
      <c r="AS142" s="15">
        <f t="shared" si="5"/>
        <v>28</v>
      </c>
      <c r="AT142" s="1">
        <f t="shared" si="6"/>
        <v>0</v>
      </c>
      <c r="AU142" s="1">
        <v>1</v>
      </c>
      <c r="AV142" s="1">
        <v>1</v>
      </c>
      <c r="AW142" s="1"/>
      <c r="AX142" s="1"/>
      <c r="AY142" s="1"/>
      <c r="AZ142" s="1"/>
      <c r="BA142" s="1"/>
      <c r="BB142" s="1">
        <f t="shared" si="7"/>
        <v>1</v>
      </c>
      <c r="BC142" s="1"/>
      <c r="BD142" s="1"/>
      <c r="BE142" s="1">
        <v>20</v>
      </c>
      <c r="BF142" s="1"/>
      <c r="BG142" s="1">
        <f t="shared" si="8"/>
        <v>20</v>
      </c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4.25" customHeight="1" x14ac:dyDescent="0.25">
      <c r="A143" s="1">
        <v>144</v>
      </c>
      <c r="B143" s="1" t="s">
        <v>74</v>
      </c>
      <c r="C143" s="1" t="s">
        <v>205</v>
      </c>
      <c r="D143" s="64" t="s">
        <v>311</v>
      </c>
      <c r="E143" s="1">
        <v>0</v>
      </c>
      <c r="F143" s="11"/>
      <c r="G143" s="4"/>
      <c r="H143" s="4"/>
      <c r="I143" s="4"/>
      <c r="J143" s="4"/>
      <c r="K143" s="4"/>
      <c r="L143" s="4"/>
      <c r="M143" s="4"/>
      <c r="N143" s="8"/>
      <c r="O143" s="4"/>
      <c r="P143" s="4"/>
      <c r="Q143" s="4"/>
      <c r="R143" s="4"/>
      <c r="S143" s="4"/>
      <c r="T143" s="4"/>
      <c r="U143" s="4"/>
      <c r="V143" s="4"/>
      <c r="W143" s="13"/>
      <c r="X143" s="7"/>
      <c r="Y143" s="4"/>
      <c r="Z143" s="4"/>
      <c r="AA143" s="4"/>
      <c r="AB143" s="4"/>
      <c r="AC143" s="4"/>
      <c r="AD143" s="4"/>
      <c r="AE143" s="8"/>
      <c r="AF143" s="7"/>
      <c r="AG143" s="4"/>
      <c r="AH143" s="4"/>
      <c r="AI143" s="4"/>
      <c r="AJ143" s="4"/>
      <c r="AK143" s="4"/>
      <c r="AL143" s="4"/>
      <c r="AM143" s="8"/>
      <c r="AN143" s="1">
        <f t="shared" si="0"/>
        <v>0</v>
      </c>
      <c r="AO143" s="1">
        <f t="shared" si="1"/>
        <v>0</v>
      </c>
      <c r="AP143" s="1">
        <f t="shared" si="2"/>
        <v>0</v>
      </c>
      <c r="AQ143" s="1">
        <f t="shared" si="3"/>
        <v>0</v>
      </c>
      <c r="AR143" s="1">
        <f t="shared" si="4"/>
        <v>0</v>
      </c>
      <c r="AS143" s="15">
        <f t="shared" si="5"/>
        <v>0</v>
      </c>
      <c r="AT143" s="1">
        <f t="shared" si="6"/>
        <v>0</v>
      </c>
      <c r="AU143" s="1"/>
      <c r="AV143" s="1"/>
      <c r="AW143" s="1"/>
      <c r="AX143" s="1"/>
      <c r="AY143" s="1"/>
      <c r="AZ143" s="1"/>
      <c r="BA143" s="1"/>
      <c r="BB143" s="1">
        <f t="shared" si="7"/>
        <v>0</v>
      </c>
      <c r="BC143" s="1"/>
      <c r="BD143" s="1"/>
      <c r="BE143" s="1"/>
      <c r="BF143" s="1"/>
      <c r="BG143" s="1">
        <f t="shared" si="8"/>
        <v>0</v>
      </c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4.25" customHeight="1" x14ac:dyDescent="0.25">
      <c r="A144" s="1">
        <v>146</v>
      </c>
      <c r="B144" s="1" t="s">
        <v>74</v>
      </c>
      <c r="C144" s="1" t="s">
        <v>224</v>
      </c>
      <c r="D144" s="64" t="s">
        <v>311</v>
      </c>
      <c r="E144" s="1">
        <v>0</v>
      </c>
      <c r="F144" s="11"/>
      <c r="G144" s="4"/>
      <c r="H144" s="4"/>
      <c r="I144" s="4"/>
      <c r="J144" s="4"/>
      <c r="K144" s="4"/>
      <c r="L144" s="4"/>
      <c r="M144" s="4"/>
      <c r="N144" s="8"/>
      <c r="O144" s="4"/>
      <c r="P144" s="4"/>
      <c r="Q144" s="4"/>
      <c r="R144" s="4"/>
      <c r="S144" s="4"/>
      <c r="T144" s="4"/>
      <c r="U144" s="4"/>
      <c r="V144" s="4"/>
      <c r="W144" s="13"/>
      <c r="X144" s="7"/>
      <c r="Y144" s="4"/>
      <c r="Z144" s="4"/>
      <c r="AA144" s="4"/>
      <c r="AB144" s="4"/>
      <c r="AC144" s="4"/>
      <c r="AD144" s="4"/>
      <c r="AE144" s="8"/>
      <c r="AF144" s="7"/>
      <c r="AG144" s="4"/>
      <c r="AH144" s="4"/>
      <c r="AI144" s="4"/>
      <c r="AJ144" s="4"/>
      <c r="AK144" s="4"/>
      <c r="AL144" s="4"/>
      <c r="AM144" s="8"/>
      <c r="AN144" s="1">
        <f t="shared" si="0"/>
        <v>0</v>
      </c>
      <c r="AO144" s="1">
        <f t="shared" si="1"/>
        <v>0</v>
      </c>
      <c r="AP144" s="1">
        <f t="shared" si="2"/>
        <v>0</v>
      </c>
      <c r="AQ144" s="1">
        <f t="shared" si="3"/>
        <v>0</v>
      </c>
      <c r="AR144" s="1">
        <f t="shared" si="4"/>
        <v>0</v>
      </c>
      <c r="AS144" s="15">
        <f t="shared" si="5"/>
        <v>0</v>
      </c>
      <c r="AT144" s="1">
        <f t="shared" si="6"/>
        <v>0</v>
      </c>
      <c r="AU144" s="1"/>
      <c r="AV144" s="1"/>
      <c r="AW144" s="1"/>
      <c r="AX144" s="1"/>
      <c r="AY144" s="1"/>
      <c r="AZ144" s="1"/>
      <c r="BA144" s="1"/>
      <c r="BB144" s="1">
        <f t="shared" si="7"/>
        <v>0</v>
      </c>
      <c r="BC144" s="1"/>
      <c r="BD144" s="1"/>
      <c r="BE144" s="1"/>
      <c r="BF144" s="1"/>
      <c r="BG144" s="1">
        <f t="shared" si="8"/>
        <v>0</v>
      </c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4.25" customHeight="1" x14ac:dyDescent="0.25">
      <c r="A145" s="1">
        <v>147</v>
      </c>
      <c r="B145" s="1" t="s">
        <v>58</v>
      </c>
      <c r="C145" s="1" t="s">
        <v>67</v>
      </c>
      <c r="D145" s="64" t="s">
        <v>67</v>
      </c>
      <c r="E145" s="1">
        <v>0</v>
      </c>
      <c r="F145" s="11"/>
      <c r="G145" s="4"/>
      <c r="H145" s="4"/>
      <c r="I145" s="4"/>
      <c r="J145" s="4"/>
      <c r="K145" s="4"/>
      <c r="L145" s="4"/>
      <c r="M145" s="4"/>
      <c r="N145" s="8"/>
      <c r="O145" s="4"/>
      <c r="P145" s="4"/>
      <c r="Q145" s="4"/>
      <c r="R145" s="4"/>
      <c r="S145" s="4"/>
      <c r="T145" s="4"/>
      <c r="U145" s="4"/>
      <c r="V145" s="4"/>
      <c r="W145" s="13"/>
      <c r="X145" s="7"/>
      <c r="Y145" s="4"/>
      <c r="Z145" s="4"/>
      <c r="AA145" s="4"/>
      <c r="AB145" s="4"/>
      <c r="AC145" s="4"/>
      <c r="AD145" s="4"/>
      <c r="AE145" s="8"/>
      <c r="AF145" s="7"/>
      <c r="AG145" s="4"/>
      <c r="AH145" s="4"/>
      <c r="AI145" s="4"/>
      <c r="AJ145" s="4"/>
      <c r="AK145" s="4"/>
      <c r="AL145" s="4"/>
      <c r="AM145" s="8"/>
      <c r="AN145" s="1">
        <f t="shared" si="0"/>
        <v>0</v>
      </c>
      <c r="AO145" s="1">
        <f t="shared" si="1"/>
        <v>0</v>
      </c>
      <c r="AP145" s="1">
        <f t="shared" si="2"/>
        <v>0</v>
      </c>
      <c r="AQ145" s="1">
        <f t="shared" si="3"/>
        <v>0</v>
      </c>
      <c r="AR145" s="1">
        <f t="shared" si="4"/>
        <v>0</v>
      </c>
      <c r="AS145" s="15">
        <f t="shared" si="5"/>
        <v>0</v>
      </c>
      <c r="AT145" s="1">
        <f t="shared" si="6"/>
        <v>0</v>
      </c>
      <c r="AU145" s="1"/>
      <c r="AV145" s="1"/>
      <c r="AW145" s="1"/>
      <c r="AX145" s="1"/>
      <c r="AY145" s="1"/>
      <c r="AZ145" s="1"/>
      <c r="BA145" s="1"/>
      <c r="BB145" s="1">
        <f t="shared" si="7"/>
        <v>0</v>
      </c>
      <c r="BC145" s="1"/>
      <c r="BD145" s="1"/>
      <c r="BE145" s="1"/>
      <c r="BF145" s="1"/>
      <c r="BG145" s="1">
        <f t="shared" si="8"/>
        <v>0</v>
      </c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4.25" customHeight="1" x14ac:dyDescent="0.25">
      <c r="A146" s="1">
        <v>148</v>
      </c>
      <c r="B146" s="1" t="s">
        <v>63</v>
      </c>
      <c r="C146" s="1" t="s">
        <v>64</v>
      </c>
      <c r="D146" s="64" t="s">
        <v>308</v>
      </c>
      <c r="E146" s="1">
        <v>1</v>
      </c>
      <c r="F146" s="11"/>
      <c r="G146" s="4"/>
      <c r="H146" s="4"/>
      <c r="I146" s="4"/>
      <c r="J146" s="4"/>
      <c r="K146" s="4"/>
      <c r="L146" s="4"/>
      <c r="M146" s="4"/>
      <c r="N146" s="8"/>
      <c r="O146" s="7" t="s">
        <v>59</v>
      </c>
      <c r="P146" s="4" t="s">
        <v>59</v>
      </c>
      <c r="Q146" s="4" t="s">
        <v>59</v>
      </c>
      <c r="R146" s="4" t="s">
        <v>59</v>
      </c>
      <c r="S146" s="4" t="s">
        <v>59</v>
      </c>
      <c r="T146" s="4">
        <v>1</v>
      </c>
      <c r="U146" s="4">
        <v>1</v>
      </c>
      <c r="V146" s="4"/>
      <c r="W146" s="27"/>
      <c r="X146" s="7">
        <v>1</v>
      </c>
      <c r="Y146" s="4" t="s">
        <v>59</v>
      </c>
      <c r="Z146" s="4" t="s">
        <v>65</v>
      </c>
      <c r="AA146" s="4" t="s">
        <v>59</v>
      </c>
      <c r="AB146" s="4" t="s">
        <v>59</v>
      </c>
      <c r="AC146" s="4" t="s">
        <v>59</v>
      </c>
      <c r="AD146" s="4" t="s">
        <v>59</v>
      </c>
      <c r="AE146" s="8" t="s">
        <v>59</v>
      </c>
      <c r="AF146" s="7" t="s">
        <v>59</v>
      </c>
      <c r="AG146" s="4" t="s">
        <v>59</v>
      </c>
      <c r="AH146" s="4" t="s">
        <v>59</v>
      </c>
      <c r="AI146" s="4" t="s">
        <v>59</v>
      </c>
      <c r="AJ146" s="4" t="s">
        <v>59</v>
      </c>
      <c r="AK146" s="4" t="s">
        <v>65</v>
      </c>
      <c r="AL146" s="4" t="s">
        <v>65</v>
      </c>
      <c r="AM146" s="8">
        <v>1</v>
      </c>
      <c r="AN146" s="1">
        <f t="shared" si="0"/>
        <v>4</v>
      </c>
      <c r="AO146" s="1">
        <f t="shared" si="1"/>
        <v>3</v>
      </c>
      <c r="AP146" s="1">
        <f t="shared" si="2"/>
        <v>16</v>
      </c>
      <c r="AQ146" s="1">
        <f t="shared" si="3"/>
        <v>23</v>
      </c>
      <c r="AR146" s="1">
        <f t="shared" si="4"/>
        <v>0</v>
      </c>
      <c r="AS146" s="15">
        <f t="shared" si="5"/>
        <v>23</v>
      </c>
      <c r="AT146" s="1">
        <f t="shared" si="6"/>
        <v>0</v>
      </c>
      <c r="AU146" s="1">
        <v>1</v>
      </c>
      <c r="AV146" s="1">
        <v>1</v>
      </c>
      <c r="AW146" s="1"/>
      <c r="AX146" s="1"/>
      <c r="AY146" s="1">
        <v>1</v>
      </c>
      <c r="AZ146" s="1">
        <v>1</v>
      </c>
      <c r="BA146" s="1">
        <v>1</v>
      </c>
      <c r="BB146" s="1">
        <f t="shared" si="7"/>
        <v>4</v>
      </c>
      <c r="BC146" s="1"/>
      <c r="BD146" s="1"/>
      <c r="BE146" s="1"/>
      <c r="BF146" s="1">
        <v>4</v>
      </c>
      <c r="BG146" s="1">
        <f t="shared" si="8"/>
        <v>4</v>
      </c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4.25" customHeight="1" x14ac:dyDescent="0.25">
      <c r="A147" s="26">
        <f>COUNTA(A$4:A$146)</f>
        <v>143</v>
      </c>
      <c r="B147" s="26"/>
      <c r="C147" s="15" t="s">
        <v>19</v>
      </c>
      <c r="D147" s="62"/>
      <c r="E147" s="15">
        <f>COUNTIF(E$4:E$146,"1")</f>
        <v>81</v>
      </c>
      <c r="F147" s="15">
        <f t="shared" ref="F147:AM147" si="9">COUNTA(F$4:F$146)</f>
        <v>1</v>
      </c>
      <c r="G147" s="15">
        <f t="shared" si="9"/>
        <v>47</v>
      </c>
      <c r="H147" s="15">
        <f t="shared" si="9"/>
        <v>66</v>
      </c>
      <c r="I147" s="15">
        <f t="shared" si="9"/>
        <v>68</v>
      </c>
      <c r="J147" s="15">
        <f t="shared" si="9"/>
        <v>68</v>
      </c>
      <c r="K147" s="15">
        <f t="shared" si="9"/>
        <v>68</v>
      </c>
      <c r="L147" s="15">
        <f t="shared" si="9"/>
        <v>68</v>
      </c>
      <c r="M147" s="15">
        <f t="shared" si="9"/>
        <v>68</v>
      </c>
      <c r="N147" s="15">
        <f t="shared" si="9"/>
        <v>68</v>
      </c>
      <c r="O147" s="15">
        <f t="shared" si="9"/>
        <v>70</v>
      </c>
      <c r="P147" s="15">
        <f t="shared" si="9"/>
        <v>71</v>
      </c>
      <c r="Q147" s="15">
        <f t="shared" si="9"/>
        <v>71</v>
      </c>
      <c r="R147" s="15">
        <f t="shared" si="9"/>
        <v>71</v>
      </c>
      <c r="S147" s="15">
        <f t="shared" si="9"/>
        <v>71</v>
      </c>
      <c r="T147" s="15">
        <f t="shared" si="9"/>
        <v>68</v>
      </c>
      <c r="U147" s="15">
        <f t="shared" si="9"/>
        <v>66</v>
      </c>
      <c r="V147" s="15">
        <f t="shared" si="9"/>
        <v>51</v>
      </c>
      <c r="W147" s="15">
        <f t="shared" si="9"/>
        <v>1</v>
      </c>
      <c r="X147" s="15">
        <f t="shared" si="9"/>
        <v>47</v>
      </c>
      <c r="Y147" s="15">
        <f t="shared" si="9"/>
        <v>74</v>
      </c>
      <c r="Z147" s="15">
        <f t="shared" si="9"/>
        <v>75</v>
      </c>
      <c r="AA147" s="15">
        <f t="shared" si="9"/>
        <v>76</v>
      </c>
      <c r="AB147" s="15">
        <f t="shared" si="9"/>
        <v>76</v>
      </c>
      <c r="AC147" s="15">
        <f t="shared" si="9"/>
        <v>77</v>
      </c>
      <c r="AD147" s="15">
        <f t="shared" si="9"/>
        <v>76</v>
      </c>
      <c r="AE147" s="15">
        <f t="shared" si="9"/>
        <v>76</v>
      </c>
      <c r="AF147" s="15">
        <f t="shared" si="9"/>
        <v>78</v>
      </c>
      <c r="AG147" s="15">
        <f t="shared" si="9"/>
        <v>79</v>
      </c>
      <c r="AH147" s="15">
        <f t="shared" si="9"/>
        <v>76</v>
      </c>
      <c r="AI147" s="15">
        <f t="shared" si="9"/>
        <v>78</v>
      </c>
      <c r="AJ147" s="15">
        <f t="shared" si="9"/>
        <v>77</v>
      </c>
      <c r="AK147" s="15">
        <f t="shared" si="9"/>
        <v>77</v>
      </c>
      <c r="AL147" s="15">
        <f t="shared" si="9"/>
        <v>73</v>
      </c>
      <c r="AM147" s="15">
        <f t="shared" si="9"/>
        <v>43</v>
      </c>
      <c r="AN147" s="15">
        <f t="shared" ref="AN147:AR147" si="10">SUM(AN4:AN146)</f>
        <v>1798</v>
      </c>
      <c r="AO147" s="15">
        <f t="shared" si="10"/>
        <v>84</v>
      </c>
      <c r="AP147" s="15">
        <f t="shared" si="10"/>
        <v>168</v>
      </c>
      <c r="AQ147" s="15">
        <f t="shared" si="10"/>
        <v>2050</v>
      </c>
      <c r="AR147" s="15">
        <f t="shared" si="10"/>
        <v>161</v>
      </c>
      <c r="AS147" s="15">
        <f t="shared" si="5"/>
        <v>2211</v>
      </c>
      <c r="AT147" s="15">
        <f t="shared" ref="AT147:BA147" si="11">SUM(AT4:AT146)</f>
        <v>9</v>
      </c>
      <c r="AU147" s="15">
        <f t="shared" si="11"/>
        <v>75</v>
      </c>
      <c r="AV147" s="15">
        <f t="shared" si="11"/>
        <v>72</v>
      </c>
      <c r="AW147" s="15">
        <f t="shared" si="11"/>
        <v>43</v>
      </c>
      <c r="AX147" s="15">
        <f t="shared" si="11"/>
        <v>47</v>
      </c>
      <c r="AY147" s="15">
        <f t="shared" si="11"/>
        <v>32</v>
      </c>
      <c r="AZ147" s="15">
        <f t="shared" si="11"/>
        <v>26</v>
      </c>
      <c r="BA147" s="15">
        <f t="shared" si="11"/>
        <v>31</v>
      </c>
      <c r="BB147" s="1"/>
      <c r="BC147" s="1"/>
      <c r="BD147" s="1"/>
      <c r="BE147" s="15">
        <f t="shared" ref="BE147:BG147" si="12">SUM(BE4:BE146)</f>
        <v>119</v>
      </c>
      <c r="BF147" s="15">
        <f t="shared" si="12"/>
        <v>1679</v>
      </c>
      <c r="BG147" s="15">
        <f t="shared" si="12"/>
        <v>1798</v>
      </c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4.25" customHeight="1" x14ac:dyDescent="0.25">
      <c r="A148" s="1"/>
      <c r="B148" s="1"/>
      <c r="C148" s="1" t="s">
        <v>39</v>
      </c>
      <c r="D148" s="12"/>
      <c r="E148" s="1"/>
      <c r="F148" s="1">
        <f t="shared" ref="F148:AM148" si="13">COUNTIF(F4:F146,"1")</f>
        <v>0</v>
      </c>
      <c r="G148" s="1">
        <f t="shared" si="13"/>
        <v>30</v>
      </c>
      <c r="H148" s="1">
        <f t="shared" si="13"/>
        <v>55</v>
      </c>
      <c r="I148" s="1">
        <f t="shared" si="13"/>
        <v>54</v>
      </c>
      <c r="J148" s="1">
        <f t="shared" si="13"/>
        <v>58</v>
      </c>
      <c r="K148" s="1">
        <f t="shared" si="13"/>
        <v>58</v>
      </c>
      <c r="L148" s="1">
        <f t="shared" si="13"/>
        <v>62</v>
      </c>
      <c r="M148" s="1">
        <f t="shared" si="13"/>
        <v>59</v>
      </c>
      <c r="N148" s="1">
        <f t="shared" si="13"/>
        <v>55</v>
      </c>
      <c r="O148" s="1">
        <f t="shared" si="13"/>
        <v>53</v>
      </c>
      <c r="P148" s="1">
        <f t="shared" si="13"/>
        <v>57</v>
      </c>
      <c r="Q148" s="1">
        <f t="shared" si="13"/>
        <v>61</v>
      </c>
      <c r="R148" s="1">
        <f t="shared" si="13"/>
        <v>62</v>
      </c>
      <c r="S148" s="1">
        <f t="shared" si="13"/>
        <v>58</v>
      </c>
      <c r="T148" s="1">
        <f t="shared" si="13"/>
        <v>54</v>
      </c>
      <c r="U148" s="1">
        <f t="shared" si="13"/>
        <v>55</v>
      </c>
      <c r="V148" s="1">
        <f t="shared" si="13"/>
        <v>31</v>
      </c>
      <c r="W148" s="1">
        <f t="shared" si="13"/>
        <v>0</v>
      </c>
      <c r="X148" s="1">
        <f t="shared" si="13"/>
        <v>32</v>
      </c>
      <c r="Y148" s="1">
        <f t="shared" si="13"/>
        <v>57</v>
      </c>
      <c r="Z148" s="1">
        <f t="shared" si="13"/>
        <v>52</v>
      </c>
      <c r="AA148" s="1">
        <f t="shared" si="13"/>
        <v>64</v>
      </c>
      <c r="AB148" s="1">
        <f t="shared" si="13"/>
        <v>68</v>
      </c>
      <c r="AC148" s="1">
        <f t="shared" si="13"/>
        <v>70</v>
      </c>
      <c r="AD148" s="1">
        <f t="shared" si="13"/>
        <v>67</v>
      </c>
      <c r="AE148" s="1">
        <f t="shared" si="13"/>
        <v>63</v>
      </c>
      <c r="AF148" s="1">
        <f t="shared" si="13"/>
        <v>60</v>
      </c>
      <c r="AG148" s="1">
        <f t="shared" si="13"/>
        <v>68</v>
      </c>
      <c r="AH148" s="1">
        <f t="shared" si="13"/>
        <v>66</v>
      </c>
      <c r="AI148" s="1">
        <f t="shared" si="13"/>
        <v>70</v>
      </c>
      <c r="AJ148" s="1">
        <f t="shared" si="13"/>
        <v>61</v>
      </c>
      <c r="AK148" s="1">
        <f t="shared" si="13"/>
        <v>55</v>
      </c>
      <c r="AL148" s="1">
        <f t="shared" si="13"/>
        <v>56</v>
      </c>
      <c r="AM148" s="1">
        <f t="shared" si="13"/>
        <v>27</v>
      </c>
      <c r="AN148" s="1">
        <f t="shared" ref="AN148:AN153" si="14">SUM(F148:AM148)</f>
        <v>1798</v>
      </c>
      <c r="AO148" s="1"/>
      <c r="AP148" s="1"/>
      <c r="AQ148" s="1"/>
      <c r="AR148" s="1"/>
      <c r="AS148" s="1"/>
      <c r="AT148" s="1"/>
      <c r="AU148" s="1">
        <f t="shared" ref="AU148:BA148" si="15">AU147/$E$147</f>
        <v>0.92592592592592593</v>
      </c>
      <c r="AV148" s="1">
        <f t="shared" si="15"/>
        <v>0.88888888888888884</v>
      </c>
      <c r="AW148" s="1">
        <f t="shared" si="15"/>
        <v>0.53086419753086422</v>
      </c>
      <c r="AX148" s="1">
        <f t="shared" si="15"/>
        <v>0.58024691358024694</v>
      </c>
      <c r="AY148" s="1">
        <f t="shared" si="15"/>
        <v>0.39506172839506171</v>
      </c>
      <c r="AZ148" s="1">
        <f t="shared" si="15"/>
        <v>0.32098765432098764</v>
      </c>
      <c r="BA148" s="1">
        <f t="shared" si="15"/>
        <v>0.38271604938271603</v>
      </c>
      <c r="BB148" s="1"/>
      <c r="BC148" s="1"/>
      <c r="BD148" s="1"/>
      <c r="BE148" s="53">
        <f>SUM(BE147:BF147)</f>
        <v>1798</v>
      </c>
      <c r="BF148" s="52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4.25" customHeight="1" x14ac:dyDescent="0.25">
      <c r="A149" s="1"/>
      <c r="B149" s="1"/>
      <c r="C149" s="1" t="s">
        <v>40</v>
      </c>
      <c r="D149" s="12"/>
      <c r="E149" s="1"/>
      <c r="F149" s="1">
        <f t="shared" ref="F149:AM149" si="16">COUNTIF(F$4:F$146,"am")</f>
        <v>0</v>
      </c>
      <c r="G149" s="1">
        <f t="shared" si="16"/>
        <v>0</v>
      </c>
      <c r="H149" s="1">
        <f t="shared" si="16"/>
        <v>4</v>
      </c>
      <c r="I149" s="1">
        <f t="shared" si="16"/>
        <v>6</v>
      </c>
      <c r="J149" s="1">
        <f t="shared" si="16"/>
        <v>1</v>
      </c>
      <c r="K149" s="1">
        <f t="shared" si="16"/>
        <v>3</v>
      </c>
      <c r="L149" s="1">
        <f t="shared" si="16"/>
        <v>0</v>
      </c>
      <c r="M149" s="1">
        <f t="shared" si="16"/>
        <v>1</v>
      </c>
      <c r="N149" s="1">
        <f t="shared" si="16"/>
        <v>1</v>
      </c>
      <c r="O149" s="1">
        <f t="shared" si="16"/>
        <v>2</v>
      </c>
      <c r="P149" s="1">
        <f t="shared" si="16"/>
        <v>2</v>
      </c>
      <c r="Q149" s="1">
        <f t="shared" si="16"/>
        <v>1</v>
      </c>
      <c r="R149" s="1">
        <f t="shared" si="16"/>
        <v>3</v>
      </c>
      <c r="S149" s="1">
        <f t="shared" si="16"/>
        <v>5</v>
      </c>
      <c r="T149" s="1">
        <f t="shared" si="16"/>
        <v>7</v>
      </c>
      <c r="U149" s="1">
        <f t="shared" si="16"/>
        <v>3</v>
      </c>
      <c r="V149" s="1">
        <f t="shared" si="16"/>
        <v>2</v>
      </c>
      <c r="W149" s="1">
        <f t="shared" si="16"/>
        <v>0</v>
      </c>
      <c r="X149" s="1">
        <f t="shared" si="16"/>
        <v>1</v>
      </c>
      <c r="Y149" s="1">
        <f t="shared" si="16"/>
        <v>6</v>
      </c>
      <c r="Z149" s="1">
        <f t="shared" si="16"/>
        <v>12</v>
      </c>
      <c r="AA149" s="1">
        <f t="shared" si="16"/>
        <v>4</v>
      </c>
      <c r="AB149" s="1">
        <f t="shared" si="16"/>
        <v>0</v>
      </c>
      <c r="AC149" s="1">
        <f t="shared" si="16"/>
        <v>0</v>
      </c>
      <c r="AD149" s="1">
        <f t="shared" si="16"/>
        <v>0</v>
      </c>
      <c r="AE149" s="1">
        <f t="shared" si="16"/>
        <v>1</v>
      </c>
      <c r="AF149" s="1">
        <f t="shared" si="16"/>
        <v>0</v>
      </c>
      <c r="AG149" s="1">
        <f t="shared" si="16"/>
        <v>0</v>
      </c>
      <c r="AH149" s="1">
        <f t="shared" si="16"/>
        <v>0</v>
      </c>
      <c r="AI149" s="1">
        <f t="shared" si="16"/>
        <v>0</v>
      </c>
      <c r="AJ149" s="1">
        <f t="shared" si="16"/>
        <v>3</v>
      </c>
      <c r="AK149" s="1">
        <f t="shared" si="16"/>
        <v>9</v>
      </c>
      <c r="AL149" s="1">
        <f t="shared" si="16"/>
        <v>6</v>
      </c>
      <c r="AM149" s="1">
        <f t="shared" si="16"/>
        <v>1</v>
      </c>
      <c r="AN149" s="1">
        <f t="shared" si="14"/>
        <v>84</v>
      </c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4.25" customHeight="1" x14ac:dyDescent="0.25">
      <c r="A150" s="1"/>
      <c r="B150" s="1"/>
      <c r="C150" s="1" t="s">
        <v>41</v>
      </c>
      <c r="D150" s="12"/>
      <c r="E150" s="1"/>
      <c r="F150" s="1">
        <f t="shared" ref="F150:AM150" si="17">COUNTIF(F$4:F$146,"pm")</f>
        <v>0</v>
      </c>
      <c r="G150" s="1">
        <f t="shared" si="17"/>
        <v>3</v>
      </c>
      <c r="H150" s="1">
        <f t="shared" si="17"/>
        <v>2</v>
      </c>
      <c r="I150" s="1">
        <f t="shared" si="17"/>
        <v>2</v>
      </c>
      <c r="J150" s="1">
        <f t="shared" si="17"/>
        <v>5</v>
      </c>
      <c r="K150" s="1">
        <f t="shared" si="17"/>
        <v>5</v>
      </c>
      <c r="L150" s="1">
        <f t="shared" si="17"/>
        <v>3</v>
      </c>
      <c r="M150" s="1">
        <f t="shared" si="17"/>
        <v>5</v>
      </c>
      <c r="N150" s="1">
        <f t="shared" si="17"/>
        <v>11</v>
      </c>
      <c r="O150" s="1">
        <f t="shared" si="17"/>
        <v>13</v>
      </c>
      <c r="P150" s="1">
        <f t="shared" si="17"/>
        <v>9</v>
      </c>
      <c r="Q150" s="1">
        <f t="shared" si="17"/>
        <v>3</v>
      </c>
      <c r="R150" s="1">
        <f t="shared" si="17"/>
        <v>3</v>
      </c>
      <c r="S150" s="1">
        <f t="shared" si="17"/>
        <v>3</v>
      </c>
      <c r="T150" s="1">
        <f t="shared" si="17"/>
        <v>1</v>
      </c>
      <c r="U150" s="1">
        <f t="shared" si="17"/>
        <v>3</v>
      </c>
      <c r="V150" s="1">
        <f t="shared" si="17"/>
        <v>3</v>
      </c>
      <c r="W150" s="1">
        <f t="shared" si="17"/>
        <v>0</v>
      </c>
      <c r="X150" s="1">
        <f t="shared" si="17"/>
        <v>2</v>
      </c>
      <c r="Y150" s="1">
        <f t="shared" si="17"/>
        <v>3</v>
      </c>
      <c r="Z150" s="1">
        <f t="shared" si="17"/>
        <v>3</v>
      </c>
      <c r="AA150" s="1">
        <f t="shared" si="17"/>
        <v>5</v>
      </c>
      <c r="AB150" s="1">
        <f t="shared" si="17"/>
        <v>4</v>
      </c>
      <c r="AC150" s="1">
        <f t="shared" si="17"/>
        <v>4</v>
      </c>
      <c r="AD150" s="1">
        <f t="shared" si="17"/>
        <v>8</v>
      </c>
      <c r="AE150" s="1">
        <f t="shared" si="17"/>
        <v>11</v>
      </c>
      <c r="AF150" s="1">
        <f t="shared" si="17"/>
        <v>16</v>
      </c>
      <c r="AG150" s="1">
        <f t="shared" si="17"/>
        <v>9</v>
      </c>
      <c r="AH150" s="1">
        <f t="shared" si="17"/>
        <v>6</v>
      </c>
      <c r="AI150" s="1">
        <f t="shared" si="17"/>
        <v>4</v>
      </c>
      <c r="AJ150" s="1">
        <f t="shared" si="17"/>
        <v>8</v>
      </c>
      <c r="AK150" s="1">
        <f t="shared" si="17"/>
        <v>5</v>
      </c>
      <c r="AL150" s="1">
        <f t="shared" si="17"/>
        <v>5</v>
      </c>
      <c r="AM150" s="1">
        <f t="shared" si="17"/>
        <v>1</v>
      </c>
      <c r="AN150" s="1">
        <f t="shared" si="14"/>
        <v>168</v>
      </c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4.25" customHeight="1" x14ac:dyDescent="0.25">
      <c r="A151" s="1"/>
      <c r="B151" s="1"/>
      <c r="C151" s="1" t="s">
        <v>43</v>
      </c>
      <c r="D151" s="12"/>
      <c r="E151" s="1"/>
      <c r="F151" s="1">
        <f t="shared" ref="F151:AM151" si="18">SUM(F148:F150)</f>
        <v>0</v>
      </c>
      <c r="G151" s="1">
        <f t="shared" si="18"/>
        <v>33</v>
      </c>
      <c r="H151" s="1">
        <f t="shared" si="18"/>
        <v>61</v>
      </c>
      <c r="I151" s="1">
        <f t="shared" si="18"/>
        <v>62</v>
      </c>
      <c r="J151" s="1">
        <f t="shared" si="18"/>
        <v>64</v>
      </c>
      <c r="K151" s="1">
        <f t="shared" si="18"/>
        <v>66</v>
      </c>
      <c r="L151" s="1">
        <f t="shared" si="18"/>
        <v>65</v>
      </c>
      <c r="M151" s="1">
        <f t="shared" si="18"/>
        <v>65</v>
      </c>
      <c r="N151" s="1">
        <f t="shared" si="18"/>
        <v>67</v>
      </c>
      <c r="O151" s="1">
        <f t="shared" si="18"/>
        <v>68</v>
      </c>
      <c r="P151" s="1">
        <f t="shared" si="18"/>
        <v>68</v>
      </c>
      <c r="Q151" s="1">
        <f t="shared" si="18"/>
        <v>65</v>
      </c>
      <c r="R151" s="1">
        <f t="shared" si="18"/>
        <v>68</v>
      </c>
      <c r="S151" s="1">
        <f t="shared" si="18"/>
        <v>66</v>
      </c>
      <c r="T151" s="1">
        <f t="shared" si="18"/>
        <v>62</v>
      </c>
      <c r="U151" s="1">
        <f t="shared" si="18"/>
        <v>61</v>
      </c>
      <c r="V151" s="1">
        <f t="shared" si="18"/>
        <v>36</v>
      </c>
      <c r="W151" s="1">
        <f t="shared" si="18"/>
        <v>0</v>
      </c>
      <c r="X151" s="1">
        <f t="shared" si="18"/>
        <v>35</v>
      </c>
      <c r="Y151" s="1">
        <f t="shared" si="18"/>
        <v>66</v>
      </c>
      <c r="Z151" s="1">
        <f t="shared" si="18"/>
        <v>67</v>
      </c>
      <c r="AA151" s="1">
        <f t="shared" si="18"/>
        <v>73</v>
      </c>
      <c r="AB151" s="1">
        <f t="shared" si="18"/>
        <v>72</v>
      </c>
      <c r="AC151" s="1">
        <f t="shared" si="18"/>
        <v>74</v>
      </c>
      <c r="AD151" s="1">
        <f t="shared" si="18"/>
        <v>75</v>
      </c>
      <c r="AE151" s="1">
        <f t="shared" si="18"/>
        <v>75</v>
      </c>
      <c r="AF151" s="1">
        <f t="shared" si="18"/>
        <v>76</v>
      </c>
      <c r="AG151" s="1">
        <f t="shared" si="18"/>
        <v>77</v>
      </c>
      <c r="AH151" s="1">
        <f t="shared" si="18"/>
        <v>72</v>
      </c>
      <c r="AI151" s="1">
        <f t="shared" si="18"/>
        <v>74</v>
      </c>
      <c r="AJ151" s="1">
        <f t="shared" si="18"/>
        <v>72</v>
      </c>
      <c r="AK151" s="1">
        <f t="shared" si="18"/>
        <v>69</v>
      </c>
      <c r="AL151" s="1">
        <f t="shared" si="18"/>
        <v>67</v>
      </c>
      <c r="AM151" s="1">
        <f t="shared" si="18"/>
        <v>29</v>
      </c>
      <c r="AN151" s="1">
        <f t="shared" si="14"/>
        <v>2050</v>
      </c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4.25" customHeight="1" x14ac:dyDescent="0.25">
      <c r="A152" s="1"/>
      <c r="B152" s="1"/>
      <c r="C152" s="1" t="s">
        <v>44</v>
      </c>
      <c r="D152" s="12"/>
      <c r="E152" s="1"/>
      <c r="F152" s="1">
        <f t="shared" ref="F152:AM152" si="19">COUNTIF(F$4:F$146,"X")</f>
        <v>1</v>
      </c>
      <c r="G152" s="1">
        <f t="shared" si="19"/>
        <v>13</v>
      </c>
      <c r="H152" s="1">
        <f t="shared" si="19"/>
        <v>5</v>
      </c>
      <c r="I152" s="1">
        <f t="shared" si="19"/>
        <v>6</v>
      </c>
      <c r="J152" s="1">
        <f t="shared" si="19"/>
        <v>4</v>
      </c>
      <c r="K152" s="1">
        <f t="shared" si="19"/>
        <v>2</v>
      </c>
      <c r="L152" s="1">
        <f t="shared" si="19"/>
        <v>3</v>
      </c>
      <c r="M152" s="1">
        <f t="shared" si="19"/>
        <v>3</v>
      </c>
      <c r="N152" s="1">
        <f t="shared" si="19"/>
        <v>1</v>
      </c>
      <c r="O152" s="1">
        <f t="shared" si="19"/>
        <v>2</v>
      </c>
      <c r="P152" s="1">
        <f t="shared" si="19"/>
        <v>3</v>
      </c>
      <c r="Q152" s="1">
        <f t="shared" si="19"/>
        <v>6</v>
      </c>
      <c r="R152" s="1">
        <f t="shared" si="19"/>
        <v>3</v>
      </c>
      <c r="S152" s="1">
        <f t="shared" si="19"/>
        <v>5</v>
      </c>
      <c r="T152" s="1">
        <f t="shared" si="19"/>
        <v>6</v>
      </c>
      <c r="U152" s="1">
        <f t="shared" si="19"/>
        <v>5</v>
      </c>
      <c r="V152" s="1">
        <f t="shared" si="19"/>
        <v>15</v>
      </c>
      <c r="W152" s="1">
        <f t="shared" si="19"/>
        <v>1</v>
      </c>
      <c r="X152" s="1">
        <f t="shared" si="19"/>
        <v>9</v>
      </c>
      <c r="Y152" s="1">
        <f t="shared" si="19"/>
        <v>8</v>
      </c>
      <c r="Z152" s="1">
        <f t="shared" si="19"/>
        <v>8</v>
      </c>
      <c r="AA152" s="1">
        <f t="shared" si="19"/>
        <v>3</v>
      </c>
      <c r="AB152" s="1">
        <f t="shared" si="19"/>
        <v>4</v>
      </c>
      <c r="AC152" s="1">
        <f t="shared" si="19"/>
        <v>3</v>
      </c>
      <c r="AD152" s="1">
        <f t="shared" si="19"/>
        <v>1</v>
      </c>
      <c r="AE152" s="1">
        <f t="shared" si="19"/>
        <v>1</v>
      </c>
      <c r="AF152" s="1">
        <f t="shared" si="19"/>
        <v>2</v>
      </c>
      <c r="AG152" s="1">
        <f t="shared" si="19"/>
        <v>2</v>
      </c>
      <c r="AH152" s="1">
        <f t="shared" si="19"/>
        <v>4</v>
      </c>
      <c r="AI152" s="1">
        <f t="shared" si="19"/>
        <v>4</v>
      </c>
      <c r="AJ152" s="1">
        <f t="shared" si="19"/>
        <v>5</v>
      </c>
      <c r="AK152" s="1">
        <f t="shared" si="19"/>
        <v>8</v>
      </c>
      <c r="AL152" s="1">
        <f t="shared" si="19"/>
        <v>6</v>
      </c>
      <c r="AM152" s="1">
        <f t="shared" si="19"/>
        <v>9</v>
      </c>
      <c r="AN152" s="1">
        <f t="shared" si="14"/>
        <v>161</v>
      </c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4.25" customHeight="1" x14ac:dyDescent="0.25">
      <c r="A153" s="1"/>
      <c r="B153" s="1"/>
      <c r="C153" s="1" t="s">
        <v>47</v>
      </c>
      <c r="D153" s="12"/>
      <c r="E153" s="1"/>
      <c r="F153" s="1">
        <f t="shared" ref="F153:AM153" si="20">COUNTIF(F$4:F$146,"NA")</f>
        <v>0</v>
      </c>
      <c r="G153" s="1">
        <f t="shared" si="20"/>
        <v>1</v>
      </c>
      <c r="H153" s="1">
        <f t="shared" si="20"/>
        <v>0</v>
      </c>
      <c r="I153" s="1">
        <f t="shared" si="20"/>
        <v>0</v>
      </c>
      <c r="J153" s="1">
        <f t="shared" si="20"/>
        <v>0</v>
      </c>
      <c r="K153" s="1">
        <f t="shared" si="20"/>
        <v>0</v>
      </c>
      <c r="L153" s="1">
        <f t="shared" si="20"/>
        <v>0</v>
      </c>
      <c r="M153" s="1">
        <f t="shared" si="20"/>
        <v>0</v>
      </c>
      <c r="N153" s="1">
        <f t="shared" si="20"/>
        <v>0</v>
      </c>
      <c r="O153" s="1">
        <f t="shared" si="20"/>
        <v>0</v>
      </c>
      <c r="P153" s="1">
        <f t="shared" si="20"/>
        <v>0</v>
      </c>
      <c r="Q153" s="1">
        <f t="shared" si="20"/>
        <v>0</v>
      </c>
      <c r="R153" s="1">
        <f t="shared" si="20"/>
        <v>0</v>
      </c>
      <c r="S153" s="1">
        <f t="shared" si="20"/>
        <v>0</v>
      </c>
      <c r="T153" s="1">
        <f t="shared" si="20"/>
        <v>0</v>
      </c>
      <c r="U153" s="1">
        <f t="shared" si="20"/>
        <v>0</v>
      </c>
      <c r="V153" s="1">
        <f t="shared" si="20"/>
        <v>0</v>
      </c>
      <c r="W153" s="1">
        <f t="shared" si="20"/>
        <v>0</v>
      </c>
      <c r="X153" s="1">
        <f t="shared" si="20"/>
        <v>3</v>
      </c>
      <c r="Y153" s="1">
        <f t="shared" si="20"/>
        <v>0</v>
      </c>
      <c r="Z153" s="1">
        <f t="shared" si="20"/>
        <v>0</v>
      </c>
      <c r="AA153" s="1">
        <f t="shared" si="20"/>
        <v>0</v>
      </c>
      <c r="AB153" s="1">
        <f t="shared" si="20"/>
        <v>0</v>
      </c>
      <c r="AC153" s="1">
        <f t="shared" si="20"/>
        <v>0</v>
      </c>
      <c r="AD153" s="1">
        <f t="shared" si="20"/>
        <v>0</v>
      </c>
      <c r="AE153" s="1">
        <f t="shared" si="20"/>
        <v>0</v>
      </c>
      <c r="AF153" s="1">
        <f t="shared" si="20"/>
        <v>0</v>
      </c>
      <c r="AG153" s="1">
        <f t="shared" si="20"/>
        <v>0</v>
      </c>
      <c r="AH153" s="1">
        <f t="shared" si="20"/>
        <v>0</v>
      </c>
      <c r="AI153" s="1">
        <f t="shared" si="20"/>
        <v>0</v>
      </c>
      <c r="AJ153" s="1">
        <f t="shared" si="20"/>
        <v>0</v>
      </c>
      <c r="AK153" s="1">
        <f t="shared" si="20"/>
        <v>0</v>
      </c>
      <c r="AL153" s="1">
        <f t="shared" si="20"/>
        <v>0</v>
      </c>
      <c r="AM153" s="1">
        <f t="shared" si="20"/>
        <v>5</v>
      </c>
      <c r="AN153" s="1">
        <f t="shared" si="14"/>
        <v>9</v>
      </c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4.25" customHeight="1" x14ac:dyDescent="0.25">
      <c r="A154" s="1"/>
      <c r="B154" s="1"/>
      <c r="C154" s="1"/>
      <c r="D154" s="12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4.25" customHeight="1" x14ac:dyDescent="0.25">
      <c r="A155" s="1"/>
      <c r="B155" s="1"/>
      <c r="C155" s="29" t="s">
        <v>58</v>
      </c>
      <c r="D155" s="29"/>
      <c r="E155" s="12">
        <v>60</v>
      </c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4.25" customHeight="1" x14ac:dyDescent="0.25">
      <c r="A156" s="1"/>
      <c r="B156" s="1"/>
      <c r="C156" s="29" t="s">
        <v>118</v>
      </c>
      <c r="D156" s="29"/>
      <c r="E156" s="1">
        <f>COUNTIF(B$4:B$146,"Mees ?")</f>
        <v>3</v>
      </c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4.25" customHeight="1" x14ac:dyDescent="0.25">
      <c r="A157" s="1"/>
      <c r="B157" s="1"/>
      <c r="C157" s="1" t="s">
        <v>63</v>
      </c>
      <c r="D157" s="12"/>
      <c r="E157" s="12">
        <v>31</v>
      </c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4.25" customHeight="1" x14ac:dyDescent="0.25">
      <c r="A158" s="1"/>
      <c r="B158" s="1"/>
      <c r="C158" s="1" t="s">
        <v>130</v>
      </c>
      <c r="D158" s="12"/>
      <c r="E158" s="1">
        <f>COUNTIF(B$4:B$146,"Naine ?")</f>
        <v>4</v>
      </c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4.25" customHeight="1" x14ac:dyDescent="0.25">
      <c r="A159" s="1"/>
      <c r="B159" s="1"/>
      <c r="C159" s="1" t="s">
        <v>74</v>
      </c>
      <c r="D159" s="12"/>
      <c r="E159" s="12">
        <v>44</v>
      </c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4.25" customHeight="1" x14ac:dyDescent="0.25">
      <c r="A160" s="1"/>
      <c r="B160" s="1"/>
      <c r="C160" s="1" t="s">
        <v>160</v>
      </c>
      <c r="D160" s="12"/>
      <c r="E160" s="1">
        <f>COUNTIF(B4:B146,"?")</f>
        <v>1</v>
      </c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4.25" customHeight="1" x14ac:dyDescent="0.25">
      <c r="A161" s="1"/>
      <c r="B161" s="1"/>
      <c r="C161" s="1"/>
      <c r="D161" s="12"/>
      <c r="E161" s="1">
        <f>E159+E158+E157+E156+E155+E160</f>
        <v>143</v>
      </c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4.25" customHeight="1" x14ac:dyDescent="0.25">
      <c r="A162" s="1"/>
      <c r="B162" s="1"/>
      <c r="C162" s="1"/>
      <c r="D162" s="12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4.25" customHeight="1" x14ac:dyDescent="0.25">
      <c r="A163" s="1"/>
      <c r="B163" s="1"/>
      <c r="C163" s="1"/>
      <c r="D163" s="12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4.25" customHeight="1" x14ac:dyDescent="0.25">
      <c r="A164" s="1"/>
      <c r="B164" s="1"/>
      <c r="C164" s="1"/>
      <c r="D164" s="12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4.25" customHeight="1" x14ac:dyDescent="0.25">
      <c r="A165" s="1"/>
      <c r="B165" s="1"/>
      <c r="C165" s="1"/>
      <c r="D165" s="12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4.25" customHeight="1" x14ac:dyDescent="0.25">
      <c r="A166" s="1"/>
      <c r="B166" s="1"/>
      <c r="C166" s="1"/>
      <c r="D166" s="12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4.25" customHeight="1" x14ac:dyDescent="0.25">
      <c r="A167" s="1"/>
      <c r="B167" s="1"/>
      <c r="C167" s="1"/>
      <c r="D167" s="12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4.25" customHeight="1" x14ac:dyDescent="0.25">
      <c r="A168" s="1"/>
      <c r="B168" s="1"/>
      <c r="C168" s="1"/>
      <c r="D168" s="12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4.25" customHeight="1" x14ac:dyDescent="0.25">
      <c r="A169" s="1"/>
      <c r="B169" s="1"/>
      <c r="C169" s="1"/>
      <c r="D169" s="12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4.25" customHeight="1" x14ac:dyDescent="0.25">
      <c r="A170" s="1"/>
      <c r="B170" s="1"/>
      <c r="C170" s="1"/>
      <c r="D170" s="12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4.25" customHeight="1" x14ac:dyDescent="0.25">
      <c r="A171" s="1"/>
      <c r="B171" s="1"/>
      <c r="C171" s="1"/>
      <c r="D171" s="12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4.25" customHeight="1" x14ac:dyDescent="0.25">
      <c r="A172" s="1"/>
      <c r="B172" s="1"/>
      <c r="C172" s="1"/>
      <c r="D172" s="12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4.25" customHeight="1" x14ac:dyDescent="0.25">
      <c r="A173" s="1"/>
      <c r="B173" s="1"/>
      <c r="C173" s="1"/>
      <c r="D173" s="12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4.25" customHeight="1" x14ac:dyDescent="0.25">
      <c r="A174" s="1"/>
      <c r="B174" s="1"/>
      <c r="C174" s="1"/>
      <c r="D174" s="12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4.25" customHeight="1" x14ac:dyDescent="0.25">
      <c r="A175" s="1"/>
      <c r="B175" s="1"/>
      <c r="C175" s="1"/>
      <c r="D175" s="12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4.25" customHeight="1" x14ac:dyDescent="0.25">
      <c r="A176" s="1"/>
      <c r="B176" s="1"/>
      <c r="C176" s="1"/>
      <c r="D176" s="12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4.25" customHeight="1" x14ac:dyDescent="0.25">
      <c r="A177" s="1"/>
      <c r="B177" s="1"/>
      <c r="C177" s="1"/>
      <c r="D177" s="12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4.25" customHeight="1" x14ac:dyDescent="0.25">
      <c r="A178" s="1"/>
      <c r="B178" s="1"/>
      <c r="C178" s="1"/>
      <c r="D178" s="12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4.25" customHeight="1" x14ac:dyDescent="0.25">
      <c r="A179" s="1"/>
      <c r="B179" s="1"/>
      <c r="C179" s="1"/>
      <c r="D179" s="12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4.25" customHeight="1" x14ac:dyDescent="0.25">
      <c r="A180" s="1"/>
      <c r="B180" s="1"/>
      <c r="C180" s="1"/>
      <c r="D180" s="12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4.25" customHeight="1" x14ac:dyDescent="0.25">
      <c r="A181" s="1"/>
      <c r="B181" s="1"/>
      <c r="C181" s="1"/>
      <c r="D181" s="12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4.25" customHeight="1" x14ac:dyDescent="0.25">
      <c r="A182" s="1"/>
      <c r="B182" s="1"/>
      <c r="C182" s="1"/>
      <c r="D182" s="12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4.25" customHeight="1" x14ac:dyDescent="0.25">
      <c r="A183" s="1"/>
      <c r="B183" s="1"/>
      <c r="C183" s="1"/>
      <c r="D183" s="12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4.25" customHeight="1" x14ac:dyDescent="0.25">
      <c r="A184" s="1"/>
      <c r="B184" s="1"/>
      <c r="C184" s="1"/>
      <c r="D184" s="12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4.25" customHeight="1" x14ac:dyDescent="0.25">
      <c r="A185" s="1"/>
      <c r="B185" s="1"/>
      <c r="C185" s="1"/>
      <c r="D185" s="12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4.25" customHeight="1" x14ac:dyDescent="0.25">
      <c r="A186" s="1"/>
      <c r="B186" s="1"/>
      <c r="C186" s="1"/>
      <c r="D186" s="12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4.25" customHeight="1" x14ac:dyDescent="0.25">
      <c r="A187" s="1"/>
      <c r="B187" s="1"/>
      <c r="C187" s="1"/>
      <c r="D187" s="12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4.25" customHeight="1" x14ac:dyDescent="0.25">
      <c r="A188" s="1"/>
      <c r="B188" s="1"/>
      <c r="C188" s="1"/>
      <c r="D188" s="12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4.25" customHeight="1" x14ac:dyDescent="0.25">
      <c r="A189" s="1"/>
      <c r="B189" s="1"/>
      <c r="C189" s="1"/>
      <c r="D189" s="12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4.25" customHeight="1" x14ac:dyDescent="0.25">
      <c r="A190" s="1"/>
      <c r="B190" s="1"/>
      <c r="C190" s="1"/>
      <c r="D190" s="12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4.25" customHeight="1" x14ac:dyDescent="0.25">
      <c r="A191" s="1"/>
      <c r="B191" s="1"/>
      <c r="C191" s="1"/>
      <c r="D191" s="12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4.25" customHeight="1" x14ac:dyDescent="0.25">
      <c r="A192" s="1"/>
      <c r="B192" s="1"/>
      <c r="C192" s="1"/>
      <c r="D192" s="12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4.25" customHeight="1" x14ac:dyDescent="0.25">
      <c r="A193" s="1"/>
      <c r="B193" s="1"/>
      <c r="C193" s="1"/>
      <c r="D193" s="12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4.25" customHeight="1" x14ac:dyDescent="0.25">
      <c r="A194" s="1"/>
      <c r="B194" s="1"/>
      <c r="C194" s="1"/>
      <c r="D194" s="12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4.25" customHeight="1" x14ac:dyDescent="0.25">
      <c r="A195" s="1"/>
      <c r="B195" s="1"/>
      <c r="C195" s="1"/>
      <c r="D195" s="12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4.25" customHeight="1" x14ac:dyDescent="0.25">
      <c r="A196" s="1"/>
      <c r="B196" s="1"/>
      <c r="C196" s="1"/>
      <c r="D196" s="12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4.25" customHeight="1" x14ac:dyDescent="0.25">
      <c r="A197" s="1"/>
      <c r="B197" s="1"/>
      <c r="C197" s="1"/>
      <c r="D197" s="12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4.25" customHeight="1" x14ac:dyDescent="0.25">
      <c r="A198" s="1"/>
      <c r="B198" s="1"/>
      <c r="C198" s="1"/>
      <c r="D198" s="12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4.25" customHeight="1" x14ac:dyDescent="0.25">
      <c r="A199" s="1"/>
      <c r="B199" s="1"/>
      <c r="C199" s="1"/>
      <c r="D199" s="12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4.25" customHeight="1" x14ac:dyDescent="0.25">
      <c r="A200" s="1"/>
      <c r="B200" s="1"/>
      <c r="C200" s="1"/>
      <c r="D200" s="12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4.25" customHeight="1" x14ac:dyDescent="0.25">
      <c r="A201" s="1"/>
      <c r="B201" s="1"/>
      <c r="C201" s="1"/>
      <c r="D201" s="12"/>
      <c r="E201" s="1"/>
      <c r="F201" s="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4.25" customHeight="1" x14ac:dyDescent="0.25">
      <c r="A202" s="1"/>
      <c r="B202" s="1"/>
      <c r="C202" s="1"/>
      <c r="D202" s="12"/>
      <c r="E202" s="1"/>
      <c r="F202" s="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4.25" customHeight="1" x14ac:dyDescent="0.25">
      <c r="A203" s="1"/>
      <c r="B203" s="1"/>
      <c r="C203" s="1"/>
      <c r="D203" s="12"/>
      <c r="E203" s="1"/>
      <c r="F203" s="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4.25" customHeight="1" x14ac:dyDescent="0.25">
      <c r="A204" s="1"/>
      <c r="B204" s="1"/>
      <c r="C204" s="1"/>
      <c r="D204" s="12"/>
      <c r="E204" s="1"/>
      <c r="F204" s="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4.25" customHeight="1" x14ac:dyDescent="0.25">
      <c r="A205" s="1"/>
      <c r="B205" s="1"/>
      <c r="C205" s="1"/>
      <c r="D205" s="12"/>
      <c r="E205" s="1"/>
      <c r="F205" s="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4.25" customHeight="1" x14ac:dyDescent="0.25">
      <c r="A206" s="1"/>
      <c r="B206" s="1"/>
      <c r="C206" s="1"/>
      <c r="D206" s="12"/>
      <c r="E206" s="1"/>
      <c r="F206" s="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4.25" customHeight="1" x14ac:dyDescent="0.25">
      <c r="A207" s="1"/>
      <c r="B207" s="1"/>
      <c r="C207" s="1"/>
      <c r="D207" s="12"/>
      <c r="E207" s="1"/>
      <c r="F207" s="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4.25" customHeight="1" x14ac:dyDescent="0.25">
      <c r="A208" s="1"/>
      <c r="B208" s="1"/>
      <c r="C208" s="1"/>
      <c r="D208" s="12"/>
      <c r="E208" s="1"/>
      <c r="F208" s="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4.25" customHeight="1" x14ac:dyDescent="0.25">
      <c r="A209" s="1"/>
      <c r="B209" s="1"/>
      <c r="C209" s="1"/>
      <c r="D209" s="12"/>
      <c r="E209" s="1"/>
      <c r="F209" s="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4.25" customHeight="1" x14ac:dyDescent="0.25">
      <c r="A210" s="1"/>
      <c r="B210" s="1"/>
      <c r="C210" s="1"/>
      <c r="D210" s="12"/>
      <c r="E210" s="1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4.25" customHeight="1" x14ac:dyDescent="0.25">
      <c r="A211" s="1"/>
      <c r="B211" s="1"/>
      <c r="C211" s="1"/>
      <c r="D211" s="12"/>
      <c r="E211" s="1"/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4.25" customHeight="1" x14ac:dyDescent="0.25">
      <c r="A212" s="1"/>
      <c r="B212" s="1"/>
      <c r="C212" s="1"/>
      <c r="D212" s="12"/>
      <c r="E212" s="1"/>
      <c r="F212" s="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4.25" customHeight="1" x14ac:dyDescent="0.25">
      <c r="A213" s="1"/>
      <c r="B213" s="1"/>
      <c r="C213" s="1"/>
      <c r="D213" s="12"/>
      <c r="E213" s="1"/>
      <c r="F213" s="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4.25" customHeight="1" x14ac:dyDescent="0.25">
      <c r="A214" s="1"/>
      <c r="B214" s="1"/>
      <c r="C214" s="1"/>
      <c r="D214" s="12"/>
      <c r="E214" s="1"/>
      <c r="F214" s="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4.25" customHeight="1" x14ac:dyDescent="0.25">
      <c r="A215" s="1"/>
      <c r="B215" s="1"/>
      <c r="C215" s="1"/>
      <c r="D215" s="12"/>
      <c r="E215" s="1"/>
      <c r="F215" s="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4.25" customHeight="1" x14ac:dyDescent="0.25">
      <c r="A216" s="1"/>
      <c r="B216" s="1"/>
      <c r="C216" s="1"/>
      <c r="D216" s="12"/>
      <c r="E216" s="1"/>
      <c r="F216" s="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4.25" customHeight="1" x14ac:dyDescent="0.25">
      <c r="A217" s="1"/>
      <c r="B217" s="1"/>
      <c r="C217" s="1"/>
      <c r="D217" s="12"/>
      <c r="E217" s="1"/>
      <c r="F217" s="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4.25" customHeight="1" x14ac:dyDescent="0.25">
      <c r="A218" s="1"/>
      <c r="B218" s="1"/>
      <c r="C218" s="1"/>
      <c r="D218" s="12"/>
      <c r="E218" s="1"/>
      <c r="F218" s="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4.25" customHeight="1" x14ac:dyDescent="0.25">
      <c r="A219" s="1"/>
      <c r="B219" s="1"/>
      <c r="C219" s="1"/>
      <c r="D219" s="12"/>
      <c r="E219" s="1"/>
      <c r="F219" s="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4.25" customHeight="1" x14ac:dyDescent="0.25">
      <c r="A220" s="1"/>
      <c r="B220" s="1"/>
      <c r="C220" s="1"/>
      <c r="D220" s="12"/>
      <c r="E220" s="1"/>
      <c r="F220" s="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4.25" customHeight="1" x14ac:dyDescent="0.25">
      <c r="A221" s="1"/>
      <c r="B221" s="1"/>
      <c r="C221" s="1"/>
      <c r="D221" s="12"/>
      <c r="E221" s="1"/>
      <c r="F221" s="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4.25" customHeight="1" x14ac:dyDescent="0.25">
      <c r="A222" s="1"/>
      <c r="B222" s="1"/>
      <c r="C222" s="1"/>
      <c r="D222" s="12"/>
      <c r="E222" s="1"/>
      <c r="F222" s="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4.25" customHeight="1" x14ac:dyDescent="0.25">
      <c r="A223" s="1"/>
      <c r="B223" s="1"/>
      <c r="C223" s="1"/>
      <c r="D223" s="12"/>
      <c r="E223" s="1"/>
      <c r="F223" s="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4.25" customHeight="1" x14ac:dyDescent="0.25">
      <c r="A224" s="1"/>
      <c r="B224" s="1"/>
      <c r="C224" s="1"/>
      <c r="D224" s="12"/>
      <c r="E224" s="1"/>
      <c r="F224" s="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4.25" customHeight="1" x14ac:dyDescent="0.25">
      <c r="A225" s="1"/>
      <c r="B225" s="1"/>
      <c r="C225" s="1"/>
      <c r="D225" s="12"/>
      <c r="E225" s="1"/>
      <c r="F225" s="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4.25" customHeight="1" x14ac:dyDescent="0.25">
      <c r="A226" s="1"/>
      <c r="B226" s="1"/>
      <c r="C226" s="1"/>
      <c r="D226" s="12"/>
      <c r="E226" s="1"/>
      <c r="F226" s="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4.25" customHeight="1" x14ac:dyDescent="0.25">
      <c r="A227" s="1"/>
      <c r="B227" s="1"/>
      <c r="C227" s="1"/>
      <c r="D227" s="12"/>
      <c r="E227" s="1"/>
      <c r="F227" s="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4.25" customHeight="1" x14ac:dyDescent="0.25">
      <c r="A228" s="1"/>
      <c r="B228" s="1"/>
      <c r="C228" s="1"/>
      <c r="D228" s="12"/>
      <c r="E228" s="1"/>
      <c r="F228" s="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4.25" customHeight="1" x14ac:dyDescent="0.25">
      <c r="A229" s="1"/>
      <c r="B229" s="1"/>
      <c r="C229" s="1"/>
      <c r="D229" s="12"/>
      <c r="E229" s="1"/>
      <c r="F229" s="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4.25" customHeight="1" x14ac:dyDescent="0.25">
      <c r="A230" s="1"/>
      <c r="B230" s="1"/>
      <c r="C230" s="1"/>
      <c r="D230" s="12"/>
      <c r="E230" s="1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4.25" customHeight="1" x14ac:dyDescent="0.25">
      <c r="A231" s="1"/>
      <c r="B231" s="1"/>
      <c r="C231" s="1"/>
      <c r="D231" s="12"/>
      <c r="E231" s="1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4.25" customHeight="1" x14ac:dyDescent="0.25">
      <c r="A232" s="1"/>
      <c r="B232" s="1"/>
      <c r="C232" s="1"/>
      <c r="D232" s="12"/>
      <c r="E232" s="1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4.25" customHeight="1" x14ac:dyDescent="0.25">
      <c r="A233" s="1"/>
      <c r="B233" s="1"/>
      <c r="C233" s="1"/>
      <c r="D233" s="12"/>
      <c r="E233" s="1"/>
      <c r="F233" s="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4.25" customHeight="1" x14ac:dyDescent="0.25">
      <c r="A234" s="1"/>
      <c r="B234" s="1"/>
      <c r="C234" s="1"/>
      <c r="D234" s="12"/>
      <c r="E234" s="1"/>
      <c r="F234" s="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4.25" customHeight="1" x14ac:dyDescent="0.25">
      <c r="A235" s="1"/>
      <c r="B235" s="1"/>
      <c r="C235" s="1"/>
      <c r="D235" s="12"/>
      <c r="E235" s="1"/>
      <c r="F235" s="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4.25" customHeight="1" x14ac:dyDescent="0.25">
      <c r="A236" s="1"/>
      <c r="B236" s="1"/>
      <c r="C236" s="1"/>
      <c r="D236" s="12"/>
      <c r="E236" s="1"/>
      <c r="F236" s="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4.25" customHeight="1" x14ac:dyDescent="0.25">
      <c r="A237" s="1"/>
      <c r="B237" s="1"/>
      <c r="C237" s="1"/>
      <c r="D237" s="12"/>
      <c r="E237" s="1"/>
      <c r="F237" s="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4.25" customHeight="1" x14ac:dyDescent="0.25">
      <c r="A238" s="1"/>
      <c r="B238" s="1"/>
      <c r="C238" s="1"/>
      <c r="D238" s="12"/>
      <c r="E238" s="1"/>
      <c r="F238" s="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4.25" customHeight="1" x14ac:dyDescent="0.25">
      <c r="A239" s="1"/>
      <c r="B239" s="1"/>
      <c r="C239" s="1"/>
      <c r="D239" s="12"/>
      <c r="E239" s="1"/>
      <c r="F239" s="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4.25" customHeight="1" x14ac:dyDescent="0.25">
      <c r="A240" s="1"/>
      <c r="B240" s="1"/>
      <c r="C240" s="1"/>
      <c r="D240" s="12"/>
      <c r="E240" s="1"/>
      <c r="F240" s="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4.25" customHeight="1" x14ac:dyDescent="0.25">
      <c r="A241" s="1"/>
      <c r="B241" s="1"/>
      <c r="C241" s="1"/>
      <c r="D241" s="12"/>
      <c r="E241" s="1"/>
      <c r="F241" s="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4.25" customHeight="1" x14ac:dyDescent="0.25">
      <c r="A242" s="1"/>
      <c r="B242" s="1"/>
      <c r="C242" s="1"/>
      <c r="D242" s="12"/>
      <c r="E242" s="1"/>
      <c r="F242" s="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4.25" customHeight="1" x14ac:dyDescent="0.25">
      <c r="A243" s="1"/>
      <c r="B243" s="1"/>
      <c r="C243" s="1"/>
      <c r="D243" s="12"/>
      <c r="E243" s="1"/>
      <c r="F243" s="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4.25" customHeight="1" x14ac:dyDescent="0.25">
      <c r="A244" s="1"/>
      <c r="B244" s="1"/>
      <c r="C244" s="1"/>
      <c r="D244" s="12"/>
      <c r="E244" s="1"/>
      <c r="F244" s="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4.25" customHeight="1" x14ac:dyDescent="0.25">
      <c r="A245" s="1"/>
      <c r="B245" s="1"/>
      <c r="C245" s="1"/>
      <c r="D245" s="12"/>
      <c r="E245" s="1"/>
      <c r="F245" s="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4.25" customHeight="1" x14ac:dyDescent="0.25">
      <c r="A246" s="1"/>
      <c r="B246" s="1"/>
      <c r="C246" s="1"/>
      <c r="D246" s="12"/>
      <c r="E246" s="1"/>
      <c r="F246" s="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4.25" customHeight="1" x14ac:dyDescent="0.25">
      <c r="A247" s="1"/>
      <c r="B247" s="1"/>
      <c r="C247" s="1"/>
      <c r="D247" s="12"/>
      <c r="E247" s="1"/>
      <c r="F247" s="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4.25" customHeight="1" x14ac:dyDescent="0.25">
      <c r="A248" s="1"/>
      <c r="B248" s="1"/>
      <c r="C248" s="1"/>
      <c r="D248" s="12"/>
      <c r="E248" s="1"/>
      <c r="F248" s="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4.25" customHeight="1" x14ac:dyDescent="0.25">
      <c r="A249" s="1"/>
      <c r="B249" s="1"/>
      <c r="C249" s="1"/>
      <c r="D249" s="12"/>
      <c r="E249" s="1"/>
      <c r="F249" s="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4.25" customHeight="1" x14ac:dyDescent="0.25">
      <c r="A250" s="1"/>
      <c r="B250" s="1"/>
      <c r="C250" s="1"/>
      <c r="D250" s="12"/>
      <c r="E250" s="1"/>
      <c r="F250" s="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4.25" customHeight="1" x14ac:dyDescent="0.25">
      <c r="A251" s="1"/>
      <c r="B251" s="1"/>
      <c r="C251" s="1"/>
      <c r="D251" s="12"/>
      <c r="E251" s="1"/>
      <c r="F251" s="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4.25" customHeight="1" x14ac:dyDescent="0.25">
      <c r="A252" s="1"/>
      <c r="B252" s="1"/>
      <c r="C252" s="1"/>
      <c r="D252" s="12"/>
      <c r="E252" s="1"/>
      <c r="F252" s="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4.25" customHeight="1" x14ac:dyDescent="0.25">
      <c r="A253" s="1"/>
      <c r="B253" s="1"/>
      <c r="C253" s="1"/>
      <c r="D253" s="12"/>
      <c r="E253" s="1"/>
      <c r="F253" s="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4.25" customHeight="1" x14ac:dyDescent="0.25">
      <c r="A254" s="1"/>
      <c r="B254" s="1"/>
      <c r="C254" s="1"/>
      <c r="D254" s="12"/>
      <c r="E254" s="1"/>
      <c r="F254" s="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4.25" customHeight="1" x14ac:dyDescent="0.25">
      <c r="A255" s="1"/>
      <c r="B255" s="1"/>
      <c r="C255" s="1"/>
      <c r="D255" s="12"/>
      <c r="E255" s="1"/>
      <c r="F255" s="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4.25" customHeight="1" x14ac:dyDescent="0.25">
      <c r="A256" s="1"/>
      <c r="B256" s="1"/>
      <c r="C256" s="1"/>
      <c r="D256" s="12"/>
      <c r="E256" s="1"/>
      <c r="F256" s="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4.25" customHeight="1" x14ac:dyDescent="0.25">
      <c r="A257" s="1"/>
      <c r="B257" s="1"/>
      <c r="C257" s="1"/>
      <c r="D257" s="12"/>
      <c r="E257" s="1"/>
      <c r="F257" s="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4.25" customHeight="1" x14ac:dyDescent="0.25">
      <c r="A258" s="1"/>
      <c r="B258" s="1"/>
      <c r="C258" s="1"/>
      <c r="D258" s="12"/>
      <c r="E258" s="1"/>
      <c r="F258" s="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4.25" customHeight="1" x14ac:dyDescent="0.25">
      <c r="A259" s="1"/>
      <c r="B259" s="1"/>
      <c r="C259" s="1"/>
      <c r="D259" s="12"/>
      <c r="E259" s="1"/>
      <c r="F259" s="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4.25" customHeight="1" x14ac:dyDescent="0.25">
      <c r="A260" s="1"/>
      <c r="B260" s="1"/>
      <c r="C260" s="1"/>
      <c r="D260" s="12"/>
      <c r="E260" s="1"/>
      <c r="F260" s="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4.25" customHeight="1" x14ac:dyDescent="0.25">
      <c r="A261" s="1"/>
      <c r="B261" s="1"/>
      <c r="C261" s="1"/>
      <c r="D261" s="12"/>
      <c r="E261" s="1"/>
      <c r="F261" s="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4.25" customHeight="1" x14ac:dyDescent="0.25">
      <c r="A262" s="1"/>
      <c r="B262" s="1"/>
      <c r="C262" s="1"/>
      <c r="D262" s="12"/>
      <c r="E262" s="1"/>
      <c r="F262" s="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4.25" customHeight="1" x14ac:dyDescent="0.25">
      <c r="A263" s="1"/>
      <c r="B263" s="1"/>
      <c r="C263" s="1"/>
      <c r="D263" s="12"/>
      <c r="E263" s="1"/>
      <c r="F263" s="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4.25" customHeight="1" x14ac:dyDescent="0.25">
      <c r="A264" s="1"/>
      <c r="B264" s="1"/>
      <c r="C264" s="1"/>
      <c r="D264" s="12"/>
      <c r="E264" s="1"/>
      <c r="F264" s="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4.25" customHeight="1" x14ac:dyDescent="0.25">
      <c r="A265" s="1"/>
      <c r="B265" s="1"/>
      <c r="C265" s="1"/>
      <c r="D265" s="12"/>
      <c r="E265" s="1"/>
      <c r="F265" s="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4.25" customHeight="1" x14ac:dyDescent="0.25">
      <c r="A266" s="1"/>
      <c r="B266" s="1"/>
      <c r="C266" s="1"/>
      <c r="D266" s="12"/>
      <c r="E266" s="1"/>
      <c r="F266" s="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4.25" customHeight="1" x14ac:dyDescent="0.25">
      <c r="A267" s="1"/>
      <c r="B267" s="1"/>
      <c r="C267" s="1"/>
      <c r="D267" s="12"/>
      <c r="E267" s="1"/>
      <c r="F267" s="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4.25" customHeight="1" x14ac:dyDescent="0.25">
      <c r="A268" s="1"/>
      <c r="B268" s="1"/>
      <c r="C268" s="1"/>
      <c r="D268" s="12"/>
      <c r="E268" s="1"/>
      <c r="F268" s="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4.25" customHeight="1" x14ac:dyDescent="0.25">
      <c r="A269" s="1"/>
      <c r="B269" s="1"/>
      <c r="C269" s="1"/>
      <c r="D269" s="12"/>
      <c r="E269" s="1"/>
      <c r="F269" s="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4.25" customHeight="1" x14ac:dyDescent="0.25">
      <c r="A270" s="1"/>
      <c r="B270" s="1"/>
      <c r="C270" s="1"/>
      <c r="D270" s="12"/>
      <c r="E270" s="1"/>
      <c r="F270" s="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4.25" customHeight="1" x14ac:dyDescent="0.25">
      <c r="A271" s="1"/>
      <c r="B271" s="1"/>
      <c r="C271" s="1"/>
      <c r="D271" s="12"/>
      <c r="E271" s="1"/>
      <c r="F271" s="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4.25" customHeight="1" x14ac:dyDescent="0.25">
      <c r="A272" s="1"/>
      <c r="B272" s="1"/>
      <c r="C272" s="1"/>
      <c r="D272" s="12"/>
      <c r="E272" s="1"/>
      <c r="F272" s="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4.25" customHeight="1" x14ac:dyDescent="0.25">
      <c r="A273" s="1"/>
      <c r="B273" s="1"/>
      <c r="C273" s="1"/>
      <c r="D273" s="12"/>
      <c r="E273" s="1"/>
      <c r="F273" s="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4.25" customHeight="1" x14ac:dyDescent="0.25">
      <c r="A274" s="1"/>
      <c r="B274" s="1"/>
      <c r="C274" s="1"/>
      <c r="D274" s="12"/>
      <c r="E274" s="1"/>
      <c r="F274" s="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4.25" customHeight="1" x14ac:dyDescent="0.25">
      <c r="A275" s="1"/>
      <c r="B275" s="1"/>
      <c r="C275" s="1"/>
      <c r="D275" s="12"/>
      <c r="E275" s="1"/>
      <c r="F275" s="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4.25" customHeight="1" x14ac:dyDescent="0.25">
      <c r="A276" s="1"/>
      <c r="B276" s="1"/>
      <c r="C276" s="1"/>
      <c r="D276" s="12"/>
      <c r="E276" s="1"/>
      <c r="F276" s="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4.25" customHeight="1" x14ac:dyDescent="0.25">
      <c r="A277" s="1"/>
      <c r="B277" s="1"/>
      <c r="C277" s="1"/>
      <c r="D277" s="12"/>
      <c r="E277" s="1"/>
      <c r="F277" s="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4.25" customHeight="1" x14ac:dyDescent="0.25">
      <c r="A278" s="1"/>
      <c r="B278" s="1"/>
      <c r="C278" s="1"/>
      <c r="D278" s="12"/>
      <c r="E278" s="1"/>
      <c r="F278" s="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4.25" customHeight="1" x14ac:dyDescent="0.25">
      <c r="A279" s="1"/>
      <c r="B279" s="1"/>
      <c r="C279" s="1"/>
      <c r="D279" s="12"/>
      <c r="E279" s="1"/>
      <c r="F279" s="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4.25" customHeight="1" x14ac:dyDescent="0.25">
      <c r="A280" s="1"/>
      <c r="B280" s="1"/>
      <c r="C280" s="1"/>
      <c r="D280" s="12"/>
      <c r="E280" s="1"/>
      <c r="F280" s="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4.25" customHeight="1" x14ac:dyDescent="0.25">
      <c r="A281" s="1"/>
      <c r="B281" s="1"/>
      <c r="C281" s="1"/>
      <c r="D281" s="12"/>
      <c r="E281" s="1"/>
      <c r="F281" s="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4.25" customHeight="1" x14ac:dyDescent="0.25">
      <c r="A282" s="1"/>
      <c r="B282" s="1"/>
      <c r="C282" s="1"/>
      <c r="D282" s="12"/>
      <c r="E282" s="1"/>
      <c r="F282" s="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4.25" customHeight="1" x14ac:dyDescent="0.25">
      <c r="A283" s="1"/>
      <c r="B283" s="1"/>
      <c r="C283" s="1"/>
      <c r="D283" s="12"/>
      <c r="E283" s="1"/>
      <c r="F283" s="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4.25" customHeight="1" x14ac:dyDescent="0.25">
      <c r="A284" s="1"/>
      <c r="B284" s="1"/>
      <c r="C284" s="1"/>
      <c r="D284" s="12"/>
      <c r="E284" s="1"/>
      <c r="F284" s="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4.25" customHeight="1" x14ac:dyDescent="0.25">
      <c r="A285" s="1"/>
      <c r="B285" s="1"/>
      <c r="C285" s="1"/>
      <c r="D285" s="12"/>
      <c r="E285" s="1"/>
      <c r="F285" s="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4.25" customHeight="1" x14ac:dyDescent="0.25">
      <c r="A286" s="1"/>
      <c r="B286" s="1"/>
      <c r="C286" s="1"/>
      <c r="D286" s="12"/>
      <c r="E286" s="1"/>
      <c r="F286" s="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4.25" customHeight="1" x14ac:dyDescent="0.25">
      <c r="A287" s="1"/>
      <c r="B287" s="1"/>
      <c r="C287" s="1"/>
      <c r="D287" s="12"/>
      <c r="E287" s="1"/>
      <c r="F287" s="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4.25" customHeight="1" x14ac:dyDescent="0.25">
      <c r="A288" s="1"/>
      <c r="B288" s="1"/>
      <c r="C288" s="1"/>
      <c r="D288" s="12"/>
      <c r="E288" s="1"/>
      <c r="F288" s="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4.25" customHeight="1" x14ac:dyDescent="0.25">
      <c r="A289" s="1"/>
      <c r="B289" s="1"/>
      <c r="C289" s="1"/>
      <c r="D289" s="12"/>
      <c r="E289" s="1"/>
      <c r="F289" s="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4.25" customHeight="1" x14ac:dyDescent="0.25">
      <c r="A290" s="1"/>
      <c r="B290" s="1"/>
      <c r="C290" s="1"/>
      <c r="D290" s="12"/>
      <c r="E290" s="1"/>
      <c r="F290" s="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4.25" customHeight="1" x14ac:dyDescent="0.25">
      <c r="A291" s="1"/>
      <c r="B291" s="1"/>
      <c r="C291" s="1"/>
      <c r="D291" s="12"/>
      <c r="E291" s="1"/>
      <c r="F291" s="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4.25" customHeight="1" x14ac:dyDescent="0.25">
      <c r="A292" s="1"/>
      <c r="B292" s="1"/>
      <c r="C292" s="1"/>
      <c r="D292" s="12"/>
      <c r="E292" s="1"/>
      <c r="F292" s="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4.25" customHeight="1" x14ac:dyDescent="0.25">
      <c r="A293" s="1"/>
      <c r="B293" s="1"/>
      <c r="C293" s="1"/>
      <c r="D293" s="12"/>
      <c r="E293" s="1"/>
      <c r="F293" s="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4.25" customHeight="1" x14ac:dyDescent="0.25">
      <c r="A294" s="1"/>
      <c r="B294" s="1"/>
      <c r="C294" s="1"/>
      <c r="D294" s="12"/>
      <c r="E294" s="1"/>
      <c r="F294" s="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4.25" customHeight="1" x14ac:dyDescent="0.25">
      <c r="A295" s="1"/>
      <c r="B295" s="1"/>
      <c r="C295" s="1"/>
      <c r="D295" s="12"/>
      <c r="E295" s="1"/>
      <c r="F295" s="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4.25" customHeight="1" x14ac:dyDescent="0.25">
      <c r="A296" s="1"/>
      <c r="B296" s="1"/>
      <c r="C296" s="1"/>
      <c r="D296" s="12"/>
      <c r="E296" s="1"/>
      <c r="F296" s="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4.25" customHeight="1" x14ac:dyDescent="0.25">
      <c r="A297" s="1"/>
      <c r="B297" s="1"/>
      <c r="C297" s="1"/>
      <c r="D297" s="12"/>
      <c r="E297" s="1"/>
      <c r="F297" s="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4.25" customHeight="1" x14ac:dyDescent="0.25">
      <c r="A298" s="1"/>
      <c r="B298" s="1"/>
      <c r="C298" s="1"/>
      <c r="D298" s="12"/>
      <c r="E298" s="1"/>
      <c r="F298" s="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4.25" customHeight="1" x14ac:dyDescent="0.25">
      <c r="A299" s="1"/>
      <c r="B299" s="1"/>
      <c r="C299" s="1"/>
      <c r="D299" s="12"/>
      <c r="E299" s="1"/>
      <c r="F299" s="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4.25" customHeight="1" x14ac:dyDescent="0.25">
      <c r="A300" s="1"/>
      <c r="B300" s="1"/>
      <c r="C300" s="1"/>
      <c r="D300" s="12"/>
      <c r="E300" s="1"/>
      <c r="F300" s="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4.25" customHeight="1" x14ac:dyDescent="0.25">
      <c r="A301" s="1"/>
      <c r="B301" s="1"/>
      <c r="C301" s="1"/>
      <c r="D301" s="12"/>
      <c r="E301" s="1"/>
      <c r="F301" s="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4.25" customHeight="1" x14ac:dyDescent="0.25">
      <c r="A302" s="1"/>
      <c r="B302" s="1"/>
      <c r="C302" s="1"/>
      <c r="D302" s="12"/>
      <c r="E302" s="1"/>
      <c r="F302" s="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4.25" customHeight="1" x14ac:dyDescent="0.25">
      <c r="A303" s="1"/>
      <c r="B303" s="1"/>
      <c r="C303" s="1"/>
      <c r="D303" s="12"/>
      <c r="E303" s="1"/>
      <c r="F303" s="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4.25" customHeight="1" x14ac:dyDescent="0.25">
      <c r="A304" s="1"/>
      <c r="B304" s="1"/>
      <c r="C304" s="1"/>
      <c r="D304" s="12"/>
      <c r="E304" s="1"/>
      <c r="F304" s="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4.25" customHeight="1" x14ac:dyDescent="0.25">
      <c r="A305" s="1"/>
      <c r="B305" s="1"/>
      <c r="C305" s="1"/>
      <c r="D305" s="12"/>
      <c r="E305" s="1"/>
      <c r="F305" s="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4.25" customHeight="1" x14ac:dyDescent="0.25">
      <c r="A306" s="1"/>
      <c r="B306" s="1"/>
      <c r="C306" s="1"/>
      <c r="D306" s="12"/>
      <c r="E306" s="1"/>
      <c r="F306" s="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4.25" customHeight="1" x14ac:dyDescent="0.25">
      <c r="A307" s="1"/>
      <c r="B307" s="1"/>
      <c r="C307" s="1"/>
      <c r="D307" s="12"/>
      <c r="E307" s="1"/>
      <c r="F307" s="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4.25" customHeight="1" x14ac:dyDescent="0.25">
      <c r="A308" s="1"/>
      <c r="B308" s="1"/>
      <c r="C308" s="1"/>
      <c r="D308" s="12"/>
      <c r="E308" s="1"/>
      <c r="F308" s="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4.25" customHeight="1" x14ac:dyDescent="0.25">
      <c r="A309" s="1"/>
      <c r="B309" s="1"/>
      <c r="C309" s="1"/>
      <c r="D309" s="12"/>
      <c r="E309" s="1"/>
      <c r="F309" s="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4.25" customHeight="1" x14ac:dyDescent="0.25">
      <c r="A310" s="1"/>
      <c r="B310" s="1"/>
      <c r="C310" s="1"/>
      <c r="D310" s="12"/>
      <c r="E310" s="1"/>
      <c r="F310" s="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4.25" customHeight="1" x14ac:dyDescent="0.25">
      <c r="A311" s="1"/>
      <c r="B311" s="1"/>
      <c r="C311" s="1"/>
      <c r="D311" s="12"/>
      <c r="E311" s="1"/>
      <c r="F311" s="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4.25" customHeight="1" x14ac:dyDescent="0.25">
      <c r="A312" s="1"/>
      <c r="B312" s="1"/>
      <c r="C312" s="1"/>
      <c r="D312" s="12"/>
      <c r="E312" s="1"/>
      <c r="F312" s="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4.25" customHeight="1" x14ac:dyDescent="0.25">
      <c r="A313" s="1"/>
      <c r="B313" s="1"/>
      <c r="C313" s="1"/>
      <c r="D313" s="12"/>
      <c r="E313" s="1"/>
      <c r="F313" s="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4.25" customHeight="1" x14ac:dyDescent="0.25">
      <c r="A314" s="1"/>
      <c r="B314" s="1"/>
      <c r="C314" s="1"/>
      <c r="D314" s="12"/>
      <c r="E314" s="1"/>
      <c r="F314" s="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4.25" customHeight="1" x14ac:dyDescent="0.25">
      <c r="A315" s="1"/>
      <c r="B315" s="1"/>
      <c r="C315" s="1"/>
      <c r="D315" s="12"/>
      <c r="E315" s="1"/>
      <c r="F315" s="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4.25" customHeight="1" x14ac:dyDescent="0.25">
      <c r="A316" s="1"/>
      <c r="B316" s="1"/>
      <c r="C316" s="1"/>
      <c r="D316" s="12"/>
      <c r="E316" s="1"/>
      <c r="F316" s="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4.25" customHeight="1" x14ac:dyDescent="0.25">
      <c r="A317" s="1"/>
      <c r="B317" s="1"/>
      <c r="C317" s="1"/>
      <c r="D317" s="12"/>
      <c r="E317" s="1"/>
      <c r="F317" s="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4.25" customHeight="1" x14ac:dyDescent="0.25">
      <c r="A318" s="1"/>
      <c r="B318" s="1"/>
      <c r="C318" s="1"/>
      <c r="D318" s="12"/>
      <c r="E318" s="1"/>
      <c r="F318" s="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4.25" customHeight="1" x14ac:dyDescent="0.25">
      <c r="A319" s="1"/>
      <c r="B319" s="1"/>
      <c r="C319" s="1"/>
      <c r="D319" s="12"/>
      <c r="E319" s="1"/>
      <c r="F319" s="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4.25" customHeight="1" x14ac:dyDescent="0.25">
      <c r="A320" s="1"/>
      <c r="B320" s="1"/>
      <c r="C320" s="1"/>
      <c r="D320" s="12"/>
      <c r="E320" s="1"/>
      <c r="F320" s="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4.25" customHeight="1" x14ac:dyDescent="0.25">
      <c r="A321" s="1"/>
      <c r="B321" s="1"/>
      <c r="C321" s="1"/>
      <c r="D321" s="12"/>
      <c r="E321" s="1"/>
      <c r="F321" s="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4.25" customHeight="1" x14ac:dyDescent="0.25">
      <c r="A322" s="1"/>
      <c r="B322" s="1"/>
      <c r="C322" s="1"/>
      <c r="D322" s="12"/>
      <c r="E322" s="1"/>
      <c r="F322" s="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4.25" customHeight="1" x14ac:dyDescent="0.25">
      <c r="A323" s="1"/>
      <c r="B323" s="1"/>
      <c r="C323" s="1"/>
      <c r="D323" s="12"/>
      <c r="E323" s="1"/>
      <c r="F323" s="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4.25" customHeight="1" x14ac:dyDescent="0.25">
      <c r="A324" s="1"/>
      <c r="B324" s="1"/>
      <c r="C324" s="1"/>
      <c r="D324" s="12"/>
      <c r="E324" s="1"/>
      <c r="F324" s="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4.25" customHeight="1" x14ac:dyDescent="0.25">
      <c r="A325" s="1"/>
      <c r="B325" s="1"/>
      <c r="C325" s="1"/>
      <c r="D325" s="12"/>
      <c r="E325" s="1"/>
      <c r="F325" s="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4.25" customHeight="1" x14ac:dyDescent="0.25">
      <c r="A326" s="1"/>
      <c r="B326" s="1"/>
      <c r="C326" s="1"/>
      <c r="D326" s="12"/>
      <c r="E326" s="1"/>
      <c r="F326" s="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4.25" customHeight="1" x14ac:dyDescent="0.25">
      <c r="A327" s="1"/>
      <c r="B327" s="1"/>
      <c r="C327" s="1"/>
      <c r="D327" s="12"/>
      <c r="E327" s="1"/>
      <c r="F327" s="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4.25" customHeight="1" x14ac:dyDescent="0.25">
      <c r="A328" s="1"/>
      <c r="B328" s="1"/>
      <c r="C328" s="1"/>
      <c r="D328" s="12"/>
      <c r="E328" s="1"/>
      <c r="F328" s="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4.25" customHeight="1" x14ac:dyDescent="0.25">
      <c r="A329" s="1"/>
      <c r="B329" s="1"/>
      <c r="C329" s="1"/>
      <c r="D329" s="12"/>
      <c r="E329" s="1"/>
      <c r="F329" s="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4.25" customHeight="1" x14ac:dyDescent="0.25">
      <c r="A330" s="1"/>
      <c r="B330" s="1"/>
      <c r="C330" s="1"/>
      <c r="D330" s="12"/>
      <c r="E330" s="1"/>
      <c r="F330" s="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4.25" customHeight="1" x14ac:dyDescent="0.25">
      <c r="A331" s="1"/>
      <c r="B331" s="1"/>
      <c r="C331" s="1"/>
      <c r="D331" s="12"/>
      <c r="E331" s="1"/>
      <c r="F331" s="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4.25" customHeight="1" x14ac:dyDescent="0.25">
      <c r="A332" s="1"/>
      <c r="B332" s="1"/>
      <c r="C332" s="1"/>
      <c r="D332" s="12"/>
      <c r="E332" s="1"/>
      <c r="F332" s="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4.25" customHeight="1" x14ac:dyDescent="0.25">
      <c r="A333" s="1"/>
      <c r="B333" s="1"/>
      <c r="C333" s="1"/>
      <c r="D333" s="12"/>
      <c r="E333" s="1"/>
      <c r="F333" s="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4.25" customHeight="1" x14ac:dyDescent="0.25">
      <c r="A334" s="1"/>
      <c r="B334" s="1"/>
      <c r="C334" s="1"/>
      <c r="D334" s="12"/>
      <c r="E334" s="1"/>
      <c r="F334" s="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4.25" customHeight="1" x14ac:dyDescent="0.25">
      <c r="A335" s="1"/>
      <c r="B335" s="1"/>
      <c r="C335" s="1"/>
      <c r="D335" s="12"/>
      <c r="E335" s="1"/>
      <c r="F335" s="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4.25" customHeight="1" x14ac:dyDescent="0.25">
      <c r="A336" s="1"/>
      <c r="B336" s="1"/>
      <c r="C336" s="1"/>
      <c r="D336" s="12"/>
      <c r="E336" s="1"/>
      <c r="F336" s="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4.25" customHeight="1" x14ac:dyDescent="0.25">
      <c r="A337" s="1"/>
      <c r="B337" s="1"/>
      <c r="C337" s="1"/>
      <c r="D337" s="12"/>
      <c r="E337" s="1"/>
      <c r="F337" s="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4.25" customHeight="1" x14ac:dyDescent="0.25">
      <c r="A338" s="1"/>
      <c r="B338" s="1"/>
      <c r="C338" s="1"/>
      <c r="D338" s="12"/>
      <c r="E338" s="1"/>
      <c r="F338" s="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4.25" customHeight="1" x14ac:dyDescent="0.25">
      <c r="A339" s="1"/>
      <c r="B339" s="1"/>
      <c r="C339" s="1"/>
      <c r="D339" s="12"/>
      <c r="E339" s="1"/>
      <c r="F339" s="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4.25" customHeight="1" x14ac:dyDescent="0.25">
      <c r="A340" s="1"/>
      <c r="B340" s="1"/>
      <c r="C340" s="1"/>
      <c r="D340" s="12"/>
      <c r="E340" s="1"/>
      <c r="F340" s="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4.25" customHeight="1" x14ac:dyDescent="0.25">
      <c r="A341" s="1"/>
      <c r="B341" s="1"/>
      <c r="C341" s="1"/>
      <c r="D341" s="12"/>
      <c r="E341" s="1"/>
      <c r="F341" s="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4.25" customHeight="1" x14ac:dyDescent="0.25">
      <c r="A342" s="1"/>
      <c r="B342" s="1"/>
      <c r="C342" s="1"/>
      <c r="D342" s="12"/>
      <c r="E342" s="1"/>
      <c r="F342" s="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4.25" customHeight="1" x14ac:dyDescent="0.25">
      <c r="A343" s="1"/>
      <c r="B343" s="1"/>
      <c r="C343" s="1"/>
      <c r="D343" s="12"/>
      <c r="E343" s="1"/>
      <c r="F343" s="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4.25" customHeight="1" x14ac:dyDescent="0.25">
      <c r="A344" s="1"/>
      <c r="B344" s="1"/>
      <c r="C344" s="1"/>
      <c r="D344" s="12"/>
      <c r="E344" s="1"/>
      <c r="F344" s="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4.25" customHeight="1" x14ac:dyDescent="0.25">
      <c r="A345" s="1"/>
      <c r="B345" s="1"/>
      <c r="C345" s="1"/>
      <c r="D345" s="12"/>
      <c r="E345" s="1"/>
      <c r="F345" s="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4.25" customHeight="1" x14ac:dyDescent="0.25">
      <c r="A346" s="1"/>
      <c r="B346" s="1"/>
      <c r="C346" s="1"/>
      <c r="D346" s="12"/>
      <c r="E346" s="1"/>
      <c r="F346" s="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4.25" customHeight="1" x14ac:dyDescent="0.25">
      <c r="A347" s="1"/>
      <c r="B347" s="1"/>
      <c r="C347" s="1"/>
      <c r="D347" s="12"/>
      <c r="E347" s="1"/>
      <c r="F347" s="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4.25" customHeight="1" x14ac:dyDescent="0.25">
      <c r="A348" s="1"/>
      <c r="B348" s="1"/>
      <c r="C348" s="1"/>
      <c r="D348" s="12"/>
      <c r="E348" s="1"/>
      <c r="F348" s="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4.25" customHeight="1" x14ac:dyDescent="0.25">
      <c r="A349" s="1"/>
      <c r="B349" s="1"/>
      <c r="C349" s="1"/>
      <c r="D349" s="12"/>
      <c r="E349" s="1"/>
      <c r="F349" s="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4.25" customHeight="1" x14ac:dyDescent="0.25">
      <c r="A350" s="1"/>
      <c r="B350" s="1"/>
      <c r="C350" s="1"/>
      <c r="D350" s="12"/>
      <c r="E350" s="1"/>
      <c r="F350" s="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4.25" customHeight="1" x14ac:dyDescent="0.25">
      <c r="A351" s="1"/>
      <c r="B351" s="1"/>
      <c r="C351" s="1"/>
      <c r="D351" s="12"/>
      <c r="E351" s="1"/>
      <c r="F351" s="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4.25" customHeight="1" x14ac:dyDescent="0.25">
      <c r="A352" s="1"/>
      <c r="B352" s="1"/>
      <c r="C352" s="1"/>
      <c r="D352" s="12"/>
      <c r="E352" s="1"/>
      <c r="F352" s="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4.25" customHeight="1" x14ac:dyDescent="0.25">
      <c r="A353" s="1"/>
      <c r="B353" s="1"/>
      <c r="C353" s="1"/>
      <c r="D353" s="12"/>
      <c r="E353" s="1"/>
      <c r="F353" s="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4.25" customHeight="1" x14ac:dyDescent="0.25">
      <c r="A354" s="1"/>
      <c r="B354" s="1"/>
      <c r="C354" s="1"/>
      <c r="D354" s="12"/>
      <c r="E354" s="1"/>
      <c r="F354" s="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4.25" customHeight="1" x14ac:dyDescent="0.25">
      <c r="A355" s="1"/>
      <c r="B355" s="1"/>
      <c r="C355" s="1"/>
      <c r="D355" s="12"/>
      <c r="E355" s="1"/>
      <c r="F355" s="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4.25" customHeight="1" x14ac:dyDescent="0.25">
      <c r="A356" s="1"/>
      <c r="B356" s="1"/>
      <c r="C356" s="1"/>
      <c r="D356" s="12"/>
      <c r="E356" s="1"/>
      <c r="F356" s="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4.25" customHeight="1" x14ac:dyDescent="0.25">
      <c r="A357" s="1"/>
      <c r="B357" s="1"/>
      <c r="C357" s="1"/>
      <c r="D357" s="12"/>
      <c r="E357" s="1"/>
      <c r="F357" s="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4.25" customHeight="1" x14ac:dyDescent="0.25">
      <c r="A358" s="1"/>
      <c r="B358" s="1"/>
      <c r="C358" s="1"/>
      <c r="D358" s="12"/>
      <c r="E358" s="1"/>
      <c r="F358" s="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4.25" customHeight="1" x14ac:dyDescent="0.25">
      <c r="A359" s="1"/>
      <c r="B359" s="1"/>
      <c r="C359" s="1"/>
      <c r="D359" s="12"/>
      <c r="E359" s="1"/>
      <c r="F359" s="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4.25" customHeight="1" x14ac:dyDescent="0.25">
      <c r="A360" s="1"/>
      <c r="B360" s="1"/>
      <c r="C360" s="1"/>
      <c r="D360" s="12"/>
      <c r="E360" s="1"/>
      <c r="F360" s="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4.25" customHeight="1" x14ac:dyDescent="0.25">
      <c r="A361" s="1"/>
      <c r="B361" s="1"/>
      <c r="C361" s="1"/>
      <c r="D361" s="12"/>
      <c r="E361" s="1"/>
      <c r="F361" s="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4.25" customHeight="1" x14ac:dyDescent="0.25">
      <c r="A362" s="1"/>
      <c r="B362" s="1"/>
      <c r="C362" s="1"/>
      <c r="D362" s="12"/>
      <c r="E362" s="1"/>
      <c r="F362" s="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4.25" customHeight="1" x14ac:dyDescent="0.25">
      <c r="A363" s="1"/>
      <c r="B363" s="1"/>
      <c r="C363" s="1"/>
      <c r="D363" s="12"/>
      <c r="E363" s="1"/>
      <c r="F363" s="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4.25" customHeight="1" x14ac:dyDescent="0.25">
      <c r="A364" s="1"/>
      <c r="B364" s="1"/>
      <c r="C364" s="1"/>
      <c r="D364" s="12"/>
      <c r="E364" s="1"/>
      <c r="F364" s="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4.25" customHeight="1" x14ac:dyDescent="0.25">
      <c r="A365" s="1"/>
      <c r="B365" s="1"/>
      <c r="C365" s="1"/>
      <c r="D365" s="12"/>
      <c r="E365" s="1"/>
      <c r="F365" s="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4.25" customHeight="1" x14ac:dyDescent="0.25">
      <c r="A366" s="1"/>
      <c r="B366" s="1"/>
      <c r="C366" s="1"/>
      <c r="D366" s="12"/>
      <c r="E366" s="1"/>
      <c r="F366" s="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4.25" customHeight="1" x14ac:dyDescent="0.25">
      <c r="A367" s="1"/>
      <c r="B367" s="1"/>
      <c r="C367" s="1"/>
      <c r="D367" s="12"/>
      <c r="E367" s="1"/>
      <c r="F367" s="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4.25" customHeight="1" x14ac:dyDescent="0.25">
      <c r="A368" s="1"/>
      <c r="B368" s="1"/>
      <c r="C368" s="1"/>
      <c r="D368" s="12"/>
      <c r="E368" s="1"/>
      <c r="F368" s="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4.25" customHeight="1" x14ac:dyDescent="0.25">
      <c r="A369" s="1"/>
      <c r="B369" s="1"/>
      <c r="C369" s="1"/>
      <c r="D369" s="12"/>
      <c r="E369" s="1"/>
      <c r="F369" s="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4.25" customHeight="1" x14ac:dyDescent="0.25">
      <c r="A370" s="1"/>
      <c r="B370" s="1"/>
      <c r="C370" s="1"/>
      <c r="D370" s="12"/>
      <c r="E370" s="1"/>
      <c r="F370" s="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4.25" customHeight="1" x14ac:dyDescent="0.25">
      <c r="A371" s="1"/>
      <c r="B371" s="1"/>
      <c r="C371" s="1"/>
      <c r="D371" s="12"/>
      <c r="E371" s="1"/>
      <c r="F371" s="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4.25" customHeight="1" x14ac:dyDescent="0.25">
      <c r="A372" s="1"/>
      <c r="B372" s="1"/>
      <c r="C372" s="1"/>
      <c r="D372" s="12"/>
      <c r="E372" s="1"/>
      <c r="F372" s="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4.25" customHeight="1" x14ac:dyDescent="0.25">
      <c r="A373" s="1"/>
      <c r="B373" s="1"/>
      <c r="C373" s="1"/>
      <c r="D373" s="12"/>
      <c r="E373" s="1"/>
      <c r="F373" s="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4.25" customHeight="1" x14ac:dyDescent="0.25">
      <c r="A374" s="1"/>
      <c r="B374" s="1"/>
      <c r="C374" s="1"/>
      <c r="D374" s="12"/>
      <c r="E374" s="1"/>
      <c r="F374" s="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4.25" customHeight="1" x14ac:dyDescent="0.25">
      <c r="A375" s="1"/>
      <c r="B375" s="1"/>
      <c r="C375" s="1"/>
      <c r="D375" s="12"/>
      <c r="E375" s="1"/>
      <c r="F375" s="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4.25" customHeight="1" x14ac:dyDescent="0.25">
      <c r="A376" s="1"/>
      <c r="B376" s="1"/>
      <c r="C376" s="1"/>
      <c r="D376" s="12"/>
      <c r="E376" s="1"/>
      <c r="F376" s="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4.25" customHeight="1" x14ac:dyDescent="0.25">
      <c r="A377" s="1"/>
      <c r="B377" s="1"/>
      <c r="C377" s="1"/>
      <c r="D377" s="12"/>
      <c r="E377" s="1"/>
      <c r="F377" s="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4.25" customHeight="1" x14ac:dyDescent="0.25">
      <c r="A378" s="1"/>
      <c r="B378" s="1"/>
      <c r="C378" s="1"/>
      <c r="D378" s="12"/>
      <c r="E378" s="1"/>
      <c r="F378" s="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4.25" customHeight="1" x14ac:dyDescent="0.25">
      <c r="A379" s="1"/>
      <c r="B379" s="1"/>
      <c r="C379" s="1"/>
      <c r="D379" s="12"/>
      <c r="E379" s="1"/>
      <c r="F379" s="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4.25" customHeight="1" x14ac:dyDescent="0.25">
      <c r="A380" s="1"/>
      <c r="B380" s="1"/>
      <c r="C380" s="1"/>
      <c r="D380" s="12"/>
      <c r="E380" s="1"/>
      <c r="F380" s="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4.25" customHeight="1" x14ac:dyDescent="0.25">
      <c r="A381" s="1"/>
      <c r="B381" s="1"/>
      <c r="C381" s="1"/>
      <c r="D381" s="12"/>
      <c r="E381" s="1"/>
      <c r="F381" s="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4.25" customHeight="1" x14ac:dyDescent="0.25">
      <c r="A382" s="1"/>
      <c r="B382" s="1"/>
      <c r="C382" s="1"/>
      <c r="D382" s="12"/>
      <c r="E382" s="1"/>
      <c r="F382" s="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4.25" customHeight="1" x14ac:dyDescent="0.25">
      <c r="A383" s="1"/>
      <c r="B383" s="1"/>
      <c r="C383" s="1"/>
      <c r="D383" s="12"/>
      <c r="E383" s="1"/>
      <c r="F383" s="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4.25" customHeight="1" x14ac:dyDescent="0.25">
      <c r="A384" s="1"/>
      <c r="B384" s="1"/>
      <c r="C384" s="1"/>
      <c r="D384" s="12"/>
      <c r="E384" s="1"/>
      <c r="F384" s="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4.25" customHeight="1" x14ac:dyDescent="0.25">
      <c r="A385" s="1"/>
      <c r="B385" s="1"/>
      <c r="C385" s="1"/>
      <c r="D385" s="12"/>
      <c r="E385" s="1"/>
      <c r="F385" s="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4.25" customHeight="1" x14ac:dyDescent="0.25">
      <c r="A386" s="1"/>
      <c r="B386" s="1"/>
      <c r="C386" s="1"/>
      <c r="D386" s="12"/>
      <c r="E386" s="1"/>
      <c r="F386" s="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4.25" customHeight="1" x14ac:dyDescent="0.25">
      <c r="A387" s="1"/>
      <c r="B387" s="1"/>
      <c r="C387" s="1"/>
      <c r="D387" s="12"/>
      <c r="E387" s="1"/>
      <c r="F387" s="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4.25" customHeight="1" x14ac:dyDescent="0.25">
      <c r="A388" s="1"/>
      <c r="B388" s="1"/>
      <c r="C388" s="1"/>
      <c r="D388" s="12"/>
      <c r="E388" s="1"/>
      <c r="F388" s="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4.25" customHeight="1" x14ac:dyDescent="0.25">
      <c r="A389" s="1"/>
      <c r="B389" s="1"/>
      <c r="C389" s="1"/>
      <c r="D389" s="12"/>
      <c r="E389" s="1"/>
      <c r="F389" s="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4.25" customHeight="1" x14ac:dyDescent="0.25">
      <c r="A390" s="1"/>
      <c r="B390" s="1"/>
      <c r="C390" s="1"/>
      <c r="D390" s="12"/>
      <c r="E390" s="1"/>
      <c r="F390" s="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4.25" customHeight="1" x14ac:dyDescent="0.25">
      <c r="A391" s="1"/>
      <c r="B391" s="1"/>
      <c r="C391" s="1"/>
      <c r="D391" s="12"/>
      <c r="E391" s="1"/>
      <c r="F391" s="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4.25" customHeight="1" x14ac:dyDescent="0.25">
      <c r="A392" s="1"/>
      <c r="B392" s="1"/>
      <c r="C392" s="1"/>
      <c r="D392" s="12"/>
      <c r="E392" s="1"/>
      <c r="F392" s="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4.25" customHeight="1" x14ac:dyDescent="0.25">
      <c r="A393" s="1"/>
      <c r="B393" s="1"/>
      <c r="C393" s="1"/>
      <c r="D393" s="12"/>
      <c r="E393" s="1"/>
      <c r="F393" s="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4.25" customHeight="1" x14ac:dyDescent="0.25">
      <c r="A394" s="1"/>
      <c r="B394" s="1"/>
      <c r="C394" s="1"/>
      <c r="D394" s="12"/>
      <c r="E394" s="1"/>
      <c r="F394" s="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4.25" customHeight="1" x14ac:dyDescent="0.25">
      <c r="A395" s="1"/>
      <c r="B395" s="1"/>
      <c r="C395" s="1"/>
      <c r="D395" s="12"/>
      <c r="E395" s="1"/>
      <c r="F395" s="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4.25" customHeight="1" x14ac:dyDescent="0.25">
      <c r="A396" s="1"/>
      <c r="B396" s="1"/>
      <c r="C396" s="1"/>
      <c r="D396" s="12"/>
      <c r="E396" s="1"/>
      <c r="F396" s="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4.25" customHeight="1" x14ac:dyDescent="0.25">
      <c r="A397" s="1"/>
      <c r="B397" s="1"/>
      <c r="C397" s="1"/>
      <c r="D397" s="12"/>
      <c r="E397" s="1"/>
      <c r="F397" s="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4.25" customHeight="1" x14ac:dyDescent="0.25">
      <c r="A398" s="1"/>
      <c r="B398" s="1"/>
      <c r="C398" s="1"/>
      <c r="D398" s="12"/>
      <c r="E398" s="1"/>
      <c r="F398" s="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4.25" customHeight="1" x14ac:dyDescent="0.25">
      <c r="A399" s="1"/>
      <c r="B399" s="1"/>
      <c r="C399" s="1"/>
      <c r="D399" s="12"/>
      <c r="E399" s="1"/>
      <c r="F399" s="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4.25" customHeight="1" x14ac:dyDescent="0.25">
      <c r="A400" s="1"/>
      <c r="B400" s="1"/>
      <c r="C400" s="1"/>
      <c r="D400" s="12"/>
      <c r="E400" s="1"/>
      <c r="F400" s="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4.25" customHeight="1" x14ac:dyDescent="0.25">
      <c r="A401" s="1"/>
      <c r="B401" s="1"/>
      <c r="C401" s="1"/>
      <c r="D401" s="12"/>
      <c r="E401" s="1"/>
      <c r="F401" s="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4.25" customHeight="1" x14ac:dyDescent="0.25">
      <c r="A402" s="1"/>
      <c r="B402" s="1"/>
      <c r="C402" s="1"/>
      <c r="D402" s="12"/>
      <c r="E402" s="1"/>
      <c r="F402" s="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4.25" customHeight="1" x14ac:dyDescent="0.25">
      <c r="A403" s="1"/>
      <c r="B403" s="1"/>
      <c r="C403" s="1"/>
      <c r="D403" s="12"/>
      <c r="E403" s="1"/>
      <c r="F403" s="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4.25" customHeight="1" x14ac:dyDescent="0.25">
      <c r="A404" s="1"/>
      <c r="B404" s="1"/>
      <c r="C404" s="1"/>
      <c r="D404" s="12"/>
      <c r="E404" s="1"/>
      <c r="F404" s="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4.25" customHeight="1" x14ac:dyDescent="0.25">
      <c r="A405" s="1"/>
      <c r="B405" s="1"/>
      <c r="C405" s="1"/>
      <c r="D405" s="12"/>
      <c r="E405" s="1"/>
      <c r="F405" s="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4.25" customHeight="1" x14ac:dyDescent="0.25">
      <c r="A406" s="1"/>
      <c r="B406" s="1"/>
      <c r="C406" s="1"/>
      <c r="D406" s="12"/>
      <c r="E406" s="1"/>
      <c r="F406" s="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4.25" customHeight="1" x14ac:dyDescent="0.25">
      <c r="A407" s="1"/>
      <c r="B407" s="1"/>
      <c r="C407" s="1"/>
      <c r="D407" s="12"/>
      <c r="E407" s="1"/>
      <c r="F407" s="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4.25" customHeight="1" x14ac:dyDescent="0.25">
      <c r="A408" s="1"/>
      <c r="B408" s="1"/>
      <c r="C408" s="1"/>
      <c r="D408" s="12"/>
      <c r="E408" s="1"/>
      <c r="F408" s="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4.25" customHeight="1" x14ac:dyDescent="0.25">
      <c r="A409" s="1"/>
      <c r="B409" s="1"/>
      <c r="C409" s="1"/>
      <c r="D409" s="12"/>
      <c r="E409" s="1"/>
      <c r="F409" s="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4.25" customHeight="1" x14ac:dyDescent="0.25">
      <c r="A410" s="1"/>
      <c r="B410" s="1"/>
      <c r="C410" s="1"/>
      <c r="D410" s="12"/>
      <c r="E410" s="1"/>
      <c r="F410" s="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4.25" customHeight="1" x14ac:dyDescent="0.25">
      <c r="A411" s="1"/>
      <c r="B411" s="1"/>
      <c r="C411" s="1"/>
      <c r="D411" s="12"/>
      <c r="E411" s="1"/>
      <c r="F411" s="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4.25" customHeight="1" x14ac:dyDescent="0.25">
      <c r="A412" s="1"/>
      <c r="B412" s="1"/>
      <c r="C412" s="1"/>
      <c r="D412" s="12"/>
      <c r="E412" s="1"/>
      <c r="F412" s="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4.25" customHeight="1" x14ac:dyDescent="0.25">
      <c r="A413" s="1"/>
      <c r="B413" s="1"/>
      <c r="C413" s="1"/>
      <c r="D413" s="12"/>
      <c r="E413" s="1"/>
      <c r="F413" s="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4.25" customHeight="1" x14ac:dyDescent="0.25">
      <c r="A414" s="1"/>
      <c r="B414" s="1"/>
      <c r="C414" s="1"/>
      <c r="D414" s="12"/>
      <c r="E414" s="1"/>
      <c r="F414" s="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4.25" customHeight="1" x14ac:dyDescent="0.25">
      <c r="A415" s="1"/>
      <c r="B415" s="1"/>
      <c r="C415" s="1"/>
      <c r="D415" s="12"/>
      <c r="E415" s="1"/>
      <c r="F415" s="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4.25" customHeight="1" x14ac:dyDescent="0.25">
      <c r="A416" s="1"/>
      <c r="B416" s="1"/>
      <c r="C416" s="1"/>
      <c r="D416" s="12"/>
      <c r="E416" s="1"/>
      <c r="F416" s="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4.25" customHeight="1" x14ac:dyDescent="0.25">
      <c r="A417" s="1"/>
      <c r="B417" s="1"/>
      <c r="C417" s="1"/>
      <c r="D417" s="12"/>
      <c r="E417" s="1"/>
      <c r="F417" s="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4.25" customHeight="1" x14ac:dyDescent="0.25">
      <c r="A418" s="1"/>
      <c r="B418" s="1"/>
      <c r="C418" s="1"/>
      <c r="D418" s="12"/>
      <c r="E418" s="1"/>
      <c r="F418" s="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4.25" customHeight="1" x14ac:dyDescent="0.25">
      <c r="A419" s="1"/>
      <c r="B419" s="1"/>
      <c r="C419" s="1"/>
      <c r="D419" s="12"/>
      <c r="E419" s="1"/>
      <c r="F419" s="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4.25" customHeight="1" x14ac:dyDescent="0.25">
      <c r="A420" s="1"/>
      <c r="B420" s="1"/>
      <c r="C420" s="1"/>
      <c r="D420" s="12"/>
      <c r="E420" s="1"/>
      <c r="F420" s="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4.25" customHeight="1" x14ac:dyDescent="0.25">
      <c r="A421" s="1"/>
      <c r="B421" s="1"/>
      <c r="C421" s="1"/>
      <c r="D421" s="12"/>
      <c r="E421" s="1"/>
      <c r="F421" s="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4.25" customHeight="1" x14ac:dyDescent="0.25">
      <c r="A422" s="1"/>
      <c r="B422" s="1"/>
      <c r="C422" s="1"/>
      <c r="D422" s="12"/>
      <c r="E422" s="1"/>
      <c r="F422" s="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4.25" customHeight="1" x14ac:dyDescent="0.25">
      <c r="A423" s="1"/>
      <c r="B423" s="1"/>
      <c r="C423" s="1"/>
      <c r="D423" s="12"/>
      <c r="E423" s="1"/>
      <c r="F423" s="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4.25" customHeight="1" x14ac:dyDescent="0.25">
      <c r="A424" s="1"/>
      <c r="B424" s="1"/>
      <c r="C424" s="1"/>
      <c r="D424" s="12"/>
      <c r="E424" s="1"/>
      <c r="F424" s="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4.25" customHeight="1" x14ac:dyDescent="0.25">
      <c r="A425" s="1"/>
      <c r="B425" s="1"/>
      <c r="C425" s="1"/>
      <c r="D425" s="12"/>
      <c r="E425" s="1"/>
      <c r="F425" s="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4.25" customHeight="1" x14ac:dyDescent="0.25">
      <c r="A426" s="1"/>
      <c r="B426" s="1"/>
      <c r="C426" s="1"/>
      <c r="D426" s="12"/>
      <c r="E426" s="1"/>
      <c r="F426" s="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4.25" customHeight="1" x14ac:dyDescent="0.25">
      <c r="A427" s="1"/>
      <c r="B427" s="1"/>
      <c r="C427" s="1"/>
      <c r="D427" s="12"/>
      <c r="E427" s="1"/>
      <c r="F427" s="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4.25" customHeight="1" x14ac:dyDescent="0.25">
      <c r="A428" s="1"/>
      <c r="B428" s="1"/>
      <c r="C428" s="1"/>
      <c r="D428" s="12"/>
      <c r="E428" s="1"/>
      <c r="F428" s="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4.25" customHeight="1" x14ac:dyDescent="0.25">
      <c r="A429" s="1"/>
      <c r="B429" s="1"/>
      <c r="C429" s="1"/>
      <c r="D429" s="12"/>
      <c r="E429" s="1"/>
      <c r="F429" s="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4.25" customHeight="1" x14ac:dyDescent="0.25">
      <c r="A430" s="1"/>
      <c r="B430" s="1"/>
      <c r="C430" s="1"/>
      <c r="D430" s="12"/>
      <c r="E430" s="1"/>
      <c r="F430" s="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4.25" customHeight="1" x14ac:dyDescent="0.25">
      <c r="A431" s="1"/>
      <c r="B431" s="1"/>
      <c r="C431" s="1"/>
      <c r="D431" s="12"/>
      <c r="E431" s="1"/>
      <c r="F431" s="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4.25" customHeight="1" x14ac:dyDescent="0.25">
      <c r="A432" s="1"/>
      <c r="B432" s="1"/>
      <c r="C432" s="1"/>
      <c r="D432" s="12"/>
      <c r="E432" s="1"/>
      <c r="F432" s="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4.25" customHeight="1" x14ac:dyDescent="0.25">
      <c r="A433" s="1"/>
      <c r="B433" s="1"/>
      <c r="C433" s="1"/>
      <c r="D433" s="12"/>
      <c r="E433" s="1"/>
      <c r="F433" s="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4.25" customHeight="1" x14ac:dyDescent="0.25">
      <c r="A434" s="1"/>
      <c r="B434" s="1"/>
      <c r="C434" s="1"/>
      <c r="D434" s="12"/>
      <c r="E434" s="1"/>
      <c r="F434" s="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4.25" customHeight="1" x14ac:dyDescent="0.25">
      <c r="A435" s="1"/>
      <c r="B435" s="1"/>
      <c r="C435" s="1"/>
      <c r="D435" s="12"/>
      <c r="E435" s="1"/>
      <c r="F435" s="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4.25" customHeight="1" x14ac:dyDescent="0.25">
      <c r="A436" s="1"/>
      <c r="B436" s="1"/>
      <c r="C436" s="1"/>
      <c r="D436" s="12"/>
      <c r="E436" s="1"/>
      <c r="F436" s="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4.25" customHeight="1" x14ac:dyDescent="0.25">
      <c r="A437" s="1"/>
      <c r="B437" s="1"/>
      <c r="C437" s="1"/>
      <c r="D437" s="12"/>
      <c r="E437" s="1"/>
      <c r="F437" s="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4.25" customHeight="1" x14ac:dyDescent="0.25">
      <c r="A438" s="1"/>
      <c r="B438" s="1"/>
      <c r="C438" s="1"/>
      <c r="D438" s="12"/>
      <c r="E438" s="1"/>
      <c r="F438" s="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4.25" customHeight="1" x14ac:dyDescent="0.25">
      <c r="A439" s="1"/>
      <c r="B439" s="1"/>
      <c r="C439" s="1"/>
      <c r="D439" s="12"/>
      <c r="E439" s="1"/>
      <c r="F439" s="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4.25" customHeight="1" x14ac:dyDescent="0.25">
      <c r="A440" s="1"/>
      <c r="B440" s="1"/>
      <c r="C440" s="1"/>
      <c r="D440" s="12"/>
      <c r="E440" s="1"/>
      <c r="F440" s="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4.25" customHeight="1" x14ac:dyDescent="0.25">
      <c r="A441" s="1"/>
      <c r="B441" s="1"/>
      <c r="C441" s="1"/>
      <c r="D441" s="12"/>
      <c r="E441" s="1"/>
      <c r="F441" s="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4.25" customHeight="1" x14ac:dyDescent="0.25">
      <c r="A442" s="1"/>
      <c r="B442" s="1"/>
      <c r="C442" s="1"/>
      <c r="D442" s="12"/>
      <c r="E442" s="1"/>
      <c r="F442" s="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4.25" customHeight="1" x14ac:dyDescent="0.25">
      <c r="A443" s="1"/>
      <c r="B443" s="1"/>
      <c r="C443" s="1"/>
      <c r="D443" s="12"/>
      <c r="E443" s="1"/>
      <c r="F443" s="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4.25" customHeight="1" x14ac:dyDescent="0.25">
      <c r="A444" s="1"/>
      <c r="B444" s="1"/>
      <c r="C444" s="1"/>
      <c r="D444" s="12"/>
      <c r="E444" s="1"/>
      <c r="F444" s="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4.25" customHeight="1" x14ac:dyDescent="0.25">
      <c r="A445" s="1"/>
      <c r="B445" s="1"/>
      <c r="C445" s="1"/>
      <c r="D445" s="12"/>
      <c r="E445" s="1"/>
      <c r="F445" s="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4.25" customHeight="1" x14ac:dyDescent="0.25">
      <c r="A446" s="1"/>
      <c r="B446" s="1"/>
      <c r="C446" s="1"/>
      <c r="D446" s="12"/>
      <c r="E446" s="1"/>
      <c r="F446" s="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4.25" customHeight="1" x14ac:dyDescent="0.25">
      <c r="A447" s="1"/>
      <c r="B447" s="1"/>
      <c r="C447" s="1"/>
      <c r="D447" s="12"/>
      <c r="E447" s="1"/>
      <c r="F447" s="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4.25" customHeight="1" x14ac:dyDescent="0.25">
      <c r="A448" s="1"/>
      <c r="B448" s="1"/>
      <c r="C448" s="1"/>
      <c r="D448" s="12"/>
      <c r="E448" s="1"/>
      <c r="F448" s="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4.25" customHeight="1" x14ac:dyDescent="0.25">
      <c r="A449" s="1"/>
      <c r="B449" s="1"/>
      <c r="C449" s="1"/>
      <c r="D449" s="12"/>
      <c r="E449" s="1"/>
      <c r="F449" s="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4.25" customHeight="1" x14ac:dyDescent="0.25">
      <c r="A450" s="1"/>
      <c r="B450" s="1"/>
      <c r="C450" s="1"/>
      <c r="D450" s="12"/>
      <c r="E450" s="1"/>
      <c r="F450" s="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4.25" customHeight="1" x14ac:dyDescent="0.25">
      <c r="A451" s="1"/>
      <c r="B451" s="1"/>
      <c r="C451" s="1"/>
      <c r="D451" s="12"/>
      <c r="E451" s="1"/>
      <c r="F451" s="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4.25" customHeight="1" x14ac:dyDescent="0.25">
      <c r="A452" s="1"/>
      <c r="B452" s="1"/>
      <c r="C452" s="1"/>
      <c r="D452" s="12"/>
      <c r="E452" s="1"/>
      <c r="F452" s="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4.25" customHeight="1" x14ac:dyDescent="0.25">
      <c r="A453" s="1"/>
      <c r="B453" s="1"/>
      <c r="C453" s="1"/>
      <c r="D453" s="12"/>
      <c r="E453" s="1"/>
      <c r="F453" s="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4.25" customHeight="1" x14ac:dyDescent="0.25">
      <c r="A454" s="1"/>
      <c r="B454" s="1"/>
      <c r="C454" s="1"/>
      <c r="D454" s="12"/>
      <c r="E454" s="1"/>
      <c r="F454" s="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4.25" customHeight="1" x14ac:dyDescent="0.25">
      <c r="A455" s="1"/>
      <c r="B455" s="1"/>
      <c r="C455" s="1"/>
      <c r="D455" s="12"/>
      <c r="E455" s="1"/>
      <c r="F455" s="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4.25" customHeight="1" x14ac:dyDescent="0.25">
      <c r="A456" s="1"/>
      <c r="B456" s="1"/>
      <c r="C456" s="1"/>
      <c r="D456" s="12"/>
      <c r="E456" s="1"/>
      <c r="F456" s="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4.25" customHeight="1" x14ac:dyDescent="0.25">
      <c r="A457" s="1"/>
      <c r="B457" s="1"/>
      <c r="C457" s="1"/>
      <c r="D457" s="12"/>
      <c r="E457" s="1"/>
      <c r="F457" s="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4.25" customHeight="1" x14ac:dyDescent="0.25">
      <c r="A458" s="1"/>
      <c r="B458" s="1"/>
      <c r="C458" s="1"/>
      <c r="D458" s="12"/>
      <c r="E458" s="1"/>
      <c r="F458" s="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4.25" customHeight="1" x14ac:dyDescent="0.25">
      <c r="A459" s="1"/>
      <c r="B459" s="1"/>
      <c r="C459" s="1"/>
      <c r="D459" s="12"/>
      <c r="E459" s="1"/>
      <c r="F459" s="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4.25" customHeight="1" x14ac:dyDescent="0.25">
      <c r="A460" s="1"/>
      <c r="B460" s="1"/>
      <c r="C460" s="1"/>
      <c r="D460" s="12"/>
      <c r="E460" s="1"/>
      <c r="F460" s="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4.25" customHeight="1" x14ac:dyDescent="0.25">
      <c r="A461" s="1"/>
      <c r="B461" s="1"/>
      <c r="C461" s="1"/>
      <c r="D461" s="12"/>
      <c r="E461" s="1"/>
      <c r="F461" s="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4.25" customHeight="1" x14ac:dyDescent="0.25">
      <c r="A462" s="1"/>
      <c r="B462" s="1"/>
      <c r="C462" s="1"/>
      <c r="D462" s="12"/>
      <c r="E462" s="1"/>
      <c r="F462" s="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4.25" customHeight="1" x14ac:dyDescent="0.25">
      <c r="A463" s="1"/>
      <c r="B463" s="1"/>
      <c r="C463" s="1"/>
      <c r="D463" s="12"/>
      <c r="E463" s="1"/>
      <c r="F463" s="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4.25" customHeight="1" x14ac:dyDescent="0.25">
      <c r="A464" s="1"/>
      <c r="B464" s="1"/>
      <c r="C464" s="1"/>
      <c r="D464" s="12"/>
      <c r="E464" s="1"/>
      <c r="F464" s="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4.25" customHeight="1" x14ac:dyDescent="0.25">
      <c r="A465" s="1"/>
      <c r="B465" s="1"/>
      <c r="C465" s="1"/>
      <c r="D465" s="12"/>
      <c r="E465" s="1"/>
      <c r="F465" s="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4.25" customHeight="1" x14ac:dyDescent="0.25">
      <c r="A466" s="1"/>
      <c r="B466" s="1"/>
      <c r="C466" s="1"/>
      <c r="D466" s="12"/>
      <c r="E466" s="1"/>
      <c r="F466" s="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4.25" customHeight="1" x14ac:dyDescent="0.25">
      <c r="A467" s="1"/>
      <c r="B467" s="1"/>
      <c r="C467" s="1"/>
      <c r="D467" s="12"/>
      <c r="E467" s="1"/>
      <c r="F467" s="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4.25" customHeight="1" x14ac:dyDescent="0.25">
      <c r="A468" s="1"/>
      <c r="B468" s="1"/>
      <c r="C468" s="1"/>
      <c r="D468" s="12"/>
      <c r="E468" s="1"/>
      <c r="F468" s="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4.25" customHeight="1" x14ac:dyDescent="0.25">
      <c r="A469" s="1"/>
      <c r="B469" s="1"/>
      <c r="C469" s="1"/>
      <c r="D469" s="12"/>
      <c r="E469" s="1"/>
      <c r="F469" s="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4.25" customHeight="1" x14ac:dyDescent="0.25">
      <c r="A470" s="1"/>
      <c r="B470" s="1"/>
      <c r="C470" s="1"/>
      <c r="D470" s="12"/>
      <c r="E470" s="1"/>
      <c r="F470" s="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4.25" customHeight="1" x14ac:dyDescent="0.25">
      <c r="A471" s="1"/>
      <c r="B471" s="1"/>
      <c r="C471" s="1"/>
      <c r="D471" s="12"/>
      <c r="E471" s="1"/>
      <c r="F471" s="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4.25" customHeight="1" x14ac:dyDescent="0.25">
      <c r="A472" s="1"/>
      <c r="B472" s="1"/>
      <c r="C472" s="1"/>
      <c r="D472" s="12"/>
      <c r="E472" s="1"/>
      <c r="F472" s="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4.25" customHeight="1" x14ac:dyDescent="0.25">
      <c r="A473" s="1"/>
      <c r="B473" s="1"/>
      <c r="C473" s="1"/>
      <c r="D473" s="12"/>
      <c r="E473" s="1"/>
      <c r="F473" s="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4.25" customHeight="1" x14ac:dyDescent="0.25">
      <c r="A474" s="1"/>
      <c r="B474" s="1"/>
      <c r="C474" s="1"/>
      <c r="D474" s="12"/>
      <c r="E474" s="1"/>
      <c r="F474" s="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4.25" customHeight="1" x14ac:dyDescent="0.25">
      <c r="A475" s="1"/>
      <c r="B475" s="1"/>
      <c r="C475" s="1"/>
      <c r="D475" s="12"/>
      <c r="E475" s="1"/>
      <c r="F475" s="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4.25" customHeight="1" x14ac:dyDescent="0.25">
      <c r="A476" s="1"/>
      <c r="B476" s="1"/>
      <c r="C476" s="1"/>
      <c r="D476" s="12"/>
      <c r="E476" s="1"/>
      <c r="F476" s="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4.25" customHeight="1" x14ac:dyDescent="0.25">
      <c r="A477" s="1"/>
      <c r="B477" s="1"/>
      <c r="C477" s="1"/>
      <c r="D477" s="12"/>
      <c r="E477" s="1"/>
      <c r="F477" s="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4.25" customHeight="1" x14ac:dyDescent="0.25">
      <c r="A478" s="1"/>
      <c r="B478" s="1"/>
      <c r="C478" s="1"/>
      <c r="D478" s="12"/>
      <c r="E478" s="1"/>
      <c r="F478" s="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4.25" customHeight="1" x14ac:dyDescent="0.25">
      <c r="A479" s="1"/>
      <c r="B479" s="1"/>
      <c r="C479" s="1"/>
      <c r="D479" s="12"/>
      <c r="E479" s="1"/>
      <c r="F479" s="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4.25" customHeight="1" x14ac:dyDescent="0.25">
      <c r="A480" s="1"/>
      <c r="B480" s="1"/>
      <c r="C480" s="1"/>
      <c r="D480" s="12"/>
      <c r="E480" s="1"/>
      <c r="F480" s="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4.25" customHeight="1" x14ac:dyDescent="0.25">
      <c r="A481" s="1"/>
      <c r="B481" s="1"/>
      <c r="C481" s="1"/>
      <c r="D481" s="12"/>
      <c r="E481" s="1"/>
      <c r="F481" s="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4.25" customHeight="1" x14ac:dyDescent="0.25">
      <c r="A482" s="1"/>
      <c r="B482" s="1"/>
      <c r="C482" s="1"/>
      <c r="D482" s="12"/>
      <c r="E482" s="1"/>
      <c r="F482" s="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4.25" customHeight="1" x14ac:dyDescent="0.25">
      <c r="A483" s="1"/>
      <c r="B483" s="1"/>
      <c r="C483" s="1"/>
      <c r="D483" s="12"/>
      <c r="E483" s="1"/>
      <c r="F483" s="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4.25" customHeight="1" x14ac:dyDescent="0.25">
      <c r="A484" s="1"/>
      <c r="B484" s="1"/>
      <c r="C484" s="1"/>
      <c r="D484" s="12"/>
      <c r="E484" s="1"/>
      <c r="F484" s="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4.25" customHeight="1" x14ac:dyDescent="0.25">
      <c r="A485" s="1"/>
      <c r="B485" s="1"/>
      <c r="C485" s="1"/>
      <c r="D485" s="12"/>
      <c r="E485" s="1"/>
      <c r="F485" s="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4.25" customHeight="1" x14ac:dyDescent="0.25">
      <c r="A486" s="1"/>
      <c r="B486" s="1"/>
      <c r="C486" s="1"/>
      <c r="D486" s="12"/>
      <c r="E486" s="1"/>
      <c r="F486" s="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4.25" customHeight="1" x14ac:dyDescent="0.25">
      <c r="A487" s="1"/>
      <c r="B487" s="1"/>
      <c r="C487" s="1"/>
      <c r="D487" s="12"/>
      <c r="E487" s="1"/>
      <c r="F487" s="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4.25" customHeight="1" x14ac:dyDescent="0.25">
      <c r="A488" s="1"/>
      <c r="B488" s="1"/>
      <c r="C488" s="1"/>
      <c r="D488" s="12"/>
      <c r="E488" s="1"/>
      <c r="F488" s="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4.25" customHeight="1" x14ac:dyDescent="0.25">
      <c r="A489" s="1"/>
      <c r="B489" s="1"/>
      <c r="C489" s="1"/>
      <c r="D489" s="12"/>
      <c r="E489" s="1"/>
      <c r="F489" s="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4.25" customHeight="1" x14ac:dyDescent="0.25">
      <c r="A490" s="1"/>
      <c r="B490" s="1"/>
      <c r="C490" s="1"/>
      <c r="D490" s="12"/>
      <c r="E490" s="1"/>
      <c r="F490" s="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4.25" customHeight="1" x14ac:dyDescent="0.25">
      <c r="A491" s="1"/>
      <c r="B491" s="1"/>
      <c r="C491" s="1"/>
      <c r="D491" s="12"/>
      <c r="E491" s="1"/>
      <c r="F491" s="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4.25" customHeight="1" x14ac:dyDescent="0.25">
      <c r="A492" s="1"/>
      <c r="B492" s="1"/>
      <c r="C492" s="1"/>
      <c r="D492" s="12"/>
      <c r="E492" s="1"/>
      <c r="F492" s="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4.25" customHeight="1" x14ac:dyDescent="0.25">
      <c r="A493" s="1"/>
      <c r="B493" s="1"/>
      <c r="C493" s="1"/>
      <c r="D493" s="12"/>
      <c r="E493" s="1"/>
      <c r="F493" s="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4.25" customHeight="1" x14ac:dyDescent="0.25">
      <c r="A494" s="1"/>
      <c r="B494" s="1"/>
      <c r="C494" s="1"/>
      <c r="D494" s="12"/>
      <c r="E494" s="1"/>
      <c r="F494" s="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4.25" customHeight="1" x14ac:dyDescent="0.25">
      <c r="A495" s="1"/>
      <c r="B495" s="1"/>
      <c r="C495" s="1"/>
      <c r="D495" s="12"/>
      <c r="E495" s="1"/>
      <c r="F495" s="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4.25" customHeight="1" x14ac:dyDescent="0.25">
      <c r="A496" s="1"/>
      <c r="B496" s="1"/>
      <c r="C496" s="1"/>
      <c r="D496" s="12"/>
      <c r="E496" s="1"/>
      <c r="F496" s="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4.25" customHeight="1" x14ac:dyDescent="0.25">
      <c r="A497" s="1"/>
      <c r="B497" s="1"/>
      <c r="C497" s="1"/>
      <c r="D497" s="12"/>
      <c r="E497" s="1"/>
      <c r="F497" s="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4.25" customHeight="1" x14ac:dyDescent="0.25">
      <c r="A498" s="1"/>
      <c r="B498" s="1"/>
      <c r="C498" s="1"/>
      <c r="D498" s="12"/>
      <c r="E498" s="1"/>
      <c r="F498" s="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4.25" customHeight="1" x14ac:dyDescent="0.25">
      <c r="A499" s="1"/>
      <c r="B499" s="1"/>
      <c r="C499" s="1"/>
      <c r="D499" s="12"/>
      <c r="E499" s="1"/>
      <c r="F499" s="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4.25" customHeight="1" x14ac:dyDescent="0.25">
      <c r="A500" s="1"/>
      <c r="B500" s="1"/>
      <c r="C500" s="1"/>
      <c r="D500" s="12"/>
      <c r="E500" s="1"/>
      <c r="F500" s="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4.25" customHeight="1" x14ac:dyDescent="0.25">
      <c r="A501" s="1"/>
      <c r="B501" s="1"/>
      <c r="C501" s="1"/>
      <c r="D501" s="12"/>
      <c r="E501" s="1"/>
      <c r="F501" s="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4.25" customHeight="1" x14ac:dyDescent="0.25">
      <c r="A502" s="1"/>
      <c r="B502" s="1"/>
      <c r="C502" s="1"/>
      <c r="D502" s="12"/>
      <c r="E502" s="1"/>
      <c r="F502" s="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4.25" customHeight="1" x14ac:dyDescent="0.25">
      <c r="A503" s="1"/>
      <c r="B503" s="1"/>
      <c r="C503" s="1"/>
      <c r="D503" s="12"/>
      <c r="E503" s="1"/>
      <c r="F503" s="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4.25" customHeight="1" x14ac:dyDescent="0.25">
      <c r="A504" s="1"/>
      <c r="B504" s="1"/>
      <c r="C504" s="1"/>
      <c r="D504" s="12"/>
      <c r="E504" s="1"/>
      <c r="F504" s="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4.25" customHeight="1" x14ac:dyDescent="0.25">
      <c r="A505" s="1"/>
      <c r="B505" s="1"/>
      <c r="C505" s="1"/>
      <c r="D505" s="12"/>
      <c r="E505" s="1"/>
      <c r="F505" s="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4.25" customHeight="1" x14ac:dyDescent="0.25">
      <c r="A506" s="1"/>
      <c r="B506" s="1"/>
      <c r="C506" s="1"/>
      <c r="D506" s="12"/>
      <c r="E506" s="1"/>
      <c r="F506" s="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4.25" customHeight="1" x14ac:dyDescent="0.25">
      <c r="A507" s="1"/>
      <c r="B507" s="1"/>
      <c r="C507" s="1"/>
      <c r="D507" s="12"/>
      <c r="E507" s="1"/>
      <c r="F507" s="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4.25" customHeight="1" x14ac:dyDescent="0.25">
      <c r="A508" s="1"/>
      <c r="B508" s="1"/>
      <c r="C508" s="1"/>
      <c r="D508" s="12"/>
      <c r="E508" s="1"/>
      <c r="F508" s="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4.25" customHeight="1" x14ac:dyDescent="0.25">
      <c r="A509" s="1"/>
      <c r="B509" s="1"/>
      <c r="C509" s="1"/>
      <c r="D509" s="12"/>
      <c r="E509" s="1"/>
      <c r="F509" s="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4.25" customHeight="1" x14ac:dyDescent="0.25">
      <c r="A510" s="1"/>
      <c r="B510" s="1"/>
      <c r="C510" s="1"/>
      <c r="D510" s="12"/>
      <c r="E510" s="1"/>
      <c r="F510" s="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4.25" customHeight="1" x14ac:dyDescent="0.25">
      <c r="A511" s="1"/>
      <c r="B511" s="1"/>
      <c r="C511" s="1"/>
      <c r="D511" s="12"/>
      <c r="E511" s="1"/>
      <c r="F511" s="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4.25" customHeight="1" x14ac:dyDescent="0.25">
      <c r="A512" s="1"/>
      <c r="B512" s="1"/>
      <c r="C512" s="1"/>
      <c r="D512" s="12"/>
      <c r="E512" s="1"/>
      <c r="F512" s="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4.25" customHeight="1" x14ac:dyDescent="0.25">
      <c r="A513" s="1"/>
      <c r="B513" s="1"/>
      <c r="C513" s="1"/>
      <c r="D513" s="12"/>
      <c r="E513" s="1"/>
      <c r="F513" s="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4.25" customHeight="1" x14ac:dyDescent="0.25">
      <c r="A514" s="1"/>
      <c r="B514" s="1"/>
      <c r="C514" s="1"/>
      <c r="D514" s="12"/>
      <c r="E514" s="1"/>
      <c r="F514" s="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4.25" customHeight="1" x14ac:dyDescent="0.25">
      <c r="A515" s="1"/>
      <c r="B515" s="1"/>
      <c r="C515" s="1"/>
      <c r="D515" s="12"/>
      <c r="E515" s="1"/>
      <c r="F515" s="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4.25" customHeight="1" x14ac:dyDescent="0.25">
      <c r="A516" s="1"/>
      <c r="B516" s="1"/>
      <c r="C516" s="1"/>
      <c r="D516" s="12"/>
      <c r="E516" s="1"/>
      <c r="F516" s="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4.25" customHeight="1" x14ac:dyDescent="0.25">
      <c r="A517" s="1"/>
      <c r="B517" s="1"/>
      <c r="C517" s="1"/>
      <c r="D517" s="12"/>
      <c r="E517" s="1"/>
      <c r="F517" s="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4.25" customHeight="1" x14ac:dyDescent="0.25">
      <c r="A518" s="1"/>
      <c r="B518" s="1"/>
      <c r="C518" s="1"/>
      <c r="D518" s="12"/>
      <c r="E518" s="1"/>
      <c r="F518" s="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4.25" customHeight="1" x14ac:dyDescent="0.25">
      <c r="A519" s="1"/>
      <c r="B519" s="1"/>
      <c r="C519" s="1"/>
      <c r="D519" s="12"/>
      <c r="E519" s="1"/>
      <c r="F519" s="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4.25" customHeight="1" x14ac:dyDescent="0.25">
      <c r="A520" s="1"/>
      <c r="B520" s="1"/>
      <c r="C520" s="1"/>
      <c r="D520" s="12"/>
      <c r="E520" s="1"/>
      <c r="F520" s="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4.25" customHeight="1" x14ac:dyDescent="0.25">
      <c r="A521" s="1"/>
      <c r="B521" s="1"/>
      <c r="C521" s="1"/>
      <c r="D521" s="12"/>
      <c r="E521" s="1"/>
      <c r="F521" s="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4.25" customHeight="1" x14ac:dyDescent="0.25">
      <c r="A522" s="1"/>
      <c r="B522" s="1"/>
      <c r="C522" s="1"/>
      <c r="D522" s="12"/>
      <c r="E522" s="1"/>
      <c r="F522" s="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4.25" customHeight="1" x14ac:dyDescent="0.25">
      <c r="A523" s="1"/>
      <c r="B523" s="1"/>
      <c r="C523" s="1"/>
      <c r="D523" s="12"/>
      <c r="E523" s="1"/>
      <c r="F523" s="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4.25" customHeight="1" x14ac:dyDescent="0.25">
      <c r="A524" s="1"/>
      <c r="B524" s="1"/>
      <c r="C524" s="1"/>
      <c r="D524" s="12"/>
      <c r="E524" s="1"/>
      <c r="F524" s="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4.25" customHeight="1" x14ac:dyDescent="0.25">
      <c r="A525" s="1"/>
      <c r="B525" s="1"/>
      <c r="C525" s="1"/>
      <c r="D525" s="12"/>
      <c r="E525" s="1"/>
      <c r="F525" s="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4.25" customHeight="1" x14ac:dyDescent="0.25">
      <c r="A526" s="1"/>
      <c r="B526" s="1"/>
      <c r="C526" s="1"/>
      <c r="D526" s="12"/>
      <c r="E526" s="1"/>
      <c r="F526" s="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4.25" customHeight="1" x14ac:dyDescent="0.25">
      <c r="A527" s="1"/>
      <c r="B527" s="1"/>
      <c r="C527" s="1"/>
      <c r="D527" s="12"/>
      <c r="E527" s="1"/>
      <c r="F527" s="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4.25" customHeight="1" x14ac:dyDescent="0.25">
      <c r="A528" s="1"/>
      <c r="B528" s="1"/>
      <c r="C528" s="1"/>
      <c r="D528" s="12"/>
      <c r="E528" s="1"/>
      <c r="F528" s="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4.25" customHeight="1" x14ac:dyDescent="0.25">
      <c r="A529" s="1"/>
      <c r="B529" s="1"/>
      <c r="C529" s="1"/>
      <c r="D529" s="12"/>
      <c r="E529" s="1"/>
      <c r="F529" s="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4.25" customHeight="1" x14ac:dyDescent="0.25">
      <c r="A530" s="1"/>
      <c r="B530" s="1"/>
      <c r="C530" s="1"/>
      <c r="D530" s="12"/>
      <c r="E530" s="1"/>
      <c r="F530" s="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4.25" customHeight="1" x14ac:dyDescent="0.25">
      <c r="A531" s="1"/>
      <c r="B531" s="1"/>
      <c r="C531" s="1"/>
      <c r="D531" s="12"/>
      <c r="E531" s="1"/>
      <c r="F531" s="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4.25" customHeight="1" x14ac:dyDescent="0.25">
      <c r="A532" s="1"/>
      <c r="B532" s="1"/>
      <c r="C532" s="1"/>
      <c r="D532" s="12"/>
      <c r="E532" s="1"/>
      <c r="F532" s="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4.25" customHeight="1" x14ac:dyDescent="0.25">
      <c r="A533" s="1"/>
      <c r="B533" s="1"/>
      <c r="C533" s="1"/>
      <c r="D533" s="12"/>
      <c r="E533" s="1"/>
      <c r="F533" s="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4.25" customHeight="1" x14ac:dyDescent="0.25">
      <c r="A534" s="1"/>
      <c r="B534" s="1"/>
      <c r="C534" s="1"/>
      <c r="D534" s="12"/>
      <c r="E534" s="1"/>
      <c r="F534" s="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4.25" customHeight="1" x14ac:dyDescent="0.25">
      <c r="A535" s="1"/>
      <c r="B535" s="1"/>
      <c r="C535" s="1"/>
      <c r="D535" s="12"/>
      <c r="E535" s="1"/>
      <c r="F535" s="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4.25" customHeight="1" x14ac:dyDescent="0.25">
      <c r="A536" s="1"/>
      <c r="B536" s="1"/>
      <c r="C536" s="1"/>
      <c r="D536" s="12"/>
      <c r="E536" s="1"/>
      <c r="F536" s="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4.25" customHeight="1" x14ac:dyDescent="0.25">
      <c r="A537" s="1"/>
      <c r="B537" s="1"/>
      <c r="C537" s="1"/>
      <c r="D537" s="12"/>
      <c r="E537" s="1"/>
      <c r="F537" s="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4.25" customHeight="1" x14ac:dyDescent="0.25">
      <c r="A538" s="1"/>
      <c r="B538" s="1"/>
      <c r="C538" s="1"/>
      <c r="D538" s="12"/>
      <c r="E538" s="1"/>
      <c r="F538" s="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4.25" customHeight="1" x14ac:dyDescent="0.25">
      <c r="A539" s="1"/>
      <c r="B539" s="1"/>
      <c r="C539" s="1"/>
      <c r="D539" s="12"/>
      <c r="E539" s="1"/>
      <c r="F539" s="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4.25" customHeight="1" x14ac:dyDescent="0.25">
      <c r="A540" s="1"/>
      <c r="B540" s="1"/>
      <c r="C540" s="1"/>
      <c r="D540" s="12"/>
      <c r="E540" s="1"/>
      <c r="F540" s="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4.25" customHeight="1" x14ac:dyDescent="0.25">
      <c r="A541" s="1"/>
      <c r="B541" s="1"/>
      <c r="C541" s="1"/>
      <c r="D541" s="12"/>
      <c r="E541" s="1"/>
      <c r="F541" s="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4.25" customHeight="1" x14ac:dyDescent="0.25">
      <c r="A542" s="1"/>
      <c r="B542" s="1"/>
      <c r="C542" s="1"/>
      <c r="D542" s="12"/>
      <c r="E542" s="1"/>
      <c r="F542" s="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4.25" customHeight="1" x14ac:dyDescent="0.25">
      <c r="A543" s="1"/>
      <c r="B543" s="1"/>
      <c r="C543" s="1"/>
      <c r="D543" s="12"/>
      <c r="E543" s="1"/>
      <c r="F543" s="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4.25" customHeight="1" x14ac:dyDescent="0.25">
      <c r="A544" s="1"/>
      <c r="B544" s="1"/>
      <c r="C544" s="1"/>
      <c r="D544" s="12"/>
      <c r="E544" s="1"/>
      <c r="F544" s="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4.25" customHeight="1" x14ac:dyDescent="0.25">
      <c r="A545" s="1"/>
      <c r="B545" s="1"/>
      <c r="C545" s="1"/>
      <c r="D545" s="12"/>
      <c r="E545" s="1"/>
      <c r="F545" s="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4.25" customHeight="1" x14ac:dyDescent="0.25">
      <c r="A546" s="1"/>
      <c r="B546" s="1"/>
      <c r="C546" s="1"/>
      <c r="D546" s="12"/>
      <c r="E546" s="1"/>
      <c r="F546" s="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4.25" customHeight="1" x14ac:dyDescent="0.25">
      <c r="A547" s="1"/>
      <c r="B547" s="1"/>
      <c r="C547" s="1"/>
      <c r="D547" s="12"/>
      <c r="E547" s="1"/>
      <c r="F547" s="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4.25" customHeight="1" x14ac:dyDescent="0.25">
      <c r="A548" s="1"/>
      <c r="B548" s="1"/>
      <c r="C548" s="1"/>
      <c r="D548" s="12"/>
      <c r="E548" s="1"/>
      <c r="F548" s="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4.25" customHeight="1" x14ac:dyDescent="0.25">
      <c r="A549" s="1"/>
      <c r="B549" s="1"/>
      <c r="C549" s="1"/>
      <c r="D549" s="12"/>
      <c r="E549" s="1"/>
      <c r="F549" s="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4.25" customHeight="1" x14ac:dyDescent="0.25">
      <c r="A550" s="1"/>
      <c r="B550" s="1"/>
      <c r="C550" s="1"/>
      <c r="D550" s="12"/>
      <c r="E550" s="1"/>
      <c r="F550" s="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4.25" customHeight="1" x14ac:dyDescent="0.25">
      <c r="A551" s="1"/>
      <c r="B551" s="1"/>
      <c r="C551" s="1"/>
      <c r="D551" s="12"/>
      <c r="E551" s="1"/>
      <c r="F551" s="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4.25" customHeight="1" x14ac:dyDescent="0.25">
      <c r="A552" s="1"/>
      <c r="B552" s="1"/>
      <c r="C552" s="1"/>
      <c r="D552" s="12"/>
      <c r="E552" s="1"/>
      <c r="F552" s="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4.25" customHeight="1" x14ac:dyDescent="0.25">
      <c r="A553" s="1"/>
      <c r="B553" s="1"/>
      <c r="C553" s="1"/>
      <c r="D553" s="12"/>
      <c r="E553" s="1"/>
      <c r="F553" s="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4.25" customHeight="1" x14ac:dyDescent="0.25">
      <c r="A554" s="1"/>
      <c r="B554" s="1"/>
      <c r="C554" s="1"/>
      <c r="D554" s="12"/>
      <c r="E554" s="1"/>
      <c r="F554" s="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4.25" customHeight="1" x14ac:dyDescent="0.25">
      <c r="A555" s="1"/>
      <c r="B555" s="1"/>
      <c r="C555" s="1"/>
      <c r="D555" s="12"/>
      <c r="E555" s="1"/>
      <c r="F555" s="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4.25" customHeight="1" x14ac:dyDescent="0.25">
      <c r="A556" s="1"/>
      <c r="B556" s="1"/>
      <c r="C556" s="1"/>
      <c r="D556" s="12"/>
      <c r="E556" s="1"/>
      <c r="F556" s="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4.25" customHeight="1" x14ac:dyDescent="0.25">
      <c r="A557" s="1"/>
      <c r="B557" s="1"/>
      <c r="C557" s="1"/>
      <c r="D557" s="12"/>
      <c r="E557" s="1"/>
      <c r="F557" s="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4.25" customHeight="1" x14ac:dyDescent="0.25">
      <c r="A558" s="1"/>
      <c r="B558" s="1"/>
      <c r="C558" s="1"/>
      <c r="D558" s="12"/>
      <c r="E558" s="1"/>
      <c r="F558" s="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4.25" customHeight="1" x14ac:dyDescent="0.25">
      <c r="A559" s="1"/>
      <c r="B559" s="1"/>
      <c r="C559" s="1"/>
      <c r="D559" s="12"/>
      <c r="E559" s="1"/>
      <c r="F559" s="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4.25" customHeight="1" x14ac:dyDescent="0.25">
      <c r="A560" s="1"/>
      <c r="B560" s="1"/>
      <c r="C560" s="1"/>
      <c r="D560" s="12"/>
      <c r="E560" s="1"/>
      <c r="F560" s="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4.25" customHeight="1" x14ac:dyDescent="0.25">
      <c r="A561" s="1"/>
      <c r="B561" s="1"/>
      <c r="C561" s="1"/>
      <c r="D561" s="12"/>
      <c r="E561" s="1"/>
      <c r="F561" s="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4.25" customHeight="1" x14ac:dyDescent="0.25">
      <c r="A562" s="1"/>
      <c r="B562" s="1"/>
      <c r="C562" s="1"/>
      <c r="D562" s="12"/>
      <c r="E562" s="1"/>
      <c r="F562" s="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4.25" customHeight="1" x14ac:dyDescent="0.25">
      <c r="A563" s="1"/>
      <c r="B563" s="1"/>
      <c r="C563" s="1"/>
      <c r="D563" s="12"/>
      <c r="E563" s="1"/>
      <c r="F563" s="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4.25" customHeight="1" x14ac:dyDescent="0.25">
      <c r="A564" s="1"/>
      <c r="B564" s="1"/>
      <c r="C564" s="1"/>
      <c r="D564" s="12"/>
      <c r="E564" s="1"/>
      <c r="F564" s="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4.25" customHeight="1" x14ac:dyDescent="0.25">
      <c r="A565" s="1"/>
      <c r="B565" s="1"/>
      <c r="C565" s="1"/>
      <c r="D565" s="12"/>
      <c r="E565" s="1"/>
      <c r="F565" s="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4.25" customHeight="1" x14ac:dyDescent="0.25">
      <c r="A566" s="1"/>
      <c r="B566" s="1"/>
      <c r="C566" s="1"/>
      <c r="D566" s="12"/>
      <c r="E566" s="1"/>
      <c r="F566" s="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4.25" customHeight="1" x14ac:dyDescent="0.25">
      <c r="A567" s="1"/>
      <c r="B567" s="1"/>
      <c r="C567" s="1"/>
      <c r="D567" s="12"/>
      <c r="E567" s="1"/>
      <c r="F567" s="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4.25" customHeight="1" x14ac:dyDescent="0.25">
      <c r="A568" s="1"/>
      <c r="B568" s="1"/>
      <c r="C568" s="1"/>
      <c r="D568" s="12"/>
      <c r="E568" s="1"/>
      <c r="F568" s="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4.25" customHeight="1" x14ac:dyDescent="0.25">
      <c r="A569" s="1"/>
      <c r="B569" s="1"/>
      <c r="C569" s="1"/>
      <c r="D569" s="12"/>
      <c r="E569" s="1"/>
      <c r="F569" s="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4.25" customHeight="1" x14ac:dyDescent="0.25">
      <c r="A570" s="1"/>
      <c r="B570" s="1"/>
      <c r="C570" s="1"/>
      <c r="D570" s="12"/>
      <c r="E570" s="1"/>
      <c r="F570" s="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4.25" customHeight="1" x14ac:dyDescent="0.25">
      <c r="A571" s="1"/>
      <c r="B571" s="1"/>
      <c r="C571" s="1"/>
      <c r="D571" s="12"/>
      <c r="E571" s="1"/>
      <c r="F571" s="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4.25" customHeight="1" x14ac:dyDescent="0.25">
      <c r="A572" s="1"/>
      <c r="B572" s="1"/>
      <c r="C572" s="1"/>
      <c r="D572" s="12"/>
      <c r="E572" s="1"/>
      <c r="F572" s="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4.25" customHeight="1" x14ac:dyDescent="0.25">
      <c r="A573" s="1"/>
      <c r="B573" s="1"/>
      <c r="C573" s="1"/>
      <c r="D573" s="12"/>
      <c r="E573" s="1"/>
      <c r="F573" s="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4.25" customHeight="1" x14ac:dyDescent="0.25">
      <c r="A574" s="1"/>
      <c r="B574" s="1"/>
      <c r="C574" s="1"/>
      <c r="D574" s="12"/>
      <c r="E574" s="1"/>
      <c r="F574" s="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4.25" customHeight="1" x14ac:dyDescent="0.25">
      <c r="A575" s="1"/>
      <c r="B575" s="1"/>
      <c r="C575" s="1"/>
      <c r="D575" s="12"/>
      <c r="E575" s="1"/>
      <c r="F575" s="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4.25" customHeight="1" x14ac:dyDescent="0.25">
      <c r="A576" s="1"/>
      <c r="B576" s="1"/>
      <c r="C576" s="1"/>
      <c r="D576" s="12"/>
      <c r="E576" s="1"/>
      <c r="F576" s="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4.25" customHeight="1" x14ac:dyDescent="0.25">
      <c r="A577" s="1"/>
      <c r="B577" s="1"/>
      <c r="C577" s="1"/>
      <c r="D577" s="12"/>
      <c r="E577" s="1"/>
      <c r="F577" s="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4.25" customHeight="1" x14ac:dyDescent="0.25">
      <c r="A578" s="1"/>
      <c r="B578" s="1"/>
      <c r="C578" s="1"/>
      <c r="D578" s="12"/>
      <c r="E578" s="1"/>
      <c r="F578" s="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4.25" customHeight="1" x14ac:dyDescent="0.25">
      <c r="A579" s="1"/>
      <c r="B579" s="1"/>
      <c r="C579" s="1"/>
      <c r="D579" s="12"/>
      <c r="E579" s="1"/>
      <c r="F579" s="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4.25" customHeight="1" x14ac:dyDescent="0.25">
      <c r="A580" s="1"/>
      <c r="B580" s="1"/>
      <c r="C580" s="1"/>
      <c r="D580" s="12"/>
      <c r="E580" s="1"/>
      <c r="F580" s="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4.25" customHeight="1" x14ac:dyDescent="0.25">
      <c r="A581" s="1"/>
      <c r="B581" s="1"/>
      <c r="C581" s="1"/>
      <c r="D581" s="12"/>
      <c r="E581" s="1"/>
      <c r="F581" s="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4.25" customHeight="1" x14ac:dyDescent="0.25">
      <c r="A582" s="1"/>
      <c r="B582" s="1"/>
      <c r="C582" s="1"/>
      <c r="D582" s="12"/>
      <c r="E582" s="1"/>
      <c r="F582" s="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4.25" customHeight="1" x14ac:dyDescent="0.25">
      <c r="A583" s="1"/>
      <c r="B583" s="1"/>
      <c r="C583" s="1"/>
      <c r="D583" s="12"/>
      <c r="E583" s="1"/>
      <c r="F583" s="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4.25" customHeight="1" x14ac:dyDescent="0.25">
      <c r="A584" s="1"/>
      <c r="B584" s="1"/>
      <c r="C584" s="1"/>
      <c r="D584" s="12"/>
      <c r="E584" s="1"/>
      <c r="F584" s="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4.25" customHeight="1" x14ac:dyDescent="0.25">
      <c r="A585" s="1"/>
      <c r="B585" s="1"/>
      <c r="C585" s="1"/>
      <c r="D585" s="12"/>
      <c r="E585" s="1"/>
      <c r="F585" s="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4.25" customHeight="1" x14ac:dyDescent="0.25">
      <c r="A586" s="1"/>
      <c r="B586" s="1"/>
      <c r="C586" s="1"/>
      <c r="D586" s="12"/>
      <c r="E586" s="1"/>
      <c r="F586" s="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4.25" customHeight="1" x14ac:dyDescent="0.25">
      <c r="A587" s="1"/>
      <c r="B587" s="1"/>
      <c r="C587" s="1"/>
      <c r="D587" s="12"/>
      <c r="E587" s="1"/>
      <c r="F587" s="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4.25" customHeight="1" x14ac:dyDescent="0.25">
      <c r="A588" s="1"/>
      <c r="B588" s="1"/>
      <c r="C588" s="1"/>
      <c r="D588" s="12"/>
      <c r="E588" s="1"/>
      <c r="F588" s="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4.25" customHeight="1" x14ac:dyDescent="0.25">
      <c r="A589" s="1"/>
      <c r="B589" s="1"/>
      <c r="C589" s="1"/>
      <c r="D589" s="12"/>
      <c r="E589" s="1"/>
      <c r="F589" s="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4.25" customHeight="1" x14ac:dyDescent="0.25">
      <c r="A590" s="1"/>
      <c r="B590" s="1"/>
      <c r="C590" s="1"/>
      <c r="D590" s="12"/>
      <c r="E590" s="1"/>
      <c r="F590" s="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4.25" customHeight="1" x14ac:dyDescent="0.25">
      <c r="A591" s="1"/>
      <c r="B591" s="1"/>
      <c r="C591" s="1"/>
      <c r="D591" s="12"/>
      <c r="E591" s="1"/>
      <c r="F591" s="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4.25" customHeight="1" x14ac:dyDescent="0.25">
      <c r="A592" s="1"/>
      <c r="B592" s="1"/>
      <c r="C592" s="1"/>
      <c r="D592" s="12"/>
      <c r="E592" s="1"/>
      <c r="F592" s="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4.25" customHeight="1" x14ac:dyDescent="0.25">
      <c r="A593" s="1"/>
      <c r="B593" s="1"/>
      <c r="C593" s="1"/>
      <c r="D593" s="12"/>
      <c r="E593" s="1"/>
      <c r="F593" s="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4.25" customHeight="1" x14ac:dyDescent="0.25">
      <c r="A594" s="1"/>
      <c r="B594" s="1"/>
      <c r="C594" s="1"/>
      <c r="D594" s="12"/>
      <c r="E594" s="1"/>
      <c r="F594" s="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4.25" customHeight="1" x14ac:dyDescent="0.25">
      <c r="A595" s="1"/>
      <c r="B595" s="1"/>
      <c r="C595" s="1"/>
      <c r="D595" s="12"/>
      <c r="E595" s="1"/>
      <c r="F595" s="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4.25" customHeight="1" x14ac:dyDescent="0.25">
      <c r="A596" s="1"/>
      <c r="B596" s="1"/>
      <c r="C596" s="1"/>
      <c r="D596" s="12"/>
      <c r="E596" s="1"/>
      <c r="F596" s="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4.25" customHeight="1" x14ac:dyDescent="0.25">
      <c r="A597" s="1"/>
      <c r="B597" s="1"/>
      <c r="C597" s="1"/>
      <c r="D597" s="12"/>
      <c r="E597" s="1"/>
      <c r="F597" s="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4.25" customHeight="1" x14ac:dyDescent="0.25">
      <c r="A598" s="1"/>
      <c r="B598" s="1"/>
      <c r="C598" s="1"/>
      <c r="D598" s="12"/>
      <c r="E598" s="1"/>
      <c r="F598" s="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4.25" customHeight="1" x14ac:dyDescent="0.25">
      <c r="A599" s="1"/>
      <c r="B599" s="1"/>
      <c r="C599" s="1"/>
      <c r="D599" s="12"/>
      <c r="E599" s="1"/>
      <c r="F599" s="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4.25" customHeight="1" x14ac:dyDescent="0.25">
      <c r="A600" s="1"/>
      <c r="B600" s="1"/>
      <c r="C600" s="1"/>
      <c r="D600" s="12"/>
      <c r="E600" s="1"/>
      <c r="F600" s="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4.25" customHeight="1" x14ac:dyDescent="0.25">
      <c r="A601" s="1"/>
      <c r="B601" s="1"/>
      <c r="C601" s="1"/>
      <c r="D601" s="12"/>
      <c r="E601" s="1"/>
      <c r="F601" s="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4.25" customHeight="1" x14ac:dyDescent="0.25">
      <c r="A602" s="1"/>
      <c r="B602" s="1"/>
      <c r="C602" s="1"/>
      <c r="D602" s="12"/>
      <c r="E602" s="1"/>
      <c r="F602" s="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4.25" customHeight="1" x14ac:dyDescent="0.25">
      <c r="A603" s="1"/>
      <c r="B603" s="1"/>
      <c r="C603" s="1"/>
      <c r="D603" s="12"/>
      <c r="E603" s="1"/>
      <c r="F603" s="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4.25" customHeight="1" x14ac:dyDescent="0.25">
      <c r="A604" s="1"/>
      <c r="B604" s="1"/>
      <c r="C604" s="1"/>
      <c r="D604" s="12"/>
      <c r="E604" s="1"/>
      <c r="F604" s="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4.25" customHeight="1" x14ac:dyDescent="0.25">
      <c r="A605" s="1"/>
      <c r="B605" s="1"/>
      <c r="C605" s="1"/>
      <c r="D605" s="12"/>
      <c r="E605" s="1"/>
      <c r="F605" s="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4.25" customHeight="1" x14ac:dyDescent="0.25">
      <c r="A606" s="1"/>
      <c r="B606" s="1"/>
      <c r="C606" s="1"/>
      <c r="D606" s="12"/>
      <c r="E606" s="1"/>
      <c r="F606" s="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4.25" customHeight="1" x14ac:dyDescent="0.25">
      <c r="A607" s="1"/>
      <c r="B607" s="1"/>
      <c r="C607" s="1"/>
      <c r="D607" s="12"/>
      <c r="E607" s="1"/>
      <c r="F607" s="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4.25" customHeight="1" x14ac:dyDescent="0.25">
      <c r="A608" s="1"/>
      <c r="B608" s="1"/>
      <c r="C608" s="1"/>
      <c r="D608" s="12"/>
      <c r="E608" s="1"/>
      <c r="F608" s="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4.25" customHeight="1" x14ac:dyDescent="0.25">
      <c r="A609" s="1"/>
      <c r="B609" s="1"/>
      <c r="C609" s="1"/>
      <c r="D609" s="12"/>
      <c r="E609" s="1"/>
      <c r="F609" s="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4.25" customHeight="1" x14ac:dyDescent="0.25">
      <c r="A610" s="1"/>
      <c r="B610" s="1"/>
      <c r="C610" s="1"/>
      <c r="D610" s="12"/>
      <c r="E610" s="1"/>
      <c r="F610" s="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4.25" customHeight="1" x14ac:dyDescent="0.25">
      <c r="A611" s="1"/>
      <c r="B611" s="1"/>
      <c r="C611" s="1"/>
      <c r="D611" s="12"/>
      <c r="E611" s="1"/>
      <c r="F611" s="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4.25" customHeight="1" x14ac:dyDescent="0.25">
      <c r="A612" s="1"/>
      <c r="B612" s="1"/>
      <c r="C612" s="1"/>
      <c r="D612" s="12"/>
      <c r="E612" s="1"/>
      <c r="F612" s="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4.25" customHeight="1" x14ac:dyDescent="0.25">
      <c r="A613" s="1"/>
      <c r="B613" s="1"/>
      <c r="C613" s="1"/>
      <c r="D613" s="12"/>
      <c r="E613" s="1"/>
      <c r="F613" s="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4.25" customHeight="1" x14ac:dyDescent="0.25">
      <c r="A614" s="1"/>
      <c r="B614" s="1"/>
      <c r="C614" s="1"/>
      <c r="D614" s="12"/>
      <c r="E614" s="1"/>
      <c r="F614" s="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4.25" customHeight="1" x14ac:dyDescent="0.25">
      <c r="A615" s="1"/>
      <c r="B615" s="1"/>
      <c r="C615" s="1"/>
      <c r="D615" s="12"/>
      <c r="E615" s="1"/>
      <c r="F615" s="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4.25" customHeight="1" x14ac:dyDescent="0.25">
      <c r="A616" s="1"/>
      <c r="B616" s="1"/>
      <c r="C616" s="1"/>
      <c r="D616" s="12"/>
      <c r="E616" s="1"/>
      <c r="F616" s="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4.25" customHeight="1" x14ac:dyDescent="0.25">
      <c r="A617" s="1"/>
      <c r="B617" s="1"/>
      <c r="C617" s="1"/>
      <c r="D617" s="12"/>
      <c r="E617" s="1"/>
      <c r="F617" s="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4.25" customHeight="1" x14ac:dyDescent="0.25">
      <c r="A618" s="1"/>
      <c r="B618" s="1"/>
      <c r="C618" s="1"/>
      <c r="D618" s="12"/>
      <c r="E618" s="1"/>
      <c r="F618" s="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4.25" customHeight="1" x14ac:dyDescent="0.25">
      <c r="A619" s="1"/>
      <c r="B619" s="1"/>
      <c r="C619" s="1"/>
      <c r="D619" s="12"/>
      <c r="E619" s="1"/>
      <c r="F619" s="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4.25" customHeight="1" x14ac:dyDescent="0.25">
      <c r="A620" s="1"/>
      <c r="B620" s="1"/>
      <c r="C620" s="1"/>
      <c r="D620" s="12"/>
      <c r="E620" s="1"/>
      <c r="F620" s="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4.25" customHeight="1" x14ac:dyDescent="0.25">
      <c r="A621" s="1"/>
      <c r="B621" s="1"/>
      <c r="C621" s="1"/>
      <c r="D621" s="12"/>
      <c r="E621" s="1"/>
      <c r="F621" s="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4.25" customHeight="1" x14ac:dyDescent="0.25">
      <c r="A622" s="1"/>
      <c r="B622" s="1"/>
      <c r="C622" s="1"/>
      <c r="D622" s="12"/>
      <c r="E622" s="1"/>
      <c r="F622" s="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4.25" customHeight="1" x14ac:dyDescent="0.25">
      <c r="A623" s="1"/>
      <c r="B623" s="1"/>
      <c r="C623" s="1"/>
      <c r="D623" s="12"/>
      <c r="E623" s="1"/>
      <c r="F623" s="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4.25" customHeight="1" x14ac:dyDescent="0.25">
      <c r="A624" s="1"/>
      <c r="B624" s="1"/>
      <c r="C624" s="1"/>
      <c r="D624" s="12"/>
      <c r="E624" s="1"/>
      <c r="F624" s="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4.25" customHeight="1" x14ac:dyDescent="0.25">
      <c r="A625" s="1"/>
      <c r="B625" s="1"/>
      <c r="C625" s="1"/>
      <c r="D625" s="12"/>
      <c r="E625" s="1"/>
      <c r="F625" s="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4.25" customHeight="1" x14ac:dyDescent="0.25">
      <c r="A626" s="1"/>
      <c r="B626" s="1"/>
      <c r="C626" s="1"/>
      <c r="D626" s="12"/>
      <c r="E626" s="1"/>
      <c r="F626" s="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4.25" customHeight="1" x14ac:dyDescent="0.25">
      <c r="A627" s="1"/>
      <c r="B627" s="1"/>
      <c r="C627" s="1"/>
      <c r="D627" s="12"/>
      <c r="E627" s="1"/>
      <c r="F627" s="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4.25" customHeight="1" x14ac:dyDescent="0.25">
      <c r="A628" s="1"/>
      <c r="B628" s="1"/>
      <c r="C628" s="1"/>
      <c r="D628" s="12"/>
      <c r="E628" s="1"/>
      <c r="F628" s="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4.25" customHeight="1" x14ac:dyDescent="0.25">
      <c r="A629" s="1"/>
      <c r="B629" s="1"/>
      <c r="C629" s="1"/>
      <c r="D629" s="12"/>
      <c r="E629" s="1"/>
      <c r="F629" s="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4.25" customHeight="1" x14ac:dyDescent="0.25">
      <c r="A630" s="1"/>
      <c r="B630" s="1"/>
      <c r="C630" s="1"/>
      <c r="D630" s="12"/>
      <c r="E630" s="1"/>
      <c r="F630" s="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4.25" customHeight="1" x14ac:dyDescent="0.25">
      <c r="A631" s="1"/>
      <c r="B631" s="1"/>
      <c r="C631" s="1"/>
      <c r="D631" s="12"/>
      <c r="E631" s="1"/>
      <c r="F631" s="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4.25" customHeight="1" x14ac:dyDescent="0.25">
      <c r="A632" s="1"/>
      <c r="B632" s="1"/>
      <c r="C632" s="1"/>
      <c r="D632" s="12"/>
      <c r="E632" s="1"/>
      <c r="F632" s="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4.25" customHeight="1" x14ac:dyDescent="0.25">
      <c r="A633" s="1"/>
      <c r="B633" s="1"/>
      <c r="C633" s="1"/>
      <c r="D633" s="12"/>
      <c r="E633" s="1"/>
      <c r="F633" s="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4.25" customHeight="1" x14ac:dyDescent="0.25">
      <c r="A634" s="1"/>
      <c r="B634" s="1"/>
      <c r="C634" s="1"/>
      <c r="D634" s="12"/>
      <c r="E634" s="1"/>
      <c r="F634" s="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4.25" customHeight="1" x14ac:dyDescent="0.25">
      <c r="A635" s="1"/>
      <c r="B635" s="1"/>
      <c r="C635" s="1"/>
      <c r="D635" s="12"/>
      <c r="E635" s="1"/>
      <c r="F635" s="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4.25" customHeight="1" x14ac:dyDescent="0.25">
      <c r="A636" s="1"/>
      <c r="B636" s="1"/>
      <c r="C636" s="1"/>
      <c r="D636" s="12"/>
      <c r="E636" s="1"/>
      <c r="F636" s="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4.25" customHeight="1" x14ac:dyDescent="0.25">
      <c r="A637" s="1"/>
      <c r="B637" s="1"/>
      <c r="C637" s="1"/>
      <c r="D637" s="12"/>
      <c r="E637" s="1"/>
      <c r="F637" s="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4.25" customHeight="1" x14ac:dyDescent="0.25">
      <c r="A638" s="1"/>
      <c r="B638" s="1"/>
      <c r="C638" s="1"/>
      <c r="D638" s="12"/>
      <c r="E638" s="1"/>
      <c r="F638" s="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4.25" customHeight="1" x14ac:dyDescent="0.25">
      <c r="A639" s="1"/>
      <c r="B639" s="1"/>
      <c r="C639" s="1"/>
      <c r="D639" s="12"/>
      <c r="E639" s="1"/>
      <c r="F639" s="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4.25" customHeight="1" x14ac:dyDescent="0.25">
      <c r="A640" s="1"/>
      <c r="B640" s="1"/>
      <c r="C640" s="1"/>
      <c r="D640" s="12"/>
      <c r="E640" s="1"/>
      <c r="F640" s="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4.25" customHeight="1" x14ac:dyDescent="0.25">
      <c r="A641" s="1"/>
      <c r="B641" s="1"/>
      <c r="C641" s="1"/>
      <c r="D641" s="12"/>
      <c r="E641" s="1"/>
      <c r="F641" s="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4.25" customHeight="1" x14ac:dyDescent="0.25">
      <c r="A642" s="1"/>
      <c r="B642" s="1"/>
      <c r="C642" s="1"/>
      <c r="D642" s="12"/>
      <c r="E642" s="1"/>
      <c r="F642" s="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4.25" customHeight="1" x14ac:dyDescent="0.25">
      <c r="A643" s="1"/>
      <c r="B643" s="1"/>
      <c r="C643" s="1"/>
      <c r="D643" s="12"/>
      <c r="E643" s="1"/>
      <c r="F643" s="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4.25" customHeight="1" x14ac:dyDescent="0.25">
      <c r="A644" s="1"/>
      <c r="B644" s="1"/>
      <c r="C644" s="1"/>
      <c r="D644" s="12"/>
      <c r="E644" s="1"/>
      <c r="F644" s="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4.25" customHeight="1" x14ac:dyDescent="0.25">
      <c r="A645" s="1"/>
      <c r="B645" s="1"/>
      <c r="C645" s="1"/>
      <c r="D645" s="12"/>
      <c r="E645" s="1"/>
      <c r="F645" s="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4.25" customHeight="1" x14ac:dyDescent="0.25">
      <c r="A646" s="1"/>
      <c r="B646" s="1"/>
      <c r="C646" s="1"/>
      <c r="D646" s="12"/>
      <c r="E646" s="1"/>
      <c r="F646" s="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4.25" customHeight="1" x14ac:dyDescent="0.25">
      <c r="A647" s="1"/>
      <c r="B647" s="1"/>
      <c r="C647" s="1"/>
      <c r="D647" s="12"/>
      <c r="E647" s="1"/>
      <c r="F647" s="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4.25" customHeight="1" x14ac:dyDescent="0.25">
      <c r="A648" s="1"/>
      <c r="B648" s="1"/>
      <c r="C648" s="1"/>
      <c r="D648" s="12"/>
      <c r="E648" s="1"/>
      <c r="F648" s="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4.25" customHeight="1" x14ac:dyDescent="0.25">
      <c r="A649" s="1"/>
      <c r="B649" s="1"/>
      <c r="C649" s="1"/>
      <c r="D649" s="12"/>
      <c r="E649" s="1"/>
      <c r="F649" s="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4.25" customHeight="1" x14ac:dyDescent="0.25">
      <c r="A650" s="1"/>
      <c r="B650" s="1"/>
      <c r="C650" s="1"/>
      <c r="D650" s="12"/>
      <c r="E650" s="1"/>
      <c r="F650" s="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4.25" customHeight="1" x14ac:dyDescent="0.25">
      <c r="A651" s="1"/>
      <c r="B651" s="1"/>
      <c r="C651" s="1"/>
      <c r="D651" s="12"/>
      <c r="E651" s="1"/>
      <c r="F651" s="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4.25" customHeight="1" x14ac:dyDescent="0.25">
      <c r="A652" s="1"/>
      <c r="B652" s="1"/>
      <c r="C652" s="1"/>
      <c r="D652" s="12"/>
      <c r="E652" s="1"/>
      <c r="F652" s="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4.25" customHeight="1" x14ac:dyDescent="0.25">
      <c r="A653" s="1"/>
      <c r="B653" s="1"/>
      <c r="C653" s="1"/>
      <c r="D653" s="12"/>
      <c r="E653" s="1"/>
      <c r="F653" s="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4.25" customHeight="1" x14ac:dyDescent="0.25">
      <c r="A654" s="1"/>
      <c r="B654" s="1"/>
      <c r="C654" s="1"/>
      <c r="D654" s="12"/>
      <c r="E654" s="1"/>
      <c r="F654" s="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4.25" customHeight="1" x14ac:dyDescent="0.25">
      <c r="A655" s="1"/>
      <c r="B655" s="1"/>
      <c r="C655" s="1"/>
      <c r="D655" s="12"/>
      <c r="E655" s="1"/>
      <c r="F655" s="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4.25" customHeight="1" x14ac:dyDescent="0.25">
      <c r="A656" s="1"/>
      <c r="B656" s="1"/>
      <c r="C656" s="1"/>
      <c r="D656" s="12"/>
      <c r="E656" s="1"/>
      <c r="F656" s="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4.25" customHeight="1" x14ac:dyDescent="0.25">
      <c r="A657" s="1"/>
      <c r="B657" s="1"/>
      <c r="C657" s="1"/>
      <c r="D657" s="12"/>
      <c r="E657" s="1"/>
      <c r="F657" s="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4.25" customHeight="1" x14ac:dyDescent="0.25">
      <c r="A658" s="1"/>
      <c r="B658" s="1"/>
      <c r="C658" s="1"/>
      <c r="D658" s="12"/>
      <c r="E658" s="1"/>
      <c r="F658" s="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4.25" customHeight="1" x14ac:dyDescent="0.25">
      <c r="A659" s="1"/>
      <c r="B659" s="1"/>
      <c r="C659" s="1"/>
      <c r="D659" s="12"/>
      <c r="E659" s="1"/>
      <c r="F659" s="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4.25" customHeight="1" x14ac:dyDescent="0.25">
      <c r="A660" s="1"/>
      <c r="B660" s="1"/>
      <c r="C660" s="1"/>
      <c r="D660" s="12"/>
      <c r="E660" s="1"/>
      <c r="F660" s="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4.25" customHeight="1" x14ac:dyDescent="0.25">
      <c r="A661" s="1"/>
      <c r="B661" s="1"/>
      <c r="C661" s="1"/>
      <c r="D661" s="12"/>
      <c r="E661" s="1"/>
      <c r="F661" s="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4.25" customHeight="1" x14ac:dyDescent="0.25">
      <c r="A662" s="1"/>
      <c r="B662" s="1"/>
      <c r="C662" s="1"/>
      <c r="D662" s="12"/>
      <c r="E662" s="1"/>
      <c r="F662" s="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4.25" customHeight="1" x14ac:dyDescent="0.25">
      <c r="A663" s="1"/>
      <c r="B663" s="1"/>
      <c r="C663" s="1"/>
      <c r="D663" s="12"/>
      <c r="E663" s="1"/>
      <c r="F663" s="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4.25" customHeight="1" x14ac:dyDescent="0.25">
      <c r="A664" s="1"/>
      <c r="B664" s="1"/>
      <c r="C664" s="1"/>
      <c r="D664" s="12"/>
      <c r="E664" s="1"/>
      <c r="F664" s="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4.25" customHeight="1" x14ac:dyDescent="0.25">
      <c r="A665" s="1"/>
      <c r="B665" s="1"/>
      <c r="C665" s="1"/>
      <c r="D665" s="12"/>
      <c r="E665" s="1"/>
      <c r="F665" s="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4.25" customHeight="1" x14ac:dyDescent="0.25">
      <c r="A666" s="1"/>
      <c r="B666" s="1"/>
      <c r="C666" s="1"/>
      <c r="D666" s="12"/>
      <c r="E666" s="1"/>
      <c r="F666" s="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4.25" customHeight="1" x14ac:dyDescent="0.25">
      <c r="A667" s="1"/>
      <c r="B667" s="1"/>
      <c r="C667" s="1"/>
      <c r="D667" s="12"/>
      <c r="E667" s="1"/>
      <c r="F667" s="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4.25" customHeight="1" x14ac:dyDescent="0.25">
      <c r="A668" s="1"/>
      <c r="B668" s="1"/>
      <c r="C668" s="1"/>
      <c r="D668" s="12"/>
      <c r="E668" s="1"/>
      <c r="F668" s="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4.25" customHeight="1" x14ac:dyDescent="0.25">
      <c r="A669" s="1"/>
      <c r="B669" s="1"/>
      <c r="C669" s="1"/>
      <c r="D669" s="12"/>
      <c r="E669" s="1"/>
      <c r="F669" s="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4.25" customHeight="1" x14ac:dyDescent="0.25">
      <c r="A670" s="1"/>
      <c r="B670" s="1"/>
      <c r="C670" s="1"/>
      <c r="D670" s="12"/>
      <c r="E670" s="1"/>
      <c r="F670" s="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4.25" customHeight="1" x14ac:dyDescent="0.25">
      <c r="A671" s="1"/>
      <c r="B671" s="1"/>
      <c r="C671" s="1"/>
      <c r="D671" s="12"/>
      <c r="E671" s="1"/>
      <c r="F671" s="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4.25" customHeight="1" x14ac:dyDescent="0.25">
      <c r="A672" s="1"/>
      <c r="B672" s="1"/>
      <c r="C672" s="1"/>
      <c r="D672" s="12"/>
      <c r="E672" s="1"/>
      <c r="F672" s="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4.25" customHeight="1" x14ac:dyDescent="0.25">
      <c r="A673" s="1"/>
      <c r="B673" s="1"/>
      <c r="C673" s="1"/>
      <c r="D673" s="12"/>
      <c r="E673" s="1"/>
      <c r="F673" s="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4.25" customHeight="1" x14ac:dyDescent="0.25">
      <c r="A674" s="1"/>
      <c r="B674" s="1"/>
      <c r="C674" s="1"/>
      <c r="D674" s="12"/>
      <c r="E674" s="1"/>
      <c r="F674" s="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4.25" customHeight="1" x14ac:dyDescent="0.25">
      <c r="A675" s="1"/>
      <c r="B675" s="1"/>
      <c r="C675" s="1"/>
      <c r="D675" s="12"/>
      <c r="E675" s="1"/>
      <c r="F675" s="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4.25" customHeight="1" x14ac:dyDescent="0.25">
      <c r="A676" s="1"/>
      <c r="B676" s="1"/>
      <c r="C676" s="1"/>
      <c r="D676" s="12"/>
      <c r="E676" s="1"/>
      <c r="F676" s="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4.25" customHeight="1" x14ac:dyDescent="0.25">
      <c r="A677" s="1"/>
      <c r="B677" s="1"/>
      <c r="C677" s="1"/>
      <c r="D677" s="12"/>
      <c r="E677" s="1"/>
      <c r="F677" s="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4.25" customHeight="1" x14ac:dyDescent="0.25">
      <c r="A678" s="1"/>
      <c r="B678" s="1"/>
      <c r="C678" s="1"/>
      <c r="D678" s="12"/>
      <c r="E678" s="1"/>
      <c r="F678" s="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4.25" customHeight="1" x14ac:dyDescent="0.25">
      <c r="A679" s="1"/>
      <c r="B679" s="1"/>
      <c r="C679" s="1"/>
      <c r="D679" s="12"/>
      <c r="E679" s="1"/>
      <c r="F679" s="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4.25" customHeight="1" x14ac:dyDescent="0.25">
      <c r="A680" s="1"/>
      <c r="B680" s="1"/>
      <c r="C680" s="1"/>
      <c r="D680" s="12"/>
      <c r="E680" s="1"/>
      <c r="F680" s="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4.25" customHeight="1" x14ac:dyDescent="0.25">
      <c r="A681" s="1"/>
      <c r="B681" s="1"/>
      <c r="C681" s="1"/>
      <c r="D681" s="12"/>
      <c r="E681" s="1"/>
      <c r="F681" s="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4.25" customHeight="1" x14ac:dyDescent="0.25">
      <c r="A682" s="1"/>
      <c r="B682" s="1"/>
      <c r="C682" s="1"/>
      <c r="D682" s="12"/>
      <c r="E682" s="1"/>
      <c r="F682" s="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4.25" customHeight="1" x14ac:dyDescent="0.25">
      <c r="A683" s="1"/>
      <c r="B683" s="1"/>
      <c r="C683" s="1"/>
      <c r="D683" s="12"/>
      <c r="E683" s="1"/>
      <c r="F683" s="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4.25" customHeight="1" x14ac:dyDescent="0.25">
      <c r="A684" s="1"/>
      <c r="B684" s="1"/>
      <c r="C684" s="1"/>
      <c r="D684" s="12"/>
      <c r="E684" s="1"/>
      <c r="F684" s="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4.25" customHeight="1" x14ac:dyDescent="0.25">
      <c r="A685" s="1"/>
      <c r="B685" s="1"/>
      <c r="C685" s="1"/>
      <c r="D685" s="12"/>
      <c r="E685" s="1"/>
      <c r="F685" s="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4.25" customHeight="1" x14ac:dyDescent="0.25">
      <c r="A686" s="1"/>
      <c r="B686" s="1"/>
      <c r="C686" s="1"/>
      <c r="D686" s="12"/>
      <c r="E686" s="1"/>
      <c r="F686" s="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4.25" customHeight="1" x14ac:dyDescent="0.25">
      <c r="A687" s="1"/>
      <c r="B687" s="1"/>
      <c r="C687" s="1"/>
      <c r="D687" s="12"/>
      <c r="E687" s="1"/>
      <c r="F687" s="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4.25" customHeight="1" x14ac:dyDescent="0.25">
      <c r="A688" s="1"/>
      <c r="B688" s="1"/>
      <c r="C688" s="1"/>
      <c r="D688" s="12"/>
      <c r="E688" s="1"/>
      <c r="F688" s="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4.25" customHeight="1" x14ac:dyDescent="0.25">
      <c r="A689" s="1"/>
      <c r="B689" s="1"/>
      <c r="C689" s="1"/>
      <c r="D689" s="12"/>
      <c r="E689" s="1"/>
      <c r="F689" s="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4.25" customHeight="1" x14ac:dyDescent="0.25">
      <c r="A690" s="1"/>
      <c r="B690" s="1"/>
      <c r="C690" s="1"/>
      <c r="D690" s="12"/>
      <c r="E690" s="1"/>
      <c r="F690" s="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4.25" customHeight="1" x14ac:dyDescent="0.25">
      <c r="A691" s="1"/>
      <c r="B691" s="1"/>
      <c r="C691" s="1"/>
      <c r="D691" s="12"/>
      <c r="E691" s="1"/>
      <c r="F691" s="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4.25" customHeight="1" x14ac:dyDescent="0.25">
      <c r="A692" s="1"/>
      <c r="B692" s="1"/>
      <c r="C692" s="1"/>
      <c r="D692" s="12"/>
      <c r="E692" s="1"/>
      <c r="F692" s="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4.25" customHeight="1" x14ac:dyDescent="0.25">
      <c r="A693" s="1"/>
      <c r="B693" s="1"/>
      <c r="C693" s="1"/>
      <c r="D693" s="12"/>
      <c r="E693" s="1"/>
      <c r="F693" s="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4.25" customHeight="1" x14ac:dyDescent="0.25">
      <c r="A694" s="1"/>
      <c r="B694" s="1"/>
      <c r="C694" s="1"/>
      <c r="D694" s="12"/>
      <c r="E694" s="1"/>
      <c r="F694" s="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4.25" customHeight="1" x14ac:dyDescent="0.25">
      <c r="A695" s="1"/>
      <c r="B695" s="1"/>
      <c r="C695" s="1"/>
      <c r="D695" s="12"/>
      <c r="E695" s="1"/>
      <c r="F695" s="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4.25" customHeight="1" x14ac:dyDescent="0.25">
      <c r="A696" s="1"/>
      <c r="B696" s="1"/>
      <c r="C696" s="1"/>
      <c r="D696" s="12"/>
      <c r="E696" s="1"/>
      <c r="F696" s="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4.25" customHeight="1" x14ac:dyDescent="0.25">
      <c r="A697" s="1"/>
      <c r="B697" s="1"/>
      <c r="C697" s="1"/>
      <c r="D697" s="12"/>
      <c r="E697" s="1"/>
      <c r="F697" s="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4.25" customHeight="1" x14ac:dyDescent="0.25">
      <c r="A698" s="1"/>
      <c r="B698" s="1"/>
      <c r="C698" s="1"/>
      <c r="D698" s="12"/>
      <c r="E698" s="1"/>
      <c r="F698" s="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4.25" customHeight="1" x14ac:dyDescent="0.25">
      <c r="A699" s="1"/>
      <c r="B699" s="1"/>
      <c r="C699" s="1"/>
      <c r="D699" s="12"/>
      <c r="E699" s="1"/>
      <c r="F699" s="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4.25" customHeight="1" x14ac:dyDescent="0.25">
      <c r="A700" s="1"/>
      <c r="B700" s="1"/>
      <c r="C700" s="1"/>
      <c r="D700" s="12"/>
      <c r="E700" s="1"/>
      <c r="F700" s="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4.25" customHeight="1" x14ac:dyDescent="0.25">
      <c r="A701" s="1"/>
      <c r="B701" s="1"/>
      <c r="C701" s="1"/>
      <c r="D701" s="12"/>
      <c r="E701" s="1"/>
      <c r="F701" s="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4.25" customHeight="1" x14ac:dyDescent="0.25">
      <c r="A702" s="1"/>
      <c r="B702" s="1"/>
      <c r="C702" s="1"/>
      <c r="D702" s="12"/>
      <c r="E702" s="1"/>
      <c r="F702" s="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4.25" customHeight="1" x14ac:dyDescent="0.25">
      <c r="A703" s="1"/>
      <c r="B703" s="1"/>
      <c r="C703" s="1"/>
      <c r="D703" s="12"/>
      <c r="E703" s="1"/>
      <c r="F703" s="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4.25" customHeight="1" x14ac:dyDescent="0.25">
      <c r="A704" s="1"/>
      <c r="B704" s="1"/>
      <c r="C704" s="1"/>
      <c r="D704" s="12"/>
      <c r="E704" s="1"/>
      <c r="F704" s="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4.25" customHeight="1" x14ac:dyDescent="0.25">
      <c r="A705" s="1"/>
      <c r="B705" s="1"/>
      <c r="C705" s="1"/>
      <c r="D705" s="12"/>
      <c r="E705" s="1"/>
      <c r="F705" s="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4.25" customHeight="1" x14ac:dyDescent="0.25">
      <c r="A706" s="1"/>
      <c r="B706" s="1"/>
      <c r="C706" s="1"/>
      <c r="D706" s="12"/>
      <c r="E706" s="1"/>
      <c r="F706" s="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4.25" customHeight="1" x14ac:dyDescent="0.25">
      <c r="A707" s="1"/>
      <c r="B707" s="1"/>
      <c r="C707" s="1"/>
      <c r="D707" s="12"/>
      <c r="E707" s="1"/>
      <c r="F707" s="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4.25" customHeight="1" x14ac:dyDescent="0.25">
      <c r="A708" s="1"/>
      <c r="B708" s="1"/>
      <c r="C708" s="1"/>
      <c r="D708" s="12"/>
      <c r="E708" s="1"/>
      <c r="F708" s="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4.25" customHeight="1" x14ac:dyDescent="0.25">
      <c r="A709" s="1"/>
      <c r="B709" s="1"/>
      <c r="C709" s="1"/>
      <c r="D709" s="12"/>
      <c r="E709" s="1"/>
      <c r="F709" s="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4.25" customHeight="1" x14ac:dyDescent="0.25">
      <c r="A710" s="1"/>
      <c r="B710" s="1"/>
      <c r="C710" s="1"/>
      <c r="D710" s="12"/>
      <c r="E710" s="1"/>
      <c r="F710" s="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4.25" customHeight="1" x14ac:dyDescent="0.25">
      <c r="A711" s="1"/>
      <c r="B711" s="1"/>
      <c r="C711" s="1"/>
      <c r="D711" s="12"/>
      <c r="E711" s="1"/>
      <c r="F711" s="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4.25" customHeight="1" x14ac:dyDescent="0.25">
      <c r="A712" s="1"/>
      <c r="B712" s="1"/>
      <c r="C712" s="1"/>
      <c r="D712" s="12"/>
      <c r="E712" s="1"/>
      <c r="F712" s="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4.25" customHeight="1" x14ac:dyDescent="0.25">
      <c r="A713" s="1"/>
      <c r="B713" s="1"/>
      <c r="C713" s="1"/>
      <c r="D713" s="12"/>
      <c r="E713" s="1"/>
      <c r="F713" s="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4.25" customHeight="1" x14ac:dyDescent="0.25">
      <c r="A714" s="1"/>
      <c r="B714" s="1"/>
      <c r="C714" s="1"/>
      <c r="D714" s="12"/>
      <c r="E714" s="1"/>
      <c r="F714" s="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4.25" customHeight="1" x14ac:dyDescent="0.25">
      <c r="A715" s="1"/>
      <c r="B715" s="1"/>
      <c r="C715" s="1"/>
      <c r="D715" s="12"/>
      <c r="E715" s="1"/>
      <c r="F715" s="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4.25" customHeight="1" x14ac:dyDescent="0.25">
      <c r="A716" s="1"/>
      <c r="B716" s="1"/>
      <c r="C716" s="1"/>
      <c r="D716" s="12"/>
      <c r="E716" s="1"/>
      <c r="F716" s="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4.25" customHeight="1" x14ac:dyDescent="0.25">
      <c r="A717" s="1"/>
      <c r="B717" s="1"/>
      <c r="C717" s="1"/>
      <c r="D717" s="12"/>
      <c r="E717" s="1"/>
      <c r="F717" s="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4.25" customHeight="1" x14ac:dyDescent="0.25">
      <c r="A718" s="1"/>
      <c r="B718" s="1"/>
      <c r="C718" s="1"/>
      <c r="D718" s="12"/>
      <c r="E718" s="1"/>
      <c r="F718" s="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4.25" customHeight="1" x14ac:dyDescent="0.25">
      <c r="A719" s="1"/>
      <c r="B719" s="1"/>
      <c r="C719" s="1"/>
      <c r="D719" s="12"/>
      <c r="E719" s="1"/>
      <c r="F719" s="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4.25" customHeight="1" x14ac:dyDescent="0.25">
      <c r="A720" s="1"/>
      <c r="B720" s="1"/>
      <c r="C720" s="1"/>
      <c r="D720" s="12"/>
      <c r="E720" s="1"/>
      <c r="F720" s="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4.25" customHeight="1" x14ac:dyDescent="0.25">
      <c r="A721" s="1"/>
      <c r="B721" s="1"/>
      <c r="C721" s="1"/>
      <c r="D721" s="12"/>
      <c r="E721" s="1"/>
      <c r="F721" s="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4.25" customHeight="1" x14ac:dyDescent="0.25">
      <c r="A722" s="1"/>
      <c r="B722" s="1"/>
      <c r="C722" s="1"/>
      <c r="D722" s="12"/>
      <c r="E722" s="1"/>
      <c r="F722" s="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4.25" customHeight="1" x14ac:dyDescent="0.25">
      <c r="A723" s="1"/>
      <c r="B723" s="1"/>
      <c r="C723" s="1"/>
      <c r="D723" s="12"/>
      <c r="E723" s="1"/>
      <c r="F723" s="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4.25" customHeight="1" x14ac:dyDescent="0.25">
      <c r="A724" s="1"/>
      <c r="B724" s="1"/>
      <c r="C724" s="1"/>
      <c r="D724" s="12"/>
      <c r="E724" s="1"/>
      <c r="F724" s="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4.25" customHeight="1" x14ac:dyDescent="0.25">
      <c r="A725" s="1"/>
      <c r="B725" s="1"/>
      <c r="C725" s="1"/>
      <c r="D725" s="12"/>
      <c r="E725" s="1"/>
      <c r="F725" s="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4.25" customHeight="1" x14ac:dyDescent="0.25">
      <c r="A726" s="1"/>
      <c r="B726" s="1"/>
      <c r="C726" s="1"/>
      <c r="D726" s="12"/>
      <c r="E726" s="1"/>
      <c r="F726" s="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4.25" customHeight="1" x14ac:dyDescent="0.25">
      <c r="A727" s="1"/>
      <c r="B727" s="1"/>
      <c r="C727" s="1"/>
      <c r="D727" s="12"/>
      <c r="E727" s="1"/>
      <c r="F727" s="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4.25" customHeight="1" x14ac:dyDescent="0.25">
      <c r="A728" s="1"/>
      <c r="B728" s="1"/>
      <c r="C728" s="1"/>
      <c r="D728" s="12"/>
      <c r="E728" s="1"/>
      <c r="F728" s="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4.25" customHeight="1" x14ac:dyDescent="0.25">
      <c r="A729" s="1"/>
      <c r="B729" s="1"/>
      <c r="C729" s="1"/>
      <c r="D729" s="12"/>
      <c r="E729" s="1"/>
      <c r="F729" s="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4.25" customHeight="1" x14ac:dyDescent="0.25">
      <c r="A730" s="1"/>
      <c r="B730" s="1"/>
      <c r="C730" s="1"/>
      <c r="D730" s="12"/>
      <c r="E730" s="1"/>
      <c r="F730" s="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4.25" customHeight="1" x14ac:dyDescent="0.25">
      <c r="A731" s="1"/>
      <c r="B731" s="1"/>
      <c r="C731" s="1"/>
      <c r="D731" s="12"/>
      <c r="E731" s="1"/>
      <c r="F731" s="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4.25" customHeight="1" x14ac:dyDescent="0.25">
      <c r="A732" s="1"/>
      <c r="B732" s="1"/>
      <c r="C732" s="1"/>
      <c r="D732" s="12"/>
      <c r="E732" s="1"/>
      <c r="F732" s="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4.25" customHeight="1" x14ac:dyDescent="0.25">
      <c r="A733" s="1"/>
      <c r="B733" s="1"/>
      <c r="C733" s="1"/>
      <c r="D733" s="12"/>
      <c r="E733" s="1"/>
      <c r="F733" s="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4.25" customHeight="1" x14ac:dyDescent="0.25">
      <c r="A734" s="1"/>
      <c r="B734" s="1"/>
      <c r="C734" s="1"/>
      <c r="D734" s="12"/>
      <c r="E734" s="1"/>
      <c r="F734" s="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4.25" customHeight="1" x14ac:dyDescent="0.25">
      <c r="A735" s="1"/>
      <c r="B735" s="1"/>
      <c r="C735" s="1"/>
      <c r="D735" s="12"/>
      <c r="E735" s="1"/>
      <c r="F735" s="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4.25" customHeight="1" x14ac:dyDescent="0.25">
      <c r="A736" s="1"/>
      <c r="B736" s="1"/>
      <c r="C736" s="1"/>
      <c r="D736" s="12"/>
      <c r="E736" s="1"/>
      <c r="F736" s="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4.25" customHeight="1" x14ac:dyDescent="0.25">
      <c r="A737" s="1"/>
      <c r="B737" s="1"/>
      <c r="C737" s="1"/>
      <c r="D737" s="12"/>
      <c r="E737" s="1"/>
      <c r="F737" s="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4.25" customHeight="1" x14ac:dyDescent="0.25">
      <c r="A738" s="1"/>
      <c r="B738" s="1"/>
      <c r="C738" s="1"/>
      <c r="D738" s="12"/>
      <c r="E738" s="1"/>
      <c r="F738" s="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4.25" customHeight="1" x14ac:dyDescent="0.25">
      <c r="A739" s="1"/>
      <c r="B739" s="1"/>
      <c r="C739" s="1"/>
      <c r="D739" s="12"/>
      <c r="E739" s="1"/>
      <c r="F739" s="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4.25" customHeight="1" x14ac:dyDescent="0.25">
      <c r="A740" s="1"/>
      <c r="B740" s="1"/>
      <c r="C740" s="1"/>
      <c r="D740" s="12"/>
      <c r="E740" s="1"/>
      <c r="F740" s="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4.25" customHeight="1" x14ac:dyDescent="0.25">
      <c r="A741" s="1"/>
      <c r="B741" s="1"/>
      <c r="C741" s="1"/>
      <c r="D741" s="12"/>
      <c r="E741" s="1"/>
      <c r="F741" s="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4.25" customHeight="1" x14ac:dyDescent="0.25">
      <c r="A742" s="1"/>
      <c r="B742" s="1"/>
      <c r="C742" s="1"/>
      <c r="D742" s="12"/>
      <c r="E742" s="1"/>
      <c r="F742" s="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4.25" customHeight="1" x14ac:dyDescent="0.25">
      <c r="A743" s="1"/>
      <c r="B743" s="1"/>
      <c r="C743" s="1"/>
      <c r="D743" s="12"/>
      <c r="E743" s="1"/>
      <c r="F743" s="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4.25" customHeight="1" x14ac:dyDescent="0.25">
      <c r="A744" s="1"/>
      <c r="B744" s="1"/>
      <c r="C744" s="1"/>
      <c r="D744" s="12"/>
      <c r="E744" s="1"/>
      <c r="F744" s="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4.25" customHeight="1" x14ac:dyDescent="0.25">
      <c r="A745" s="1"/>
      <c r="B745" s="1"/>
      <c r="C745" s="1"/>
      <c r="D745" s="12"/>
      <c r="E745" s="1"/>
      <c r="F745" s="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4.25" customHeight="1" x14ac:dyDescent="0.25">
      <c r="A746" s="1"/>
      <c r="B746" s="1"/>
      <c r="C746" s="1"/>
      <c r="D746" s="12"/>
      <c r="E746" s="1"/>
      <c r="F746" s="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4.25" customHeight="1" x14ac:dyDescent="0.25">
      <c r="A747" s="1"/>
      <c r="B747" s="1"/>
      <c r="C747" s="1"/>
      <c r="D747" s="12"/>
      <c r="E747" s="1"/>
      <c r="F747" s="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4.25" customHeight="1" x14ac:dyDescent="0.25">
      <c r="A748" s="1"/>
      <c r="B748" s="1"/>
      <c r="C748" s="1"/>
      <c r="D748" s="12"/>
      <c r="E748" s="1"/>
      <c r="F748" s="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4.25" customHeight="1" x14ac:dyDescent="0.25">
      <c r="A749" s="1"/>
      <c r="B749" s="1"/>
      <c r="C749" s="1"/>
      <c r="D749" s="12"/>
      <c r="E749" s="1"/>
      <c r="F749" s="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4.25" customHeight="1" x14ac:dyDescent="0.25">
      <c r="A750" s="1"/>
      <c r="B750" s="1"/>
      <c r="C750" s="1"/>
      <c r="D750" s="12"/>
      <c r="E750" s="1"/>
      <c r="F750" s="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4.25" customHeight="1" x14ac:dyDescent="0.25">
      <c r="A751" s="1"/>
      <c r="B751" s="1"/>
      <c r="C751" s="1"/>
      <c r="D751" s="12"/>
      <c r="E751" s="1"/>
      <c r="F751" s="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4.25" customHeight="1" x14ac:dyDescent="0.25">
      <c r="A752" s="1"/>
      <c r="B752" s="1"/>
      <c r="C752" s="1"/>
      <c r="D752" s="12"/>
      <c r="E752" s="1"/>
      <c r="F752" s="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4.25" customHeight="1" x14ac:dyDescent="0.25">
      <c r="A753" s="1"/>
      <c r="B753" s="1"/>
      <c r="C753" s="1"/>
      <c r="D753" s="12"/>
      <c r="E753" s="1"/>
      <c r="F753" s="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4.25" customHeight="1" x14ac:dyDescent="0.25">
      <c r="A754" s="1"/>
      <c r="B754" s="1"/>
      <c r="C754" s="1"/>
      <c r="D754" s="12"/>
      <c r="E754" s="1"/>
      <c r="F754" s="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4.25" customHeight="1" x14ac:dyDescent="0.25">
      <c r="A755" s="1"/>
      <c r="B755" s="1"/>
      <c r="C755" s="1"/>
      <c r="D755" s="12"/>
      <c r="E755" s="1"/>
      <c r="F755" s="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4.25" customHeight="1" x14ac:dyDescent="0.25">
      <c r="A756" s="1"/>
      <c r="B756" s="1"/>
      <c r="C756" s="1"/>
      <c r="D756" s="12"/>
      <c r="E756" s="1"/>
      <c r="F756" s="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4.25" customHeight="1" x14ac:dyDescent="0.25">
      <c r="A757" s="1"/>
      <c r="B757" s="1"/>
      <c r="C757" s="1"/>
      <c r="D757" s="12"/>
      <c r="E757" s="1"/>
      <c r="F757" s="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4.25" customHeight="1" x14ac:dyDescent="0.25">
      <c r="A758" s="1"/>
      <c r="B758" s="1"/>
      <c r="C758" s="1"/>
      <c r="D758" s="12"/>
      <c r="E758" s="1"/>
      <c r="F758" s="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4.25" customHeight="1" x14ac:dyDescent="0.25">
      <c r="A759" s="1"/>
      <c r="B759" s="1"/>
      <c r="C759" s="1"/>
      <c r="D759" s="12"/>
      <c r="E759" s="1"/>
      <c r="F759" s="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4.25" customHeight="1" x14ac:dyDescent="0.25">
      <c r="A760" s="1"/>
      <c r="B760" s="1"/>
      <c r="C760" s="1"/>
      <c r="D760" s="12"/>
      <c r="E760" s="1"/>
      <c r="F760" s="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4.25" customHeight="1" x14ac:dyDescent="0.25">
      <c r="A761" s="1"/>
      <c r="B761" s="1"/>
      <c r="C761" s="1"/>
      <c r="D761" s="12"/>
      <c r="E761" s="1"/>
      <c r="F761" s="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4.25" customHeight="1" x14ac:dyDescent="0.25">
      <c r="A762" s="1"/>
      <c r="B762" s="1"/>
      <c r="C762" s="1"/>
      <c r="D762" s="12"/>
      <c r="E762" s="1"/>
      <c r="F762" s="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4.25" customHeight="1" x14ac:dyDescent="0.25">
      <c r="A763" s="1"/>
      <c r="B763" s="1"/>
      <c r="C763" s="1"/>
      <c r="D763" s="12"/>
      <c r="E763" s="1"/>
      <c r="F763" s="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4.25" customHeight="1" x14ac:dyDescent="0.25">
      <c r="A764" s="1"/>
      <c r="B764" s="1"/>
      <c r="C764" s="1"/>
      <c r="D764" s="12"/>
      <c r="E764" s="1"/>
      <c r="F764" s="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4.25" customHeight="1" x14ac:dyDescent="0.25">
      <c r="A765" s="1"/>
      <c r="B765" s="1"/>
      <c r="C765" s="1"/>
      <c r="D765" s="12"/>
      <c r="E765" s="1"/>
      <c r="F765" s="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4.25" customHeight="1" x14ac:dyDescent="0.25">
      <c r="A766" s="1"/>
      <c r="B766" s="1"/>
      <c r="C766" s="1"/>
      <c r="D766" s="12"/>
      <c r="E766" s="1"/>
      <c r="F766" s="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4.25" customHeight="1" x14ac:dyDescent="0.25">
      <c r="A767" s="1"/>
      <c r="B767" s="1"/>
      <c r="C767" s="1"/>
      <c r="D767" s="12"/>
      <c r="E767" s="1"/>
      <c r="F767" s="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4.25" customHeight="1" x14ac:dyDescent="0.25">
      <c r="A768" s="1"/>
      <c r="B768" s="1"/>
      <c r="C768" s="1"/>
      <c r="D768" s="12"/>
      <c r="E768" s="1"/>
      <c r="F768" s="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4.25" customHeight="1" x14ac:dyDescent="0.25">
      <c r="A769" s="1"/>
      <c r="B769" s="1"/>
      <c r="C769" s="1"/>
      <c r="D769" s="12"/>
      <c r="E769" s="1"/>
      <c r="F769" s="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4.25" customHeight="1" x14ac:dyDescent="0.25">
      <c r="A770" s="1"/>
      <c r="B770" s="1"/>
      <c r="C770" s="1"/>
      <c r="D770" s="12"/>
      <c r="E770" s="1"/>
      <c r="F770" s="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4.25" customHeight="1" x14ac:dyDescent="0.25">
      <c r="A771" s="1"/>
      <c r="B771" s="1"/>
      <c r="C771" s="1"/>
      <c r="D771" s="12"/>
      <c r="E771" s="1"/>
      <c r="F771" s="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4.25" customHeight="1" x14ac:dyDescent="0.25">
      <c r="A772" s="1"/>
      <c r="B772" s="1"/>
      <c r="C772" s="1"/>
      <c r="D772" s="12"/>
      <c r="E772" s="1"/>
      <c r="F772" s="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4.25" customHeight="1" x14ac:dyDescent="0.25">
      <c r="A773" s="1"/>
      <c r="B773" s="1"/>
      <c r="C773" s="1"/>
      <c r="D773" s="12"/>
      <c r="E773" s="1"/>
      <c r="F773" s="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4.25" customHeight="1" x14ac:dyDescent="0.25">
      <c r="A774" s="1"/>
      <c r="B774" s="1"/>
      <c r="C774" s="1"/>
      <c r="D774" s="12"/>
      <c r="E774" s="1"/>
      <c r="F774" s="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4.25" customHeight="1" x14ac:dyDescent="0.25">
      <c r="A775" s="1"/>
      <c r="B775" s="1"/>
      <c r="C775" s="1"/>
      <c r="D775" s="12"/>
      <c r="E775" s="1"/>
      <c r="F775" s="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4.25" customHeight="1" x14ac:dyDescent="0.25">
      <c r="A776" s="1"/>
      <c r="B776" s="1"/>
      <c r="C776" s="1"/>
      <c r="D776" s="12"/>
      <c r="E776" s="1"/>
      <c r="F776" s="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4.25" customHeight="1" x14ac:dyDescent="0.25">
      <c r="A777" s="1"/>
      <c r="B777" s="1"/>
      <c r="C777" s="1"/>
      <c r="D777" s="12"/>
      <c r="E777" s="1"/>
      <c r="F777" s="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4.25" customHeight="1" x14ac:dyDescent="0.25">
      <c r="A778" s="1"/>
      <c r="B778" s="1"/>
      <c r="C778" s="1"/>
      <c r="D778" s="12"/>
      <c r="E778" s="1"/>
      <c r="F778" s="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4.25" customHeight="1" x14ac:dyDescent="0.25">
      <c r="A779" s="1"/>
      <c r="B779" s="1"/>
      <c r="C779" s="1"/>
      <c r="D779" s="12"/>
      <c r="E779" s="1"/>
      <c r="F779" s="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4.25" customHeight="1" x14ac:dyDescent="0.25">
      <c r="A780" s="1"/>
      <c r="B780" s="1"/>
      <c r="C780" s="1"/>
      <c r="D780" s="12"/>
      <c r="E780" s="1"/>
      <c r="F780" s="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4.25" customHeight="1" x14ac:dyDescent="0.25">
      <c r="A781" s="1"/>
      <c r="B781" s="1"/>
      <c r="C781" s="1"/>
      <c r="D781" s="12"/>
      <c r="E781" s="1"/>
      <c r="F781" s="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4.25" customHeight="1" x14ac:dyDescent="0.25">
      <c r="A782" s="1"/>
      <c r="B782" s="1"/>
      <c r="C782" s="1"/>
      <c r="D782" s="12"/>
      <c r="E782" s="1"/>
      <c r="F782" s="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4.25" customHeight="1" x14ac:dyDescent="0.25">
      <c r="A783" s="1"/>
      <c r="B783" s="1"/>
      <c r="C783" s="1"/>
      <c r="D783" s="12"/>
      <c r="E783" s="1"/>
      <c r="F783" s="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4.25" customHeight="1" x14ac:dyDescent="0.25">
      <c r="A784" s="1"/>
      <c r="B784" s="1"/>
      <c r="C784" s="1"/>
      <c r="D784" s="12"/>
      <c r="E784" s="1"/>
      <c r="F784" s="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4.25" customHeight="1" x14ac:dyDescent="0.25">
      <c r="A785" s="1"/>
      <c r="B785" s="1"/>
      <c r="C785" s="1"/>
      <c r="D785" s="12"/>
      <c r="E785" s="1"/>
      <c r="F785" s="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4.25" customHeight="1" x14ac:dyDescent="0.25">
      <c r="A786" s="1"/>
      <c r="B786" s="1"/>
      <c r="C786" s="1"/>
      <c r="D786" s="12"/>
      <c r="E786" s="1"/>
      <c r="F786" s="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4.25" customHeight="1" x14ac:dyDescent="0.25">
      <c r="A787" s="1"/>
      <c r="B787" s="1"/>
      <c r="C787" s="1"/>
      <c r="D787" s="12"/>
      <c r="E787" s="1"/>
      <c r="F787" s="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4.25" customHeight="1" x14ac:dyDescent="0.25">
      <c r="A788" s="1"/>
      <c r="B788" s="1"/>
      <c r="C788" s="1"/>
      <c r="D788" s="12"/>
      <c r="E788" s="1"/>
      <c r="F788" s="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4.25" customHeight="1" x14ac:dyDescent="0.25">
      <c r="A789" s="1"/>
      <c r="B789" s="1"/>
      <c r="C789" s="1"/>
      <c r="D789" s="12"/>
      <c r="E789" s="1"/>
      <c r="F789" s="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4.25" customHeight="1" x14ac:dyDescent="0.25">
      <c r="A790" s="1"/>
      <c r="B790" s="1"/>
      <c r="C790" s="1"/>
      <c r="D790" s="12"/>
      <c r="E790" s="1"/>
      <c r="F790" s="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4.25" customHeight="1" x14ac:dyDescent="0.25">
      <c r="A791" s="1"/>
      <c r="B791" s="1"/>
      <c r="C791" s="1"/>
      <c r="D791" s="12"/>
      <c r="E791" s="1"/>
      <c r="F791" s="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4.25" customHeight="1" x14ac:dyDescent="0.25">
      <c r="A792" s="1"/>
      <c r="B792" s="1"/>
      <c r="C792" s="1"/>
      <c r="D792" s="12"/>
      <c r="E792" s="1"/>
      <c r="F792" s="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4.25" customHeight="1" x14ac:dyDescent="0.25">
      <c r="A793" s="1"/>
      <c r="B793" s="1"/>
      <c r="C793" s="1"/>
      <c r="D793" s="12"/>
      <c r="E793" s="1"/>
      <c r="F793" s="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4.25" customHeight="1" x14ac:dyDescent="0.25">
      <c r="A794" s="1"/>
      <c r="B794" s="1"/>
      <c r="C794" s="1"/>
      <c r="D794" s="12"/>
      <c r="E794" s="1"/>
      <c r="F794" s="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4.25" customHeight="1" x14ac:dyDescent="0.25">
      <c r="A795" s="1"/>
      <c r="B795" s="1"/>
      <c r="C795" s="1"/>
      <c r="D795" s="12"/>
      <c r="E795" s="1"/>
      <c r="F795" s="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4.25" customHeight="1" x14ac:dyDescent="0.25">
      <c r="A796" s="1"/>
      <c r="B796" s="1"/>
      <c r="C796" s="1"/>
      <c r="D796" s="12"/>
      <c r="E796" s="1"/>
      <c r="F796" s="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4.25" customHeight="1" x14ac:dyDescent="0.25">
      <c r="A797" s="1"/>
      <c r="B797" s="1"/>
      <c r="C797" s="1"/>
      <c r="D797" s="12"/>
      <c r="E797" s="1"/>
      <c r="F797" s="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4.25" customHeight="1" x14ac:dyDescent="0.25">
      <c r="A798" s="1"/>
      <c r="B798" s="1"/>
      <c r="C798" s="1"/>
      <c r="D798" s="12"/>
      <c r="E798" s="1"/>
      <c r="F798" s="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4.25" customHeight="1" x14ac:dyDescent="0.25">
      <c r="A799" s="1"/>
      <c r="B799" s="1"/>
      <c r="C799" s="1"/>
      <c r="D799" s="12"/>
      <c r="E799" s="1"/>
      <c r="F799" s="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4.25" customHeight="1" x14ac:dyDescent="0.25">
      <c r="A800" s="1"/>
      <c r="B800" s="1"/>
      <c r="C800" s="1"/>
      <c r="D800" s="12"/>
      <c r="E800" s="1"/>
      <c r="F800" s="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4.25" customHeight="1" x14ac:dyDescent="0.25">
      <c r="A801" s="1"/>
      <c r="B801" s="1"/>
      <c r="C801" s="1"/>
      <c r="D801" s="12"/>
      <c r="E801" s="1"/>
      <c r="F801" s="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4.25" customHeight="1" x14ac:dyDescent="0.25">
      <c r="A802" s="1"/>
      <c r="B802" s="1"/>
      <c r="C802" s="1"/>
      <c r="D802" s="12"/>
      <c r="E802" s="1"/>
      <c r="F802" s="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4.25" customHeight="1" x14ac:dyDescent="0.25">
      <c r="A803" s="1"/>
      <c r="B803" s="1"/>
      <c r="C803" s="1"/>
      <c r="D803" s="12"/>
      <c r="E803" s="1"/>
      <c r="F803" s="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4.25" customHeight="1" x14ac:dyDescent="0.25">
      <c r="A804" s="1"/>
      <c r="B804" s="1"/>
      <c r="C804" s="1"/>
      <c r="D804" s="12"/>
      <c r="E804" s="1"/>
      <c r="F804" s="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4.25" customHeight="1" x14ac:dyDescent="0.25">
      <c r="A805" s="1"/>
      <c r="B805" s="1"/>
      <c r="C805" s="1"/>
      <c r="D805" s="12"/>
      <c r="E805" s="1"/>
      <c r="F805" s="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4.25" customHeight="1" x14ac:dyDescent="0.25">
      <c r="A806" s="1"/>
      <c r="B806" s="1"/>
      <c r="C806" s="1"/>
      <c r="D806" s="12"/>
      <c r="E806" s="1"/>
      <c r="F806" s="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4.25" customHeight="1" x14ac:dyDescent="0.25">
      <c r="A807" s="1"/>
      <c r="B807" s="1"/>
      <c r="C807" s="1"/>
      <c r="D807" s="12"/>
      <c r="E807" s="1"/>
      <c r="F807" s="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4.25" customHeight="1" x14ac:dyDescent="0.25">
      <c r="A808" s="1"/>
      <c r="B808" s="1"/>
      <c r="C808" s="1"/>
      <c r="D808" s="12"/>
      <c r="E808" s="1"/>
      <c r="F808" s="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4.25" customHeight="1" x14ac:dyDescent="0.25">
      <c r="A809" s="1"/>
      <c r="B809" s="1"/>
      <c r="C809" s="1"/>
      <c r="D809" s="12"/>
      <c r="E809" s="1"/>
      <c r="F809" s="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4.25" customHeight="1" x14ac:dyDescent="0.25">
      <c r="A810" s="1"/>
      <c r="B810" s="1"/>
      <c r="C810" s="1"/>
      <c r="D810" s="12"/>
      <c r="E810" s="1"/>
      <c r="F810" s="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4.25" customHeight="1" x14ac:dyDescent="0.25">
      <c r="A811" s="1"/>
      <c r="B811" s="1"/>
      <c r="C811" s="1"/>
      <c r="D811" s="12"/>
      <c r="E811" s="1"/>
      <c r="F811" s="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4.25" customHeight="1" x14ac:dyDescent="0.25">
      <c r="A812" s="1"/>
      <c r="B812" s="1"/>
      <c r="C812" s="1"/>
      <c r="D812" s="12"/>
      <c r="E812" s="1"/>
      <c r="F812" s="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4.25" customHeight="1" x14ac:dyDescent="0.25">
      <c r="A813" s="1"/>
      <c r="B813" s="1"/>
      <c r="C813" s="1"/>
      <c r="D813" s="12"/>
      <c r="E813" s="1"/>
      <c r="F813" s="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4.25" customHeight="1" x14ac:dyDescent="0.25">
      <c r="A814" s="1"/>
      <c r="B814" s="1"/>
      <c r="C814" s="1"/>
      <c r="D814" s="12"/>
      <c r="E814" s="1"/>
      <c r="F814" s="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4.25" customHeight="1" x14ac:dyDescent="0.25">
      <c r="A815" s="1"/>
      <c r="B815" s="1"/>
      <c r="C815" s="1"/>
      <c r="D815" s="12"/>
      <c r="E815" s="1"/>
      <c r="F815" s="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4.25" customHeight="1" x14ac:dyDescent="0.25">
      <c r="A816" s="1"/>
      <c r="B816" s="1"/>
      <c r="C816" s="1"/>
      <c r="D816" s="12"/>
      <c r="E816" s="1"/>
      <c r="F816" s="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4.25" customHeight="1" x14ac:dyDescent="0.25">
      <c r="A817" s="1"/>
      <c r="B817" s="1"/>
      <c r="C817" s="1"/>
      <c r="D817" s="12"/>
      <c r="E817" s="1"/>
      <c r="F817" s="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4.25" customHeight="1" x14ac:dyDescent="0.25">
      <c r="A818" s="1"/>
      <c r="B818" s="1"/>
      <c r="C818" s="1"/>
      <c r="D818" s="12"/>
      <c r="E818" s="1"/>
      <c r="F818" s="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4.25" customHeight="1" x14ac:dyDescent="0.25">
      <c r="A819" s="1"/>
      <c r="B819" s="1"/>
      <c r="C819" s="1"/>
      <c r="D819" s="12"/>
      <c r="E819" s="1"/>
      <c r="F819" s="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4.25" customHeight="1" x14ac:dyDescent="0.25">
      <c r="A820" s="1"/>
      <c r="B820" s="1"/>
      <c r="C820" s="1"/>
      <c r="D820" s="12"/>
      <c r="E820" s="1"/>
      <c r="F820" s="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4.25" customHeight="1" x14ac:dyDescent="0.25">
      <c r="A821" s="1"/>
      <c r="B821" s="1"/>
      <c r="C821" s="1"/>
      <c r="D821" s="12"/>
      <c r="E821" s="1"/>
      <c r="F821" s="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4.25" customHeight="1" x14ac:dyDescent="0.25">
      <c r="A822" s="1"/>
      <c r="B822" s="1"/>
      <c r="C822" s="1"/>
      <c r="D822" s="12"/>
      <c r="E822" s="1"/>
      <c r="F822" s="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4.25" customHeight="1" x14ac:dyDescent="0.25">
      <c r="A823" s="1"/>
      <c r="B823" s="1"/>
      <c r="C823" s="1"/>
      <c r="D823" s="12"/>
      <c r="E823" s="1"/>
      <c r="F823" s="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4.25" customHeight="1" x14ac:dyDescent="0.25">
      <c r="A824" s="1"/>
      <c r="B824" s="1"/>
      <c r="C824" s="1"/>
      <c r="D824" s="12"/>
      <c r="E824" s="1"/>
      <c r="F824" s="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4.25" customHeight="1" x14ac:dyDescent="0.25">
      <c r="A825" s="1"/>
      <c r="B825" s="1"/>
      <c r="C825" s="1"/>
      <c r="D825" s="12"/>
      <c r="E825" s="1"/>
      <c r="F825" s="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4.25" customHeight="1" x14ac:dyDescent="0.25">
      <c r="A826" s="1"/>
      <c r="B826" s="1"/>
      <c r="C826" s="1"/>
      <c r="D826" s="12"/>
      <c r="E826" s="1"/>
      <c r="F826" s="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4.25" customHeight="1" x14ac:dyDescent="0.25">
      <c r="A827" s="1"/>
      <c r="B827" s="1"/>
      <c r="C827" s="1"/>
      <c r="D827" s="12"/>
      <c r="E827" s="1"/>
      <c r="F827" s="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4.25" customHeight="1" x14ac:dyDescent="0.25">
      <c r="A828" s="1"/>
      <c r="B828" s="1"/>
      <c r="C828" s="1"/>
      <c r="D828" s="12"/>
      <c r="E828" s="1"/>
      <c r="F828" s="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4.25" customHeight="1" x14ac:dyDescent="0.25">
      <c r="A829" s="1"/>
      <c r="B829" s="1"/>
      <c r="C829" s="1"/>
      <c r="D829" s="12"/>
      <c r="E829" s="1"/>
      <c r="F829" s="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4.25" customHeight="1" x14ac:dyDescent="0.25">
      <c r="A830" s="1"/>
      <c r="B830" s="1"/>
      <c r="C830" s="1"/>
      <c r="D830" s="12"/>
      <c r="E830" s="1"/>
      <c r="F830" s="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4.25" customHeight="1" x14ac:dyDescent="0.25">
      <c r="A831" s="1"/>
      <c r="B831" s="1"/>
      <c r="C831" s="1"/>
      <c r="D831" s="12"/>
      <c r="E831" s="1"/>
      <c r="F831" s="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4.25" customHeight="1" x14ac:dyDescent="0.25">
      <c r="A832" s="1"/>
      <c r="B832" s="1"/>
      <c r="C832" s="1"/>
      <c r="D832" s="12"/>
      <c r="E832" s="1"/>
      <c r="F832" s="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4.25" customHeight="1" x14ac:dyDescent="0.25">
      <c r="A833" s="1"/>
      <c r="B833" s="1"/>
      <c r="C833" s="1"/>
      <c r="D833" s="12"/>
      <c r="E833" s="1"/>
      <c r="F833" s="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4.25" customHeight="1" x14ac:dyDescent="0.25">
      <c r="A834" s="1"/>
      <c r="B834" s="1"/>
      <c r="C834" s="1"/>
      <c r="D834" s="12"/>
      <c r="E834" s="1"/>
      <c r="F834" s="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4.25" customHeight="1" x14ac:dyDescent="0.25">
      <c r="A835" s="1"/>
      <c r="B835" s="1"/>
      <c r="C835" s="1"/>
      <c r="D835" s="12"/>
      <c r="E835" s="1"/>
      <c r="F835" s="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4.25" customHeight="1" x14ac:dyDescent="0.25">
      <c r="A836" s="1"/>
      <c r="B836" s="1"/>
      <c r="C836" s="1"/>
      <c r="D836" s="12"/>
      <c r="E836" s="1"/>
      <c r="F836" s="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4.25" customHeight="1" x14ac:dyDescent="0.25">
      <c r="A837" s="1"/>
      <c r="B837" s="1"/>
      <c r="C837" s="1"/>
      <c r="D837" s="12"/>
      <c r="E837" s="1"/>
      <c r="F837" s="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4.25" customHeight="1" x14ac:dyDescent="0.25">
      <c r="A838" s="1"/>
      <c r="B838" s="1"/>
      <c r="C838" s="1"/>
      <c r="D838" s="12"/>
      <c r="E838" s="1"/>
      <c r="F838" s="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4.25" customHeight="1" x14ac:dyDescent="0.25">
      <c r="A839" s="1"/>
      <c r="B839" s="1"/>
      <c r="C839" s="1"/>
      <c r="D839" s="12"/>
      <c r="E839" s="1"/>
      <c r="F839" s="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4.25" customHeight="1" x14ac:dyDescent="0.25">
      <c r="A840" s="1"/>
      <c r="B840" s="1"/>
      <c r="C840" s="1"/>
      <c r="D840" s="12"/>
      <c r="E840" s="1"/>
      <c r="F840" s="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4.25" customHeight="1" x14ac:dyDescent="0.25">
      <c r="A841" s="1"/>
      <c r="B841" s="1"/>
      <c r="C841" s="1"/>
      <c r="D841" s="12"/>
      <c r="E841" s="1"/>
      <c r="F841" s="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4.25" customHeight="1" x14ac:dyDescent="0.25">
      <c r="A842" s="1"/>
      <c r="B842" s="1"/>
      <c r="C842" s="1"/>
      <c r="D842" s="12"/>
      <c r="E842" s="1"/>
      <c r="F842" s="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4.25" customHeight="1" x14ac:dyDescent="0.25">
      <c r="A843" s="1"/>
      <c r="B843" s="1"/>
      <c r="C843" s="1"/>
      <c r="D843" s="12"/>
      <c r="E843" s="1"/>
      <c r="F843" s="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4.25" customHeight="1" x14ac:dyDescent="0.25">
      <c r="A844" s="1"/>
      <c r="B844" s="1"/>
      <c r="C844" s="1"/>
      <c r="D844" s="12"/>
      <c r="E844" s="1"/>
      <c r="F844" s="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4.25" customHeight="1" x14ac:dyDescent="0.25">
      <c r="A845" s="1"/>
      <c r="B845" s="1"/>
      <c r="C845" s="1"/>
      <c r="D845" s="12"/>
      <c r="E845" s="1"/>
      <c r="F845" s="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4.25" customHeight="1" x14ac:dyDescent="0.25">
      <c r="A846" s="1"/>
      <c r="B846" s="1"/>
      <c r="C846" s="1"/>
      <c r="D846" s="12"/>
      <c r="E846" s="1"/>
      <c r="F846" s="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4.25" customHeight="1" x14ac:dyDescent="0.25">
      <c r="A847" s="1"/>
      <c r="B847" s="1"/>
      <c r="C847" s="1"/>
      <c r="D847" s="12"/>
      <c r="E847" s="1"/>
      <c r="F847" s="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4.25" customHeight="1" x14ac:dyDescent="0.25">
      <c r="A848" s="1"/>
      <c r="B848" s="1"/>
      <c r="C848" s="1"/>
      <c r="D848" s="12"/>
      <c r="E848" s="1"/>
      <c r="F848" s="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4.25" customHeight="1" x14ac:dyDescent="0.25">
      <c r="A849" s="1"/>
      <c r="B849" s="1"/>
      <c r="C849" s="1"/>
      <c r="D849" s="12"/>
      <c r="E849" s="1"/>
      <c r="F849" s="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4.25" customHeight="1" x14ac:dyDescent="0.25">
      <c r="A850" s="1"/>
      <c r="B850" s="1"/>
      <c r="C850" s="1"/>
      <c r="D850" s="12"/>
      <c r="E850" s="1"/>
      <c r="F850" s="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4.25" customHeight="1" x14ac:dyDescent="0.25">
      <c r="A851" s="1"/>
      <c r="B851" s="1"/>
      <c r="C851" s="1"/>
      <c r="D851" s="12"/>
      <c r="E851" s="1"/>
      <c r="F851" s="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4.25" customHeight="1" x14ac:dyDescent="0.25">
      <c r="A852" s="1"/>
      <c r="B852" s="1"/>
      <c r="C852" s="1"/>
      <c r="D852" s="12"/>
      <c r="E852" s="1"/>
      <c r="F852" s="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4.25" customHeight="1" x14ac:dyDescent="0.25">
      <c r="A853" s="1"/>
      <c r="B853" s="1"/>
      <c r="C853" s="1"/>
      <c r="D853" s="12"/>
      <c r="E853" s="1"/>
      <c r="F853" s="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4.25" customHeight="1" x14ac:dyDescent="0.25">
      <c r="A854" s="1"/>
      <c r="B854" s="1"/>
      <c r="C854" s="1"/>
      <c r="D854" s="12"/>
      <c r="E854" s="1"/>
      <c r="F854" s="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4.25" customHeight="1" x14ac:dyDescent="0.25">
      <c r="A855" s="1"/>
      <c r="B855" s="1"/>
      <c r="C855" s="1"/>
      <c r="D855" s="12"/>
      <c r="E855" s="1"/>
      <c r="F855" s="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4.25" customHeight="1" x14ac:dyDescent="0.25">
      <c r="A856" s="1"/>
      <c r="B856" s="1"/>
      <c r="C856" s="1"/>
      <c r="D856" s="12"/>
      <c r="E856" s="1"/>
      <c r="F856" s="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4.25" customHeight="1" x14ac:dyDescent="0.25">
      <c r="A857" s="1"/>
      <c r="B857" s="1"/>
      <c r="C857" s="1"/>
      <c r="D857" s="12"/>
      <c r="E857" s="1"/>
      <c r="F857" s="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4.25" customHeight="1" x14ac:dyDescent="0.25">
      <c r="A858" s="1"/>
      <c r="B858" s="1"/>
      <c r="C858" s="1"/>
      <c r="D858" s="12"/>
      <c r="E858" s="1"/>
      <c r="F858" s="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4.25" customHeight="1" x14ac:dyDescent="0.25">
      <c r="A859" s="1"/>
      <c r="B859" s="1"/>
      <c r="C859" s="1"/>
      <c r="D859" s="12"/>
      <c r="E859" s="1"/>
      <c r="F859" s="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4.25" customHeight="1" x14ac:dyDescent="0.25">
      <c r="A860" s="1"/>
      <c r="B860" s="1"/>
      <c r="C860" s="1"/>
      <c r="D860" s="12"/>
      <c r="E860" s="1"/>
      <c r="F860" s="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4.25" customHeight="1" x14ac:dyDescent="0.25">
      <c r="A861" s="1"/>
      <c r="B861" s="1"/>
      <c r="C861" s="1"/>
      <c r="D861" s="12"/>
      <c r="E861" s="1"/>
      <c r="F861" s="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4.25" customHeight="1" x14ac:dyDescent="0.25">
      <c r="A862" s="1"/>
      <c r="B862" s="1"/>
      <c r="C862" s="1"/>
      <c r="D862" s="12"/>
      <c r="E862" s="1"/>
      <c r="F862" s="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4.25" customHeight="1" x14ac:dyDescent="0.25">
      <c r="A863" s="1"/>
      <c r="B863" s="1"/>
      <c r="C863" s="1"/>
      <c r="D863" s="12"/>
      <c r="E863" s="1"/>
      <c r="F863" s="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4.25" customHeight="1" x14ac:dyDescent="0.25">
      <c r="A864" s="1"/>
      <c r="B864" s="1"/>
      <c r="C864" s="1"/>
      <c r="D864" s="12"/>
      <c r="E864" s="1"/>
      <c r="F864" s="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4.25" customHeight="1" x14ac:dyDescent="0.25">
      <c r="A865" s="1"/>
      <c r="B865" s="1"/>
      <c r="C865" s="1"/>
      <c r="D865" s="12"/>
      <c r="E865" s="1"/>
      <c r="F865" s="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4.25" customHeight="1" x14ac:dyDescent="0.25">
      <c r="A866" s="1"/>
      <c r="B866" s="1"/>
      <c r="C866" s="1"/>
      <c r="D866" s="12"/>
      <c r="E866" s="1"/>
      <c r="F866" s="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4.25" customHeight="1" x14ac:dyDescent="0.25">
      <c r="A867" s="1"/>
      <c r="B867" s="1"/>
      <c r="C867" s="1"/>
      <c r="D867" s="12"/>
      <c r="E867" s="1"/>
      <c r="F867" s="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4.25" customHeight="1" x14ac:dyDescent="0.25">
      <c r="A868" s="1"/>
      <c r="B868" s="1"/>
      <c r="C868" s="1"/>
      <c r="D868" s="12"/>
      <c r="E868" s="1"/>
      <c r="F868" s="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4.25" customHeight="1" x14ac:dyDescent="0.25">
      <c r="A869" s="1"/>
      <c r="B869" s="1"/>
      <c r="C869" s="1"/>
      <c r="D869" s="12"/>
      <c r="E869" s="1"/>
      <c r="F869" s="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4.25" customHeight="1" x14ac:dyDescent="0.25">
      <c r="A870" s="1"/>
      <c r="B870" s="1"/>
      <c r="C870" s="1"/>
      <c r="D870" s="12"/>
      <c r="E870" s="1"/>
      <c r="F870" s="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4.25" customHeight="1" x14ac:dyDescent="0.25">
      <c r="A871" s="1"/>
      <c r="B871" s="1"/>
      <c r="C871" s="1"/>
      <c r="D871" s="12"/>
      <c r="E871" s="1"/>
      <c r="F871" s="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4.25" customHeight="1" x14ac:dyDescent="0.25">
      <c r="A872" s="1"/>
      <c r="B872" s="1"/>
      <c r="C872" s="1"/>
      <c r="D872" s="12"/>
      <c r="E872" s="1"/>
      <c r="F872" s="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4.25" customHeight="1" x14ac:dyDescent="0.25">
      <c r="A873" s="1"/>
      <c r="B873" s="1"/>
      <c r="C873" s="1"/>
      <c r="D873" s="12"/>
      <c r="E873" s="1"/>
      <c r="F873" s="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4.25" customHeight="1" x14ac:dyDescent="0.25">
      <c r="A874" s="1"/>
      <c r="B874" s="1"/>
      <c r="C874" s="1"/>
      <c r="D874" s="12"/>
      <c r="E874" s="1"/>
      <c r="F874" s="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4.25" customHeight="1" x14ac:dyDescent="0.25">
      <c r="A875" s="1"/>
      <c r="B875" s="1"/>
      <c r="C875" s="1"/>
      <c r="D875" s="12"/>
      <c r="E875" s="1"/>
      <c r="F875" s="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4.25" customHeight="1" x14ac:dyDescent="0.25">
      <c r="A876" s="1"/>
      <c r="B876" s="1"/>
      <c r="C876" s="1"/>
      <c r="D876" s="12"/>
      <c r="E876" s="1"/>
      <c r="F876" s="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4.25" customHeight="1" x14ac:dyDescent="0.25">
      <c r="A877" s="1"/>
      <c r="B877" s="1"/>
      <c r="C877" s="1"/>
      <c r="D877" s="12"/>
      <c r="E877" s="1"/>
      <c r="F877" s="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4.25" customHeight="1" x14ac:dyDescent="0.25">
      <c r="A878" s="1"/>
      <c r="B878" s="1"/>
      <c r="C878" s="1"/>
      <c r="D878" s="12"/>
      <c r="E878" s="1"/>
      <c r="F878" s="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4.25" customHeight="1" x14ac:dyDescent="0.25">
      <c r="A879" s="1"/>
      <c r="B879" s="1"/>
      <c r="C879" s="1"/>
      <c r="D879" s="12"/>
      <c r="E879" s="1"/>
      <c r="F879" s="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4.25" customHeight="1" x14ac:dyDescent="0.25">
      <c r="A880" s="1"/>
      <c r="B880" s="1"/>
      <c r="C880" s="1"/>
      <c r="D880" s="12"/>
      <c r="E880" s="1"/>
      <c r="F880" s="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4.25" customHeight="1" x14ac:dyDescent="0.25">
      <c r="A881" s="1"/>
      <c r="B881" s="1"/>
      <c r="C881" s="1"/>
      <c r="D881" s="12"/>
      <c r="E881" s="1"/>
      <c r="F881" s="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4.25" customHeight="1" x14ac:dyDescent="0.25">
      <c r="A882" s="1"/>
      <c r="B882" s="1"/>
      <c r="C882" s="1"/>
      <c r="D882" s="12"/>
      <c r="E882" s="1"/>
      <c r="F882" s="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4.25" customHeight="1" x14ac:dyDescent="0.25">
      <c r="A883" s="1"/>
      <c r="B883" s="1"/>
      <c r="C883" s="1"/>
      <c r="D883" s="12"/>
      <c r="E883" s="1"/>
      <c r="F883" s="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4.25" customHeight="1" x14ac:dyDescent="0.25">
      <c r="A884" s="1"/>
      <c r="B884" s="1"/>
      <c r="C884" s="1"/>
      <c r="D884" s="12"/>
      <c r="E884" s="1"/>
      <c r="F884" s="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4.25" customHeight="1" x14ac:dyDescent="0.25">
      <c r="A885" s="1"/>
      <c r="B885" s="1"/>
      <c r="C885" s="1"/>
      <c r="D885" s="12"/>
      <c r="E885" s="1"/>
      <c r="F885" s="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4.25" customHeight="1" x14ac:dyDescent="0.25">
      <c r="A886" s="1"/>
      <c r="B886" s="1"/>
      <c r="C886" s="1"/>
      <c r="D886" s="12"/>
      <c r="E886" s="1"/>
      <c r="F886" s="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4.25" customHeight="1" x14ac:dyDescent="0.25">
      <c r="A887" s="1"/>
      <c r="B887" s="1"/>
      <c r="C887" s="1"/>
      <c r="D887" s="12"/>
      <c r="E887" s="1"/>
      <c r="F887" s="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4.25" customHeight="1" x14ac:dyDescent="0.25">
      <c r="A888" s="1"/>
      <c r="B888" s="1"/>
      <c r="C888" s="1"/>
      <c r="D888" s="12"/>
      <c r="E888" s="1"/>
      <c r="F888" s="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4.25" customHeight="1" x14ac:dyDescent="0.25">
      <c r="A889" s="1"/>
      <c r="B889" s="1"/>
      <c r="C889" s="1"/>
      <c r="D889" s="12"/>
      <c r="E889" s="1"/>
      <c r="F889" s="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4.25" customHeight="1" x14ac:dyDescent="0.25">
      <c r="A890" s="1"/>
      <c r="B890" s="1"/>
      <c r="C890" s="1"/>
      <c r="D890" s="12"/>
      <c r="E890" s="1"/>
      <c r="F890" s="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4.25" customHeight="1" x14ac:dyDescent="0.25">
      <c r="A891" s="1"/>
      <c r="B891" s="1"/>
      <c r="C891" s="1"/>
      <c r="D891" s="12"/>
      <c r="E891" s="1"/>
      <c r="F891" s="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4.25" customHeight="1" x14ac:dyDescent="0.25">
      <c r="A892" s="1"/>
      <c r="B892" s="1"/>
      <c r="C892" s="1"/>
      <c r="D892" s="12"/>
      <c r="E892" s="1"/>
      <c r="F892" s="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4.25" customHeight="1" x14ac:dyDescent="0.25">
      <c r="A893" s="1"/>
      <c r="B893" s="1"/>
      <c r="C893" s="1"/>
      <c r="D893" s="12"/>
      <c r="E893" s="1"/>
      <c r="F893" s="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4.25" customHeight="1" x14ac:dyDescent="0.25">
      <c r="A894" s="1"/>
      <c r="B894" s="1"/>
      <c r="C894" s="1"/>
      <c r="D894" s="12"/>
      <c r="E894" s="1"/>
      <c r="F894" s="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4.25" customHeight="1" x14ac:dyDescent="0.25">
      <c r="A895" s="1"/>
      <c r="B895" s="1"/>
      <c r="C895" s="1"/>
      <c r="D895" s="12"/>
      <c r="E895" s="1"/>
      <c r="F895" s="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4.25" customHeight="1" x14ac:dyDescent="0.25">
      <c r="A896" s="1"/>
      <c r="B896" s="1"/>
      <c r="C896" s="1"/>
      <c r="D896" s="12"/>
      <c r="E896" s="1"/>
      <c r="F896" s="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4.25" customHeight="1" x14ac:dyDescent="0.25">
      <c r="A897" s="1"/>
      <c r="B897" s="1"/>
      <c r="C897" s="1"/>
      <c r="D897" s="12"/>
      <c r="E897" s="1"/>
      <c r="F897" s="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4.25" customHeight="1" x14ac:dyDescent="0.25">
      <c r="A898" s="1"/>
      <c r="B898" s="1"/>
      <c r="C898" s="1"/>
      <c r="D898" s="12"/>
      <c r="E898" s="1"/>
      <c r="F898" s="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4.25" customHeight="1" x14ac:dyDescent="0.25">
      <c r="A899" s="1"/>
      <c r="B899" s="1"/>
      <c r="C899" s="1"/>
      <c r="D899" s="12"/>
      <c r="E899" s="1"/>
      <c r="F899" s="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4.25" customHeight="1" x14ac:dyDescent="0.25">
      <c r="A900" s="1"/>
      <c r="B900" s="1"/>
      <c r="C900" s="1"/>
      <c r="D900" s="12"/>
      <c r="E900" s="1"/>
      <c r="F900" s="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4.25" customHeight="1" x14ac:dyDescent="0.25">
      <c r="A901" s="1"/>
      <c r="B901" s="1"/>
      <c r="C901" s="1"/>
      <c r="D901" s="12"/>
      <c r="E901" s="1"/>
      <c r="F901" s="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4.25" customHeight="1" x14ac:dyDescent="0.25">
      <c r="A902" s="1"/>
      <c r="B902" s="1"/>
      <c r="C902" s="1"/>
      <c r="D902" s="12"/>
      <c r="E902" s="1"/>
      <c r="F902" s="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4.25" customHeight="1" x14ac:dyDescent="0.25">
      <c r="A903" s="1"/>
      <c r="B903" s="1"/>
      <c r="C903" s="1"/>
      <c r="D903" s="12"/>
      <c r="E903" s="1"/>
      <c r="F903" s="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4.25" customHeight="1" x14ac:dyDescent="0.25">
      <c r="A904" s="1"/>
      <c r="B904" s="1"/>
      <c r="C904" s="1"/>
      <c r="D904" s="12"/>
      <c r="E904" s="1"/>
      <c r="F904" s="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4.25" customHeight="1" x14ac:dyDescent="0.25">
      <c r="A905" s="1"/>
      <c r="B905" s="1"/>
      <c r="C905" s="1"/>
      <c r="D905" s="12"/>
      <c r="E905" s="1"/>
      <c r="F905" s="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4.25" customHeight="1" x14ac:dyDescent="0.25">
      <c r="A906" s="1"/>
      <c r="B906" s="1"/>
      <c r="C906" s="1"/>
      <c r="D906" s="12"/>
      <c r="E906" s="1"/>
      <c r="F906" s="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4.25" customHeight="1" x14ac:dyDescent="0.25">
      <c r="A907" s="1"/>
      <c r="B907" s="1"/>
      <c r="C907" s="1"/>
      <c r="D907" s="12"/>
      <c r="E907" s="1"/>
      <c r="F907" s="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4.25" customHeight="1" x14ac:dyDescent="0.25">
      <c r="A908" s="1"/>
      <c r="B908" s="1"/>
      <c r="C908" s="1"/>
      <c r="D908" s="12"/>
      <c r="E908" s="1"/>
      <c r="F908" s="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4.25" customHeight="1" x14ac:dyDescent="0.25">
      <c r="A909" s="1"/>
      <c r="B909" s="1"/>
      <c r="C909" s="1"/>
      <c r="D909" s="12"/>
      <c r="E909" s="1"/>
      <c r="F909" s="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4.25" customHeight="1" x14ac:dyDescent="0.25">
      <c r="A910" s="1"/>
      <c r="B910" s="1"/>
      <c r="C910" s="1"/>
      <c r="D910" s="12"/>
      <c r="E910" s="1"/>
      <c r="F910" s="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4.25" customHeight="1" x14ac:dyDescent="0.25">
      <c r="A911" s="1"/>
      <c r="B911" s="1"/>
      <c r="C911" s="1"/>
      <c r="D911" s="12"/>
      <c r="E911" s="1"/>
      <c r="F911" s="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4.25" customHeight="1" x14ac:dyDescent="0.25">
      <c r="A912" s="1"/>
      <c r="B912" s="1"/>
      <c r="C912" s="1"/>
      <c r="D912" s="12"/>
      <c r="E912" s="1"/>
      <c r="F912" s="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4.25" customHeight="1" x14ac:dyDescent="0.25">
      <c r="A913" s="1"/>
      <c r="B913" s="1"/>
      <c r="C913" s="1"/>
      <c r="D913" s="12"/>
      <c r="E913" s="1"/>
      <c r="F913" s="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4.25" customHeight="1" x14ac:dyDescent="0.25">
      <c r="A914" s="1"/>
      <c r="B914" s="1"/>
      <c r="C914" s="1"/>
      <c r="D914" s="12"/>
      <c r="E914" s="1"/>
      <c r="F914" s="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4.25" customHeight="1" x14ac:dyDescent="0.25">
      <c r="A915" s="1"/>
      <c r="B915" s="1"/>
      <c r="C915" s="1"/>
      <c r="D915" s="12"/>
      <c r="E915" s="1"/>
      <c r="F915" s="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4.25" customHeight="1" x14ac:dyDescent="0.25">
      <c r="A916" s="1"/>
      <c r="B916" s="1"/>
      <c r="C916" s="1"/>
      <c r="D916" s="12"/>
      <c r="E916" s="1"/>
      <c r="F916" s="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4.25" customHeight="1" x14ac:dyDescent="0.25">
      <c r="A917" s="1"/>
      <c r="B917" s="1"/>
      <c r="C917" s="1"/>
      <c r="D917" s="12"/>
      <c r="E917" s="1"/>
      <c r="F917" s="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4.25" customHeight="1" x14ac:dyDescent="0.25">
      <c r="A918" s="1"/>
      <c r="B918" s="1"/>
      <c r="C918" s="1"/>
      <c r="D918" s="12"/>
      <c r="E918" s="1"/>
      <c r="F918" s="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4.25" customHeight="1" x14ac:dyDescent="0.25">
      <c r="A919" s="1"/>
      <c r="B919" s="1"/>
      <c r="C919" s="1"/>
      <c r="D919" s="12"/>
      <c r="E919" s="1"/>
      <c r="F919" s="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4.25" customHeight="1" x14ac:dyDescent="0.25">
      <c r="A920" s="1"/>
      <c r="B920" s="1"/>
      <c r="C920" s="1"/>
      <c r="D920" s="12"/>
      <c r="E920" s="1"/>
      <c r="F920" s="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4.25" customHeight="1" x14ac:dyDescent="0.25">
      <c r="A921" s="1"/>
      <c r="B921" s="1"/>
      <c r="C921" s="1"/>
      <c r="D921" s="12"/>
      <c r="E921" s="1"/>
      <c r="F921" s="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4.25" customHeight="1" x14ac:dyDescent="0.25">
      <c r="A922" s="1"/>
      <c r="B922" s="1"/>
      <c r="C922" s="1"/>
      <c r="D922" s="12"/>
      <c r="E922" s="1"/>
      <c r="F922" s="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4.25" customHeight="1" x14ac:dyDescent="0.25">
      <c r="A923" s="1"/>
      <c r="B923" s="1"/>
      <c r="C923" s="1"/>
      <c r="D923" s="12"/>
      <c r="E923" s="1"/>
      <c r="F923" s="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4.25" customHeight="1" x14ac:dyDescent="0.25">
      <c r="A924" s="1"/>
      <c r="B924" s="1"/>
      <c r="C924" s="1"/>
      <c r="D924" s="12"/>
      <c r="E924" s="1"/>
      <c r="F924" s="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4.25" customHeight="1" x14ac:dyDescent="0.25">
      <c r="A925" s="1"/>
      <c r="B925" s="1"/>
      <c r="C925" s="1"/>
      <c r="D925" s="12"/>
      <c r="E925" s="1"/>
      <c r="F925" s="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4.25" customHeight="1" x14ac:dyDescent="0.25">
      <c r="A926" s="1"/>
      <c r="B926" s="1"/>
      <c r="C926" s="1"/>
      <c r="D926" s="12"/>
      <c r="E926" s="1"/>
      <c r="F926" s="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4.25" customHeight="1" x14ac:dyDescent="0.25">
      <c r="A927" s="1"/>
      <c r="B927" s="1"/>
      <c r="C927" s="1"/>
      <c r="D927" s="12"/>
      <c r="E927" s="1"/>
      <c r="F927" s="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4.25" customHeight="1" x14ac:dyDescent="0.25">
      <c r="A928" s="1"/>
      <c r="B928" s="1"/>
      <c r="C928" s="1"/>
      <c r="D928" s="12"/>
      <c r="E928" s="1"/>
      <c r="F928" s="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4.25" customHeight="1" x14ac:dyDescent="0.25">
      <c r="A929" s="1"/>
      <c r="B929" s="1"/>
      <c r="C929" s="1"/>
      <c r="D929" s="12"/>
      <c r="E929" s="1"/>
      <c r="F929" s="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4.25" customHeight="1" x14ac:dyDescent="0.25">
      <c r="A930" s="1"/>
      <c r="B930" s="1"/>
      <c r="C930" s="1"/>
      <c r="D930" s="12"/>
      <c r="E930" s="1"/>
      <c r="F930" s="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4.25" customHeight="1" x14ac:dyDescent="0.25">
      <c r="A931" s="1"/>
      <c r="B931" s="1"/>
      <c r="C931" s="1"/>
      <c r="D931" s="12"/>
      <c r="E931" s="1"/>
      <c r="F931" s="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4.25" customHeight="1" x14ac:dyDescent="0.25">
      <c r="A932" s="1"/>
      <c r="B932" s="1"/>
      <c r="C932" s="1"/>
      <c r="D932" s="12"/>
      <c r="E932" s="1"/>
      <c r="F932" s="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4.25" customHeight="1" x14ac:dyDescent="0.25">
      <c r="A933" s="1"/>
      <c r="B933" s="1"/>
      <c r="C933" s="1"/>
      <c r="D933" s="12"/>
      <c r="E933" s="1"/>
      <c r="F933" s="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4.25" customHeight="1" x14ac:dyDescent="0.25">
      <c r="A934" s="1"/>
      <c r="B934" s="1"/>
      <c r="C934" s="1"/>
      <c r="D934" s="12"/>
      <c r="E934" s="1"/>
      <c r="F934" s="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4.25" customHeight="1" x14ac:dyDescent="0.25">
      <c r="A935" s="1"/>
      <c r="B935" s="1"/>
      <c r="C935" s="1"/>
      <c r="D935" s="12"/>
      <c r="E935" s="1"/>
      <c r="F935" s="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4.25" customHeight="1" x14ac:dyDescent="0.25">
      <c r="A936" s="1"/>
      <c r="B936" s="1"/>
      <c r="C936" s="1"/>
      <c r="D936" s="12"/>
      <c r="E936" s="1"/>
      <c r="F936" s="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4.25" customHeight="1" x14ac:dyDescent="0.25">
      <c r="A937" s="1"/>
      <c r="B937" s="1"/>
      <c r="C937" s="1"/>
      <c r="D937" s="12"/>
      <c r="E937" s="1"/>
      <c r="F937" s="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4.25" customHeight="1" x14ac:dyDescent="0.25">
      <c r="A938" s="1"/>
      <c r="B938" s="1"/>
      <c r="C938" s="1"/>
      <c r="D938" s="12"/>
      <c r="E938" s="1"/>
      <c r="F938" s="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4.25" customHeight="1" x14ac:dyDescent="0.25">
      <c r="A939" s="1"/>
      <c r="B939" s="1"/>
      <c r="C939" s="1"/>
      <c r="D939" s="12"/>
      <c r="E939" s="1"/>
      <c r="F939" s="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4.25" customHeight="1" x14ac:dyDescent="0.25">
      <c r="A940" s="1"/>
      <c r="B940" s="1"/>
      <c r="C940" s="1"/>
      <c r="D940" s="12"/>
      <c r="E940" s="1"/>
      <c r="F940" s="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4.25" customHeight="1" x14ac:dyDescent="0.25">
      <c r="A941" s="1"/>
      <c r="B941" s="1"/>
      <c r="C941" s="1"/>
      <c r="D941" s="12"/>
      <c r="E941" s="1"/>
      <c r="F941" s="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4.25" customHeight="1" x14ac:dyDescent="0.25">
      <c r="A942" s="1"/>
      <c r="B942" s="1"/>
      <c r="C942" s="1"/>
      <c r="D942" s="12"/>
      <c r="E942" s="1"/>
      <c r="F942" s="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4.25" customHeight="1" x14ac:dyDescent="0.25">
      <c r="A943" s="1"/>
      <c r="B943" s="1"/>
      <c r="C943" s="1"/>
      <c r="D943" s="12"/>
      <c r="E943" s="1"/>
      <c r="F943" s="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4.25" customHeight="1" x14ac:dyDescent="0.25">
      <c r="A944" s="1"/>
      <c r="B944" s="1"/>
      <c r="C944" s="1"/>
      <c r="D944" s="12"/>
      <c r="E944" s="1"/>
      <c r="F944" s="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4.25" customHeight="1" x14ac:dyDescent="0.25">
      <c r="A945" s="1"/>
      <c r="B945" s="1"/>
      <c r="C945" s="1"/>
      <c r="D945" s="12"/>
      <c r="E945" s="1"/>
      <c r="F945" s="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4.25" customHeight="1" x14ac:dyDescent="0.25">
      <c r="A946" s="1"/>
      <c r="B946" s="1"/>
      <c r="C946" s="1"/>
      <c r="D946" s="12"/>
      <c r="E946" s="1"/>
      <c r="F946" s="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4.25" customHeight="1" x14ac:dyDescent="0.25">
      <c r="A947" s="1"/>
      <c r="B947" s="1"/>
      <c r="C947" s="1"/>
      <c r="D947" s="12"/>
      <c r="E947" s="1"/>
      <c r="F947" s="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4.25" customHeight="1" x14ac:dyDescent="0.25">
      <c r="A948" s="1"/>
      <c r="B948" s="1"/>
      <c r="C948" s="1"/>
      <c r="D948" s="12"/>
      <c r="E948" s="1"/>
      <c r="F948" s="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4.25" customHeight="1" x14ac:dyDescent="0.25">
      <c r="A949" s="1"/>
      <c r="B949" s="1"/>
      <c r="C949" s="1"/>
      <c r="D949" s="12"/>
      <c r="E949" s="1"/>
      <c r="F949" s="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4.25" customHeight="1" x14ac:dyDescent="0.25">
      <c r="A950" s="1"/>
      <c r="B950" s="1"/>
      <c r="C950" s="1"/>
      <c r="D950" s="12"/>
      <c r="E950" s="1"/>
      <c r="F950" s="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4.25" customHeight="1" x14ac:dyDescent="0.25">
      <c r="A951" s="1"/>
      <c r="B951" s="1"/>
      <c r="C951" s="1"/>
      <c r="D951" s="12"/>
      <c r="E951" s="1"/>
      <c r="F951" s="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4.25" customHeight="1" x14ac:dyDescent="0.25">
      <c r="A952" s="1"/>
      <c r="B952" s="1"/>
      <c r="C952" s="1"/>
      <c r="D952" s="12"/>
      <c r="E952" s="1"/>
      <c r="F952" s="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4.25" customHeight="1" x14ac:dyDescent="0.25">
      <c r="A953" s="1"/>
      <c r="B953" s="1"/>
      <c r="C953" s="1"/>
      <c r="D953" s="12"/>
      <c r="E953" s="1"/>
      <c r="F953" s="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4.25" customHeight="1" x14ac:dyDescent="0.25">
      <c r="A954" s="1"/>
      <c r="B954" s="1"/>
      <c r="C954" s="1"/>
      <c r="D954" s="12"/>
      <c r="E954" s="1"/>
      <c r="F954" s="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4.25" customHeight="1" x14ac:dyDescent="0.25">
      <c r="A955" s="1"/>
      <c r="B955" s="1"/>
      <c r="C955" s="1"/>
      <c r="D955" s="12"/>
      <c r="E955" s="1"/>
      <c r="F955" s="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4.25" customHeight="1" x14ac:dyDescent="0.25">
      <c r="A956" s="1"/>
      <c r="B956" s="1"/>
      <c r="C956" s="1"/>
      <c r="D956" s="12"/>
      <c r="E956" s="1"/>
      <c r="F956" s="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4.25" customHeight="1" x14ac:dyDescent="0.25">
      <c r="A957" s="1"/>
      <c r="B957" s="1"/>
      <c r="C957" s="1"/>
      <c r="D957" s="12"/>
      <c r="E957" s="1"/>
      <c r="F957" s="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4.25" customHeight="1" x14ac:dyDescent="0.25">
      <c r="A958" s="1"/>
      <c r="B958" s="1"/>
      <c r="C958" s="1"/>
      <c r="D958" s="12"/>
      <c r="E958" s="1"/>
      <c r="F958" s="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4.25" customHeight="1" x14ac:dyDescent="0.25">
      <c r="A959" s="1"/>
      <c r="B959" s="1"/>
      <c r="C959" s="1"/>
      <c r="D959" s="12"/>
      <c r="E959" s="1"/>
      <c r="F959" s="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4.25" customHeight="1" x14ac:dyDescent="0.25">
      <c r="A960" s="1"/>
      <c r="B960" s="1"/>
      <c r="C960" s="1"/>
      <c r="D960" s="12"/>
      <c r="E960" s="1"/>
      <c r="F960" s="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4.25" customHeight="1" x14ac:dyDescent="0.25">
      <c r="A961" s="1"/>
      <c r="B961" s="1"/>
      <c r="C961" s="1"/>
      <c r="D961" s="12"/>
      <c r="E961" s="1"/>
      <c r="F961" s="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4.25" customHeight="1" x14ac:dyDescent="0.25">
      <c r="A962" s="1"/>
      <c r="B962" s="1"/>
      <c r="C962" s="1"/>
      <c r="D962" s="12"/>
      <c r="E962" s="1"/>
      <c r="F962" s="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4.25" customHeight="1" x14ac:dyDescent="0.25">
      <c r="A963" s="1"/>
      <c r="B963" s="1"/>
      <c r="C963" s="1"/>
      <c r="D963" s="12"/>
      <c r="E963" s="1"/>
      <c r="F963" s="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4.25" customHeight="1" x14ac:dyDescent="0.25">
      <c r="A964" s="1"/>
      <c r="B964" s="1"/>
      <c r="C964" s="1"/>
      <c r="D964" s="12"/>
      <c r="E964" s="1"/>
      <c r="F964" s="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4.25" customHeight="1" x14ac:dyDescent="0.25">
      <c r="A965" s="1"/>
      <c r="B965" s="1"/>
      <c r="C965" s="1"/>
      <c r="D965" s="12"/>
      <c r="E965" s="1"/>
      <c r="F965" s="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4.25" customHeight="1" x14ac:dyDescent="0.25">
      <c r="A966" s="1"/>
      <c r="B966" s="1"/>
      <c r="C966" s="1"/>
      <c r="D966" s="12"/>
      <c r="E966" s="1"/>
      <c r="F966" s="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4.25" customHeight="1" x14ac:dyDescent="0.25">
      <c r="A967" s="1"/>
      <c r="B967" s="1"/>
      <c r="C967" s="1"/>
      <c r="D967" s="12"/>
      <c r="E967" s="1"/>
      <c r="F967" s="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4.25" customHeight="1" x14ac:dyDescent="0.25">
      <c r="A968" s="1"/>
      <c r="B968" s="1"/>
      <c r="C968" s="1"/>
      <c r="D968" s="12"/>
      <c r="E968" s="1"/>
      <c r="F968" s="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4.25" customHeight="1" x14ac:dyDescent="0.25">
      <c r="A969" s="1"/>
      <c r="B969" s="1"/>
      <c r="C969" s="1"/>
      <c r="D969" s="12"/>
      <c r="E969" s="1"/>
      <c r="F969" s="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4.25" customHeight="1" x14ac:dyDescent="0.25">
      <c r="A970" s="1"/>
      <c r="B970" s="1"/>
      <c r="C970" s="1"/>
      <c r="D970" s="12"/>
      <c r="E970" s="1"/>
      <c r="F970" s="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4.25" customHeight="1" x14ac:dyDescent="0.25">
      <c r="A971" s="1"/>
      <c r="B971" s="1"/>
      <c r="C971" s="1"/>
      <c r="D971" s="12"/>
      <c r="E971" s="1"/>
      <c r="F971" s="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4.25" customHeight="1" x14ac:dyDescent="0.25">
      <c r="A972" s="1"/>
      <c r="B972" s="1"/>
      <c r="C972" s="1"/>
      <c r="D972" s="12"/>
      <c r="E972" s="1"/>
      <c r="F972" s="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4.25" customHeight="1" x14ac:dyDescent="0.25">
      <c r="A973" s="1"/>
      <c r="B973" s="1"/>
      <c r="C973" s="1"/>
      <c r="D973" s="12"/>
      <c r="E973" s="1"/>
      <c r="F973" s="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4.25" customHeight="1" x14ac:dyDescent="0.25">
      <c r="A974" s="1"/>
      <c r="B974" s="1"/>
      <c r="C974" s="1"/>
      <c r="D974" s="12"/>
      <c r="E974" s="1"/>
      <c r="F974" s="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4.25" customHeight="1" x14ac:dyDescent="0.25">
      <c r="A975" s="1"/>
      <c r="B975" s="1"/>
      <c r="C975" s="1"/>
      <c r="D975" s="12"/>
      <c r="E975" s="1"/>
      <c r="F975" s="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4.25" customHeight="1" x14ac:dyDescent="0.25">
      <c r="A976" s="1"/>
      <c r="B976" s="1"/>
      <c r="C976" s="1"/>
      <c r="D976" s="12"/>
      <c r="E976" s="1"/>
      <c r="F976" s="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4.25" customHeight="1" x14ac:dyDescent="0.25">
      <c r="A977" s="1"/>
      <c r="B977" s="1"/>
      <c r="C977" s="1"/>
      <c r="D977" s="12"/>
      <c r="E977" s="1"/>
      <c r="F977" s="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4.25" customHeight="1" x14ac:dyDescent="0.25">
      <c r="A978" s="1"/>
      <c r="B978" s="1"/>
      <c r="C978" s="1"/>
      <c r="D978" s="12"/>
      <c r="E978" s="1"/>
      <c r="F978" s="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4.25" customHeight="1" x14ac:dyDescent="0.25">
      <c r="A979" s="1"/>
      <c r="B979" s="1"/>
      <c r="C979" s="1"/>
      <c r="D979" s="12"/>
      <c r="E979" s="1"/>
      <c r="F979" s="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4.25" customHeight="1" x14ac:dyDescent="0.25">
      <c r="A980" s="1"/>
      <c r="B980" s="1"/>
      <c r="C980" s="1"/>
      <c r="D980" s="12"/>
      <c r="E980" s="1"/>
      <c r="F980" s="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4.25" customHeight="1" x14ac:dyDescent="0.25">
      <c r="A981" s="1"/>
      <c r="B981" s="1"/>
      <c r="C981" s="1"/>
      <c r="D981" s="12"/>
      <c r="E981" s="1"/>
      <c r="F981" s="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4.25" customHeight="1" x14ac:dyDescent="0.25">
      <c r="A982" s="1"/>
      <c r="B982" s="1"/>
      <c r="C982" s="1"/>
      <c r="D982" s="12"/>
      <c r="E982" s="1"/>
      <c r="F982" s="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4.25" customHeight="1" x14ac:dyDescent="0.25">
      <c r="A983" s="1"/>
      <c r="B983" s="1"/>
      <c r="C983" s="1"/>
      <c r="D983" s="12"/>
      <c r="E983" s="1"/>
      <c r="F983" s="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4.25" customHeight="1" x14ac:dyDescent="0.25">
      <c r="A984" s="1"/>
      <c r="B984" s="1"/>
      <c r="C984" s="1"/>
      <c r="D984" s="12"/>
      <c r="E984" s="1"/>
      <c r="F984" s="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4.25" customHeight="1" x14ac:dyDescent="0.25">
      <c r="A985" s="1"/>
      <c r="B985" s="1"/>
      <c r="C985" s="1"/>
      <c r="D985" s="12"/>
      <c r="E985" s="1"/>
      <c r="F985" s="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4.25" customHeight="1" x14ac:dyDescent="0.25">
      <c r="A986" s="1"/>
      <c r="B986" s="1"/>
      <c r="C986" s="1"/>
      <c r="D986" s="12"/>
      <c r="E986" s="1"/>
      <c r="F986" s="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4.25" customHeight="1" x14ac:dyDescent="0.25">
      <c r="A987" s="1"/>
      <c r="B987" s="1"/>
      <c r="C987" s="1"/>
      <c r="D987" s="12"/>
      <c r="E987" s="1"/>
      <c r="F987" s="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4.25" customHeight="1" x14ac:dyDescent="0.25">
      <c r="A988" s="1"/>
      <c r="B988" s="1"/>
      <c r="C988" s="1"/>
      <c r="D988" s="12"/>
      <c r="E988" s="1"/>
      <c r="F988" s="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4.25" customHeight="1" x14ac:dyDescent="0.25">
      <c r="A989" s="1"/>
      <c r="B989" s="1"/>
      <c r="C989" s="1"/>
      <c r="D989" s="12"/>
      <c r="E989" s="1"/>
      <c r="F989" s="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4.25" customHeight="1" x14ac:dyDescent="0.25">
      <c r="A990" s="1"/>
      <c r="B990" s="1"/>
      <c r="C990" s="1"/>
      <c r="D990" s="12"/>
      <c r="E990" s="1"/>
      <c r="F990" s="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4.25" customHeight="1" x14ac:dyDescent="0.25">
      <c r="A991" s="1"/>
      <c r="B991" s="1"/>
      <c r="C991" s="1"/>
      <c r="D991" s="12"/>
      <c r="E991" s="1"/>
      <c r="F991" s="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</sheetData>
  <autoFilter ref="A3:BQ153" xr:uid="{00000000-0009-0000-0000-000000000000}"/>
  <mergeCells count="10">
    <mergeCell ref="A2:C2"/>
    <mergeCell ref="O2:W2"/>
    <mergeCell ref="X2:AE2"/>
    <mergeCell ref="AF2:AM2"/>
    <mergeCell ref="AU2:BA2"/>
    <mergeCell ref="BE148:BF148"/>
    <mergeCell ref="AN2:AR2"/>
    <mergeCell ref="F1:W1"/>
    <mergeCell ref="X1:AM1"/>
    <mergeCell ref="F2:N2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I99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 x14ac:dyDescent="0.2"/>
  <cols>
    <col min="1" max="1" width="4" customWidth="1"/>
    <col min="2" max="2" width="5.5703125" customWidth="1"/>
    <col min="3" max="3" width="8.42578125" customWidth="1"/>
    <col min="4" max="4" width="6.140625" customWidth="1"/>
    <col min="5" max="5" width="5.85546875" customWidth="1"/>
    <col min="6" max="6" width="5.5703125" customWidth="1"/>
    <col min="7" max="9" width="5.140625" customWidth="1"/>
    <col min="10" max="10" width="4.85546875" customWidth="1"/>
    <col min="11" max="11" width="4.42578125" customWidth="1"/>
    <col min="12" max="12" width="5.28515625" customWidth="1"/>
    <col min="13" max="13" width="4.5703125" customWidth="1"/>
    <col min="14" max="14" width="5.28515625" customWidth="1"/>
    <col min="15" max="16" width="5.140625" customWidth="1"/>
    <col min="17" max="17" width="5.7109375" customWidth="1"/>
    <col min="18" max="18" width="5.5703125" customWidth="1"/>
    <col min="19" max="19" width="5.28515625" customWidth="1"/>
    <col min="20" max="20" width="5.85546875" customWidth="1"/>
    <col min="21" max="22" width="4.7109375" customWidth="1"/>
    <col min="23" max="25" width="5.140625" customWidth="1"/>
    <col min="26" max="26" width="5" customWidth="1"/>
    <col min="27" max="27" width="4.7109375" customWidth="1"/>
    <col min="28" max="29" width="4.42578125" customWidth="1"/>
    <col min="30" max="30" width="4.7109375" customWidth="1"/>
    <col min="31" max="32" width="5.140625" customWidth="1"/>
    <col min="33" max="33" width="5.28515625" customWidth="1"/>
    <col min="34" max="34" width="5" customWidth="1"/>
    <col min="35" max="35" width="5.42578125" customWidth="1"/>
    <col min="36" max="36" width="6.42578125" customWidth="1"/>
    <col min="37" max="37" width="10.28515625" customWidth="1"/>
    <col min="38" max="38" width="17.85546875" customWidth="1"/>
    <col min="39" max="40" width="11.5703125" customWidth="1"/>
    <col min="41" max="41" width="8.42578125" customWidth="1"/>
    <col min="42" max="42" width="4.28515625" customWidth="1"/>
    <col min="43" max="43" width="5.42578125" customWidth="1"/>
    <col min="44" max="44" width="6.42578125" customWidth="1"/>
    <col min="45" max="45" width="3.42578125" customWidth="1"/>
    <col min="46" max="50" width="4.28515625" customWidth="1"/>
    <col min="51" max="51" width="6.42578125" customWidth="1"/>
    <col min="52" max="61" width="11.5703125" customWidth="1"/>
  </cols>
  <sheetData>
    <row r="1" spans="1:61" ht="14.25" customHeight="1" x14ac:dyDescent="0.25">
      <c r="A1" s="1"/>
      <c r="B1" s="1"/>
      <c r="C1" s="1"/>
      <c r="D1" s="51" t="s">
        <v>0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1"/>
      <c r="AK1" s="2"/>
      <c r="AL1" s="3"/>
      <c r="AM1" s="1"/>
      <c r="AN1" s="1"/>
      <c r="AO1" s="5"/>
      <c r="AP1" s="5"/>
      <c r="AQ1" s="5"/>
      <c r="AR1" s="5"/>
      <c r="AS1" s="4"/>
      <c r="AT1" s="6"/>
      <c r="AU1" s="6"/>
      <c r="AV1" s="6"/>
      <c r="AW1" s="6"/>
      <c r="AX1" s="6"/>
      <c r="AY1" s="10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4.25" customHeight="1" x14ac:dyDescent="0.25">
      <c r="A2" s="1"/>
      <c r="B2" s="1"/>
      <c r="C2" s="1"/>
      <c r="D2" s="51" t="s">
        <v>1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1" t="s">
        <v>4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1"/>
      <c r="AK2" s="2"/>
      <c r="AL2" s="1"/>
      <c r="AM2" s="1"/>
      <c r="AN2" s="1"/>
      <c r="AO2" s="5"/>
      <c r="AP2" s="5"/>
      <c r="AQ2" s="5"/>
      <c r="AR2" s="5"/>
      <c r="AS2" s="4"/>
      <c r="AT2" s="6"/>
      <c r="AU2" s="6"/>
      <c r="AV2" s="6"/>
      <c r="AW2" s="6"/>
      <c r="AX2" s="6"/>
      <c r="AY2" s="10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ht="14.25" customHeight="1" x14ac:dyDescent="0.25">
      <c r="A3" s="1"/>
      <c r="B3" s="1"/>
      <c r="C3" s="1"/>
      <c r="D3" s="54" t="s">
        <v>5</v>
      </c>
      <c r="E3" s="52"/>
      <c r="F3" s="52"/>
      <c r="G3" s="52"/>
      <c r="H3" s="52"/>
      <c r="I3" s="52"/>
      <c r="J3" s="52"/>
      <c r="K3" s="52"/>
      <c r="L3" s="54" t="s">
        <v>6</v>
      </c>
      <c r="M3" s="52"/>
      <c r="N3" s="52"/>
      <c r="O3" s="52"/>
      <c r="P3" s="52"/>
      <c r="Q3" s="52"/>
      <c r="R3" s="52"/>
      <c r="S3" s="52"/>
      <c r="T3" s="54" t="s">
        <v>5</v>
      </c>
      <c r="U3" s="52"/>
      <c r="V3" s="52"/>
      <c r="W3" s="52"/>
      <c r="X3" s="52"/>
      <c r="Y3" s="52"/>
      <c r="Z3" s="52"/>
      <c r="AA3" s="52"/>
      <c r="AB3" s="54" t="s">
        <v>6</v>
      </c>
      <c r="AC3" s="52"/>
      <c r="AD3" s="52"/>
      <c r="AE3" s="52"/>
      <c r="AF3" s="52"/>
      <c r="AG3" s="52"/>
      <c r="AH3" s="52"/>
      <c r="AI3" s="55"/>
      <c r="AJ3" s="1"/>
      <c r="AK3" s="2"/>
      <c r="AL3" s="1"/>
      <c r="AM3" s="1"/>
      <c r="AN3" s="1"/>
      <c r="AO3" s="56" t="s">
        <v>38</v>
      </c>
      <c r="AP3" s="57"/>
      <c r="AQ3" s="57"/>
      <c r="AR3" s="58"/>
      <c r="AS3" s="2"/>
      <c r="AT3" s="59" t="s">
        <v>60</v>
      </c>
      <c r="AU3" s="57"/>
      <c r="AV3" s="57"/>
      <c r="AW3" s="57"/>
      <c r="AX3" s="57"/>
      <c r="AY3" s="58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ht="14.25" customHeight="1" x14ac:dyDescent="0.25">
      <c r="A4" s="1" t="s">
        <v>10</v>
      </c>
      <c r="B4" s="1" t="s">
        <v>11</v>
      </c>
      <c r="C4" s="1" t="s">
        <v>12</v>
      </c>
      <c r="D4" s="7">
        <v>8</v>
      </c>
      <c r="E4" s="4">
        <v>7</v>
      </c>
      <c r="F4" s="4">
        <v>6</v>
      </c>
      <c r="G4" s="4">
        <v>5</v>
      </c>
      <c r="H4" s="4">
        <v>4</v>
      </c>
      <c r="I4" s="4">
        <v>3</v>
      </c>
      <c r="J4" s="4">
        <v>2</v>
      </c>
      <c r="K4" s="4">
        <v>1</v>
      </c>
      <c r="L4" s="7">
        <v>1</v>
      </c>
      <c r="M4" s="4">
        <v>2</v>
      </c>
      <c r="N4" s="4">
        <v>3</v>
      </c>
      <c r="O4" s="4">
        <v>4</v>
      </c>
      <c r="P4" s="4">
        <v>5</v>
      </c>
      <c r="Q4" s="4">
        <v>6</v>
      </c>
      <c r="R4" s="4">
        <v>7</v>
      </c>
      <c r="S4" s="4">
        <v>8</v>
      </c>
      <c r="T4" s="7">
        <v>8</v>
      </c>
      <c r="U4" s="4">
        <v>7</v>
      </c>
      <c r="V4" s="4">
        <v>6</v>
      </c>
      <c r="W4" s="4">
        <v>5</v>
      </c>
      <c r="X4" s="4">
        <v>4</v>
      </c>
      <c r="Y4" s="4">
        <v>3</v>
      </c>
      <c r="Z4" s="4">
        <v>2</v>
      </c>
      <c r="AA4" s="4">
        <v>1</v>
      </c>
      <c r="AB4" s="7">
        <v>1</v>
      </c>
      <c r="AC4" s="4">
        <v>2</v>
      </c>
      <c r="AD4" s="4">
        <v>3</v>
      </c>
      <c r="AE4" s="4">
        <v>4</v>
      </c>
      <c r="AF4" s="4">
        <v>5</v>
      </c>
      <c r="AG4" s="4">
        <v>6</v>
      </c>
      <c r="AH4" s="4">
        <v>7</v>
      </c>
      <c r="AI4" s="8">
        <v>8</v>
      </c>
      <c r="AJ4" s="1"/>
      <c r="AK4" s="4" t="s">
        <v>61</v>
      </c>
      <c r="AL4" s="1" t="s">
        <v>17</v>
      </c>
      <c r="AM4" s="1" t="s">
        <v>62</v>
      </c>
      <c r="AN4" s="1"/>
      <c r="AO4" s="5">
        <v>1</v>
      </c>
      <c r="AP4" s="5">
        <v>2</v>
      </c>
      <c r="AQ4" s="5">
        <v>3</v>
      </c>
      <c r="AR4" s="17" t="s">
        <v>19</v>
      </c>
      <c r="AS4" s="4"/>
      <c r="AT4" s="6" t="s">
        <v>20</v>
      </c>
      <c r="AU4" s="6" t="s">
        <v>21</v>
      </c>
      <c r="AV4" s="6" t="s">
        <v>22</v>
      </c>
      <c r="AW4" s="6" t="s">
        <v>23</v>
      </c>
      <c r="AX4" s="6" t="s">
        <v>24</v>
      </c>
      <c r="AY4" s="18" t="s">
        <v>19</v>
      </c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ht="14.25" customHeight="1" x14ac:dyDescent="0.25">
      <c r="A5" s="1">
        <v>1</v>
      </c>
      <c r="B5" s="14" t="s">
        <v>37</v>
      </c>
      <c r="C5" s="1" t="s">
        <v>42</v>
      </c>
      <c r="D5" s="7"/>
      <c r="E5" s="4"/>
      <c r="F5" s="4"/>
      <c r="G5" s="4"/>
      <c r="H5" s="4"/>
      <c r="I5" s="4"/>
      <c r="J5" s="4"/>
      <c r="K5" s="4"/>
      <c r="L5" s="7"/>
      <c r="M5" s="4"/>
      <c r="N5" s="4"/>
      <c r="O5" s="4"/>
      <c r="P5" s="4"/>
      <c r="Q5" s="4"/>
      <c r="R5" s="4"/>
      <c r="S5" s="4"/>
      <c r="T5" s="7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8"/>
      <c r="AJ5" s="1"/>
      <c r="AK5" s="4">
        <f t="shared" ref="AK5:AK147" si="0">COUNTA(D5:AI5)</f>
        <v>0</v>
      </c>
      <c r="AL5" s="1">
        <f>Üldinfo!AN4</f>
        <v>1</v>
      </c>
      <c r="AM5" s="16">
        <f t="shared" ref="AM5:AM148" si="1">AK5/AL5</f>
        <v>0</v>
      </c>
      <c r="AN5" s="1"/>
      <c r="AO5" s="19">
        <f t="shared" ref="AO5:AO147" si="2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1",""))</f>
        <v>0</v>
      </c>
      <c r="AP5" s="19">
        <f t="shared" ref="AP5:AP147" si="3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2",""))</f>
        <v>0</v>
      </c>
      <c r="AQ5" s="19">
        <f t="shared" ref="AQ5:AQ147" si="4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3",""))</f>
        <v>0</v>
      </c>
      <c r="AR5" s="21">
        <f t="shared" ref="AR5:AR147" si="5">SUM(AO5:AQ5)</f>
        <v>0</v>
      </c>
      <c r="AS5" s="1"/>
      <c r="AT5" s="10">
        <f t="shared" ref="AT5:AT147" si="6">COUNTIF(D5:AI5,"*m*")</f>
        <v>0</v>
      </c>
      <c r="AU5" s="10">
        <f t="shared" ref="AU5:AU147" si="7">COUNTIF(D5:AI5,"*d*")</f>
        <v>0</v>
      </c>
      <c r="AV5" s="10">
        <f t="shared" ref="AV5:AV147" si="8">COUNTIF(D5:AI5,"*b*")</f>
        <v>0</v>
      </c>
      <c r="AW5" s="10">
        <f t="shared" ref="AW5:AW147" si="9">COUNTIF(D5:AI5,"*l*")</f>
        <v>0</v>
      </c>
      <c r="AX5" s="10">
        <f t="shared" ref="AX5:AX147" si="10">COUNTIF(D5:AI5,"*o*")</f>
        <v>0</v>
      </c>
      <c r="AY5" s="18">
        <f t="shared" ref="AY5:AY147" si="11">SUM(AT5:AX5)</f>
        <v>0</v>
      </c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ht="14.25" customHeight="1" x14ac:dyDescent="0.25">
      <c r="A6" s="1">
        <v>2</v>
      </c>
      <c r="B6" s="14" t="s">
        <v>76</v>
      </c>
      <c r="C6" s="1" t="s">
        <v>64</v>
      </c>
      <c r="D6" s="7"/>
      <c r="E6" s="4"/>
      <c r="F6" s="4"/>
      <c r="G6" s="4"/>
      <c r="H6" s="4"/>
      <c r="I6" s="4"/>
      <c r="J6" s="4"/>
      <c r="K6" s="4"/>
      <c r="L6" s="7"/>
      <c r="M6" s="4"/>
      <c r="N6" s="4"/>
      <c r="O6" s="4"/>
      <c r="P6" s="4"/>
      <c r="Q6" s="4"/>
      <c r="R6" s="4"/>
      <c r="S6" s="4" t="s">
        <v>87</v>
      </c>
      <c r="T6" s="7" t="s">
        <v>88</v>
      </c>
      <c r="U6" s="4" t="s">
        <v>89</v>
      </c>
      <c r="V6" s="4"/>
      <c r="W6" s="4" t="s">
        <v>90</v>
      </c>
      <c r="X6" s="4" t="s">
        <v>90</v>
      </c>
      <c r="Y6" s="4" t="s">
        <v>90</v>
      </c>
      <c r="Z6" s="4"/>
      <c r="AA6" s="4"/>
      <c r="AB6" s="7"/>
      <c r="AC6" s="4"/>
      <c r="AD6" s="4"/>
      <c r="AE6" s="4"/>
      <c r="AF6" s="4"/>
      <c r="AG6" s="4"/>
      <c r="AH6" s="4" t="s">
        <v>90</v>
      </c>
      <c r="AI6" s="8" t="s">
        <v>91</v>
      </c>
      <c r="AJ6" s="1">
        <v>1</v>
      </c>
      <c r="AK6" s="4">
        <f t="shared" si="0"/>
        <v>8</v>
      </c>
      <c r="AL6" s="1">
        <f>Üldinfo!AN5</f>
        <v>8</v>
      </c>
      <c r="AM6" s="16">
        <f t="shared" si="1"/>
        <v>1</v>
      </c>
      <c r="AN6" s="1"/>
      <c r="AO6" s="19">
        <f t="shared" si="2"/>
        <v>23</v>
      </c>
      <c r="AP6" s="19">
        <f t="shared" si="3"/>
        <v>0</v>
      </c>
      <c r="AQ6" s="19">
        <f t="shared" si="4"/>
        <v>0</v>
      </c>
      <c r="AR6" s="21">
        <f t="shared" si="5"/>
        <v>23</v>
      </c>
      <c r="AS6" s="1"/>
      <c r="AT6" s="10">
        <f t="shared" si="6"/>
        <v>5</v>
      </c>
      <c r="AU6" s="10">
        <f t="shared" si="7"/>
        <v>7</v>
      </c>
      <c r="AV6" s="10">
        <f t="shared" si="8"/>
        <v>4</v>
      </c>
      <c r="AW6" s="10">
        <f t="shared" si="9"/>
        <v>7</v>
      </c>
      <c r="AX6" s="10">
        <f t="shared" si="10"/>
        <v>0</v>
      </c>
      <c r="AY6" s="18">
        <f t="shared" si="11"/>
        <v>23</v>
      </c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ht="14.25" customHeight="1" x14ac:dyDescent="0.25">
      <c r="A7" s="1">
        <v>3</v>
      </c>
      <c r="B7" s="14" t="s">
        <v>37</v>
      </c>
      <c r="C7" s="1" t="s">
        <v>67</v>
      </c>
      <c r="D7" s="7"/>
      <c r="E7" s="4"/>
      <c r="F7" s="4"/>
      <c r="G7" s="4"/>
      <c r="H7" s="4"/>
      <c r="I7" s="4"/>
      <c r="J7" s="4"/>
      <c r="K7" s="4"/>
      <c r="L7" s="7"/>
      <c r="M7" s="4"/>
      <c r="N7" s="4"/>
      <c r="O7" s="4"/>
      <c r="P7" s="4"/>
      <c r="Q7" s="4"/>
      <c r="R7" s="4"/>
      <c r="S7" s="4"/>
      <c r="T7" s="7"/>
      <c r="U7" s="4"/>
      <c r="V7" s="4"/>
      <c r="W7" s="4"/>
      <c r="X7" s="4"/>
      <c r="Y7" s="4"/>
      <c r="Z7" s="4"/>
      <c r="AA7" s="4"/>
      <c r="AB7" s="7"/>
      <c r="AC7" s="4"/>
      <c r="AD7" s="4"/>
      <c r="AE7" s="4"/>
      <c r="AF7" s="4"/>
      <c r="AG7" s="4"/>
      <c r="AH7" s="4"/>
      <c r="AI7" s="8"/>
      <c r="AJ7" s="1"/>
      <c r="AK7" s="4">
        <f t="shared" si="0"/>
        <v>0</v>
      </c>
      <c r="AL7" s="1">
        <f>Üldinfo!AN6</f>
        <v>0</v>
      </c>
      <c r="AM7" s="16" t="e">
        <f t="shared" si="1"/>
        <v>#DIV/0!</v>
      </c>
      <c r="AN7" s="1"/>
      <c r="AO7" s="19">
        <f t="shared" si="2"/>
        <v>0</v>
      </c>
      <c r="AP7" s="19">
        <f t="shared" si="3"/>
        <v>0</v>
      </c>
      <c r="AQ7" s="19">
        <f t="shared" si="4"/>
        <v>0</v>
      </c>
      <c r="AR7" s="21">
        <f t="shared" si="5"/>
        <v>0</v>
      </c>
      <c r="AS7" s="1"/>
      <c r="AT7" s="10">
        <f t="shared" si="6"/>
        <v>0</v>
      </c>
      <c r="AU7" s="10">
        <f t="shared" si="7"/>
        <v>0</v>
      </c>
      <c r="AV7" s="10">
        <f t="shared" si="8"/>
        <v>0</v>
      </c>
      <c r="AW7" s="10">
        <f t="shared" si="9"/>
        <v>0</v>
      </c>
      <c r="AX7" s="10">
        <f t="shared" si="10"/>
        <v>0</v>
      </c>
      <c r="AY7" s="18">
        <f t="shared" si="11"/>
        <v>0</v>
      </c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ht="14.25" customHeight="1" x14ac:dyDescent="0.25">
      <c r="A8" s="1">
        <v>4</v>
      </c>
      <c r="B8" s="14" t="s">
        <v>76</v>
      </c>
      <c r="C8" s="1" t="s">
        <v>68</v>
      </c>
      <c r="D8" s="7"/>
      <c r="E8" s="4"/>
      <c r="F8" s="4" t="s">
        <v>100</v>
      </c>
      <c r="G8" s="4" t="s">
        <v>101</v>
      </c>
      <c r="H8" s="4" t="s">
        <v>102</v>
      </c>
      <c r="I8" s="4" t="s">
        <v>103</v>
      </c>
      <c r="J8" s="4" t="s">
        <v>102</v>
      </c>
      <c r="K8" s="4" t="s">
        <v>105</v>
      </c>
      <c r="L8" s="7" t="s">
        <v>105</v>
      </c>
      <c r="M8" s="4" t="s">
        <v>103</v>
      </c>
      <c r="N8" s="4" t="s">
        <v>106</v>
      </c>
      <c r="O8" s="4" t="s">
        <v>106</v>
      </c>
      <c r="P8" s="4"/>
      <c r="Q8" s="4" t="s">
        <v>100</v>
      </c>
      <c r="R8" s="4" t="s">
        <v>105</v>
      </c>
      <c r="S8" s="4"/>
      <c r="T8" s="7"/>
      <c r="U8" s="4"/>
      <c r="V8" s="4"/>
      <c r="W8" s="4" t="s">
        <v>102</v>
      </c>
      <c r="X8" s="4" t="s">
        <v>89</v>
      </c>
      <c r="Y8" s="4" t="s">
        <v>90</v>
      </c>
      <c r="Z8" s="4" t="s">
        <v>107</v>
      </c>
      <c r="AA8" s="4" t="s">
        <v>108</v>
      </c>
      <c r="AB8" s="7" t="s">
        <v>90</v>
      </c>
      <c r="AC8" s="4" t="s">
        <v>107</v>
      </c>
      <c r="AD8" s="4" t="s">
        <v>109</v>
      </c>
      <c r="AE8" s="4" t="s">
        <v>102</v>
      </c>
      <c r="AF8" s="4" t="s">
        <v>96</v>
      </c>
      <c r="AG8" s="4"/>
      <c r="AH8" s="4"/>
      <c r="AI8" s="8"/>
      <c r="AJ8" s="1">
        <v>1</v>
      </c>
      <c r="AK8" s="4">
        <f t="shared" si="0"/>
        <v>22</v>
      </c>
      <c r="AL8" s="1">
        <f>Üldinfo!AN7</f>
        <v>30</v>
      </c>
      <c r="AM8" s="16">
        <f t="shared" si="1"/>
        <v>0.73333333333333328</v>
      </c>
      <c r="AN8" s="1"/>
      <c r="AO8" s="19">
        <f t="shared" si="2"/>
        <v>49</v>
      </c>
      <c r="AP8" s="19">
        <f t="shared" si="3"/>
        <v>3</v>
      </c>
      <c r="AQ8" s="19">
        <f t="shared" si="4"/>
        <v>0</v>
      </c>
      <c r="AR8" s="21">
        <f t="shared" si="5"/>
        <v>52</v>
      </c>
      <c r="AS8" s="1"/>
      <c r="AT8" s="10">
        <f t="shared" si="6"/>
        <v>16</v>
      </c>
      <c r="AU8" s="10">
        <f t="shared" si="7"/>
        <v>13</v>
      </c>
      <c r="AV8" s="10">
        <f t="shared" si="8"/>
        <v>13</v>
      </c>
      <c r="AW8" s="10">
        <f t="shared" si="9"/>
        <v>10</v>
      </c>
      <c r="AX8" s="10">
        <f t="shared" si="10"/>
        <v>0</v>
      </c>
      <c r="AY8" s="18">
        <f t="shared" si="11"/>
        <v>52</v>
      </c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 ht="14.25" customHeight="1" x14ac:dyDescent="0.25">
      <c r="A9" s="1">
        <v>5</v>
      </c>
      <c r="B9" s="14" t="s">
        <v>76</v>
      </c>
      <c r="C9" s="1" t="s">
        <v>71</v>
      </c>
      <c r="D9" s="7"/>
      <c r="E9" s="4"/>
      <c r="F9" s="4"/>
      <c r="G9" s="4" t="s">
        <v>100</v>
      </c>
      <c r="H9" s="4" t="s">
        <v>113</v>
      </c>
      <c r="I9" s="4" t="s">
        <v>90</v>
      </c>
      <c r="J9" s="4" t="s">
        <v>107</v>
      </c>
      <c r="K9" s="4" t="s">
        <v>105</v>
      </c>
      <c r="L9" s="7" t="s">
        <v>90</v>
      </c>
      <c r="M9" s="4" t="s">
        <v>114</v>
      </c>
      <c r="N9" s="4" t="s">
        <v>115</v>
      </c>
      <c r="O9" s="4" t="s">
        <v>103</v>
      </c>
      <c r="P9" s="4" t="s">
        <v>100</v>
      </c>
      <c r="Q9" s="4"/>
      <c r="R9" s="4" t="s">
        <v>102</v>
      </c>
      <c r="S9" s="4"/>
      <c r="T9" s="7"/>
      <c r="U9" s="4" t="s">
        <v>89</v>
      </c>
      <c r="V9" s="4"/>
      <c r="W9" s="4"/>
      <c r="X9" s="4" t="s">
        <v>116</v>
      </c>
      <c r="Y9" s="4" t="s">
        <v>107</v>
      </c>
      <c r="Z9" s="4" t="s">
        <v>116</v>
      </c>
      <c r="AA9" s="4" t="s">
        <v>116</v>
      </c>
      <c r="AB9" s="7"/>
      <c r="AC9" s="4"/>
      <c r="AD9" s="4" t="s">
        <v>117</v>
      </c>
      <c r="AE9" s="4" t="s">
        <v>105</v>
      </c>
      <c r="AF9" s="4"/>
      <c r="AG9" s="4"/>
      <c r="AH9" s="4" t="s">
        <v>89</v>
      </c>
      <c r="AI9" s="8"/>
      <c r="AJ9" s="1">
        <v>1</v>
      </c>
      <c r="AK9" s="4">
        <f t="shared" si="0"/>
        <v>19</v>
      </c>
      <c r="AL9" s="1">
        <f>Üldinfo!AN8</f>
        <v>20</v>
      </c>
      <c r="AM9" s="16">
        <f t="shared" si="1"/>
        <v>0.95</v>
      </c>
      <c r="AN9" s="1"/>
      <c r="AO9" s="19">
        <f t="shared" si="2"/>
        <v>48</v>
      </c>
      <c r="AP9" s="19">
        <f t="shared" si="3"/>
        <v>7</v>
      </c>
      <c r="AQ9" s="19">
        <f t="shared" si="4"/>
        <v>0</v>
      </c>
      <c r="AR9" s="21">
        <f t="shared" si="5"/>
        <v>55</v>
      </c>
      <c r="AS9" s="1"/>
      <c r="AT9" s="10">
        <f t="shared" si="6"/>
        <v>15</v>
      </c>
      <c r="AU9" s="10">
        <f t="shared" si="7"/>
        <v>13</v>
      </c>
      <c r="AV9" s="10">
        <f t="shared" si="8"/>
        <v>12</v>
      </c>
      <c r="AW9" s="10">
        <f t="shared" si="9"/>
        <v>15</v>
      </c>
      <c r="AX9" s="10">
        <f t="shared" si="10"/>
        <v>0</v>
      </c>
      <c r="AY9" s="18">
        <f t="shared" si="11"/>
        <v>55</v>
      </c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ht="14.25" customHeight="1" x14ac:dyDescent="0.25">
      <c r="A10" s="1">
        <v>6</v>
      </c>
      <c r="B10" s="14" t="s">
        <v>76</v>
      </c>
      <c r="C10" s="1" t="s">
        <v>42</v>
      </c>
      <c r="D10" s="7" t="s">
        <v>88</v>
      </c>
      <c r="E10" s="4"/>
      <c r="F10" s="4"/>
      <c r="G10" s="4"/>
      <c r="H10" s="4"/>
      <c r="I10" s="4" t="s">
        <v>100</v>
      </c>
      <c r="J10" s="4" t="s">
        <v>100</v>
      </c>
      <c r="K10" s="4"/>
      <c r="L10" s="7"/>
      <c r="M10" s="4"/>
      <c r="N10" s="4"/>
      <c r="O10" s="4"/>
      <c r="P10" s="4"/>
      <c r="Q10" s="4"/>
      <c r="R10" s="4"/>
      <c r="S10" s="4" t="s">
        <v>122</v>
      </c>
      <c r="T10" s="7"/>
      <c r="U10" s="4" t="s">
        <v>117</v>
      </c>
      <c r="V10" s="4" t="s">
        <v>116</v>
      </c>
      <c r="W10" s="4" t="s">
        <v>116</v>
      </c>
      <c r="X10" s="4" t="s">
        <v>116</v>
      </c>
      <c r="Y10" s="4" t="s">
        <v>116</v>
      </c>
      <c r="Z10" s="4" t="s">
        <v>117</v>
      </c>
      <c r="AA10" s="4"/>
      <c r="AB10" s="7" t="s">
        <v>101</v>
      </c>
      <c r="AC10" s="4" t="s">
        <v>123</v>
      </c>
      <c r="AD10" s="4" t="s">
        <v>124</v>
      </c>
      <c r="AE10" s="4" t="s">
        <v>89</v>
      </c>
      <c r="AF10" s="4" t="s">
        <v>116</v>
      </c>
      <c r="AG10" s="4" t="s">
        <v>116</v>
      </c>
      <c r="AH10" s="4"/>
      <c r="AI10" s="8"/>
      <c r="AJ10" s="1">
        <v>1</v>
      </c>
      <c r="AK10" s="4">
        <f t="shared" si="0"/>
        <v>16</v>
      </c>
      <c r="AL10" s="1">
        <f>Üldinfo!AN9</f>
        <v>18</v>
      </c>
      <c r="AM10" s="16">
        <f t="shared" si="1"/>
        <v>0.88888888888888884</v>
      </c>
      <c r="AN10" s="1"/>
      <c r="AO10" s="19">
        <f t="shared" si="2"/>
        <v>46</v>
      </c>
      <c r="AP10" s="19">
        <f t="shared" si="3"/>
        <v>0</v>
      </c>
      <c r="AQ10" s="19">
        <f t="shared" si="4"/>
        <v>0</v>
      </c>
      <c r="AR10" s="21">
        <f t="shared" si="5"/>
        <v>46</v>
      </c>
      <c r="AS10" s="1"/>
      <c r="AT10" s="10">
        <f t="shared" si="6"/>
        <v>9</v>
      </c>
      <c r="AU10" s="10">
        <f t="shared" si="7"/>
        <v>12</v>
      </c>
      <c r="AV10" s="10">
        <f t="shared" si="8"/>
        <v>12</v>
      </c>
      <c r="AW10" s="10">
        <f t="shared" si="9"/>
        <v>13</v>
      </c>
      <c r="AX10" s="10">
        <f t="shared" si="10"/>
        <v>0</v>
      </c>
      <c r="AY10" s="18">
        <f t="shared" si="11"/>
        <v>46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 ht="14.25" customHeight="1" x14ac:dyDescent="0.25">
      <c r="A11" s="1">
        <v>7</v>
      </c>
      <c r="B11" s="14" t="s">
        <v>119</v>
      </c>
      <c r="C11" s="1" t="s">
        <v>75</v>
      </c>
      <c r="D11" s="7"/>
      <c r="E11" s="4"/>
      <c r="F11" s="4" t="s">
        <v>96</v>
      </c>
      <c r="G11" s="4" t="s">
        <v>96</v>
      </c>
      <c r="H11" s="4" t="s">
        <v>100</v>
      </c>
      <c r="I11" s="4"/>
      <c r="J11" s="4"/>
      <c r="K11" s="4"/>
      <c r="L11" s="7" t="s">
        <v>100</v>
      </c>
      <c r="M11" s="4"/>
      <c r="N11" s="4" t="s">
        <v>96</v>
      </c>
      <c r="O11" s="4" t="s">
        <v>106</v>
      </c>
      <c r="P11" s="4" t="s">
        <v>100</v>
      </c>
      <c r="Q11" s="4" t="s">
        <v>101</v>
      </c>
      <c r="R11" s="4"/>
      <c r="S11" s="4"/>
      <c r="T11" s="7"/>
      <c r="U11" s="4"/>
      <c r="V11" s="4"/>
      <c r="W11" s="4"/>
      <c r="X11" s="4" t="s">
        <v>101</v>
      </c>
      <c r="Y11" s="4" t="s">
        <v>116</v>
      </c>
      <c r="Z11" s="4" t="s">
        <v>116</v>
      </c>
      <c r="AA11" s="4" t="s">
        <v>116</v>
      </c>
      <c r="AB11" s="7" t="s">
        <v>116</v>
      </c>
      <c r="AC11" s="4" t="s">
        <v>116</v>
      </c>
      <c r="AD11" s="4" t="s">
        <v>116</v>
      </c>
      <c r="AE11" s="4" t="s">
        <v>89</v>
      </c>
      <c r="AF11" s="4"/>
      <c r="AG11" s="4"/>
      <c r="AH11" s="4"/>
      <c r="AI11" s="8"/>
      <c r="AJ11" s="1">
        <v>1</v>
      </c>
      <c r="AK11" s="4">
        <f t="shared" si="0"/>
        <v>16</v>
      </c>
      <c r="AL11" s="1">
        <f>Üldinfo!AN10</f>
        <v>26</v>
      </c>
      <c r="AM11" s="16">
        <f t="shared" si="1"/>
        <v>0.61538461538461542</v>
      </c>
      <c r="AN11" s="1"/>
      <c r="AO11" s="19">
        <f t="shared" si="2"/>
        <v>38</v>
      </c>
      <c r="AP11" s="19">
        <f t="shared" si="3"/>
        <v>0</v>
      </c>
      <c r="AQ11" s="19">
        <f t="shared" si="4"/>
        <v>0</v>
      </c>
      <c r="AR11" s="21">
        <f t="shared" si="5"/>
        <v>38</v>
      </c>
      <c r="AS11" s="1"/>
      <c r="AT11" s="10">
        <f t="shared" si="6"/>
        <v>11</v>
      </c>
      <c r="AU11" s="10">
        <f t="shared" si="7"/>
        <v>8</v>
      </c>
      <c r="AV11" s="10">
        <f t="shared" si="8"/>
        <v>12</v>
      </c>
      <c r="AW11" s="10">
        <f t="shared" si="9"/>
        <v>7</v>
      </c>
      <c r="AX11" s="10">
        <f t="shared" si="10"/>
        <v>0</v>
      </c>
      <c r="AY11" s="18">
        <f t="shared" si="11"/>
        <v>38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 ht="14.25" customHeight="1" x14ac:dyDescent="0.25">
      <c r="A12" s="1">
        <v>8</v>
      </c>
      <c r="B12" s="14" t="s">
        <v>37</v>
      </c>
      <c r="C12" s="1" t="s">
        <v>64</v>
      </c>
      <c r="D12" s="7" t="s">
        <v>124</v>
      </c>
      <c r="E12" s="4" t="s">
        <v>123</v>
      </c>
      <c r="F12" s="4"/>
      <c r="G12" s="4" t="s">
        <v>100</v>
      </c>
      <c r="H12" s="4" t="s">
        <v>100</v>
      </c>
      <c r="I12" s="4" t="s">
        <v>123</v>
      </c>
      <c r="J12" s="4"/>
      <c r="K12" s="4"/>
      <c r="L12" s="7" t="s">
        <v>100</v>
      </c>
      <c r="M12" s="4" t="s">
        <v>132</v>
      </c>
      <c r="N12" s="4" t="s">
        <v>132</v>
      </c>
      <c r="O12" s="4" t="s">
        <v>81</v>
      </c>
      <c r="P12" s="4" t="s">
        <v>100</v>
      </c>
      <c r="Q12" s="4"/>
      <c r="R12" s="4"/>
      <c r="S12" s="4" t="s">
        <v>116</v>
      </c>
      <c r="T12" s="7" t="s">
        <v>91</v>
      </c>
      <c r="U12" s="4" t="s">
        <v>89</v>
      </c>
      <c r="V12" s="4"/>
      <c r="W12" s="4" t="s">
        <v>117</v>
      </c>
      <c r="X12" s="4" t="s">
        <v>116</v>
      </c>
      <c r="Y12" s="4" t="s">
        <v>116</v>
      </c>
      <c r="Z12" s="4" t="s">
        <v>132</v>
      </c>
      <c r="AA12" s="4" t="s">
        <v>116</v>
      </c>
      <c r="AB12" s="7" t="s">
        <v>116</v>
      </c>
      <c r="AC12" s="4" t="s">
        <v>116</v>
      </c>
      <c r="AD12" s="4" t="s">
        <v>117</v>
      </c>
      <c r="AE12" s="4" t="s">
        <v>117</v>
      </c>
      <c r="AF12" s="4" t="s">
        <v>89</v>
      </c>
      <c r="AG12" s="4" t="s">
        <v>124</v>
      </c>
      <c r="AH12" s="4" t="s">
        <v>117</v>
      </c>
      <c r="AI12" s="8" t="s">
        <v>88</v>
      </c>
      <c r="AJ12" s="1">
        <v>1</v>
      </c>
      <c r="AK12" s="4">
        <f t="shared" si="0"/>
        <v>26</v>
      </c>
      <c r="AL12" s="1">
        <f>Üldinfo!AN11</f>
        <v>31</v>
      </c>
      <c r="AM12" s="16">
        <f t="shared" si="1"/>
        <v>0.83870967741935487</v>
      </c>
      <c r="AN12" s="1"/>
      <c r="AO12" s="19">
        <f t="shared" si="2"/>
        <v>69</v>
      </c>
      <c r="AP12" s="19">
        <f t="shared" si="3"/>
        <v>0</v>
      </c>
      <c r="AQ12" s="19">
        <f t="shared" si="4"/>
        <v>0</v>
      </c>
      <c r="AR12" s="21">
        <f t="shared" si="5"/>
        <v>69</v>
      </c>
      <c r="AS12" s="1"/>
      <c r="AT12" s="10">
        <f t="shared" si="6"/>
        <v>16</v>
      </c>
      <c r="AU12" s="10">
        <f t="shared" si="7"/>
        <v>17</v>
      </c>
      <c r="AV12" s="10">
        <f t="shared" si="8"/>
        <v>18</v>
      </c>
      <c r="AW12" s="10">
        <f t="shared" si="9"/>
        <v>18</v>
      </c>
      <c r="AX12" s="10">
        <f t="shared" si="10"/>
        <v>0</v>
      </c>
      <c r="AY12" s="18">
        <f t="shared" si="11"/>
        <v>69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1" ht="14.25" customHeight="1" x14ac:dyDescent="0.25">
      <c r="A13" s="1">
        <v>9</v>
      </c>
      <c r="B13" s="14" t="s">
        <v>37</v>
      </c>
      <c r="C13" s="1" t="s">
        <v>42</v>
      </c>
      <c r="D13" s="7"/>
      <c r="E13" s="4"/>
      <c r="F13" s="4"/>
      <c r="G13" s="4"/>
      <c r="H13" s="4"/>
      <c r="I13" s="4"/>
      <c r="J13" s="4"/>
      <c r="K13" s="4"/>
      <c r="L13" s="7"/>
      <c r="M13" s="4"/>
      <c r="N13" s="4"/>
      <c r="O13" s="4"/>
      <c r="P13" s="4"/>
      <c r="Q13" s="4"/>
      <c r="R13" s="4" t="s">
        <v>100</v>
      </c>
      <c r="S13" s="4" t="s">
        <v>80</v>
      </c>
      <c r="T13" s="7"/>
      <c r="U13" s="4"/>
      <c r="V13" s="4"/>
      <c r="W13" s="4"/>
      <c r="X13" s="4"/>
      <c r="Y13" s="4"/>
      <c r="Z13" s="4"/>
      <c r="AA13" s="4"/>
      <c r="AB13" s="7"/>
      <c r="AC13" s="4"/>
      <c r="AD13" s="4"/>
      <c r="AE13" s="4"/>
      <c r="AF13" s="4"/>
      <c r="AG13" s="4"/>
      <c r="AH13" s="4"/>
      <c r="AI13" s="8"/>
      <c r="AJ13" s="1">
        <v>1</v>
      </c>
      <c r="AK13" s="4">
        <f t="shared" si="0"/>
        <v>2</v>
      </c>
      <c r="AL13" s="1">
        <f>Üldinfo!AN12</f>
        <v>9</v>
      </c>
      <c r="AM13" s="16">
        <f t="shared" si="1"/>
        <v>0.22222222222222221</v>
      </c>
      <c r="AN13" s="1"/>
      <c r="AO13" s="19">
        <f t="shared" si="2"/>
        <v>3</v>
      </c>
      <c r="AP13" s="19">
        <f t="shared" si="3"/>
        <v>0</v>
      </c>
      <c r="AQ13" s="19">
        <f t="shared" si="4"/>
        <v>0</v>
      </c>
      <c r="AR13" s="21">
        <f t="shared" si="5"/>
        <v>3</v>
      </c>
      <c r="AS13" s="1"/>
      <c r="AT13" s="10">
        <f t="shared" si="6"/>
        <v>0</v>
      </c>
      <c r="AU13" s="10">
        <f t="shared" si="7"/>
        <v>0</v>
      </c>
      <c r="AV13" s="10">
        <f t="shared" si="8"/>
        <v>2</v>
      </c>
      <c r="AW13" s="10">
        <f t="shared" si="9"/>
        <v>0</v>
      </c>
      <c r="AX13" s="10">
        <f t="shared" si="10"/>
        <v>1</v>
      </c>
      <c r="AY13" s="18">
        <f t="shared" si="11"/>
        <v>3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 ht="14.25" customHeight="1" x14ac:dyDescent="0.25">
      <c r="A14" s="1">
        <v>10</v>
      </c>
      <c r="B14" s="14" t="s">
        <v>37</v>
      </c>
      <c r="C14" s="1" t="s">
        <v>71</v>
      </c>
      <c r="D14" s="7" t="s">
        <v>135</v>
      </c>
      <c r="E14" s="4" t="s">
        <v>123</v>
      </c>
      <c r="F14" s="4"/>
      <c r="G14" s="4" t="s">
        <v>87</v>
      </c>
      <c r="H14" s="4"/>
      <c r="I14" s="4" t="s">
        <v>116</v>
      </c>
      <c r="J14" s="4" t="s">
        <v>100</v>
      </c>
      <c r="K14" s="4"/>
      <c r="L14" s="7"/>
      <c r="M14" s="4"/>
      <c r="N14" s="4"/>
      <c r="O14" s="4"/>
      <c r="P14" s="4"/>
      <c r="Q14" s="4"/>
      <c r="R14" s="4" t="s">
        <v>105</v>
      </c>
      <c r="S14" s="4" t="s">
        <v>136</v>
      </c>
      <c r="T14" s="7"/>
      <c r="U14" s="4"/>
      <c r="V14" s="4"/>
      <c r="W14" s="4" t="s">
        <v>132</v>
      </c>
      <c r="X14" s="4" t="s">
        <v>132</v>
      </c>
      <c r="Y14" s="4" t="s">
        <v>137</v>
      </c>
      <c r="Z14" s="4" t="s">
        <v>138</v>
      </c>
      <c r="AA14" s="4"/>
      <c r="AB14" s="7" t="s">
        <v>139</v>
      </c>
      <c r="AC14" s="4" t="s">
        <v>140</v>
      </c>
      <c r="AD14" s="4"/>
      <c r="AE14" s="4" t="s">
        <v>107</v>
      </c>
      <c r="AF14" s="4" t="s">
        <v>116</v>
      </c>
      <c r="AG14" s="4" t="s">
        <v>132</v>
      </c>
      <c r="AH14" s="4" t="s">
        <v>81</v>
      </c>
      <c r="AI14" s="8"/>
      <c r="AJ14" s="1">
        <v>1</v>
      </c>
      <c r="AK14" s="4">
        <f t="shared" si="0"/>
        <v>17</v>
      </c>
      <c r="AL14" s="1">
        <f>Üldinfo!AN13</f>
        <v>22</v>
      </c>
      <c r="AM14" s="16">
        <f t="shared" si="1"/>
        <v>0.77272727272727271</v>
      </c>
      <c r="AN14" s="1"/>
      <c r="AO14" s="19">
        <f t="shared" si="2"/>
        <v>37</v>
      </c>
      <c r="AP14" s="19">
        <f t="shared" si="3"/>
        <v>8</v>
      </c>
      <c r="AQ14" s="19">
        <f t="shared" si="4"/>
        <v>6</v>
      </c>
      <c r="AR14" s="21">
        <f t="shared" si="5"/>
        <v>51</v>
      </c>
      <c r="AS14" s="1"/>
      <c r="AT14" s="10">
        <f t="shared" si="6"/>
        <v>13</v>
      </c>
      <c r="AU14" s="10">
        <f t="shared" si="7"/>
        <v>13</v>
      </c>
      <c r="AV14" s="10">
        <f t="shared" si="8"/>
        <v>15</v>
      </c>
      <c r="AW14" s="10">
        <f t="shared" si="9"/>
        <v>10</v>
      </c>
      <c r="AX14" s="10">
        <f t="shared" si="10"/>
        <v>0</v>
      </c>
      <c r="AY14" s="18">
        <f t="shared" si="11"/>
        <v>51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r="15" spans="1:61" ht="14.25" customHeight="1" x14ac:dyDescent="0.25">
      <c r="A15" s="1">
        <v>11</v>
      </c>
      <c r="B15" s="14" t="s">
        <v>76</v>
      </c>
      <c r="C15" s="1" t="s">
        <v>86</v>
      </c>
      <c r="D15" s="7"/>
      <c r="E15" s="4"/>
      <c r="F15" s="4"/>
      <c r="G15" s="4"/>
      <c r="H15" s="4"/>
      <c r="I15" s="4"/>
      <c r="J15" s="4"/>
      <c r="K15" s="4"/>
      <c r="L15" s="7"/>
      <c r="M15" s="4"/>
      <c r="N15" s="4"/>
      <c r="O15" s="4"/>
      <c r="P15" s="4"/>
      <c r="Q15" s="4"/>
      <c r="R15" s="4"/>
      <c r="S15" s="4"/>
      <c r="T15" s="7"/>
      <c r="U15" s="4"/>
      <c r="V15" s="4"/>
      <c r="W15" s="4"/>
      <c r="X15" s="4"/>
      <c r="Y15" s="4"/>
      <c r="Z15" s="4"/>
      <c r="AA15" s="4"/>
      <c r="AB15" s="7"/>
      <c r="AC15" s="4"/>
      <c r="AD15" s="4"/>
      <c r="AE15" s="4"/>
      <c r="AF15" s="4"/>
      <c r="AG15" s="4"/>
      <c r="AH15" s="4"/>
      <c r="AI15" s="8"/>
      <c r="AJ15" s="1"/>
      <c r="AK15" s="4">
        <f t="shared" si="0"/>
        <v>0</v>
      </c>
      <c r="AL15" s="1">
        <f>Üldinfo!AN14</f>
        <v>0</v>
      </c>
      <c r="AM15" s="16" t="e">
        <f t="shared" si="1"/>
        <v>#DIV/0!</v>
      </c>
      <c r="AN15" s="1"/>
      <c r="AO15" s="19">
        <f t="shared" si="2"/>
        <v>0</v>
      </c>
      <c r="AP15" s="19">
        <f t="shared" si="3"/>
        <v>0</v>
      </c>
      <c r="AQ15" s="19">
        <f t="shared" si="4"/>
        <v>0</v>
      </c>
      <c r="AR15" s="21">
        <f t="shared" si="5"/>
        <v>0</v>
      </c>
      <c r="AS15" s="1"/>
      <c r="AT15" s="10">
        <f t="shared" si="6"/>
        <v>0</v>
      </c>
      <c r="AU15" s="10">
        <f t="shared" si="7"/>
        <v>0</v>
      </c>
      <c r="AV15" s="10">
        <f t="shared" si="8"/>
        <v>0</v>
      </c>
      <c r="AW15" s="10">
        <f t="shared" si="9"/>
        <v>0</v>
      </c>
      <c r="AX15" s="10">
        <f t="shared" si="10"/>
        <v>0</v>
      </c>
      <c r="AY15" s="18">
        <f t="shared" si="11"/>
        <v>0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1" ht="14.25" customHeight="1" x14ac:dyDescent="0.25">
      <c r="A16" s="1">
        <v>12</v>
      </c>
      <c r="B16" s="14" t="s">
        <v>37</v>
      </c>
      <c r="C16" s="1" t="s">
        <v>92</v>
      </c>
      <c r="D16" s="7"/>
      <c r="E16" s="4"/>
      <c r="F16" s="4"/>
      <c r="G16" s="4"/>
      <c r="H16" s="4"/>
      <c r="I16" s="4"/>
      <c r="J16" s="4"/>
      <c r="K16" s="4"/>
      <c r="L16" s="7"/>
      <c r="M16" s="4"/>
      <c r="N16" s="4"/>
      <c r="O16" s="4"/>
      <c r="P16" s="4"/>
      <c r="Q16" s="4"/>
      <c r="R16" s="4"/>
      <c r="S16" s="4"/>
      <c r="T16" s="7"/>
      <c r="U16" s="4"/>
      <c r="V16" s="4"/>
      <c r="W16" s="4"/>
      <c r="X16" s="4"/>
      <c r="Y16" s="4"/>
      <c r="Z16" s="4"/>
      <c r="AA16" s="4"/>
      <c r="AB16" s="7"/>
      <c r="AC16" s="4"/>
      <c r="AD16" s="4"/>
      <c r="AE16" s="4"/>
      <c r="AF16" s="4"/>
      <c r="AG16" s="4"/>
      <c r="AH16" s="4"/>
      <c r="AI16" s="8"/>
      <c r="AJ16" s="1"/>
      <c r="AK16" s="4">
        <f t="shared" si="0"/>
        <v>0</v>
      </c>
      <c r="AL16" s="1">
        <f>Üldinfo!AN15</f>
        <v>0</v>
      </c>
      <c r="AM16" s="16" t="e">
        <f t="shared" si="1"/>
        <v>#DIV/0!</v>
      </c>
      <c r="AN16" s="1"/>
      <c r="AO16" s="19">
        <f t="shared" si="2"/>
        <v>0</v>
      </c>
      <c r="AP16" s="19">
        <f t="shared" si="3"/>
        <v>0</v>
      </c>
      <c r="AQ16" s="19">
        <f t="shared" si="4"/>
        <v>0</v>
      </c>
      <c r="AR16" s="21">
        <f t="shared" si="5"/>
        <v>0</v>
      </c>
      <c r="AS16" s="1"/>
      <c r="AT16" s="10">
        <f t="shared" si="6"/>
        <v>0</v>
      </c>
      <c r="AU16" s="10">
        <f t="shared" si="7"/>
        <v>0</v>
      </c>
      <c r="AV16" s="10">
        <f t="shared" si="8"/>
        <v>0</v>
      </c>
      <c r="AW16" s="10">
        <f t="shared" si="9"/>
        <v>0</v>
      </c>
      <c r="AX16" s="10">
        <f t="shared" si="10"/>
        <v>0</v>
      </c>
      <c r="AY16" s="18">
        <f t="shared" si="11"/>
        <v>0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1" ht="14.25" customHeight="1" x14ac:dyDescent="0.25">
      <c r="A17" s="1">
        <v>13</v>
      </c>
      <c r="B17" s="14" t="s">
        <v>37</v>
      </c>
      <c r="C17" s="1" t="s">
        <v>93</v>
      </c>
      <c r="D17" s="7" t="s">
        <v>124</v>
      </c>
      <c r="E17" s="4" t="s">
        <v>151</v>
      </c>
      <c r="F17" s="4"/>
      <c r="G17" s="4"/>
      <c r="H17" s="4"/>
      <c r="I17" s="4" t="s">
        <v>152</v>
      </c>
      <c r="J17" s="4" t="s">
        <v>123</v>
      </c>
      <c r="K17" s="4"/>
      <c r="L17" s="7"/>
      <c r="M17" s="4"/>
      <c r="N17" s="4" t="s">
        <v>153</v>
      </c>
      <c r="O17" s="4" t="s">
        <v>107</v>
      </c>
      <c r="P17" s="4"/>
      <c r="Q17" s="4"/>
      <c r="R17" s="4" t="s">
        <v>154</v>
      </c>
      <c r="S17" s="4" t="s">
        <v>88</v>
      </c>
      <c r="T17" s="7"/>
      <c r="U17" s="4"/>
      <c r="V17" s="4"/>
      <c r="W17" s="4"/>
      <c r="X17" s="4"/>
      <c r="Y17" s="4"/>
      <c r="Z17" s="4"/>
      <c r="AA17" s="4"/>
      <c r="AB17" s="7"/>
      <c r="AC17" s="4"/>
      <c r="AD17" s="4"/>
      <c r="AE17" s="4"/>
      <c r="AF17" s="4"/>
      <c r="AG17" s="4"/>
      <c r="AH17" s="4"/>
      <c r="AI17" s="8"/>
      <c r="AJ17" s="1">
        <v>1</v>
      </c>
      <c r="AK17" s="4">
        <f t="shared" si="0"/>
        <v>8</v>
      </c>
      <c r="AL17" s="1">
        <f>Üldinfo!AN16</f>
        <v>8</v>
      </c>
      <c r="AM17" s="16">
        <f t="shared" si="1"/>
        <v>1</v>
      </c>
      <c r="AN17" s="1"/>
      <c r="AO17" s="19">
        <f t="shared" si="2"/>
        <v>16</v>
      </c>
      <c r="AP17" s="19">
        <f t="shared" si="3"/>
        <v>3</v>
      </c>
      <c r="AQ17" s="19">
        <f t="shared" si="4"/>
        <v>2</v>
      </c>
      <c r="AR17" s="21">
        <f t="shared" si="5"/>
        <v>21</v>
      </c>
      <c r="AS17" s="1"/>
      <c r="AT17" s="10">
        <f t="shared" si="6"/>
        <v>3</v>
      </c>
      <c r="AU17" s="10">
        <f t="shared" si="7"/>
        <v>4</v>
      </c>
      <c r="AV17" s="10">
        <f t="shared" si="8"/>
        <v>6</v>
      </c>
      <c r="AW17" s="10">
        <f t="shared" si="9"/>
        <v>8</v>
      </c>
      <c r="AX17" s="10">
        <f t="shared" si="10"/>
        <v>0</v>
      </c>
      <c r="AY17" s="18">
        <f t="shared" si="11"/>
        <v>21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 ht="14.25" customHeight="1" x14ac:dyDescent="0.25">
      <c r="A18" s="1">
        <v>14</v>
      </c>
      <c r="B18" s="14" t="s">
        <v>76</v>
      </c>
      <c r="C18" s="1" t="s">
        <v>95</v>
      </c>
      <c r="D18" s="7" t="s">
        <v>156</v>
      </c>
      <c r="E18" s="4" t="s">
        <v>157</v>
      </c>
      <c r="F18" s="4"/>
      <c r="G18" s="4"/>
      <c r="H18" s="4"/>
      <c r="I18" s="4" t="s">
        <v>100</v>
      </c>
      <c r="J18" s="4"/>
      <c r="K18" s="4"/>
      <c r="L18" s="7"/>
      <c r="M18" s="4"/>
      <c r="N18" s="4"/>
      <c r="O18" s="4"/>
      <c r="P18" s="4"/>
      <c r="Q18" s="4" t="s">
        <v>116</v>
      </c>
      <c r="R18" s="4"/>
      <c r="S18" s="4" t="s">
        <v>157</v>
      </c>
      <c r="T18" s="7"/>
      <c r="U18" s="4"/>
      <c r="V18" s="4"/>
      <c r="W18" s="4" t="s">
        <v>151</v>
      </c>
      <c r="X18" s="4" t="s">
        <v>116</v>
      </c>
      <c r="Y18" s="4" t="s">
        <v>116</v>
      </c>
      <c r="Z18" s="4"/>
      <c r="AA18" s="4"/>
      <c r="AB18" s="7" t="s">
        <v>116</v>
      </c>
      <c r="AC18" s="4" t="s">
        <v>91</v>
      </c>
      <c r="AD18" s="4" t="s">
        <v>124</v>
      </c>
      <c r="AE18" s="4" t="s">
        <v>91</v>
      </c>
      <c r="AF18" s="4"/>
      <c r="AG18" s="4"/>
      <c r="AH18" s="4"/>
      <c r="AI18" s="8"/>
      <c r="AJ18" s="1">
        <v>1</v>
      </c>
      <c r="AK18" s="4">
        <f t="shared" si="0"/>
        <v>12</v>
      </c>
      <c r="AL18" s="1">
        <f>Üldinfo!AN17</f>
        <v>20</v>
      </c>
      <c r="AM18" s="16">
        <f t="shared" si="1"/>
        <v>0.6</v>
      </c>
      <c r="AN18" s="1"/>
      <c r="AO18" s="19">
        <f t="shared" si="2"/>
        <v>38</v>
      </c>
      <c r="AP18" s="19">
        <f t="shared" si="3"/>
        <v>3</v>
      </c>
      <c r="AQ18" s="19">
        <f t="shared" si="4"/>
        <v>1</v>
      </c>
      <c r="AR18" s="21">
        <f t="shared" si="5"/>
        <v>42</v>
      </c>
      <c r="AS18" s="1"/>
      <c r="AT18" s="10">
        <f t="shared" si="6"/>
        <v>8</v>
      </c>
      <c r="AU18" s="10">
        <f t="shared" si="7"/>
        <v>10</v>
      </c>
      <c r="AV18" s="10">
        <f t="shared" si="8"/>
        <v>10</v>
      </c>
      <c r="AW18" s="10">
        <f t="shared" si="9"/>
        <v>11</v>
      </c>
      <c r="AX18" s="10">
        <f t="shared" si="10"/>
        <v>3</v>
      </c>
      <c r="AY18" s="18">
        <f t="shared" si="11"/>
        <v>42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 ht="14.25" customHeight="1" x14ac:dyDescent="0.25">
      <c r="A19" s="1">
        <v>15</v>
      </c>
      <c r="B19" s="14" t="s">
        <v>37</v>
      </c>
      <c r="C19" s="1" t="s">
        <v>99</v>
      </c>
      <c r="D19" s="7"/>
      <c r="E19" s="4" t="s">
        <v>161</v>
      </c>
      <c r="F19" s="4"/>
      <c r="G19" s="4"/>
      <c r="H19" s="4" t="s">
        <v>87</v>
      </c>
      <c r="I19" s="4" t="s">
        <v>162</v>
      </c>
      <c r="J19" s="4"/>
      <c r="K19" s="4"/>
      <c r="L19" s="7"/>
      <c r="M19" s="4"/>
      <c r="N19" s="4"/>
      <c r="O19" s="4" t="s">
        <v>163</v>
      </c>
      <c r="P19" s="4"/>
      <c r="Q19" s="4" t="s">
        <v>164</v>
      </c>
      <c r="R19" s="4"/>
      <c r="S19" s="4"/>
      <c r="T19" s="7"/>
      <c r="U19" s="4"/>
      <c r="V19" s="4"/>
      <c r="W19" s="4" t="s">
        <v>89</v>
      </c>
      <c r="X19" s="4" t="s">
        <v>116</v>
      </c>
      <c r="Y19" s="4" t="s">
        <v>166</v>
      </c>
      <c r="Z19" s="4" t="s">
        <v>167</v>
      </c>
      <c r="AA19" s="4" t="s">
        <v>168</v>
      </c>
      <c r="AB19" s="7" t="s">
        <v>169</v>
      </c>
      <c r="AC19" s="4" t="s">
        <v>170</v>
      </c>
      <c r="AD19" s="4" t="s">
        <v>116</v>
      </c>
      <c r="AE19" s="4" t="s">
        <v>170</v>
      </c>
      <c r="AF19" s="4" t="s">
        <v>116</v>
      </c>
      <c r="AG19" s="4"/>
      <c r="AH19" s="4"/>
      <c r="AI19" s="8"/>
      <c r="AJ19" s="1">
        <v>1</v>
      </c>
      <c r="AK19" s="4">
        <f t="shared" si="0"/>
        <v>15</v>
      </c>
      <c r="AL19" s="1">
        <f>Üldinfo!AN18</f>
        <v>16</v>
      </c>
      <c r="AM19" s="16">
        <f t="shared" si="1"/>
        <v>0.9375</v>
      </c>
      <c r="AN19" s="1"/>
      <c r="AO19" s="19">
        <f t="shared" si="2"/>
        <v>32</v>
      </c>
      <c r="AP19" s="19">
        <f t="shared" si="3"/>
        <v>13</v>
      </c>
      <c r="AQ19" s="19">
        <f t="shared" si="4"/>
        <v>5</v>
      </c>
      <c r="AR19" s="21">
        <f t="shared" si="5"/>
        <v>50</v>
      </c>
      <c r="AS19" s="1"/>
      <c r="AT19" s="10">
        <f t="shared" si="6"/>
        <v>10</v>
      </c>
      <c r="AU19" s="10">
        <f t="shared" si="7"/>
        <v>12</v>
      </c>
      <c r="AV19" s="10">
        <f t="shared" si="8"/>
        <v>13</v>
      </c>
      <c r="AW19" s="10">
        <f t="shared" si="9"/>
        <v>14</v>
      </c>
      <c r="AX19" s="10">
        <f t="shared" si="10"/>
        <v>1</v>
      </c>
      <c r="AY19" s="18">
        <f t="shared" si="11"/>
        <v>50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 ht="14.25" customHeight="1" x14ac:dyDescent="0.25">
      <c r="A20" s="1">
        <v>16</v>
      </c>
      <c r="B20" s="14" t="s">
        <v>76</v>
      </c>
      <c r="C20" s="1" t="s">
        <v>93</v>
      </c>
      <c r="D20" s="7"/>
      <c r="E20" s="4" t="s">
        <v>100</v>
      </c>
      <c r="F20" s="4" t="s">
        <v>100</v>
      </c>
      <c r="G20" s="4" t="s">
        <v>101</v>
      </c>
      <c r="H20" s="4" t="s">
        <v>100</v>
      </c>
      <c r="I20" s="4" t="s">
        <v>100</v>
      </c>
      <c r="J20" s="4"/>
      <c r="K20" s="4"/>
      <c r="L20" s="7"/>
      <c r="M20" s="4" t="s">
        <v>100</v>
      </c>
      <c r="N20" s="4" t="s">
        <v>103</v>
      </c>
      <c r="O20" s="4" t="s">
        <v>102</v>
      </c>
      <c r="P20" s="4"/>
      <c r="Q20" s="4"/>
      <c r="R20" s="4"/>
      <c r="S20" s="4"/>
      <c r="T20" s="7"/>
      <c r="U20" s="4"/>
      <c r="V20" s="4"/>
      <c r="W20" s="4"/>
      <c r="X20" s="4"/>
      <c r="Y20" s="4"/>
      <c r="Z20" s="4"/>
      <c r="AA20" s="4"/>
      <c r="AB20" s="7"/>
      <c r="AC20" s="4"/>
      <c r="AD20" s="4"/>
      <c r="AE20" s="4"/>
      <c r="AF20" s="4"/>
      <c r="AG20" s="4"/>
      <c r="AH20" s="4"/>
      <c r="AI20" s="8"/>
      <c r="AJ20" s="1">
        <v>1</v>
      </c>
      <c r="AK20" s="4">
        <f t="shared" si="0"/>
        <v>8</v>
      </c>
      <c r="AL20" s="1">
        <f>Üldinfo!AN19</f>
        <v>28</v>
      </c>
      <c r="AM20" s="16">
        <f t="shared" si="1"/>
        <v>0.2857142857142857</v>
      </c>
      <c r="AN20" s="1"/>
      <c r="AO20" s="19">
        <f t="shared" si="2"/>
        <v>12</v>
      </c>
      <c r="AP20" s="19">
        <f t="shared" si="3"/>
        <v>0</v>
      </c>
      <c r="AQ20" s="19">
        <f t="shared" si="4"/>
        <v>0</v>
      </c>
      <c r="AR20" s="21">
        <f t="shared" si="5"/>
        <v>12</v>
      </c>
      <c r="AS20" s="1"/>
      <c r="AT20" s="10">
        <f t="shared" si="6"/>
        <v>2</v>
      </c>
      <c r="AU20" s="10">
        <f t="shared" si="7"/>
        <v>3</v>
      </c>
      <c r="AV20" s="10">
        <f t="shared" si="8"/>
        <v>7</v>
      </c>
      <c r="AW20" s="10">
        <f t="shared" si="9"/>
        <v>0</v>
      </c>
      <c r="AX20" s="10">
        <f t="shared" si="10"/>
        <v>0</v>
      </c>
      <c r="AY20" s="18">
        <f t="shared" si="11"/>
        <v>12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 ht="14.25" customHeight="1" x14ac:dyDescent="0.25">
      <c r="A21" s="1">
        <v>17</v>
      </c>
      <c r="B21" s="14" t="s">
        <v>37</v>
      </c>
      <c r="C21" s="1" t="s">
        <v>93</v>
      </c>
      <c r="D21" s="7" t="s">
        <v>124</v>
      </c>
      <c r="E21" s="4"/>
      <c r="F21" s="4" t="s">
        <v>103</v>
      </c>
      <c r="G21" s="4"/>
      <c r="H21" s="4" t="s">
        <v>81</v>
      </c>
      <c r="I21" s="4" t="s">
        <v>132</v>
      </c>
      <c r="J21" s="4" t="s">
        <v>100</v>
      </c>
      <c r="K21" s="4" t="s">
        <v>100</v>
      </c>
      <c r="L21" s="7" t="s">
        <v>100</v>
      </c>
      <c r="M21" s="4" t="s">
        <v>101</v>
      </c>
      <c r="N21" s="4" t="s">
        <v>175</v>
      </c>
      <c r="O21" s="4" t="s">
        <v>100</v>
      </c>
      <c r="P21" s="4" t="s">
        <v>132</v>
      </c>
      <c r="Q21" s="4" t="s">
        <v>101</v>
      </c>
      <c r="R21" s="4"/>
      <c r="S21" s="4" t="s">
        <v>87</v>
      </c>
      <c r="T21" s="7" t="s">
        <v>96</v>
      </c>
      <c r="U21" s="4" t="s">
        <v>116</v>
      </c>
      <c r="V21" s="4" t="s">
        <v>122</v>
      </c>
      <c r="W21" s="4" t="s">
        <v>122</v>
      </c>
      <c r="X21" s="4" t="s">
        <v>123</v>
      </c>
      <c r="Y21" s="4" t="s">
        <v>176</v>
      </c>
      <c r="Z21" s="4" t="s">
        <v>116</v>
      </c>
      <c r="AA21" s="4" t="s">
        <v>116</v>
      </c>
      <c r="AB21" s="7" t="s">
        <v>132</v>
      </c>
      <c r="AC21" s="4" t="s">
        <v>116</v>
      </c>
      <c r="AD21" s="4" t="s">
        <v>178</v>
      </c>
      <c r="AE21" s="4" t="s">
        <v>102</v>
      </c>
      <c r="AF21" s="4" t="s">
        <v>96</v>
      </c>
      <c r="AG21" s="4" t="s">
        <v>100</v>
      </c>
      <c r="AH21" s="4" t="s">
        <v>100</v>
      </c>
      <c r="AI21" s="8" t="s">
        <v>116</v>
      </c>
      <c r="AJ21" s="1">
        <v>1</v>
      </c>
      <c r="AK21" s="4">
        <f t="shared" si="0"/>
        <v>29</v>
      </c>
      <c r="AL21" s="1">
        <f>Üldinfo!AN20</f>
        <v>32</v>
      </c>
      <c r="AM21" s="16">
        <f t="shared" si="1"/>
        <v>0.90625</v>
      </c>
      <c r="AN21" s="1"/>
      <c r="AO21" s="19">
        <f t="shared" si="2"/>
        <v>66</v>
      </c>
      <c r="AP21" s="19">
        <f t="shared" si="3"/>
        <v>1</v>
      </c>
      <c r="AQ21" s="19">
        <f t="shared" si="4"/>
        <v>0</v>
      </c>
      <c r="AR21" s="21">
        <f t="shared" si="5"/>
        <v>67</v>
      </c>
      <c r="AS21" s="1"/>
      <c r="AT21" s="10">
        <f t="shared" si="6"/>
        <v>16</v>
      </c>
      <c r="AU21" s="10">
        <f t="shared" si="7"/>
        <v>16</v>
      </c>
      <c r="AV21" s="10">
        <f t="shared" si="8"/>
        <v>25</v>
      </c>
      <c r="AW21" s="10">
        <f t="shared" si="9"/>
        <v>11</v>
      </c>
      <c r="AX21" s="10">
        <f t="shared" si="10"/>
        <v>0</v>
      </c>
      <c r="AY21" s="18">
        <f t="shared" si="11"/>
        <v>68</v>
      </c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1" ht="14.25" customHeight="1" x14ac:dyDescent="0.25">
      <c r="A22" s="1">
        <v>18</v>
      </c>
      <c r="B22" s="14" t="s">
        <v>37</v>
      </c>
      <c r="C22" s="1" t="s">
        <v>112</v>
      </c>
      <c r="D22" s="7"/>
      <c r="E22" s="4"/>
      <c r="F22" s="4"/>
      <c r="G22" s="4"/>
      <c r="H22" s="4"/>
      <c r="I22" s="4"/>
      <c r="J22" s="4"/>
      <c r="K22" s="4"/>
      <c r="L22" s="7"/>
      <c r="M22" s="4" t="s">
        <v>100</v>
      </c>
      <c r="N22" s="4"/>
      <c r="O22" s="4" t="s">
        <v>100</v>
      </c>
      <c r="P22" s="4" t="s">
        <v>100</v>
      </c>
      <c r="Q22" s="4" t="s">
        <v>100</v>
      </c>
      <c r="R22" s="4" t="s">
        <v>100</v>
      </c>
      <c r="S22" s="4"/>
      <c r="T22" s="7" t="s">
        <v>105</v>
      </c>
      <c r="U22" s="4" t="s">
        <v>105</v>
      </c>
      <c r="V22" s="4" t="s">
        <v>105</v>
      </c>
      <c r="W22" s="4" t="s">
        <v>117</v>
      </c>
      <c r="X22" s="4" t="s">
        <v>116</v>
      </c>
      <c r="Y22" s="4" t="s">
        <v>179</v>
      </c>
      <c r="Z22" s="4" t="s">
        <v>116</v>
      </c>
      <c r="AA22" s="4" t="s">
        <v>116</v>
      </c>
      <c r="AB22" s="7" t="s">
        <v>116</v>
      </c>
      <c r="AC22" s="4" t="s">
        <v>116</v>
      </c>
      <c r="AD22" s="4" t="s">
        <v>107</v>
      </c>
      <c r="AE22" s="4" t="s">
        <v>89</v>
      </c>
      <c r="AF22" s="4" t="s">
        <v>105</v>
      </c>
      <c r="AG22" s="4"/>
      <c r="AH22" s="4" t="s">
        <v>105</v>
      </c>
      <c r="AI22" s="8" t="s">
        <v>105</v>
      </c>
      <c r="AJ22" s="1">
        <v>1</v>
      </c>
      <c r="AK22" s="4">
        <f t="shared" si="0"/>
        <v>20</v>
      </c>
      <c r="AL22" s="1">
        <f>Üldinfo!AN21</f>
        <v>25</v>
      </c>
      <c r="AM22" s="16">
        <f t="shared" si="1"/>
        <v>0.8</v>
      </c>
      <c r="AN22" s="1"/>
      <c r="AO22" s="19">
        <f t="shared" si="2"/>
        <v>41</v>
      </c>
      <c r="AP22" s="19">
        <f t="shared" si="3"/>
        <v>2</v>
      </c>
      <c r="AQ22" s="19">
        <f t="shared" si="4"/>
        <v>0</v>
      </c>
      <c r="AR22" s="21">
        <f t="shared" si="5"/>
        <v>43</v>
      </c>
      <c r="AS22" s="1"/>
      <c r="AT22" s="10">
        <f t="shared" si="6"/>
        <v>9</v>
      </c>
      <c r="AU22" s="10">
        <f t="shared" si="7"/>
        <v>8</v>
      </c>
      <c r="AV22" s="10">
        <f t="shared" si="8"/>
        <v>12</v>
      </c>
      <c r="AW22" s="10">
        <f t="shared" si="9"/>
        <v>15</v>
      </c>
      <c r="AX22" s="10">
        <f t="shared" si="10"/>
        <v>0</v>
      </c>
      <c r="AY22" s="18">
        <f t="shared" si="11"/>
        <v>44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1" ht="14.25" customHeight="1" x14ac:dyDescent="0.25">
      <c r="A23" s="1">
        <v>19</v>
      </c>
      <c r="B23" s="14" t="s">
        <v>165</v>
      </c>
      <c r="C23" s="1" t="s">
        <v>99</v>
      </c>
      <c r="D23" s="7" t="s">
        <v>101</v>
      </c>
      <c r="E23" s="4" t="s">
        <v>101</v>
      </c>
      <c r="F23" s="4" t="s">
        <v>87</v>
      </c>
      <c r="G23" s="4" t="s">
        <v>132</v>
      </c>
      <c r="H23" s="4" t="s">
        <v>132</v>
      </c>
      <c r="I23" s="4"/>
      <c r="J23" s="4"/>
      <c r="K23" s="4"/>
      <c r="L23" s="7"/>
      <c r="M23" s="4"/>
      <c r="N23" s="4" t="s">
        <v>100</v>
      </c>
      <c r="O23" s="4"/>
      <c r="P23" s="4" t="s">
        <v>101</v>
      </c>
      <c r="Q23" s="4" t="s">
        <v>116</v>
      </c>
      <c r="R23" s="4" t="s">
        <v>102</v>
      </c>
      <c r="S23" s="4"/>
      <c r="T23" s="7"/>
      <c r="U23" s="4"/>
      <c r="V23" s="4"/>
      <c r="W23" s="4"/>
      <c r="X23" s="4" t="s">
        <v>105</v>
      </c>
      <c r="Y23" s="4" t="s">
        <v>89</v>
      </c>
      <c r="Z23" s="4" t="s">
        <v>116</v>
      </c>
      <c r="AA23" s="4" t="s">
        <v>116</v>
      </c>
      <c r="AB23" s="7" t="s">
        <v>116</v>
      </c>
      <c r="AC23" s="4" t="s">
        <v>181</v>
      </c>
      <c r="AD23" s="4" t="s">
        <v>81</v>
      </c>
      <c r="AE23" s="4" t="s">
        <v>100</v>
      </c>
      <c r="AF23" s="4"/>
      <c r="AG23" s="4" t="s">
        <v>89</v>
      </c>
      <c r="AH23" s="4" t="s">
        <v>89</v>
      </c>
      <c r="AI23" s="8"/>
      <c r="AJ23" s="1">
        <v>1</v>
      </c>
      <c r="AK23" s="4">
        <f t="shared" si="0"/>
        <v>19</v>
      </c>
      <c r="AL23" s="1">
        <f>Üldinfo!AN22</f>
        <v>23</v>
      </c>
      <c r="AM23" s="16">
        <f t="shared" si="1"/>
        <v>0.82608695652173914</v>
      </c>
      <c r="AN23" s="1"/>
      <c r="AO23" s="19">
        <f t="shared" si="2"/>
        <v>44</v>
      </c>
      <c r="AP23" s="19">
        <f t="shared" si="3"/>
        <v>0</v>
      </c>
      <c r="AQ23" s="19">
        <f t="shared" si="4"/>
        <v>0</v>
      </c>
      <c r="AR23" s="21">
        <f t="shared" si="5"/>
        <v>44</v>
      </c>
      <c r="AS23" s="1"/>
      <c r="AT23" s="10">
        <f t="shared" si="6"/>
        <v>12</v>
      </c>
      <c r="AU23" s="10">
        <f t="shared" si="7"/>
        <v>11</v>
      </c>
      <c r="AV23" s="10">
        <f t="shared" si="8"/>
        <v>13</v>
      </c>
      <c r="AW23" s="10">
        <f t="shared" si="9"/>
        <v>9</v>
      </c>
      <c r="AX23" s="10">
        <f t="shared" si="10"/>
        <v>0</v>
      </c>
      <c r="AY23" s="18">
        <f t="shared" si="11"/>
        <v>45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1" ht="14.25" customHeight="1" x14ac:dyDescent="0.25">
      <c r="A24" s="1">
        <v>20</v>
      </c>
      <c r="B24" s="1" t="str">
        <f>Üldinfo!B23</f>
        <v>Mees</v>
      </c>
      <c r="C24" s="1" t="str">
        <f>Üldinfo!C23</f>
        <v>22-24 a</v>
      </c>
      <c r="D24" s="7"/>
      <c r="E24" s="4"/>
      <c r="F24" s="4"/>
      <c r="G24" s="4"/>
      <c r="H24" s="4"/>
      <c r="I24" s="4"/>
      <c r="J24" s="4"/>
      <c r="K24" s="4"/>
      <c r="L24" s="7"/>
      <c r="M24" s="4"/>
      <c r="N24" s="4"/>
      <c r="O24" s="4"/>
      <c r="P24" s="4"/>
      <c r="Q24" s="4"/>
      <c r="R24" s="4"/>
      <c r="S24" s="4"/>
      <c r="T24" s="7"/>
      <c r="U24" s="4"/>
      <c r="V24" s="4"/>
      <c r="W24" s="4"/>
      <c r="X24" s="4"/>
      <c r="Y24" s="4"/>
      <c r="Z24" s="4"/>
      <c r="AA24" s="4"/>
      <c r="AB24" s="7"/>
      <c r="AC24" s="4"/>
      <c r="AD24" s="4"/>
      <c r="AE24" s="4"/>
      <c r="AF24" s="4"/>
      <c r="AG24" s="4"/>
      <c r="AH24" s="4"/>
      <c r="AI24" s="8"/>
      <c r="AJ24" s="1"/>
      <c r="AK24" s="4">
        <f t="shared" si="0"/>
        <v>0</v>
      </c>
      <c r="AL24" s="1">
        <f>Üldinfo!AN23</f>
        <v>0</v>
      </c>
      <c r="AM24" s="16" t="e">
        <f t="shared" si="1"/>
        <v>#DIV/0!</v>
      </c>
      <c r="AN24" s="1"/>
      <c r="AO24" s="19">
        <f t="shared" si="2"/>
        <v>0</v>
      </c>
      <c r="AP24" s="19">
        <f t="shared" si="3"/>
        <v>0</v>
      </c>
      <c r="AQ24" s="19">
        <f t="shared" si="4"/>
        <v>0</v>
      </c>
      <c r="AR24" s="21">
        <f t="shared" si="5"/>
        <v>0</v>
      </c>
      <c r="AS24" s="1"/>
      <c r="AT24" s="10">
        <f t="shared" si="6"/>
        <v>0</v>
      </c>
      <c r="AU24" s="10">
        <f t="shared" si="7"/>
        <v>0</v>
      </c>
      <c r="AV24" s="10">
        <f t="shared" si="8"/>
        <v>0</v>
      </c>
      <c r="AW24" s="10">
        <f t="shared" si="9"/>
        <v>0</v>
      </c>
      <c r="AX24" s="10">
        <f t="shared" si="10"/>
        <v>0</v>
      </c>
      <c r="AY24" s="18">
        <f t="shared" si="11"/>
        <v>0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ht="14.25" customHeight="1" x14ac:dyDescent="0.25">
      <c r="A25" s="1">
        <v>21</v>
      </c>
      <c r="B25" s="1" t="str">
        <f>Üldinfo!B24</f>
        <v>Naine</v>
      </c>
      <c r="C25" s="1" t="str">
        <f>Üldinfo!C24</f>
        <v>40+ a</v>
      </c>
      <c r="D25" s="7" t="s">
        <v>116</v>
      </c>
      <c r="E25" s="4" t="s">
        <v>124</v>
      </c>
      <c r="F25" s="4"/>
      <c r="G25" s="4"/>
      <c r="H25" s="4"/>
      <c r="I25" s="4" t="s">
        <v>100</v>
      </c>
      <c r="J25" s="4" t="s">
        <v>123</v>
      </c>
      <c r="K25" s="4" t="s">
        <v>100</v>
      </c>
      <c r="L25" s="7" t="s">
        <v>123</v>
      </c>
      <c r="M25" s="4" t="s">
        <v>100</v>
      </c>
      <c r="N25" s="4" t="s">
        <v>100</v>
      </c>
      <c r="O25" s="4"/>
      <c r="P25" s="4"/>
      <c r="Q25" s="4"/>
      <c r="R25" s="4" t="s">
        <v>100</v>
      </c>
      <c r="S25" s="4" t="s">
        <v>116</v>
      </c>
      <c r="T25" s="7"/>
      <c r="U25" s="4" t="s">
        <v>100</v>
      </c>
      <c r="V25" s="4"/>
      <c r="W25" s="4"/>
      <c r="X25" s="4" t="s">
        <v>100</v>
      </c>
      <c r="Y25" s="4" t="s">
        <v>123</v>
      </c>
      <c r="Z25" s="4" t="s">
        <v>123</v>
      </c>
      <c r="AA25" s="4" t="s">
        <v>123</v>
      </c>
      <c r="AB25" s="7" t="s">
        <v>123</v>
      </c>
      <c r="AC25" s="4" t="s">
        <v>100</v>
      </c>
      <c r="AD25" s="4" t="s">
        <v>123</v>
      </c>
      <c r="AE25" s="4" t="s">
        <v>123</v>
      </c>
      <c r="AF25" s="4" t="s">
        <v>123</v>
      </c>
      <c r="AG25" s="4" t="s">
        <v>124</v>
      </c>
      <c r="AH25" s="4" t="s">
        <v>106</v>
      </c>
      <c r="AI25" s="8"/>
      <c r="AJ25" s="1"/>
      <c r="AK25" s="4">
        <f t="shared" si="0"/>
        <v>22</v>
      </c>
      <c r="AL25" s="1">
        <f>Üldinfo!AN24</f>
        <v>29</v>
      </c>
      <c r="AM25" s="16">
        <f t="shared" si="1"/>
        <v>0.75862068965517238</v>
      </c>
      <c r="AN25" s="1"/>
      <c r="AO25" s="19">
        <f t="shared" si="2"/>
        <v>42</v>
      </c>
      <c r="AP25" s="19">
        <f t="shared" si="3"/>
        <v>0</v>
      </c>
      <c r="AQ25" s="19">
        <f t="shared" si="4"/>
        <v>0</v>
      </c>
      <c r="AR25" s="21">
        <f t="shared" si="5"/>
        <v>42</v>
      </c>
      <c r="AS25" s="1"/>
      <c r="AT25" s="10">
        <f t="shared" si="6"/>
        <v>3</v>
      </c>
      <c r="AU25" s="10">
        <f t="shared" si="7"/>
        <v>4</v>
      </c>
      <c r="AV25" s="10">
        <f t="shared" si="8"/>
        <v>22</v>
      </c>
      <c r="AW25" s="10">
        <f t="shared" si="9"/>
        <v>13</v>
      </c>
      <c r="AX25" s="10">
        <f t="shared" si="10"/>
        <v>0</v>
      </c>
      <c r="AY25" s="18">
        <f t="shared" si="11"/>
        <v>42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1" ht="14.25" customHeight="1" x14ac:dyDescent="0.25">
      <c r="A26" s="1">
        <v>22</v>
      </c>
      <c r="B26" s="1" t="str">
        <f>Üldinfo!B25</f>
        <v>Mees ?</v>
      </c>
      <c r="C26" s="1" t="str">
        <f>Üldinfo!C25</f>
        <v>25-35 a</v>
      </c>
      <c r="D26" s="7" t="s">
        <v>132</v>
      </c>
      <c r="E26" s="4" t="s">
        <v>116</v>
      </c>
      <c r="F26" s="4" t="s">
        <v>116</v>
      </c>
      <c r="G26" s="4" t="s">
        <v>100</v>
      </c>
      <c r="H26" s="4" t="s">
        <v>81</v>
      </c>
      <c r="I26" s="4" t="s">
        <v>100</v>
      </c>
      <c r="J26" s="4" t="s">
        <v>100</v>
      </c>
      <c r="K26" s="4" t="s">
        <v>123</v>
      </c>
      <c r="L26" s="7" t="s">
        <v>124</v>
      </c>
      <c r="M26" s="4" t="s">
        <v>81</v>
      </c>
      <c r="N26" s="4" t="s">
        <v>96</v>
      </c>
      <c r="O26" s="4" t="s">
        <v>96</v>
      </c>
      <c r="P26" s="4"/>
      <c r="Q26" s="4" t="s">
        <v>105</v>
      </c>
      <c r="R26" s="4" t="s">
        <v>89</v>
      </c>
      <c r="S26" s="4" t="s">
        <v>105</v>
      </c>
      <c r="T26" s="7"/>
      <c r="U26" s="4" t="s">
        <v>123</v>
      </c>
      <c r="V26" s="4" t="s">
        <v>116</v>
      </c>
      <c r="W26" s="4" t="s">
        <v>116</v>
      </c>
      <c r="X26" s="4" t="s">
        <v>116</v>
      </c>
      <c r="Y26" s="4" t="s">
        <v>116</v>
      </c>
      <c r="Z26" s="4" t="s">
        <v>189</v>
      </c>
      <c r="AA26" s="4" t="s">
        <v>107</v>
      </c>
      <c r="AB26" s="7" t="s">
        <v>116</v>
      </c>
      <c r="AC26" s="4" t="s">
        <v>116</v>
      </c>
      <c r="AD26" s="4" t="s">
        <v>116</v>
      </c>
      <c r="AE26" s="4" t="s">
        <v>116</v>
      </c>
      <c r="AF26" s="4" t="s">
        <v>117</v>
      </c>
      <c r="AG26" s="4" t="s">
        <v>116</v>
      </c>
      <c r="AH26" s="4" t="s">
        <v>116</v>
      </c>
      <c r="AI26" s="8" t="s">
        <v>151</v>
      </c>
      <c r="AJ26" s="1">
        <v>1</v>
      </c>
      <c r="AK26" s="4">
        <f t="shared" si="0"/>
        <v>30</v>
      </c>
      <c r="AL26" s="1">
        <f>Üldinfo!AN25</f>
        <v>31</v>
      </c>
      <c r="AM26" s="16">
        <f t="shared" si="1"/>
        <v>0.967741935483871</v>
      </c>
      <c r="AN26" s="1"/>
      <c r="AO26" s="19">
        <f t="shared" si="2"/>
        <v>82</v>
      </c>
      <c r="AP26" s="19">
        <f t="shared" si="3"/>
        <v>2</v>
      </c>
      <c r="AQ26" s="19">
        <f t="shared" si="4"/>
        <v>0</v>
      </c>
      <c r="AR26" s="21">
        <f t="shared" si="5"/>
        <v>84</v>
      </c>
      <c r="AS26" s="1"/>
      <c r="AT26" s="10">
        <f t="shared" si="6"/>
        <v>21</v>
      </c>
      <c r="AU26" s="10">
        <f t="shared" si="7"/>
        <v>17</v>
      </c>
      <c r="AV26" s="10">
        <f t="shared" si="8"/>
        <v>24</v>
      </c>
      <c r="AW26" s="10">
        <f t="shared" si="9"/>
        <v>22</v>
      </c>
      <c r="AX26" s="10">
        <f t="shared" si="10"/>
        <v>0</v>
      </c>
      <c r="AY26" s="18">
        <f t="shared" si="11"/>
        <v>84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ht="14.25" customHeight="1" x14ac:dyDescent="0.25">
      <c r="A27" s="1">
        <v>23</v>
      </c>
      <c r="B27" s="1" t="str">
        <f>Üldinfo!B26</f>
        <v>Mees</v>
      </c>
      <c r="C27" s="1" t="str">
        <f>Üldinfo!C26</f>
        <v>50+ a</v>
      </c>
      <c r="D27" s="7" t="s">
        <v>124</v>
      </c>
      <c r="E27" s="4" t="s">
        <v>81</v>
      </c>
      <c r="F27" s="4" t="s">
        <v>151</v>
      </c>
      <c r="G27" s="4" t="s">
        <v>116</v>
      </c>
      <c r="H27" s="4"/>
      <c r="I27" s="4" t="s">
        <v>123</v>
      </c>
      <c r="J27" s="4" t="s">
        <v>162</v>
      </c>
      <c r="K27" s="4" t="s">
        <v>116</v>
      </c>
      <c r="L27" s="7" t="s">
        <v>151</v>
      </c>
      <c r="M27" s="4" t="s">
        <v>116</v>
      </c>
      <c r="N27" s="4" t="s">
        <v>116</v>
      </c>
      <c r="O27" s="4"/>
      <c r="P27" s="4" t="s">
        <v>100</v>
      </c>
      <c r="Q27" s="4" t="s">
        <v>123</v>
      </c>
      <c r="R27" s="4" t="s">
        <v>116</v>
      </c>
      <c r="S27" s="4"/>
      <c r="T27" s="7" t="s">
        <v>116</v>
      </c>
      <c r="U27" s="4" t="s">
        <v>151</v>
      </c>
      <c r="V27" s="4" t="s">
        <v>116</v>
      </c>
      <c r="W27" s="4" t="s">
        <v>116</v>
      </c>
      <c r="X27" s="4" t="s">
        <v>116</v>
      </c>
      <c r="Y27" s="4" t="s">
        <v>107</v>
      </c>
      <c r="Z27" s="4" t="s">
        <v>107</v>
      </c>
      <c r="AA27" s="4" t="s">
        <v>116</v>
      </c>
      <c r="AB27" s="7" t="s">
        <v>116</v>
      </c>
      <c r="AC27" s="4" t="s">
        <v>116</v>
      </c>
      <c r="AD27" s="4" t="s">
        <v>116</v>
      </c>
      <c r="AE27" s="4" t="s">
        <v>116</v>
      </c>
      <c r="AF27" s="4" t="s">
        <v>117</v>
      </c>
      <c r="AG27" s="4" t="s">
        <v>123</v>
      </c>
      <c r="AH27" s="4" t="s">
        <v>123</v>
      </c>
      <c r="AI27" s="8"/>
      <c r="AJ27" s="1">
        <v>1</v>
      </c>
      <c r="AK27" s="4">
        <f t="shared" si="0"/>
        <v>28</v>
      </c>
      <c r="AL27" s="1">
        <f>Üldinfo!AN26</f>
        <v>30</v>
      </c>
      <c r="AM27" s="16">
        <f t="shared" si="1"/>
        <v>0.93333333333333335</v>
      </c>
      <c r="AN27" s="1"/>
      <c r="AO27" s="19">
        <f t="shared" si="2"/>
        <v>89</v>
      </c>
      <c r="AP27" s="19">
        <f t="shared" si="3"/>
        <v>3</v>
      </c>
      <c r="AQ27" s="19">
        <f t="shared" si="4"/>
        <v>0</v>
      </c>
      <c r="AR27" s="21">
        <f t="shared" si="5"/>
        <v>92</v>
      </c>
      <c r="AS27" s="1"/>
      <c r="AT27" s="10">
        <f t="shared" si="6"/>
        <v>21</v>
      </c>
      <c r="AU27" s="10">
        <f t="shared" si="7"/>
        <v>18</v>
      </c>
      <c r="AV27" s="10">
        <f t="shared" si="8"/>
        <v>27</v>
      </c>
      <c r="AW27" s="10">
        <f t="shared" si="9"/>
        <v>26</v>
      </c>
      <c r="AX27" s="10">
        <f t="shared" si="10"/>
        <v>0</v>
      </c>
      <c r="AY27" s="18">
        <f t="shared" si="11"/>
        <v>92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ht="14.25" customHeight="1" x14ac:dyDescent="0.25">
      <c r="A28" s="1">
        <v>25</v>
      </c>
      <c r="B28" s="1" t="str">
        <f>Üldinfo!B27</f>
        <v>Naine ?</v>
      </c>
      <c r="C28" s="1" t="str">
        <f>Üldinfo!C27</f>
        <v>Täisk</v>
      </c>
      <c r="D28" s="7"/>
      <c r="E28" s="4"/>
      <c r="F28" s="4"/>
      <c r="G28" s="4"/>
      <c r="H28" s="4"/>
      <c r="I28" s="4"/>
      <c r="J28" s="4"/>
      <c r="K28" s="4"/>
      <c r="L28" s="7"/>
      <c r="M28" s="4"/>
      <c r="N28" s="4"/>
      <c r="O28" s="4"/>
      <c r="P28" s="4"/>
      <c r="Q28" s="4"/>
      <c r="R28" s="4"/>
      <c r="S28" s="4"/>
      <c r="T28" s="7"/>
      <c r="U28" s="4"/>
      <c r="V28" s="4"/>
      <c r="W28" s="4"/>
      <c r="X28" s="4"/>
      <c r="Y28" s="4"/>
      <c r="Z28" s="4"/>
      <c r="AA28" s="4"/>
      <c r="AB28" s="7"/>
      <c r="AC28" s="4"/>
      <c r="AD28" s="4"/>
      <c r="AE28" s="4"/>
      <c r="AF28" s="4"/>
      <c r="AG28" s="4"/>
      <c r="AH28" s="4"/>
      <c r="AI28" s="8"/>
      <c r="AJ28" s="1"/>
      <c r="AK28" s="4">
        <f t="shared" si="0"/>
        <v>0</v>
      </c>
      <c r="AL28" s="1">
        <f>Üldinfo!AN27</f>
        <v>0</v>
      </c>
      <c r="AM28" s="16" t="e">
        <f t="shared" si="1"/>
        <v>#DIV/0!</v>
      </c>
      <c r="AN28" s="1"/>
      <c r="AO28" s="19">
        <f t="shared" si="2"/>
        <v>0</v>
      </c>
      <c r="AP28" s="19">
        <f t="shared" si="3"/>
        <v>0</v>
      </c>
      <c r="AQ28" s="19">
        <f t="shared" si="4"/>
        <v>0</v>
      </c>
      <c r="AR28" s="21">
        <f t="shared" si="5"/>
        <v>0</v>
      </c>
      <c r="AS28" s="1"/>
      <c r="AT28" s="10">
        <f t="shared" si="6"/>
        <v>0</v>
      </c>
      <c r="AU28" s="10">
        <f t="shared" si="7"/>
        <v>0</v>
      </c>
      <c r="AV28" s="10">
        <f t="shared" si="8"/>
        <v>0</v>
      </c>
      <c r="AW28" s="10">
        <f t="shared" si="9"/>
        <v>0</v>
      </c>
      <c r="AX28" s="10">
        <f t="shared" si="10"/>
        <v>0</v>
      </c>
      <c r="AY28" s="18">
        <f t="shared" si="11"/>
        <v>0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ht="14.25" customHeight="1" x14ac:dyDescent="0.25">
      <c r="A29" s="1">
        <v>26</v>
      </c>
      <c r="B29" s="1" t="str">
        <f>Üldinfo!B28</f>
        <v>Alaealine</v>
      </c>
      <c r="C29" s="1" t="str">
        <f>Üldinfo!C28</f>
        <v>5-9 a</v>
      </c>
      <c r="D29" s="7"/>
      <c r="E29" s="4"/>
      <c r="F29" s="4"/>
      <c r="G29" s="4"/>
      <c r="H29" s="4"/>
      <c r="I29" s="4"/>
      <c r="J29" s="4"/>
      <c r="K29" s="4"/>
      <c r="L29" s="7"/>
      <c r="M29" s="4"/>
      <c r="N29" s="4"/>
      <c r="O29" s="4"/>
      <c r="P29" s="4"/>
      <c r="Q29" s="4"/>
      <c r="R29" s="4"/>
      <c r="S29" s="4"/>
      <c r="T29" s="7"/>
      <c r="U29" s="4"/>
      <c r="V29" s="4"/>
      <c r="W29" s="4"/>
      <c r="X29" s="4"/>
      <c r="Y29" s="4"/>
      <c r="Z29" s="4"/>
      <c r="AA29" s="4"/>
      <c r="AB29" s="7"/>
      <c r="AC29" s="4"/>
      <c r="AD29" s="4"/>
      <c r="AE29" s="4"/>
      <c r="AF29" s="4"/>
      <c r="AG29" s="4"/>
      <c r="AH29" s="4"/>
      <c r="AI29" s="8"/>
      <c r="AJ29" s="1"/>
      <c r="AK29" s="4">
        <f t="shared" si="0"/>
        <v>0</v>
      </c>
      <c r="AL29" s="1">
        <f>Üldinfo!AN28</f>
        <v>0</v>
      </c>
      <c r="AM29" s="16" t="e">
        <f t="shared" si="1"/>
        <v>#DIV/0!</v>
      </c>
      <c r="AN29" s="1"/>
      <c r="AO29" s="19">
        <f t="shared" si="2"/>
        <v>0</v>
      </c>
      <c r="AP29" s="19">
        <f t="shared" si="3"/>
        <v>0</v>
      </c>
      <c r="AQ29" s="19">
        <f t="shared" si="4"/>
        <v>0</v>
      </c>
      <c r="AR29" s="21">
        <f t="shared" si="5"/>
        <v>0</v>
      </c>
      <c r="AS29" s="1"/>
      <c r="AT29" s="10">
        <f t="shared" si="6"/>
        <v>0</v>
      </c>
      <c r="AU29" s="10">
        <f t="shared" si="7"/>
        <v>0</v>
      </c>
      <c r="AV29" s="10">
        <f t="shared" si="8"/>
        <v>0</v>
      </c>
      <c r="AW29" s="10">
        <f t="shared" si="9"/>
        <v>0</v>
      </c>
      <c r="AX29" s="10">
        <f t="shared" si="10"/>
        <v>0</v>
      </c>
      <c r="AY29" s="18">
        <f t="shared" si="11"/>
        <v>0</v>
      </c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ht="14.25" customHeight="1" x14ac:dyDescent="0.25">
      <c r="A30" s="1">
        <v>27</v>
      </c>
      <c r="B30" s="1" t="str">
        <f>Üldinfo!B29</f>
        <v>Naine ?</v>
      </c>
      <c r="C30" s="1" t="str">
        <f>Üldinfo!C29</f>
        <v>Täisk</v>
      </c>
      <c r="D30" s="7"/>
      <c r="E30" s="4"/>
      <c r="F30" s="4"/>
      <c r="G30" s="4"/>
      <c r="H30" s="4"/>
      <c r="I30" s="4"/>
      <c r="J30" s="4"/>
      <c r="K30" s="4"/>
      <c r="L30" s="7"/>
      <c r="M30" s="4"/>
      <c r="N30" s="4"/>
      <c r="O30" s="4"/>
      <c r="P30" s="4"/>
      <c r="Q30" s="4"/>
      <c r="R30" s="4"/>
      <c r="S30" s="4"/>
      <c r="T30" s="7"/>
      <c r="U30" s="4"/>
      <c r="V30" s="4"/>
      <c r="W30" s="4"/>
      <c r="X30" s="4"/>
      <c r="Y30" s="4"/>
      <c r="Z30" s="4"/>
      <c r="AA30" s="4"/>
      <c r="AB30" s="7"/>
      <c r="AC30" s="4"/>
      <c r="AD30" s="4"/>
      <c r="AE30" s="4"/>
      <c r="AF30" s="4"/>
      <c r="AG30" s="4"/>
      <c r="AH30" s="4"/>
      <c r="AI30" s="8"/>
      <c r="AJ30" s="1"/>
      <c r="AK30" s="4">
        <f t="shared" si="0"/>
        <v>0</v>
      </c>
      <c r="AL30" s="1">
        <f>Üldinfo!AN29</f>
        <v>0</v>
      </c>
      <c r="AM30" s="16" t="e">
        <f t="shared" si="1"/>
        <v>#DIV/0!</v>
      </c>
      <c r="AN30" s="1"/>
      <c r="AO30" s="19">
        <f t="shared" si="2"/>
        <v>0</v>
      </c>
      <c r="AP30" s="19">
        <f t="shared" si="3"/>
        <v>0</v>
      </c>
      <c r="AQ30" s="19">
        <f t="shared" si="4"/>
        <v>0</v>
      </c>
      <c r="AR30" s="21">
        <f t="shared" si="5"/>
        <v>0</v>
      </c>
      <c r="AS30" s="1"/>
      <c r="AT30" s="10">
        <f t="shared" si="6"/>
        <v>0</v>
      </c>
      <c r="AU30" s="10">
        <f t="shared" si="7"/>
        <v>0</v>
      </c>
      <c r="AV30" s="10">
        <f t="shared" si="8"/>
        <v>0</v>
      </c>
      <c r="AW30" s="10">
        <f t="shared" si="9"/>
        <v>0</v>
      </c>
      <c r="AX30" s="10">
        <f t="shared" si="10"/>
        <v>0</v>
      </c>
      <c r="AY30" s="18">
        <f t="shared" si="11"/>
        <v>0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ht="14.25" customHeight="1" x14ac:dyDescent="0.25">
      <c r="A31" s="1">
        <v>28</v>
      </c>
      <c r="B31" s="1" t="str">
        <f>Üldinfo!B30</f>
        <v>Mees</v>
      </c>
      <c r="C31" s="1" t="str">
        <f>Üldinfo!C30</f>
        <v>18-19 a</v>
      </c>
      <c r="D31" s="7"/>
      <c r="E31" s="4" t="s">
        <v>100</v>
      </c>
      <c r="F31" s="4"/>
      <c r="G31" s="4"/>
      <c r="H31" s="4"/>
      <c r="I31" s="4"/>
      <c r="J31" s="4"/>
      <c r="K31" s="4"/>
      <c r="L31" s="7"/>
      <c r="M31" s="4" t="s">
        <v>100</v>
      </c>
      <c r="N31" s="4"/>
      <c r="O31" s="4" t="s">
        <v>105</v>
      </c>
      <c r="P31" s="4" t="s">
        <v>100</v>
      </c>
      <c r="Q31" s="4" t="s">
        <v>89</v>
      </c>
      <c r="R31" s="4"/>
      <c r="S31" s="4"/>
      <c r="T31" s="7"/>
      <c r="U31" s="4"/>
      <c r="V31" s="4"/>
      <c r="W31" s="4" t="s">
        <v>105</v>
      </c>
      <c r="X31" s="4" t="s">
        <v>105</v>
      </c>
      <c r="Y31" s="4" t="s">
        <v>105</v>
      </c>
      <c r="Z31" s="4" t="s">
        <v>151</v>
      </c>
      <c r="AA31" s="4" t="s">
        <v>106</v>
      </c>
      <c r="AB31" s="7" t="s">
        <v>117</v>
      </c>
      <c r="AC31" s="4" t="s">
        <v>116</v>
      </c>
      <c r="AD31" s="4" t="s">
        <v>116</v>
      </c>
      <c r="AE31" s="4" t="s">
        <v>89</v>
      </c>
      <c r="AF31" s="4"/>
      <c r="AG31" s="4"/>
      <c r="AH31" s="4"/>
      <c r="AI31" s="8"/>
      <c r="AJ31" s="1">
        <v>1</v>
      </c>
      <c r="AK31" s="4">
        <f t="shared" si="0"/>
        <v>14</v>
      </c>
      <c r="AL31" s="1">
        <f>Üldinfo!AN30</f>
        <v>32</v>
      </c>
      <c r="AM31" s="16">
        <f t="shared" si="1"/>
        <v>0.4375</v>
      </c>
      <c r="AN31" s="1"/>
      <c r="AO31" s="19">
        <f t="shared" si="2"/>
        <v>27</v>
      </c>
      <c r="AP31" s="19">
        <f t="shared" si="3"/>
        <v>0</v>
      </c>
      <c r="AQ31" s="19">
        <f t="shared" si="4"/>
        <v>0</v>
      </c>
      <c r="AR31" s="21">
        <f t="shared" si="5"/>
        <v>27</v>
      </c>
      <c r="AS31" s="1"/>
      <c r="AT31" s="10">
        <f t="shared" si="6"/>
        <v>7</v>
      </c>
      <c r="AU31" s="10">
        <f t="shared" si="7"/>
        <v>3</v>
      </c>
      <c r="AV31" s="10">
        <f t="shared" si="8"/>
        <v>7</v>
      </c>
      <c r="AW31" s="10">
        <f t="shared" si="9"/>
        <v>10</v>
      </c>
      <c r="AX31" s="10">
        <f t="shared" si="10"/>
        <v>0</v>
      </c>
      <c r="AY31" s="18">
        <f t="shared" si="11"/>
        <v>27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ht="14.25" customHeight="1" x14ac:dyDescent="0.25">
      <c r="A32" s="1">
        <v>29</v>
      </c>
      <c r="B32" s="1" t="str">
        <f>Üldinfo!B31</f>
        <v>Naine ?</v>
      </c>
      <c r="C32" s="1" t="str">
        <f>Üldinfo!C31</f>
        <v>Täisk</v>
      </c>
      <c r="D32" s="7"/>
      <c r="E32" s="4"/>
      <c r="F32" s="4"/>
      <c r="G32" s="4"/>
      <c r="H32" s="4"/>
      <c r="I32" s="4"/>
      <c r="J32" s="4"/>
      <c r="K32" s="4"/>
      <c r="L32" s="7"/>
      <c r="M32" s="4"/>
      <c r="N32" s="4"/>
      <c r="O32" s="4"/>
      <c r="P32" s="4"/>
      <c r="Q32" s="4"/>
      <c r="R32" s="4"/>
      <c r="S32" s="4"/>
      <c r="T32" s="7"/>
      <c r="U32" s="4"/>
      <c r="V32" s="4"/>
      <c r="W32" s="4"/>
      <c r="X32" s="4"/>
      <c r="Y32" s="4"/>
      <c r="Z32" s="4"/>
      <c r="AA32" s="4"/>
      <c r="AB32" s="7"/>
      <c r="AC32" s="4"/>
      <c r="AD32" s="4"/>
      <c r="AE32" s="4"/>
      <c r="AF32" s="4"/>
      <c r="AG32" s="4"/>
      <c r="AH32" s="4"/>
      <c r="AI32" s="8"/>
      <c r="AJ32" s="1"/>
      <c r="AK32" s="4">
        <f t="shared" si="0"/>
        <v>0</v>
      </c>
      <c r="AL32" s="1">
        <f>Üldinfo!AN31</f>
        <v>0</v>
      </c>
      <c r="AM32" s="16" t="e">
        <f t="shared" si="1"/>
        <v>#DIV/0!</v>
      </c>
      <c r="AN32" s="1"/>
      <c r="AO32" s="19">
        <f t="shared" si="2"/>
        <v>0</v>
      </c>
      <c r="AP32" s="19">
        <f t="shared" si="3"/>
        <v>0</v>
      </c>
      <c r="AQ32" s="19">
        <f t="shared" si="4"/>
        <v>0</v>
      </c>
      <c r="AR32" s="21">
        <f t="shared" si="5"/>
        <v>0</v>
      </c>
      <c r="AS32" s="1"/>
      <c r="AT32" s="10">
        <f t="shared" si="6"/>
        <v>0</v>
      </c>
      <c r="AU32" s="10">
        <f t="shared" si="7"/>
        <v>0</v>
      </c>
      <c r="AV32" s="10">
        <f t="shared" si="8"/>
        <v>0</v>
      </c>
      <c r="AW32" s="10">
        <f t="shared" si="9"/>
        <v>0</v>
      </c>
      <c r="AX32" s="10">
        <f t="shared" si="10"/>
        <v>0</v>
      </c>
      <c r="AY32" s="18">
        <f t="shared" si="11"/>
        <v>0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ht="14.25" customHeight="1" x14ac:dyDescent="0.25">
      <c r="A33" s="1">
        <v>30</v>
      </c>
      <c r="B33" s="14" t="s">
        <v>37</v>
      </c>
      <c r="C33" s="1" t="s">
        <v>133</v>
      </c>
      <c r="D33" s="7"/>
      <c r="E33" s="4"/>
      <c r="F33" s="4" t="s">
        <v>87</v>
      </c>
      <c r="G33" s="4" t="s">
        <v>102</v>
      </c>
      <c r="H33" s="4" t="s">
        <v>132</v>
      </c>
      <c r="I33" s="4" t="s">
        <v>100</v>
      </c>
      <c r="J33" s="4" t="s">
        <v>123</v>
      </c>
      <c r="K33" s="4" t="s">
        <v>116</v>
      </c>
      <c r="L33" s="7" t="s">
        <v>100</v>
      </c>
      <c r="M33" s="4" t="s">
        <v>100</v>
      </c>
      <c r="N33" s="4" t="s">
        <v>116</v>
      </c>
      <c r="O33" s="4" t="s">
        <v>116</v>
      </c>
      <c r="P33" s="4" t="s">
        <v>116</v>
      </c>
      <c r="Q33" s="4" t="s">
        <v>208</v>
      </c>
      <c r="R33" s="4" t="s">
        <v>208</v>
      </c>
      <c r="S33" s="4" t="s">
        <v>209</v>
      </c>
      <c r="T33" s="7"/>
      <c r="U33" s="4" t="s">
        <v>105</v>
      </c>
      <c r="V33" s="4" t="s">
        <v>105</v>
      </c>
      <c r="W33" s="4" t="s">
        <v>117</v>
      </c>
      <c r="X33" s="4" t="s">
        <v>89</v>
      </c>
      <c r="Y33" s="4" t="s">
        <v>116</v>
      </c>
      <c r="Z33" s="4" t="s">
        <v>107</v>
      </c>
      <c r="AA33" s="4" t="s">
        <v>107</v>
      </c>
      <c r="AB33" s="7"/>
      <c r="AC33" s="4" t="s">
        <v>210</v>
      </c>
      <c r="AD33" s="4" t="s">
        <v>211</v>
      </c>
      <c r="AE33" s="4" t="s">
        <v>116</v>
      </c>
      <c r="AF33" s="4" t="s">
        <v>157</v>
      </c>
      <c r="AG33" s="4" t="s">
        <v>116</v>
      </c>
      <c r="AH33" s="4" t="s">
        <v>210</v>
      </c>
      <c r="AI33" s="8" t="s">
        <v>157</v>
      </c>
      <c r="AJ33" s="1">
        <v>1</v>
      </c>
      <c r="AK33" s="4">
        <f t="shared" si="0"/>
        <v>28</v>
      </c>
      <c r="AL33" s="1">
        <f>Üldinfo!AN32</f>
        <v>31</v>
      </c>
      <c r="AM33" s="16">
        <f t="shared" si="1"/>
        <v>0.90322580645161288</v>
      </c>
      <c r="AN33" s="1"/>
      <c r="AO33" s="19">
        <f t="shared" si="2"/>
        <v>76</v>
      </c>
      <c r="AP33" s="19">
        <f t="shared" si="3"/>
        <v>11</v>
      </c>
      <c r="AQ33" s="19">
        <f t="shared" si="4"/>
        <v>2</v>
      </c>
      <c r="AR33" s="21">
        <f t="shared" si="5"/>
        <v>89</v>
      </c>
      <c r="AS33" s="1"/>
      <c r="AT33" s="10">
        <f t="shared" si="6"/>
        <v>21</v>
      </c>
      <c r="AU33" s="10">
        <f t="shared" si="7"/>
        <v>21</v>
      </c>
      <c r="AV33" s="10">
        <f t="shared" si="8"/>
        <v>22</v>
      </c>
      <c r="AW33" s="10">
        <f t="shared" si="9"/>
        <v>22</v>
      </c>
      <c r="AX33" s="10">
        <f t="shared" si="10"/>
        <v>3</v>
      </c>
      <c r="AY33" s="18">
        <f t="shared" si="11"/>
        <v>89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ht="14.25" customHeight="1" x14ac:dyDescent="0.25">
      <c r="A34" s="1">
        <v>31</v>
      </c>
      <c r="B34" s="1" t="str">
        <f>Üldinfo!B33</f>
        <v>Mees</v>
      </c>
      <c r="C34" s="1" t="str">
        <f>Üldinfo!C33</f>
        <v>39-44 a</v>
      </c>
      <c r="D34" s="7" t="s">
        <v>132</v>
      </c>
      <c r="E34" s="4" t="s">
        <v>132</v>
      </c>
      <c r="F34" s="4"/>
      <c r="G34" s="4" t="s">
        <v>132</v>
      </c>
      <c r="H34" s="4" t="s">
        <v>81</v>
      </c>
      <c r="I34" s="4"/>
      <c r="J34" s="4" t="s">
        <v>102</v>
      </c>
      <c r="K34" s="4" t="s">
        <v>102</v>
      </c>
      <c r="L34" s="7" t="s">
        <v>102</v>
      </c>
      <c r="M34" s="4" t="s">
        <v>96</v>
      </c>
      <c r="N34" s="4" t="s">
        <v>132</v>
      </c>
      <c r="O34" s="4"/>
      <c r="P34" s="4"/>
      <c r="Q34" s="4" t="s">
        <v>81</v>
      </c>
      <c r="R34" s="4" t="s">
        <v>132</v>
      </c>
      <c r="S34" s="4" t="s">
        <v>132</v>
      </c>
      <c r="T34" s="7" t="s">
        <v>88</v>
      </c>
      <c r="U34" s="4" t="s">
        <v>89</v>
      </c>
      <c r="V34" s="4" t="s">
        <v>102</v>
      </c>
      <c r="W34" s="4" t="s">
        <v>123</v>
      </c>
      <c r="X34" s="4" t="s">
        <v>117</v>
      </c>
      <c r="Y34" s="4" t="s">
        <v>116</v>
      </c>
      <c r="Z34" s="4" t="s">
        <v>116</v>
      </c>
      <c r="AA34" s="4" t="s">
        <v>217</v>
      </c>
      <c r="AB34" s="7" t="s">
        <v>116</v>
      </c>
      <c r="AC34" s="4" t="s">
        <v>211</v>
      </c>
      <c r="AD34" s="4" t="s">
        <v>116</v>
      </c>
      <c r="AE34" s="4" t="s">
        <v>117</v>
      </c>
      <c r="AF34" s="4" t="s">
        <v>116</v>
      </c>
      <c r="AG34" s="4" t="s">
        <v>101</v>
      </c>
      <c r="AH34" s="4" t="s">
        <v>96</v>
      </c>
      <c r="AI34" s="8"/>
      <c r="AJ34" s="1">
        <v>1</v>
      </c>
      <c r="AK34" s="4">
        <f t="shared" si="0"/>
        <v>27</v>
      </c>
      <c r="AL34" s="1">
        <f>Üldinfo!AN33</f>
        <v>31</v>
      </c>
      <c r="AM34" s="16">
        <f t="shared" si="1"/>
        <v>0.87096774193548387</v>
      </c>
      <c r="AN34" s="1"/>
      <c r="AO34" s="19">
        <f t="shared" si="2"/>
        <v>69</v>
      </c>
      <c r="AP34" s="19">
        <f t="shared" si="3"/>
        <v>5</v>
      </c>
      <c r="AQ34" s="19">
        <f t="shared" si="4"/>
        <v>0</v>
      </c>
      <c r="AR34" s="21">
        <f t="shared" si="5"/>
        <v>74</v>
      </c>
      <c r="AS34" s="1"/>
      <c r="AT34" s="10">
        <f t="shared" si="6"/>
        <v>24</v>
      </c>
      <c r="AU34" s="10">
        <f t="shared" si="7"/>
        <v>21</v>
      </c>
      <c r="AV34" s="10">
        <f t="shared" si="8"/>
        <v>17</v>
      </c>
      <c r="AW34" s="10">
        <f t="shared" si="9"/>
        <v>12</v>
      </c>
      <c r="AX34" s="10">
        <f t="shared" si="10"/>
        <v>0</v>
      </c>
      <c r="AY34" s="18">
        <f t="shared" si="11"/>
        <v>74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ht="14.25" customHeight="1" x14ac:dyDescent="0.25">
      <c r="A35" s="1">
        <v>32</v>
      </c>
      <c r="B35" s="1" t="str">
        <f>Üldinfo!B34</f>
        <v>Alaealine</v>
      </c>
      <c r="C35" s="1" t="str">
        <f>Üldinfo!C34</f>
        <v>15-18 a</v>
      </c>
      <c r="D35" s="7"/>
      <c r="E35" s="4"/>
      <c r="F35" s="4"/>
      <c r="G35" s="4"/>
      <c r="H35" s="4"/>
      <c r="I35" s="4"/>
      <c r="J35" s="4"/>
      <c r="K35" s="4"/>
      <c r="L35" s="7"/>
      <c r="M35" s="4"/>
      <c r="N35" s="4"/>
      <c r="O35" s="4"/>
      <c r="P35" s="4"/>
      <c r="Q35" s="4"/>
      <c r="R35" s="4"/>
      <c r="S35" s="4"/>
      <c r="T35" s="7"/>
      <c r="U35" s="4"/>
      <c r="V35" s="4"/>
      <c r="W35" s="4"/>
      <c r="X35" s="4"/>
      <c r="Y35" s="4"/>
      <c r="Z35" s="4"/>
      <c r="AA35" s="4"/>
      <c r="AB35" s="7"/>
      <c r="AC35" s="4"/>
      <c r="AD35" s="4"/>
      <c r="AE35" s="4"/>
      <c r="AF35" s="4"/>
      <c r="AG35" s="4"/>
      <c r="AH35" s="4"/>
      <c r="AI35" s="8"/>
      <c r="AJ35" s="1"/>
      <c r="AK35" s="4">
        <f t="shared" si="0"/>
        <v>0</v>
      </c>
      <c r="AL35" s="1">
        <f>Üldinfo!AN34</f>
        <v>0</v>
      </c>
      <c r="AM35" s="16" t="e">
        <f t="shared" si="1"/>
        <v>#DIV/0!</v>
      </c>
      <c r="AN35" s="1"/>
      <c r="AO35" s="19">
        <f t="shared" si="2"/>
        <v>0</v>
      </c>
      <c r="AP35" s="19">
        <f t="shared" si="3"/>
        <v>0</v>
      </c>
      <c r="AQ35" s="19">
        <f t="shared" si="4"/>
        <v>0</v>
      </c>
      <c r="AR35" s="21">
        <f t="shared" si="5"/>
        <v>0</v>
      </c>
      <c r="AS35" s="1"/>
      <c r="AT35" s="10">
        <f t="shared" si="6"/>
        <v>0</v>
      </c>
      <c r="AU35" s="10">
        <f t="shared" si="7"/>
        <v>0</v>
      </c>
      <c r="AV35" s="10">
        <f t="shared" si="8"/>
        <v>0</v>
      </c>
      <c r="AW35" s="10">
        <f t="shared" si="9"/>
        <v>0</v>
      </c>
      <c r="AX35" s="10">
        <f t="shared" si="10"/>
        <v>0</v>
      </c>
      <c r="AY35" s="18">
        <f t="shared" si="11"/>
        <v>0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ht="14.25" customHeight="1" x14ac:dyDescent="0.25">
      <c r="A36" s="1">
        <v>33</v>
      </c>
      <c r="B36" s="1" t="str">
        <f>Üldinfo!B35</f>
        <v>Mees</v>
      </c>
      <c r="C36" s="1" t="str">
        <f>Üldinfo!C35</f>
        <v>40+ a</v>
      </c>
      <c r="D36" s="7"/>
      <c r="E36" s="4"/>
      <c r="F36" s="4"/>
      <c r="G36" s="4"/>
      <c r="H36" s="4"/>
      <c r="I36" s="4"/>
      <c r="J36" s="4"/>
      <c r="K36" s="4"/>
      <c r="L36" s="7"/>
      <c r="M36" s="4"/>
      <c r="N36" s="4"/>
      <c r="O36" s="4"/>
      <c r="P36" s="4"/>
      <c r="Q36" s="4"/>
      <c r="R36" s="4"/>
      <c r="S36" s="4"/>
      <c r="T36" s="7"/>
      <c r="U36" s="4"/>
      <c r="V36" s="4"/>
      <c r="W36" s="4"/>
      <c r="X36" s="4"/>
      <c r="Y36" s="4"/>
      <c r="Z36" s="4"/>
      <c r="AA36" s="4"/>
      <c r="AB36" s="7"/>
      <c r="AC36" s="4"/>
      <c r="AD36" s="4"/>
      <c r="AE36" s="4"/>
      <c r="AF36" s="4"/>
      <c r="AG36" s="4"/>
      <c r="AH36" s="4"/>
      <c r="AI36" s="8"/>
      <c r="AJ36" s="1"/>
      <c r="AK36" s="4">
        <f t="shared" si="0"/>
        <v>0</v>
      </c>
      <c r="AL36" s="1">
        <f>Üldinfo!AN35</f>
        <v>0</v>
      </c>
      <c r="AM36" s="16" t="e">
        <f t="shared" si="1"/>
        <v>#DIV/0!</v>
      </c>
      <c r="AN36" s="1"/>
      <c r="AO36" s="19">
        <f t="shared" si="2"/>
        <v>0</v>
      </c>
      <c r="AP36" s="19">
        <f t="shared" si="3"/>
        <v>0</v>
      </c>
      <c r="AQ36" s="19">
        <f t="shared" si="4"/>
        <v>0</v>
      </c>
      <c r="AR36" s="21">
        <f t="shared" si="5"/>
        <v>0</v>
      </c>
      <c r="AS36" s="1"/>
      <c r="AT36" s="10">
        <f t="shared" si="6"/>
        <v>0</v>
      </c>
      <c r="AU36" s="10">
        <f t="shared" si="7"/>
        <v>0</v>
      </c>
      <c r="AV36" s="10">
        <f t="shared" si="8"/>
        <v>0</v>
      </c>
      <c r="AW36" s="10">
        <f t="shared" si="9"/>
        <v>0</v>
      </c>
      <c r="AX36" s="10">
        <f t="shared" si="10"/>
        <v>0</v>
      </c>
      <c r="AY36" s="18">
        <f t="shared" si="11"/>
        <v>0</v>
      </c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ht="14.25" customHeight="1" x14ac:dyDescent="0.25">
      <c r="A37" s="1">
        <v>34</v>
      </c>
      <c r="B37" s="1" t="str">
        <f>Üldinfo!B36</f>
        <v>Mees</v>
      </c>
      <c r="C37" s="1" t="str">
        <f>Üldinfo!C36</f>
        <v>39-44 a</v>
      </c>
      <c r="D37" s="7"/>
      <c r="E37" s="4"/>
      <c r="F37" s="4"/>
      <c r="G37" s="4"/>
      <c r="H37" s="4"/>
      <c r="I37" s="4"/>
      <c r="J37" s="4"/>
      <c r="K37" s="4"/>
      <c r="L37" s="7"/>
      <c r="M37" s="4"/>
      <c r="N37" s="4"/>
      <c r="O37" s="4"/>
      <c r="P37" s="4"/>
      <c r="Q37" s="4"/>
      <c r="R37" s="4"/>
      <c r="S37" s="4"/>
      <c r="T37" s="7"/>
      <c r="U37" s="4"/>
      <c r="V37" s="4"/>
      <c r="W37" s="4"/>
      <c r="X37" s="4"/>
      <c r="Y37" s="4"/>
      <c r="Z37" s="4"/>
      <c r="AA37" s="4"/>
      <c r="AB37" s="7"/>
      <c r="AC37" s="4"/>
      <c r="AD37" s="4"/>
      <c r="AE37" s="4"/>
      <c r="AF37" s="4"/>
      <c r="AG37" s="4"/>
      <c r="AH37" s="4"/>
      <c r="AI37" s="8"/>
      <c r="AJ37" s="1"/>
      <c r="AK37" s="4">
        <f t="shared" si="0"/>
        <v>0</v>
      </c>
      <c r="AL37" s="1">
        <f>Üldinfo!AN36</f>
        <v>0</v>
      </c>
      <c r="AM37" s="16" t="e">
        <f t="shared" si="1"/>
        <v>#DIV/0!</v>
      </c>
      <c r="AN37" s="1"/>
      <c r="AO37" s="19">
        <f t="shared" si="2"/>
        <v>0</v>
      </c>
      <c r="AP37" s="19">
        <f t="shared" si="3"/>
        <v>0</v>
      </c>
      <c r="AQ37" s="19">
        <f t="shared" si="4"/>
        <v>0</v>
      </c>
      <c r="AR37" s="21">
        <f t="shared" si="5"/>
        <v>0</v>
      </c>
      <c r="AS37" s="1"/>
      <c r="AT37" s="10">
        <f t="shared" si="6"/>
        <v>0</v>
      </c>
      <c r="AU37" s="10">
        <f t="shared" si="7"/>
        <v>0</v>
      </c>
      <c r="AV37" s="10">
        <f t="shared" si="8"/>
        <v>0</v>
      </c>
      <c r="AW37" s="10">
        <f t="shared" si="9"/>
        <v>0</v>
      </c>
      <c r="AX37" s="10">
        <f t="shared" si="10"/>
        <v>0</v>
      </c>
      <c r="AY37" s="18">
        <f t="shared" si="11"/>
        <v>0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ht="14.25" customHeight="1" x14ac:dyDescent="0.25">
      <c r="A38" s="1">
        <v>35</v>
      </c>
      <c r="B38" s="1" t="str">
        <f>Üldinfo!B37</f>
        <v>Alaealine</v>
      </c>
      <c r="C38" s="1" t="str">
        <f>Üldinfo!C37</f>
        <v>5 a ± 16 k</v>
      </c>
      <c r="D38" s="7"/>
      <c r="E38" s="4"/>
      <c r="F38" s="4"/>
      <c r="G38" s="4"/>
      <c r="H38" s="4"/>
      <c r="I38" s="4"/>
      <c r="J38" s="4"/>
      <c r="K38" s="4"/>
      <c r="L38" s="7"/>
      <c r="M38" s="4"/>
      <c r="N38" s="4"/>
      <c r="O38" s="4" t="s">
        <v>96</v>
      </c>
      <c r="P38" s="4"/>
      <c r="Q38" s="4"/>
      <c r="R38" s="4"/>
      <c r="S38" s="4"/>
      <c r="T38" s="7"/>
      <c r="U38" s="4"/>
      <c r="V38" s="4"/>
      <c r="W38" s="4"/>
      <c r="X38" s="4"/>
      <c r="Y38" s="4"/>
      <c r="Z38" s="4"/>
      <c r="AA38" s="4"/>
      <c r="AB38" s="7"/>
      <c r="AC38" s="4"/>
      <c r="AD38" s="4"/>
      <c r="AE38" s="4"/>
      <c r="AF38" s="4"/>
      <c r="AG38" s="4"/>
      <c r="AH38" s="4"/>
      <c r="AI38" s="8"/>
      <c r="AJ38" s="1">
        <v>1</v>
      </c>
      <c r="AK38" s="4">
        <f t="shared" si="0"/>
        <v>1</v>
      </c>
      <c r="AL38" s="1">
        <f>Üldinfo!AN37</f>
        <v>17</v>
      </c>
      <c r="AM38" s="16">
        <f t="shared" si="1"/>
        <v>5.8823529411764705E-2</v>
      </c>
      <c r="AN38" s="1"/>
      <c r="AO38" s="19">
        <f t="shared" si="2"/>
        <v>1</v>
      </c>
      <c r="AP38" s="19">
        <f t="shared" si="3"/>
        <v>0</v>
      </c>
      <c r="AQ38" s="19">
        <f t="shared" si="4"/>
        <v>0</v>
      </c>
      <c r="AR38" s="21">
        <f t="shared" si="5"/>
        <v>1</v>
      </c>
      <c r="AS38" s="1"/>
      <c r="AT38" s="10">
        <f t="shared" si="6"/>
        <v>1</v>
      </c>
      <c r="AU38" s="10">
        <f t="shared" si="7"/>
        <v>0</v>
      </c>
      <c r="AV38" s="10">
        <f t="shared" si="8"/>
        <v>0</v>
      </c>
      <c r="AW38" s="10">
        <f t="shared" si="9"/>
        <v>0</v>
      </c>
      <c r="AX38" s="10">
        <f t="shared" si="10"/>
        <v>0</v>
      </c>
      <c r="AY38" s="18">
        <f t="shared" si="11"/>
        <v>1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ht="14.25" customHeight="1" x14ac:dyDescent="0.25">
      <c r="A39" s="1">
        <v>36</v>
      </c>
      <c r="B39" s="1" t="str">
        <f>Üldinfo!B38</f>
        <v>Mees</v>
      </c>
      <c r="C39" s="1" t="str">
        <f>Üldinfo!C38</f>
        <v>44-50 a</v>
      </c>
      <c r="D39" s="7"/>
      <c r="E39" s="4"/>
      <c r="F39" s="4"/>
      <c r="G39" s="4"/>
      <c r="H39" s="4"/>
      <c r="I39" s="4"/>
      <c r="J39" s="4"/>
      <c r="K39" s="4"/>
      <c r="L39" s="7"/>
      <c r="M39" s="4"/>
      <c r="N39" s="4"/>
      <c r="O39" s="4"/>
      <c r="P39" s="4"/>
      <c r="Q39" s="4"/>
      <c r="R39" s="4"/>
      <c r="S39" s="4"/>
      <c r="T39" s="7"/>
      <c r="U39" s="4"/>
      <c r="V39" s="4"/>
      <c r="W39" s="4"/>
      <c r="X39" s="4"/>
      <c r="Y39" s="4"/>
      <c r="Z39" s="4"/>
      <c r="AA39" s="4"/>
      <c r="AB39" s="7"/>
      <c r="AC39" s="4"/>
      <c r="AD39" s="4"/>
      <c r="AE39" s="4"/>
      <c r="AF39" s="4"/>
      <c r="AG39" s="4"/>
      <c r="AH39" s="4"/>
      <c r="AI39" s="8"/>
      <c r="AJ39" s="1"/>
      <c r="AK39" s="4">
        <f t="shared" si="0"/>
        <v>0</v>
      </c>
      <c r="AL39" s="1">
        <f>Üldinfo!AN38</f>
        <v>0</v>
      </c>
      <c r="AM39" s="16" t="e">
        <f t="shared" si="1"/>
        <v>#DIV/0!</v>
      </c>
      <c r="AN39" s="1"/>
      <c r="AO39" s="19">
        <f t="shared" si="2"/>
        <v>0</v>
      </c>
      <c r="AP39" s="19">
        <f t="shared" si="3"/>
        <v>0</v>
      </c>
      <c r="AQ39" s="19">
        <f t="shared" si="4"/>
        <v>0</v>
      </c>
      <c r="AR39" s="21">
        <f t="shared" si="5"/>
        <v>0</v>
      </c>
      <c r="AS39" s="1"/>
      <c r="AT39" s="10">
        <f t="shared" si="6"/>
        <v>0</v>
      </c>
      <c r="AU39" s="10">
        <f t="shared" si="7"/>
        <v>0</v>
      </c>
      <c r="AV39" s="10">
        <f t="shared" si="8"/>
        <v>0</v>
      </c>
      <c r="AW39" s="10">
        <f t="shared" si="9"/>
        <v>0</v>
      </c>
      <c r="AX39" s="10">
        <f t="shared" si="10"/>
        <v>0</v>
      </c>
      <c r="AY39" s="18">
        <f t="shared" si="11"/>
        <v>0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ht="14.25" customHeight="1" x14ac:dyDescent="0.25">
      <c r="A40" s="1">
        <v>37</v>
      </c>
      <c r="B40" s="1" t="str">
        <f>Üldinfo!B39</f>
        <v>Naine</v>
      </c>
      <c r="C40" s="1" t="str">
        <f>Üldinfo!C39</f>
        <v>39-44 a</v>
      </c>
      <c r="D40" s="7"/>
      <c r="E40" s="4"/>
      <c r="F40" s="4"/>
      <c r="G40" s="4"/>
      <c r="H40" s="4"/>
      <c r="I40" s="4"/>
      <c r="J40" s="4"/>
      <c r="K40" s="4"/>
      <c r="L40" s="7"/>
      <c r="M40" s="4"/>
      <c r="N40" s="4"/>
      <c r="O40" s="4"/>
      <c r="P40" s="4"/>
      <c r="Q40" s="4"/>
      <c r="R40" s="4"/>
      <c r="S40" s="4"/>
      <c r="T40" s="7"/>
      <c r="U40" s="4"/>
      <c r="V40" s="4"/>
      <c r="W40" s="4"/>
      <c r="X40" s="4"/>
      <c r="Y40" s="4"/>
      <c r="Z40" s="4"/>
      <c r="AA40" s="4"/>
      <c r="AB40" s="7"/>
      <c r="AC40" s="4"/>
      <c r="AD40" s="4"/>
      <c r="AE40" s="4"/>
      <c r="AF40" s="4"/>
      <c r="AG40" s="4"/>
      <c r="AH40" s="4"/>
      <c r="AI40" s="8"/>
      <c r="AJ40" s="1"/>
      <c r="AK40" s="4">
        <f t="shared" si="0"/>
        <v>0</v>
      </c>
      <c r="AL40" s="1">
        <f>Üldinfo!AN39</f>
        <v>0</v>
      </c>
      <c r="AM40" s="16" t="e">
        <f t="shared" si="1"/>
        <v>#DIV/0!</v>
      </c>
      <c r="AN40" s="1"/>
      <c r="AO40" s="19">
        <f t="shared" si="2"/>
        <v>0</v>
      </c>
      <c r="AP40" s="19">
        <f t="shared" si="3"/>
        <v>0</v>
      </c>
      <c r="AQ40" s="19">
        <f t="shared" si="4"/>
        <v>0</v>
      </c>
      <c r="AR40" s="21">
        <f t="shared" si="5"/>
        <v>0</v>
      </c>
      <c r="AS40" s="1"/>
      <c r="AT40" s="10">
        <f t="shared" si="6"/>
        <v>0</v>
      </c>
      <c r="AU40" s="10">
        <f t="shared" si="7"/>
        <v>0</v>
      </c>
      <c r="AV40" s="10">
        <f t="shared" si="8"/>
        <v>0</v>
      </c>
      <c r="AW40" s="10">
        <f t="shared" si="9"/>
        <v>0</v>
      </c>
      <c r="AX40" s="10">
        <f t="shared" si="10"/>
        <v>0</v>
      </c>
      <c r="AY40" s="18">
        <f t="shared" si="11"/>
        <v>0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ht="14.25" customHeight="1" x14ac:dyDescent="0.25">
      <c r="A41" s="1">
        <v>38</v>
      </c>
      <c r="B41" s="1" t="str">
        <f>Üldinfo!B40</f>
        <v>Naine</v>
      </c>
      <c r="C41" s="1" t="str">
        <f>Üldinfo!C40</f>
        <v>25-40 a</v>
      </c>
      <c r="D41" s="7"/>
      <c r="E41" s="4"/>
      <c r="F41" s="4"/>
      <c r="G41" s="4"/>
      <c r="H41" s="4"/>
      <c r="I41" s="4"/>
      <c r="J41" s="4"/>
      <c r="K41" s="4"/>
      <c r="L41" s="7"/>
      <c r="M41" s="4"/>
      <c r="N41" s="4"/>
      <c r="O41" s="4"/>
      <c r="P41" s="4"/>
      <c r="Q41" s="4"/>
      <c r="R41" s="4"/>
      <c r="S41" s="4"/>
      <c r="T41" s="7"/>
      <c r="U41" s="4"/>
      <c r="V41" s="4"/>
      <c r="W41" s="4"/>
      <c r="X41" s="4"/>
      <c r="Y41" s="4"/>
      <c r="Z41" s="4"/>
      <c r="AA41" s="4"/>
      <c r="AB41" s="7"/>
      <c r="AC41" s="4"/>
      <c r="AD41" s="4"/>
      <c r="AE41" s="4"/>
      <c r="AF41" s="4"/>
      <c r="AG41" s="4"/>
      <c r="AH41" s="4"/>
      <c r="AI41" s="8"/>
      <c r="AJ41" s="1"/>
      <c r="AK41" s="4">
        <f t="shared" si="0"/>
        <v>0</v>
      </c>
      <c r="AL41" s="1">
        <f>Üldinfo!AN40</f>
        <v>0</v>
      </c>
      <c r="AM41" s="16" t="e">
        <f t="shared" si="1"/>
        <v>#DIV/0!</v>
      </c>
      <c r="AN41" s="1"/>
      <c r="AO41" s="19">
        <f t="shared" si="2"/>
        <v>0</v>
      </c>
      <c r="AP41" s="19">
        <f t="shared" si="3"/>
        <v>0</v>
      </c>
      <c r="AQ41" s="19">
        <f t="shared" si="4"/>
        <v>0</v>
      </c>
      <c r="AR41" s="21">
        <f t="shared" si="5"/>
        <v>0</v>
      </c>
      <c r="AS41" s="1"/>
      <c r="AT41" s="10">
        <f t="shared" si="6"/>
        <v>0</v>
      </c>
      <c r="AU41" s="10">
        <f t="shared" si="7"/>
        <v>0</v>
      </c>
      <c r="AV41" s="10">
        <f t="shared" si="8"/>
        <v>0</v>
      </c>
      <c r="AW41" s="10">
        <f t="shared" si="9"/>
        <v>0</v>
      </c>
      <c r="AX41" s="10">
        <f t="shared" si="10"/>
        <v>0</v>
      </c>
      <c r="AY41" s="18">
        <f t="shared" si="11"/>
        <v>0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ht="14.25" customHeight="1" x14ac:dyDescent="0.25">
      <c r="A42" s="1">
        <v>39</v>
      </c>
      <c r="B42" s="1" t="str">
        <f>Üldinfo!B41</f>
        <v>Mees ?</v>
      </c>
      <c r="C42" s="1" t="str">
        <f>Üldinfo!C41</f>
        <v>44-50 a</v>
      </c>
      <c r="D42" s="7"/>
      <c r="E42" s="4"/>
      <c r="F42" s="4"/>
      <c r="G42" s="4"/>
      <c r="H42" s="4"/>
      <c r="I42" s="4"/>
      <c r="J42" s="4"/>
      <c r="K42" s="4"/>
      <c r="L42" s="7"/>
      <c r="M42" s="4"/>
      <c r="N42" s="4"/>
      <c r="O42" s="4"/>
      <c r="P42" s="4"/>
      <c r="Q42" s="4"/>
      <c r="R42" s="4"/>
      <c r="S42" s="4"/>
      <c r="T42" s="7"/>
      <c r="U42" s="4"/>
      <c r="V42" s="4"/>
      <c r="W42" s="4"/>
      <c r="X42" s="4"/>
      <c r="Y42" s="4"/>
      <c r="Z42" s="4"/>
      <c r="AA42" s="4"/>
      <c r="AB42" s="7"/>
      <c r="AC42" s="4"/>
      <c r="AD42" s="4"/>
      <c r="AE42" s="4"/>
      <c r="AF42" s="4"/>
      <c r="AG42" s="4"/>
      <c r="AH42" s="4"/>
      <c r="AI42" s="8"/>
      <c r="AJ42" s="1"/>
      <c r="AK42" s="4">
        <f t="shared" si="0"/>
        <v>0</v>
      </c>
      <c r="AL42" s="1">
        <f>Üldinfo!AN41</f>
        <v>0</v>
      </c>
      <c r="AM42" s="16" t="e">
        <f t="shared" si="1"/>
        <v>#DIV/0!</v>
      </c>
      <c r="AN42" s="1"/>
      <c r="AO42" s="19">
        <f t="shared" si="2"/>
        <v>0</v>
      </c>
      <c r="AP42" s="19">
        <f t="shared" si="3"/>
        <v>0</v>
      </c>
      <c r="AQ42" s="19">
        <f t="shared" si="4"/>
        <v>0</v>
      </c>
      <c r="AR42" s="21">
        <f t="shared" si="5"/>
        <v>0</v>
      </c>
      <c r="AS42" s="1"/>
      <c r="AT42" s="10">
        <f t="shared" si="6"/>
        <v>0</v>
      </c>
      <c r="AU42" s="10">
        <f t="shared" si="7"/>
        <v>0</v>
      </c>
      <c r="AV42" s="10">
        <f t="shared" si="8"/>
        <v>0</v>
      </c>
      <c r="AW42" s="10">
        <f t="shared" si="9"/>
        <v>0</v>
      </c>
      <c r="AX42" s="10">
        <f t="shared" si="10"/>
        <v>0</v>
      </c>
      <c r="AY42" s="18">
        <f t="shared" si="11"/>
        <v>0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ht="14.25" customHeight="1" x14ac:dyDescent="0.25">
      <c r="A43" s="1">
        <v>40</v>
      </c>
      <c r="B43" s="1" t="str">
        <f>Üldinfo!B42</f>
        <v>Naine</v>
      </c>
      <c r="C43" s="1" t="str">
        <f>Üldinfo!C42</f>
        <v>40+ a</v>
      </c>
      <c r="D43" s="7"/>
      <c r="E43" s="4"/>
      <c r="F43" s="4"/>
      <c r="G43" s="4"/>
      <c r="H43" s="4"/>
      <c r="I43" s="4"/>
      <c r="J43" s="4"/>
      <c r="K43" s="8"/>
      <c r="L43" s="4"/>
      <c r="M43" s="4"/>
      <c r="N43" s="4"/>
      <c r="O43" s="4"/>
      <c r="P43" s="4"/>
      <c r="Q43" s="4"/>
      <c r="R43" s="4"/>
      <c r="S43" s="4"/>
      <c r="T43" s="7"/>
      <c r="U43" s="4"/>
      <c r="V43" s="4"/>
      <c r="W43" s="4"/>
      <c r="X43" s="4"/>
      <c r="Y43" s="4"/>
      <c r="Z43" s="4"/>
      <c r="AA43" s="8"/>
      <c r="AB43" s="7"/>
      <c r="AC43" s="4"/>
      <c r="AD43" s="4"/>
      <c r="AE43" s="4"/>
      <c r="AF43" s="4"/>
      <c r="AG43" s="4"/>
      <c r="AH43" s="4"/>
      <c r="AI43" s="8"/>
      <c r="AJ43" s="1"/>
      <c r="AK43" s="4">
        <f t="shared" si="0"/>
        <v>0</v>
      </c>
      <c r="AL43" s="1">
        <f>Üldinfo!AN42</f>
        <v>0</v>
      </c>
      <c r="AM43" s="16" t="e">
        <f t="shared" si="1"/>
        <v>#DIV/0!</v>
      </c>
      <c r="AN43" s="1"/>
      <c r="AO43" s="19">
        <f t="shared" si="2"/>
        <v>0</v>
      </c>
      <c r="AP43" s="19">
        <f t="shared" si="3"/>
        <v>0</v>
      </c>
      <c r="AQ43" s="19">
        <f t="shared" si="4"/>
        <v>0</v>
      </c>
      <c r="AR43" s="21">
        <f t="shared" si="5"/>
        <v>0</v>
      </c>
      <c r="AS43" s="1"/>
      <c r="AT43" s="10">
        <f t="shared" si="6"/>
        <v>0</v>
      </c>
      <c r="AU43" s="10">
        <f t="shared" si="7"/>
        <v>0</v>
      </c>
      <c r="AV43" s="10">
        <f t="shared" si="8"/>
        <v>0</v>
      </c>
      <c r="AW43" s="10">
        <f t="shared" si="9"/>
        <v>0</v>
      </c>
      <c r="AX43" s="10">
        <f t="shared" si="10"/>
        <v>0</v>
      </c>
      <c r="AY43" s="18">
        <f t="shared" si="11"/>
        <v>0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ht="14.25" customHeight="1" x14ac:dyDescent="0.25">
      <c r="A44" s="1">
        <v>42</v>
      </c>
      <c r="B44" s="1" t="str">
        <f>Üldinfo!B43</f>
        <v>Mees</v>
      </c>
      <c r="C44" s="1" t="str">
        <f>Üldinfo!C43</f>
        <v>25-35 a</v>
      </c>
      <c r="D44" s="7"/>
      <c r="E44" s="4" t="s">
        <v>116</v>
      </c>
      <c r="F44" s="4" t="s">
        <v>124</v>
      </c>
      <c r="G44" s="4" t="s">
        <v>89</v>
      </c>
      <c r="H44" s="4" t="s">
        <v>116</v>
      </c>
      <c r="I44" s="4" t="s">
        <v>116</v>
      </c>
      <c r="J44" s="4" t="s">
        <v>116</v>
      </c>
      <c r="K44" s="8" t="s">
        <v>116</v>
      </c>
      <c r="L44" s="4" t="s">
        <v>116</v>
      </c>
      <c r="M44" s="4" t="s">
        <v>116</v>
      </c>
      <c r="N44" s="4" t="s">
        <v>132</v>
      </c>
      <c r="O44" s="4" t="s">
        <v>116</v>
      </c>
      <c r="P44" s="4" t="s">
        <v>151</v>
      </c>
      <c r="Q44" s="4" t="s">
        <v>116</v>
      </c>
      <c r="R44" s="4" t="s">
        <v>116</v>
      </c>
      <c r="S44" s="4"/>
      <c r="T44" s="7"/>
      <c r="U44" s="4" t="s">
        <v>116</v>
      </c>
      <c r="V44" s="4" t="s">
        <v>116</v>
      </c>
      <c r="W44" s="4" t="s">
        <v>117</v>
      </c>
      <c r="X44" s="4" t="s">
        <v>117</v>
      </c>
      <c r="Y44" s="4" t="s">
        <v>116</v>
      </c>
      <c r="Z44" s="4" t="s">
        <v>116</v>
      </c>
      <c r="AA44" s="8" t="s">
        <v>116</v>
      </c>
      <c r="AB44" s="7" t="s">
        <v>116</v>
      </c>
      <c r="AC44" s="4" t="s">
        <v>116</v>
      </c>
      <c r="AD44" s="4" t="s">
        <v>116</v>
      </c>
      <c r="AE44" s="4" t="s">
        <v>116</v>
      </c>
      <c r="AF44" s="4" t="s">
        <v>117</v>
      </c>
      <c r="AG44" s="4" t="s">
        <v>116</v>
      </c>
      <c r="AH44" s="4" t="s">
        <v>116</v>
      </c>
      <c r="AI44" s="8"/>
      <c r="AJ44" s="1">
        <v>1</v>
      </c>
      <c r="AK44" s="4">
        <f t="shared" si="0"/>
        <v>28</v>
      </c>
      <c r="AL44" s="1">
        <f>Üldinfo!AN43</f>
        <v>28</v>
      </c>
      <c r="AM44" s="16">
        <f t="shared" si="1"/>
        <v>1</v>
      </c>
      <c r="AN44" s="1"/>
      <c r="AO44" s="19">
        <f t="shared" si="2"/>
        <v>104</v>
      </c>
      <c r="AP44" s="19">
        <f t="shared" si="3"/>
        <v>0</v>
      </c>
      <c r="AQ44" s="19">
        <f t="shared" si="4"/>
        <v>0</v>
      </c>
      <c r="AR44" s="21">
        <f t="shared" si="5"/>
        <v>104</v>
      </c>
      <c r="AS44" s="1"/>
      <c r="AT44" s="10">
        <f t="shared" si="6"/>
        <v>27</v>
      </c>
      <c r="AU44" s="10">
        <f t="shared" si="7"/>
        <v>26</v>
      </c>
      <c r="AV44" s="10">
        <f t="shared" si="8"/>
        <v>24</v>
      </c>
      <c r="AW44" s="10">
        <f t="shared" si="9"/>
        <v>27</v>
      </c>
      <c r="AX44" s="10">
        <f t="shared" si="10"/>
        <v>0</v>
      </c>
      <c r="AY44" s="18">
        <f t="shared" si="11"/>
        <v>104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ht="14.25" customHeight="1" x14ac:dyDescent="0.25">
      <c r="A45" s="1" t="s">
        <v>159</v>
      </c>
      <c r="B45" s="1" t="str">
        <f>Üldinfo!B44</f>
        <v>Alaealine</v>
      </c>
      <c r="C45" s="1" t="str">
        <f>Üldinfo!C44</f>
        <v>?</v>
      </c>
      <c r="D45" s="7"/>
      <c r="E45" s="4"/>
      <c r="F45" s="4"/>
      <c r="G45" s="4"/>
      <c r="H45" s="4"/>
      <c r="I45" s="4"/>
      <c r="J45" s="4"/>
      <c r="K45" s="8"/>
      <c r="L45" s="4"/>
      <c r="M45" s="4"/>
      <c r="N45" s="4"/>
      <c r="O45" s="4"/>
      <c r="P45" s="4"/>
      <c r="Q45" s="4"/>
      <c r="R45" s="4"/>
      <c r="S45" s="4"/>
      <c r="T45" s="7"/>
      <c r="U45" s="4"/>
      <c r="V45" s="4"/>
      <c r="W45" s="4"/>
      <c r="X45" s="4"/>
      <c r="Y45" s="4"/>
      <c r="Z45" s="4"/>
      <c r="AA45" s="8"/>
      <c r="AB45" s="7"/>
      <c r="AC45" s="4"/>
      <c r="AD45" s="4"/>
      <c r="AE45" s="4"/>
      <c r="AF45" s="4"/>
      <c r="AG45" s="4"/>
      <c r="AH45" s="4"/>
      <c r="AI45" s="8"/>
      <c r="AJ45" s="1"/>
      <c r="AK45" s="4">
        <f t="shared" si="0"/>
        <v>0</v>
      </c>
      <c r="AL45" s="1">
        <f>Üldinfo!AN44</f>
        <v>0</v>
      </c>
      <c r="AM45" s="16" t="e">
        <f t="shared" si="1"/>
        <v>#DIV/0!</v>
      </c>
      <c r="AN45" s="1"/>
      <c r="AO45" s="19">
        <f t="shared" si="2"/>
        <v>0</v>
      </c>
      <c r="AP45" s="19">
        <f t="shared" si="3"/>
        <v>0</v>
      </c>
      <c r="AQ45" s="19">
        <f t="shared" si="4"/>
        <v>0</v>
      </c>
      <c r="AR45" s="21">
        <f t="shared" si="5"/>
        <v>0</v>
      </c>
      <c r="AS45" s="1"/>
      <c r="AT45" s="10">
        <f t="shared" si="6"/>
        <v>0</v>
      </c>
      <c r="AU45" s="10">
        <f t="shared" si="7"/>
        <v>0</v>
      </c>
      <c r="AV45" s="10">
        <f t="shared" si="8"/>
        <v>0</v>
      </c>
      <c r="AW45" s="10">
        <f t="shared" si="9"/>
        <v>0</v>
      </c>
      <c r="AX45" s="10">
        <f t="shared" si="10"/>
        <v>0</v>
      </c>
      <c r="AY45" s="18">
        <f t="shared" si="11"/>
        <v>0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ht="14.25" customHeight="1" x14ac:dyDescent="0.25">
      <c r="A46" s="1">
        <v>43</v>
      </c>
      <c r="B46" s="1" t="str">
        <f>Üldinfo!B45</f>
        <v>Mees</v>
      </c>
      <c r="C46" s="1" t="str">
        <f>Üldinfo!C45</f>
        <v>18-19 a</v>
      </c>
      <c r="D46" s="7"/>
      <c r="E46" s="4"/>
      <c r="F46" s="4"/>
      <c r="G46" s="4" t="s">
        <v>102</v>
      </c>
      <c r="H46" s="4"/>
      <c r="I46" s="4" t="s">
        <v>96</v>
      </c>
      <c r="J46" s="4"/>
      <c r="K46" s="8"/>
      <c r="L46" s="4"/>
      <c r="M46" s="4" t="s">
        <v>100</v>
      </c>
      <c r="N46" s="4" t="s">
        <v>106</v>
      </c>
      <c r="O46" s="4"/>
      <c r="P46" s="4"/>
      <c r="Q46" s="4"/>
      <c r="R46" s="4"/>
      <c r="S46" s="4"/>
      <c r="T46" s="7"/>
      <c r="U46" s="4"/>
      <c r="V46" s="4"/>
      <c r="W46" s="4"/>
      <c r="X46" s="4"/>
      <c r="Y46" s="4"/>
      <c r="Z46" s="4" t="s">
        <v>132</v>
      </c>
      <c r="AA46" s="8" t="s">
        <v>102</v>
      </c>
      <c r="AB46" s="7" t="s">
        <v>81</v>
      </c>
      <c r="AC46" s="4" t="s">
        <v>116</v>
      </c>
      <c r="AD46" s="4" t="s">
        <v>102</v>
      </c>
      <c r="AE46" s="4"/>
      <c r="AF46" s="4"/>
      <c r="AG46" s="4"/>
      <c r="AH46" s="4"/>
      <c r="AI46" s="8"/>
      <c r="AJ46" s="1">
        <v>1</v>
      </c>
      <c r="AK46" s="4">
        <f t="shared" si="0"/>
        <v>9</v>
      </c>
      <c r="AL46" s="1">
        <f>Üldinfo!AN45</f>
        <v>28</v>
      </c>
      <c r="AM46" s="16">
        <f t="shared" si="1"/>
        <v>0.32142857142857145</v>
      </c>
      <c r="AN46" s="1"/>
      <c r="AO46" s="19">
        <f t="shared" si="2"/>
        <v>19</v>
      </c>
      <c r="AP46" s="19">
        <f t="shared" si="3"/>
        <v>0</v>
      </c>
      <c r="AQ46" s="19">
        <f t="shared" si="4"/>
        <v>0</v>
      </c>
      <c r="AR46" s="21">
        <f t="shared" si="5"/>
        <v>19</v>
      </c>
      <c r="AS46" s="1"/>
      <c r="AT46" s="10">
        <f t="shared" si="6"/>
        <v>8</v>
      </c>
      <c r="AU46" s="10">
        <f t="shared" si="7"/>
        <v>5</v>
      </c>
      <c r="AV46" s="10">
        <f t="shared" si="8"/>
        <v>5</v>
      </c>
      <c r="AW46" s="10">
        <f t="shared" si="9"/>
        <v>1</v>
      </c>
      <c r="AX46" s="10">
        <f t="shared" si="10"/>
        <v>0</v>
      </c>
      <c r="AY46" s="18">
        <f t="shared" si="11"/>
        <v>19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ht="14.25" customHeight="1" x14ac:dyDescent="0.25">
      <c r="A47" s="1">
        <v>44</v>
      </c>
      <c r="B47" s="1" t="str">
        <f>Üldinfo!B46</f>
        <v>Alaealine</v>
      </c>
      <c r="C47" s="1" t="str">
        <f>Üldinfo!C46</f>
        <v>4-8 a</v>
      </c>
      <c r="D47" s="7"/>
      <c r="E47" s="4"/>
      <c r="F47" s="4"/>
      <c r="G47" s="4"/>
      <c r="H47" s="4"/>
      <c r="I47" s="4"/>
      <c r="J47" s="4"/>
      <c r="K47" s="8"/>
      <c r="L47" s="4"/>
      <c r="M47" s="4"/>
      <c r="N47" s="4"/>
      <c r="O47" s="4"/>
      <c r="P47" s="4"/>
      <c r="Q47" s="4"/>
      <c r="R47" s="4"/>
      <c r="S47" s="4"/>
      <c r="T47" s="7"/>
      <c r="U47" s="4"/>
      <c r="V47" s="4"/>
      <c r="W47" s="4"/>
      <c r="X47" s="4"/>
      <c r="Y47" s="4"/>
      <c r="Z47" s="4"/>
      <c r="AA47" s="8"/>
      <c r="AB47" s="7"/>
      <c r="AC47" s="4"/>
      <c r="AD47" s="4"/>
      <c r="AE47" s="4"/>
      <c r="AF47" s="4"/>
      <c r="AG47" s="4"/>
      <c r="AH47" s="4"/>
      <c r="AI47" s="8"/>
      <c r="AJ47" s="1"/>
      <c r="AK47" s="4">
        <f t="shared" si="0"/>
        <v>0</v>
      </c>
      <c r="AL47" s="1">
        <f>Üldinfo!AN46</f>
        <v>0</v>
      </c>
      <c r="AM47" s="16" t="e">
        <f t="shared" si="1"/>
        <v>#DIV/0!</v>
      </c>
      <c r="AN47" s="1"/>
      <c r="AO47" s="19">
        <f t="shared" si="2"/>
        <v>0</v>
      </c>
      <c r="AP47" s="19">
        <f t="shared" si="3"/>
        <v>0</v>
      </c>
      <c r="AQ47" s="19">
        <f t="shared" si="4"/>
        <v>0</v>
      </c>
      <c r="AR47" s="21">
        <f t="shared" si="5"/>
        <v>0</v>
      </c>
      <c r="AS47" s="1"/>
      <c r="AT47" s="10">
        <f t="shared" si="6"/>
        <v>0</v>
      </c>
      <c r="AU47" s="10">
        <f t="shared" si="7"/>
        <v>0</v>
      </c>
      <c r="AV47" s="10">
        <f t="shared" si="8"/>
        <v>0</v>
      </c>
      <c r="AW47" s="10">
        <f t="shared" si="9"/>
        <v>0</v>
      </c>
      <c r="AX47" s="10">
        <f t="shared" si="10"/>
        <v>0</v>
      </c>
      <c r="AY47" s="18">
        <f t="shared" si="11"/>
        <v>0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ht="14.25" customHeight="1" x14ac:dyDescent="0.25">
      <c r="A48" s="1">
        <v>45</v>
      </c>
      <c r="B48" s="1" t="str">
        <f>Üldinfo!B47</f>
        <v>Alaealine</v>
      </c>
      <c r="C48" s="1" t="str">
        <f>Üldinfo!C47</f>
        <v>3-9 k</v>
      </c>
      <c r="D48" s="7"/>
      <c r="E48" s="4"/>
      <c r="F48" s="4"/>
      <c r="G48" s="4"/>
      <c r="H48" s="4"/>
      <c r="I48" s="4"/>
      <c r="J48" s="4"/>
      <c r="K48" s="8"/>
      <c r="L48" s="4"/>
      <c r="M48" s="4"/>
      <c r="N48" s="4"/>
      <c r="O48" s="4"/>
      <c r="P48" s="4"/>
      <c r="Q48" s="4"/>
      <c r="R48" s="4"/>
      <c r="S48" s="4"/>
      <c r="T48" s="7"/>
      <c r="U48" s="4"/>
      <c r="V48" s="4"/>
      <c r="W48" s="4"/>
      <c r="X48" s="4"/>
      <c r="Y48" s="4"/>
      <c r="Z48" s="4"/>
      <c r="AA48" s="8"/>
      <c r="AB48" s="7"/>
      <c r="AC48" s="4"/>
      <c r="AD48" s="4"/>
      <c r="AE48" s="4"/>
      <c r="AF48" s="4"/>
      <c r="AG48" s="4"/>
      <c r="AH48" s="4"/>
      <c r="AI48" s="8"/>
      <c r="AJ48" s="1"/>
      <c r="AK48" s="4">
        <f t="shared" si="0"/>
        <v>0</v>
      </c>
      <c r="AL48" s="1">
        <f>Üldinfo!AN47</f>
        <v>0</v>
      </c>
      <c r="AM48" s="16" t="e">
        <f t="shared" si="1"/>
        <v>#DIV/0!</v>
      </c>
      <c r="AN48" s="1"/>
      <c r="AO48" s="19">
        <f t="shared" si="2"/>
        <v>0</v>
      </c>
      <c r="AP48" s="19">
        <f t="shared" si="3"/>
        <v>0</v>
      </c>
      <c r="AQ48" s="19">
        <f t="shared" si="4"/>
        <v>0</v>
      </c>
      <c r="AR48" s="21">
        <f t="shared" si="5"/>
        <v>0</v>
      </c>
      <c r="AS48" s="1"/>
      <c r="AT48" s="10">
        <f t="shared" si="6"/>
        <v>0</v>
      </c>
      <c r="AU48" s="10">
        <f t="shared" si="7"/>
        <v>0</v>
      </c>
      <c r="AV48" s="10">
        <f t="shared" si="8"/>
        <v>0</v>
      </c>
      <c r="AW48" s="10">
        <f t="shared" si="9"/>
        <v>0</v>
      </c>
      <c r="AX48" s="10">
        <f t="shared" si="10"/>
        <v>0</v>
      </c>
      <c r="AY48" s="18">
        <f t="shared" si="11"/>
        <v>0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ht="14.25" customHeight="1" x14ac:dyDescent="0.25">
      <c r="A49" s="1">
        <v>46</v>
      </c>
      <c r="B49" s="1" t="str">
        <f>Üldinfo!B48</f>
        <v>Mees</v>
      </c>
      <c r="C49" s="1" t="str">
        <f>Üldinfo!C48</f>
        <v>25-26 a</v>
      </c>
      <c r="D49" s="7"/>
      <c r="E49" s="4"/>
      <c r="F49" s="4"/>
      <c r="G49" s="4"/>
      <c r="H49" s="4"/>
      <c r="I49" s="4"/>
      <c r="J49" s="4"/>
      <c r="K49" s="8"/>
      <c r="L49" s="4"/>
      <c r="M49" s="4"/>
      <c r="N49" s="4"/>
      <c r="O49" s="4"/>
      <c r="P49" s="4"/>
      <c r="Q49" s="4"/>
      <c r="R49" s="4"/>
      <c r="S49" s="4"/>
      <c r="T49" s="7"/>
      <c r="U49" s="4"/>
      <c r="V49" s="4"/>
      <c r="W49" s="4"/>
      <c r="X49" s="4"/>
      <c r="Y49" s="4"/>
      <c r="Z49" s="4"/>
      <c r="AA49" s="8"/>
      <c r="AB49" s="7"/>
      <c r="AC49" s="4"/>
      <c r="AD49" s="4"/>
      <c r="AE49" s="4"/>
      <c r="AF49" s="4"/>
      <c r="AG49" s="4"/>
      <c r="AH49" s="4"/>
      <c r="AI49" s="8"/>
      <c r="AJ49" s="1"/>
      <c r="AK49" s="4">
        <f t="shared" si="0"/>
        <v>0</v>
      </c>
      <c r="AL49" s="1">
        <f>Üldinfo!AN48</f>
        <v>0</v>
      </c>
      <c r="AM49" s="16" t="e">
        <f t="shared" si="1"/>
        <v>#DIV/0!</v>
      </c>
      <c r="AN49" s="1"/>
      <c r="AO49" s="19">
        <f t="shared" si="2"/>
        <v>0</v>
      </c>
      <c r="AP49" s="19">
        <f t="shared" si="3"/>
        <v>0</v>
      </c>
      <c r="AQ49" s="19">
        <f t="shared" si="4"/>
        <v>0</v>
      </c>
      <c r="AR49" s="21">
        <f t="shared" si="5"/>
        <v>0</v>
      </c>
      <c r="AS49" s="1"/>
      <c r="AT49" s="10">
        <f t="shared" si="6"/>
        <v>0</v>
      </c>
      <c r="AU49" s="10">
        <f t="shared" si="7"/>
        <v>0</v>
      </c>
      <c r="AV49" s="10">
        <f t="shared" si="8"/>
        <v>0</v>
      </c>
      <c r="AW49" s="10">
        <f t="shared" si="9"/>
        <v>0</v>
      </c>
      <c r="AX49" s="10">
        <f t="shared" si="10"/>
        <v>0</v>
      </c>
      <c r="AY49" s="18">
        <f t="shared" si="11"/>
        <v>0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ht="14.25" customHeight="1" x14ac:dyDescent="0.25">
      <c r="A50" s="1">
        <v>47</v>
      </c>
      <c r="B50" s="1" t="str">
        <f>Üldinfo!B49</f>
        <v>Mees</v>
      </c>
      <c r="C50" s="1" t="str">
        <f>Üldinfo!C49</f>
        <v>18-20 a</v>
      </c>
      <c r="D50" s="7"/>
      <c r="E50" s="4" t="s">
        <v>132</v>
      </c>
      <c r="F50" s="4" t="s">
        <v>100</v>
      </c>
      <c r="G50" s="4" t="s">
        <v>100</v>
      </c>
      <c r="H50" s="4" t="s">
        <v>132</v>
      </c>
      <c r="I50" s="4" t="s">
        <v>100</v>
      </c>
      <c r="J50" s="4" t="s">
        <v>100</v>
      </c>
      <c r="K50" s="8"/>
      <c r="L50" s="4"/>
      <c r="M50" s="4" t="s">
        <v>132</v>
      </c>
      <c r="N50" s="4" t="s">
        <v>132</v>
      </c>
      <c r="O50" s="4"/>
      <c r="P50" s="4" t="s">
        <v>100</v>
      </c>
      <c r="Q50" s="4" t="s">
        <v>100</v>
      </c>
      <c r="R50" s="4" t="s">
        <v>117</v>
      </c>
      <c r="S50" s="4"/>
      <c r="T50" s="7" t="s">
        <v>116</v>
      </c>
      <c r="U50" s="4" t="s">
        <v>116</v>
      </c>
      <c r="V50" s="4" t="s">
        <v>88</v>
      </c>
      <c r="W50" s="4" t="s">
        <v>151</v>
      </c>
      <c r="X50" s="4" t="s">
        <v>116</v>
      </c>
      <c r="Y50" s="4" t="s">
        <v>151</v>
      </c>
      <c r="Z50" s="4" t="s">
        <v>116</v>
      </c>
      <c r="AA50" s="8" t="s">
        <v>116</v>
      </c>
      <c r="AB50" s="7" t="s">
        <v>116</v>
      </c>
      <c r="AC50" s="4" t="s">
        <v>116</v>
      </c>
      <c r="AD50" s="4" t="s">
        <v>240</v>
      </c>
      <c r="AE50" s="4" t="s">
        <v>117</v>
      </c>
      <c r="AF50" s="4" t="s">
        <v>117</v>
      </c>
      <c r="AG50" s="4" t="s">
        <v>116</v>
      </c>
      <c r="AH50" s="4" t="s">
        <v>151</v>
      </c>
      <c r="AI50" s="8" t="s">
        <v>124</v>
      </c>
      <c r="AJ50" s="1">
        <v>1</v>
      </c>
      <c r="AK50" s="4">
        <f t="shared" si="0"/>
        <v>27</v>
      </c>
      <c r="AL50" s="1">
        <f>Üldinfo!AN49</f>
        <v>29</v>
      </c>
      <c r="AM50" s="16">
        <f t="shared" si="1"/>
        <v>0.93103448275862066</v>
      </c>
      <c r="AN50" s="1"/>
      <c r="AO50" s="19">
        <f t="shared" si="2"/>
        <v>75</v>
      </c>
      <c r="AP50" s="19">
        <f t="shared" si="3"/>
        <v>1</v>
      </c>
      <c r="AQ50" s="19">
        <f t="shared" si="4"/>
        <v>0</v>
      </c>
      <c r="AR50" s="21">
        <f t="shared" si="5"/>
        <v>76</v>
      </c>
      <c r="AS50" s="1"/>
      <c r="AT50" s="10">
        <f t="shared" si="6"/>
        <v>19</v>
      </c>
      <c r="AU50" s="10">
        <f t="shared" si="7"/>
        <v>17</v>
      </c>
      <c r="AV50" s="10">
        <f t="shared" si="8"/>
        <v>23</v>
      </c>
      <c r="AW50" s="10">
        <f t="shared" si="9"/>
        <v>17</v>
      </c>
      <c r="AX50" s="10">
        <f t="shared" si="10"/>
        <v>0</v>
      </c>
      <c r="AY50" s="18">
        <f t="shared" si="11"/>
        <v>76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ht="14.25" customHeight="1" x14ac:dyDescent="0.25">
      <c r="A51" s="1">
        <v>48</v>
      </c>
      <c r="B51" s="1" t="str">
        <f>Üldinfo!B50</f>
        <v>Mees</v>
      </c>
      <c r="C51" s="1" t="str">
        <f>Üldinfo!C50</f>
        <v>25-35 a</v>
      </c>
      <c r="D51" s="7"/>
      <c r="E51" s="4" t="s">
        <v>123</v>
      </c>
      <c r="F51" s="4" t="s">
        <v>96</v>
      </c>
      <c r="G51" s="4" t="s">
        <v>100</v>
      </c>
      <c r="H51" s="4" t="s">
        <v>100</v>
      </c>
      <c r="I51" s="4" t="s">
        <v>132</v>
      </c>
      <c r="J51" s="4" t="s">
        <v>101</v>
      </c>
      <c r="K51" s="8" t="s">
        <v>100</v>
      </c>
      <c r="L51" s="4"/>
      <c r="M51" s="4" t="s">
        <v>106</v>
      </c>
      <c r="N51" s="4" t="s">
        <v>106</v>
      </c>
      <c r="O51" s="4" t="s">
        <v>100</v>
      </c>
      <c r="P51" s="4" t="s">
        <v>100</v>
      </c>
      <c r="Q51" s="4" t="s">
        <v>100</v>
      </c>
      <c r="R51" s="4" t="s">
        <v>100</v>
      </c>
      <c r="S51" s="4" t="s">
        <v>88</v>
      </c>
      <c r="T51" s="7" t="s">
        <v>124</v>
      </c>
      <c r="U51" s="4" t="s">
        <v>105</v>
      </c>
      <c r="V51" s="4" t="s">
        <v>91</v>
      </c>
      <c r="W51" s="4" t="s">
        <v>116</v>
      </c>
      <c r="X51" s="4" t="s">
        <v>116</v>
      </c>
      <c r="Y51" s="4" t="s">
        <v>116</v>
      </c>
      <c r="Z51" s="4" t="s">
        <v>107</v>
      </c>
      <c r="AA51" s="8" t="s">
        <v>107</v>
      </c>
      <c r="AB51" s="7" t="s">
        <v>107</v>
      </c>
      <c r="AC51" s="4" t="s">
        <v>116</v>
      </c>
      <c r="AD51" s="4" t="s">
        <v>116</v>
      </c>
      <c r="AE51" s="4" t="s">
        <v>116</v>
      </c>
      <c r="AF51" s="4" t="s">
        <v>116</v>
      </c>
      <c r="AG51" s="4" t="s">
        <v>123</v>
      </c>
      <c r="AH51" s="4" t="s">
        <v>116</v>
      </c>
      <c r="AI51" s="8" t="s">
        <v>116</v>
      </c>
      <c r="AJ51" s="1">
        <v>1</v>
      </c>
      <c r="AK51" s="4">
        <f t="shared" si="0"/>
        <v>30</v>
      </c>
      <c r="AL51" s="1">
        <f>Üldinfo!AN50</f>
        <v>31</v>
      </c>
      <c r="AM51" s="16">
        <f t="shared" si="1"/>
        <v>0.967741935483871</v>
      </c>
      <c r="AN51" s="1"/>
      <c r="AO51" s="19">
        <f t="shared" si="2"/>
        <v>74</v>
      </c>
      <c r="AP51" s="19">
        <f t="shared" si="3"/>
        <v>3</v>
      </c>
      <c r="AQ51" s="19">
        <f t="shared" si="4"/>
        <v>0</v>
      </c>
      <c r="AR51" s="21">
        <f t="shared" si="5"/>
        <v>77</v>
      </c>
      <c r="AS51" s="1"/>
      <c r="AT51" s="10">
        <f t="shared" si="6"/>
        <v>16</v>
      </c>
      <c r="AU51" s="10">
        <f t="shared" si="7"/>
        <v>17</v>
      </c>
      <c r="AV51" s="10">
        <f t="shared" si="8"/>
        <v>26</v>
      </c>
      <c r="AW51" s="10">
        <f t="shared" si="9"/>
        <v>18</v>
      </c>
      <c r="AX51" s="10">
        <f t="shared" si="10"/>
        <v>0</v>
      </c>
      <c r="AY51" s="18">
        <f t="shared" si="11"/>
        <v>77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ht="14.25" customHeight="1" x14ac:dyDescent="0.25">
      <c r="A52" s="1">
        <v>49</v>
      </c>
      <c r="B52" s="1" t="str">
        <f>Üldinfo!B51</f>
        <v>Mees</v>
      </c>
      <c r="C52" s="1" t="str">
        <f>Üldinfo!C51</f>
        <v>18-20 a</v>
      </c>
      <c r="D52" s="7"/>
      <c r="E52" s="4"/>
      <c r="F52" s="4"/>
      <c r="G52" s="4"/>
      <c r="H52" s="4"/>
      <c r="I52" s="4"/>
      <c r="J52" s="4"/>
      <c r="K52" s="8"/>
      <c r="L52" s="4"/>
      <c r="M52" s="4"/>
      <c r="N52" s="4"/>
      <c r="O52" s="4"/>
      <c r="P52" s="4"/>
      <c r="Q52" s="4"/>
      <c r="R52" s="4"/>
      <c r="S52" s="4"/>
      <c r="T52" s="7"/>
      <c r="U52" s="4"/>
      <c r="V52" s="4"/>
      <c r="W52" s="4"/>
      <c r="X52" s="4"/>
      <c r="Y52" s="4"/>
      <c r="Z52" s="4"/>
      <c r="AA52" s="8"/>
      <c r="AB52" s="7"/>
      <c r="AC52" s="4"/>
      <c r="AD52" s="4"/>
      <c r="AE52" s="4"/>
      <c r="AF52" s="4"/>
      <c r="AG52" s="4"/>
      <c r="AH52" s="4"/>
      <c r="AI52" s="8"/>
      <c r="AJ52" s="1"/>
      <c r="AK52" s="4">
        <f t="shared" si="0"/>
        <v>0</v>
      </c>
      <c r="AL52" s="1">
        <f>Üldinfo!AN51</f>
        <v>2</v>
      </c>
      <c r="AM52" s="16">
        <f t="shared" si="1"/>
        <v>0</v>
      </c>
      <c r="AN52" s="1"/>
      <c r="AO52" s="19">
        <f t="shared" si="2"/>
        <v>0</v>
      </c>
      <c r="AP52" s="19">
        <f t="shared" si="3"/>
        <v>0</v>
      </c>
      <c r="AQ52" s="19">
        <f t="shared" si="4"/>
        <v>0</v>
      </c>
      <c r="AR52" s="21">
        <f t="shared" si="5"/>
        <v>0</v>
      </c>
      <c r="AS52" s="1"/>
      <c r="AT52" s="10">
        <f t="shared" si="6"/>
        <v>0</v>
      </c>
      <c r="AU52" s="10">
        <f t="shared" si="7"/>
        <v>0</v>
      </c>
      <c r="AV52" s="10">
        <f t="shared" si="8"/>
        <v>0</v>
      </c>
      <c r="AW52" s="10">
        <f t="shared" si="9"/>
        <v>0</v>
      </c>
      <c r="AX52" s="10">
        <f t="shared" si="10"/>
        <v>0</v>
      </c>
      <c r="AY52" s="18">
        <f t="shared" si="11"/>
        <v>0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ht="14.25" customHeight="1" x14ac:dyDescent="0.25">
      <c r="A53" s="1">
        <v>50</v>
      </c>
      <c r="B53" s="1" t="str">
        <f>Üldinfo!B52</f>
        <v>Mees</v>
      </c>
      <c r="C53" s="1" t="str">
        <f>Üldinfo!C52</f>
        <v>18-19 a</v>
      </c>
      <c r="D53" s="7"/>
      <c r="E53" s="4"/>
      <c r="F53" s="4"/>
      <c r="G53" s="4"/>
      <c r="H53" s="4"/>
      <c r="I53" s="4" t="s">
        <v>100</v>
      </c>
      <c r="J53" s="4" t="s">
        <v>100</v>
      </c>
      <c r="K53" s="8"/>
      <c r="L53" s="4"/>
      <c r="M53" s="4" t="s">
        <v>100</v>
      </c>
      <c r="N53" s="4" t="s">
        <v>96</v>
      </c>
      <c r="O53" s="4"/>
      <c r="P53" s="4"/>
      <c r="Q53" s="4" t="s">
        <v>100</v>
      </c>
      <c r="R53" s="4"/>
      <c r="S53" s="4"/>
      <c r="T53" s="7"/>
      <c r="U53" s="4"/>
      <c r="V53" s="4" t="s">
        <v>105</v>
      </c>
      <c r="W53" s="4"/>
      <c r="X53" s="4"/>
      <c r="Y53" s="4" t="s">
        <v>132</v>
      </c>
      <c r="Z53" s="4" t="s">
        <v>116</v>
      </c>
      <c r="AA53" s="8" t="s">
        <v>107</v>
      </c>
      <c r="AB53" s="7" t="s">
        <v>107</v>
      </c>
      <c r="AC53" s="4" t="s">
        <v>116</v>
      </c>
      <c r="AD53" s="4" t="s">
        <v>116</v>
      </c>
      <c r="AE53" s="4"/>
      <c r="AF53" s="4"/>
      <c r="AG53" s="4" t="s">
        <v>101</v>
      </c>
      <c r="AH53" s="4" t="s">
        <v>96</v>
      </c>
      <c r="AI53" s="8"/>
      <c r="AJ53" s="1">
        <v>1</v>
      </c>
      <c r="AK53" s="4">
        <f t="shared" si="0"/>
        <v>14</v>
      </c>
      <c r="AL53" s="1">
        <f>Üldinfo!AN52</f>
        <v>27</v>
      </c>
      <c r="AM53" s="16">
        <f t="shared" si="1"/>
        <v>0.51851851851851849</v>
      </c>
      <c r="AN53" s="1"/>
      <c r="AO53" s="19">
        <f t="shared" si="2"/>
        <v>30</v>
      </c>
      <c r="AP53" s="19">
        <f t="shared" si="3"/>
        <v>2</v>
      </c>
      <c r="AQ53" s="19">
        <f t="shared" si="4"/>
        <v>0</v>
      </c>
      <c r="AR53" s="21">
        <f t="shared" si="5"/>
        <v>32</v>
      </c>
      <c r="AS53" s="1"/>
      <c r="AT53" s="10">
        <f t="shared" si="6"/>
        <v>8</v>
      </c>
      <c r="AU53" s="10">
        <f t="shared" si="7"/>
        <v>7</v>
      </c>
      <c r="AV53" s="10">
        <f t="shared" si="8"/>
        <v>11</v>
      </c>
      <c r="AW53" s="10">
        <f t="shared" si="9"/>
        <v>6</v>
      </c>
      <c r="AX53" s="10">
        <f t="shared" si="10"/>
        <v>0</v>
      </c>
      <c r="AY53" s="18">
        <f t="shared" si="11"/>
        <v>32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ht="14.25" customHeight="1" x14ac:dyDescent="0.25">
      <c r="A54" s="1">
        <v>51</v>
      </c>
      <c r="B54" s="1" t="str">
        <f>Üldinfo!B53</f>
        <v>Naine</v>
      </c>
      <c r="C54" s="1" t="str">
        <f>Üldinfo!C53</f>
        <v>25-40 a</v>
      </c>
      <c r="D54" s="7"/>
      <c r="E54" s="4"/>
      <c r="F54" s="4"/>
      <c r="G54" s="4"/>
      <c r="H54" s="4"/>
      <c r="I54" s="4"/>
      <c r="J54" s="4"/>
      <c r="K54" s="8"/>
      <c r="L54" s="4"/>
      <c r="M54" s="4"/>
      <c r="N54" s="4"/>
      <c r="O54" s="4"/>
      <c r="P54" s="4"/>
      <c r="Q54" s="4"/>
      <c r="R54" s="4"/>
      <c r="S54" s="4"/>
      <c r="T54" s="7"/>
      <c r="U54" s="4"/>
      <c r="V54" s="4"/>
      <c r="W54" s="4"/>
      <c r="X54" s="4"/>
      <c r="Y54" s="4"/>
      <c r="Z54" s="4"/>
      <c r="AA54" s="8"/>
      <c r="AB54" s="7"/>
      <c r="AC54" s="4"/>
      <c r="AD54" s="4"/>
      <c r="AE54" s="4"/>
      <c r="AF54" s="4"/>
      <c r="AG54" s="4"/>
      <c r="AH54" s="4"/>
      <c r="AI54" s="8"/>
      <c r="AJ54" s="1"/>
      <c r="AK54" s="4">
        <f t="shared" si="0"/>
        <v>0</v>
      </c>
      <c r="AL54" s="1">
        <f>Üldinfo!AN53</f>
        <v>0</v>
      </c>
      <c r="AM54" s="16" t="e">
        <f t="shared" si="1"/>
        <v>#DIV/0!</v>
      </c>
      <c r="AN54" s="1"/>
      <c r="AO54" s="19">
        <f t="shared" si="2"/>
        <v>0</v>
      </c>
      <c r="AP54" s="19">
        <f t="shared" si="3"/>
        <v>0</v>
      </c>
      <c r="AQ54" s="19">
        <f t="shared" si="4"/>
        <v>0</v>
      </c>
      <c r="AR54" s="21">
        <f t="shared" si="5"/>
        <v>0</v>
      </c>
      <c r="AS54" s="1"/>
      <c r="AT54" s="10">
        <f t="shared" si="6"/>
        <v>0</v>
      </c>
      <c r="AU54" s="10">
        <f t="shared" si="7"/>
        <v>0</v>
      </c>
      <c r="AV54" s="10">
        <f t="shared" si="8"/>
        <v>0</v>
      </c>
      <c r="AW54" s="10">
        <f t="shared" si="9"/>
        <v>0</v>
      </c>
      <c r="AX54" s="10">
        <f t="shared" si="10"/>
        <v>0</v>
      </c>
      <c r="AY54" s="18">
        <f t="shared" si="11"/>
        <v>0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ht="14.25" customHeight="1" x14ac:dyDescent="0.25">
      <c r="A55" s="1">
        <v>52</v>
      </c>
      <c r="B55" s="1" t="str">
        <f>Üldinfo!B54</f>
        <v>Alaealine</v>
      </c>
      <c r="C55" s="1" t="str">
        <f>Üldinfo!C54</f>
        <v>10-16 a</v>
      </c>
      <c r="D55" s="7"/>
      <c r="E55" s="4"/>
      <c r="F55" s="4"/>
      <c r="G55" s="4"/>
      <c r="H55" s="4"/>
      <c r="I55" s="4"/>
      <c r="J55" s="4"/>
      <c r="K55" s="8"/>
      <c r="L55" s="4"/>
      <c r="M55" s="4"/>
      <c r="N55" s="4"/>
      <c r="O55" s="4"/>
      <c r="P55" s="4"/>
      <c r="Q55" s="4"/>
      <c r="R55" s="4"/>
      <c r="S55" s="4"/>
      <c r="T55" s="7"/>
      <c r="U55" s="4"/>
      <c r="V55" s="4"/>
      <c r="W55" s="4"/>
      <c r="X55" s="4"/>
      <c r="Y55" s="4"/>
      <c r="Z55" s="4"/>
      <c r="AA55" s="8"/>
      <c r="AB55" s="7"/>
      <c r="AC55" s="4"/>
      <c r="AD55" s="4"/>
      <c r="AE55" s="4"/>
      <c r="AF55" s="4"/>
      <c r="AG55" s="4"/>
      <c r="AH55" s="4"/>
      <c r="AI55" s="8"/>
      <c r="AJ55" s="1"/>
      <c r="AK55" s="4">
        <f t="shared" si="0"/>
        <v>0</v>
      </c>
      <c r="AL55" s="1">
        <f>Üldinfo!AN54</f>
        <v>0</v>
      </c>
      <c r="AM55" s="16" t="e">
        <f t="shared" si="1"/>
        <v>#DIV/0!</v>
      </c>
      <c r="AN55" s="1"/>
      <c r="AO55" s="19">
        <f t="shared" si="2"/>
        <v>0</v>
      </c>
      <c r="AP55" s="19">
        <f t="shared" si="3"/>
        <v>0</v>
      </c>
      <c r="AQ55" s="19">
        <f t="shared" si="4"/>
        <v>0</v>
      </c>
      <c r="AR55" s="21">
        <f t="shared" si="5"/>
        <v>0</v>
      </c>
      <c r="AS55" s="1"/>
      <c r="AT55" s="10">
        <f t="shared" si="6"/>
        <v>0</v>
      </c>
      <c r="AU55" s="10">
        <f t="shared" si="7"/>
        <v>0</v>
      </c>
      <c r="AV55" s="10">
        <f t="shared" si="8"/>
        <v>0</v>
      </c>
      <c r="AW55" s="10">
        <f t="shared" si="9"/>
        <v>0</v>
      </c>
      <c r="AX55" s="10">
        <f t="shared" si="10"/>
        <v>0</v>
      </c>
      <c r="AY55" s="18">
        <f t="shared" si="11"/>
        <v>0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ht="14.25" customHeight="1" x14ac:dyDescent="0.25">
      <c r="A56" s="1">
        <v>53</v>
      </c>
      <c r="B56" s="1" t="str">
        <f>Üldinfo!B55</f>
        <v>Naine ?</v>
      </c>
      <c r="C56" s="1" t="str">
        <f>Üldinfo!C55</f>
        <v>Täisk</v>
      </c>
      <c r="D56" s="7"/>
      <c r="E56" s="4"/>
      <c r="F56" s="4"/>
      <c r="G56" s="4"/>
      <c r="H56" s="4"/>
      <c r="I56" s="4"/>
      <c r="J56" s="4"/>
      <c r="K56" s="8"/>
      <c r="L56" s="4"/>
      <c r="M56" s="4"/>
      <c r="N56" s="4"/>
      <c r="O56" s="4"/>
      <c r="P56" s="4"/>
      <c r="Q56" s="4"/>
      <c r="R56" s="4"/>
      <c r="S56" s="4"/>
      <c r="T56" s="7"/>
      <c r="U56" s="4"/>
      <c r="V56" s="4"/>
      <c r="W56" s="4"/>
      <c r="X56" s="4"/>
      <c r="Y56" s="4"/>
      <c r="Z56" s="4"/>
      <c r="AA56" s="8"/>
      <c r="AB56" s="7"/>
      <c r="AC56" s="4"/>
      <c r="AD56" s="4"/>
      <c r="AE56" s="4"/>
      <c r="AF56" s="4"/>
      <c r="AG56" s="4"/>
      <c r="AH56" s="4"/>
      <c r="AI56" s="8"/>
      <c r="AJ56" s="1"/>
      <c r="AK56" s="4">
        <f t="shared" si="0"/>
        <v>0</v>
      </c>
      <c r="AL56" s="1">
        <f>Üldinfo!AN55</f>
        <v>0</v>
      </c>
      <c r="AM56" s="16" t="e">
        <f t="shared" si="1"/>
        <v>#DIV/0!</v>
      </c>
      <c r="AN56" s="1"/>
      <c r="AO56" s="19">
        <f t="shared" si="2"/>
        <v>0</v>
      </c>
      <c r="AP56" s="19">
        <f t="shared" si="3"/>
        <v>0</v>
      </c>
      <c r="AQ56" s="19">
        <f t="shared" si="4"/>
        <v>0</v>
      </c>
      <c r="AR56" s="21">
        <f t="shared" si="5"/>
        <v>0</v>
      </c>
      <c r="AS56" s="1"/>
      <c r="AT56" s="10">
        <f t="shared" si="6"/>
        <v>0</v>
      </c>
      <c r="AU56" s="10">
        <f t="shared" si="7"/>
        <v>0</v>
      </c>
      <c r="AV56" s="10">
        <f t="shared" si="8"/>
        <v>0</v>
      </c>
      <c r="AW56" s="10">
        <f t="shared" si="9"/>
        <v>0</v>
      </c>
      <c r="AX56" s="10">
        <f t="shared" si="10"/>
        <v>0</v>
      </c>
      <c r="AY56" s="18">
        <f t="shared" si="11"/>
        <v>0</v>
      </c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ht="14.25" customHeight="1" x14ac:dyDescent="0.25">
      <c r="A57" s="1">
        <v>54</v>
      </c>
      <c r="B57" s="1" t="str">
        <f>Üldinfo!B56</f>
        <v>Naine</v>
      </c>
      <c r="C57" s="1" t="str">
        <f>Üldinfo!C56</f>
        <v>44-50 a</v>
      </c>
      <c r="D57" s="7"/>
      <c r="E57" s="4"/>
      <c r="F57" s="4"/>
      <c r="G57" s="4"/>
      <c r="H57" s="4"/>
      <c r="I57" s="4" t="s">
        <v>89</v>
      </c>
      <c r="J57" s="4" t="s">
        <v>100</v>
      </c>
      <c r="K57" s="8" t="s">
        <v>124</v>
      </c>
      <c r="L57" s="4" t="s">
        <v>116</v>
      </c>
      <c r="M57" s="4"/>
      <c r="N57" s="4" t="s">
        <v>116</v>
      </c>
      <c r="O57" s="4" t="s">
        <v>101</v>
      </c>
      <c r="P57" s="4" t="s">
        <v>100</v>
      </c>
      <c r="Q57" s="4" t="s">
        <v>101</v>
      </c>
      <c r="R57" s="4" t="s">
        <v>116</v>
      </c>
      <c r="S57" s="4"/>
      <c r="T57" s="7"/>
      <c r="U57" s="4"/>
      <c r="V57" s="4"/>
      <c r="W57" s="4" t="s">
        <v>116</v>
      </c>
      <c r="X57" s="4" t="s">
        <v>116</v>
      </c>
      <c r="Y57" s="4" t="s">
        <v>123</v>
      </c>
      <c r="Z57" s="4"/>
      <c r="AA57" s="8"/>
      <c r="AB57" s="7" t="s">
        <v>123</v>
      </c>
      <c r="AC57" s="4" t="s">
        <v>123</v>
      </c>
      <c r="AD57" s="4"/>
      <c r="AE57" s="4" t="s">
        <v>100</v>
      </c>
      <c r="AF57" s="4" t="s">
        <v>105</v>
      </c>
      <c r="AG57" s="4" t="s">
        <v>123</v>
      </c>
      <c r="AH57" s="4"/>
      <c r="AI57" s="8"/>
      <c r="AJ57" s="1">
        <v>1</v>
      </c>
      <c r="AK57" s="4">
        <f t="shared" si="0"/>
        <v>17</v>
      </c>
      <c r="AL57" s="1">
        <f>Üldinfo!AN56</f>
        <v>17</v>
      </c>
      <c r="AM57" s="16">
        <f t="shared" si="1"/>
        <v>1</v>
      </c>
      <c r="AN57" s="1"/>
      <c r="AO57" s="19">
        <f t="shared" si="2"/>
        <v>41</v>
      </c>
      <c r="AP57" s="19">
        <f t="shared" si="3"/>
        <v>0</v>
      </c>
      <c r="AQ57" s="19">
        <f t="shared" si="4"/>
        <v>0</v>
      </c>
      <c r="AR57" s="21">
        <f t="shared" si="5"/>
        <v>41</v>
      </c>
      <c r="AS57" s="1"/>
      <c r="AT57" s="10">
        <f t="shared" si="6"/>
        <v>6</v>
      </c>
      <c r="AU57" s="10">
        <f t="shared" si="7"/>
        <v>8</v>
      </c>
      <c r="AV57" s="10">
        <f t="shared" si="8"/>
        <v>15</v>
      </c>
      <c r="AW57" s="10">
        <f t="shared" si="9"/>
        <v>12</v>
      </c>
      <c r="AX57" s="10">
        <f t="shared" si="10"/>
        <v>0</v>
      </c>
      <c r="AY57" s="18">
        <f t="shared" si="11"/>
        <v>41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ht="14.25" customHeight="1" x14ac:dyDescent="0.25">
      <c r="A58" s="1">
        <v>55</v>
      </c>
      <c r="B58" s="1" t="str">
        <f>Üldinfo!B57</f>
        <v>Mees</v>
      </c>
      <c r="C58" s="1" t="str">
        <f>Üldinfo!C57</f>
        <v>25-35 a</v>
      </c>
      <c r="D58" s="7"/>
      <c r="E58" s="4" t="s">
        <v>124</v>
      </c>
      <c r="F58" s="4" t="s">
        <v>116</v>
      </c>
      <c r="G58" s="4" t="s">
        <v>101</v>
      </c>
      <c r="H58" s="4" t="s">
        <v>100</v>
      </c>
      <c r="I58" s="4"/>
      <c r="J58" s="4" t="s">
        <v>100</v>
      </c>
      <c r="K58" s="8" t="s">
        <v>100</v>
      </c>
      <c r="L58" s="4" t="s">
        <v>100</v>
      </c>
      <c r="M58" s="4" t="s">
        <v>100</v>
      </c>
      <c r="N58" s="4" t="s">
        <v>100</v>
      </c>
      <c r="O58" s="4"/>
      <c r="P58" s="4"/>
      <c r="Q58" s="4"/>
      <c r="R58" s="4"/>
      <c r="S58" s="4"/>
      <c r="T58" s="7" t="s">
        <v>105</v>
      </c>
      <c r="U58" s="4"/>
      <c r="V58" s="4" t="s">
        <v>105</v>
      </c>
      <c r="W58" s="4" t="s">
        <v>105</v>
      </c>
      <c r="X58" s="4" t="s">
        <v>105</v>
      </c>
      <c r="Y58" s="4" t="s">
        <v>124</v>
      </c>
      <c r="Z58" s="4" t="s">
        <v>116</v>
      </c>
      <c r="AA58" s="8" t="s">
        <v>116</v>
      </c>
      <c r="AB58" s="7" t="s">
        <v>116</v>
      </c>
      <c r="AC58" s="4" t="s">
        <v>116</v>
      </c>
      <c r="AD58" s="4" t="s">
        <v>116</v>
      </c>
      <c r="AE58" s="4"/>
      <c r="AF58" s="4"/>
      <c r="AG58" s="4"/>
      <c r="AH58" s="4" t="s">
        <v>116</v>
      </c>
      <c r="AI58" s="8" t="s">
        <v>116</v>
      </c>
      <c r="AJ58" s="1">
        <v>1</v>
      </c>
      <c r="AK58" s="4">
        <f t="shared" si="0"/>
        <v>21</v>
      </c>
      <c r="AL58" s="1">
        <f>Üldinfo!AN57</f>
        <v>28</v>
      </c>
      <c r="AM58" s="16">
        <f t="shared" si="1"/>
        <v>0.75</v>
      </c>
      <c r="AN58" s="1"/>
      <c r="AO58" s="19">
        <f t="shared" si="2"/>
        <v>50</v>
      </c>
      <c r="AP58" s="19">
        <f t="shared" si="3"/>
        <v>0</v>
      </c>
      <c r="AQ58" s="19">
        <f t="shared" si="4"/>
        <v>0</v>
      </c>
      <c r="AR58" s="21">
        <f t="shared" si="5"/>
        <v>50</v>
      </c>
      <c r="AS58" s="1"/>
      <c r="AT58" s="10">
        <f t="shared" si="6"/>
        <v>8</v>
      </c>
      <c r="AU58" s="10">
        <f t="shared" si="7"/>
        <v>11</v>
      </c>
      <c r="AV58" s="10">
        <f t="shared" si="8"/>
        <v>17</v>
      </c>
      <c r="AW58" s="10">
        <f t="shared" si="9"/>
        <v>14</v>
      </c>
      <c r="AX58" s="10">
        <f t="shared" si="10"/>
        <v>0</v>
      </c>
      <c r="AY58" s="18">
        <f t="shared" si="11"/>
        <v>50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ht="14.25" customHeight="1" x14ac:dyDescent="0.25">
      <c r="A59" s="1">
        <v>56</v>
      </c>
      <c r="B59" s="1" t="str">
        <f>Üldinfo!B58</f>
        <v>Mees</v>
      </c>
      <c r="C59" s="1" t="str">
        <f>Üldinfo!C58</f>
        <v>50+ a</v>
      </c>
      <c r="D59" s="7" t="s">
        <v>116</v>
      </c>
      <c r="E59" s="4" t="s">
        <v>116</v>
      </c>
      <c r="F59" s="4" t="s">
        <v>123</v>
      </c>
      <c r="G59" s="4" t="s">
        <v>105</v>
      </c>
      <c r="H59" s="4" t="s">
        <v>105</v>
      </c>
      <c r="I59" s="4" t="s">
        <v>105</v>
      </c>
      <c r="J59" s="4"/>
      <c r="K59" s="8" t="s">
        <v>105</v>
      </c>
      <c r="L59" s="4"/>
      <c r="M59" s="4"/>
      <c r="N59" s="4" t="s">
        <v>100</v>
      </c>
      <c r="O59" s="4" t="s">
        <v>105</v>
      </c>
      <c r="P59" s="4"/>
      <c r="Q59" s="4" t="s">
        <v>124</v>
      </c>
      <c r="R59" s="4" t="s">
        <v>151</v>
      </c>
      <c r="S59" s="4"/>
      <c r="T59" s="7" t="s">
        <v>116</v>
      </c>
      <c r="U59" s="4" t="s">
        <v>116</v>
      </c>
      <c r="V59" s="4" t="s">
        <v>101</v>
      </c>
      <c r="W59" s="4" t="s">
        <v>105</v>
      </c>
      <c r="X59" s="4" t="s">
        <v>123</v>
      </c>
      <c r="Y59" s="4" t="s">
        <v>123</v>
      </c>
      <c r="Z59" s="4" t="s">
        <v>123</v>
      </c>
      <c r="AA59" s="8" t="s">
        <v>107</v>
      </c>
      <c r="AB59" s="7" t="s">
        <v>107</v>
      </c>
      <c r="AC59" s="4"/>
      <c r="AD59" s="4" t="s">
        <v>116</v>
      </c>
      <c r="AE59" s="4" t="s">
        <v>123</v>
      </c>
      <c r="AF59" s="4" t="s">
        <v>105</v>
      </c>
      <c r="AG59" s="4" t="s">
        <v>123</v>
      </c>
      <c r="AH59" s="4" t="s">
        <v>116</v>
      </c>
      <c r="AI59" s="8" t="s">
        <v>116</v>
      </c>
      <c r="AJ59" s="1">
        <v>1</v>
      </c>
      <c r="AK59" s="4">
        <f t="shared" si="0"/>
        <v>26</v>
      </c>
      <c r="AL59" s="1">
        <f>Üldinfo!AN58</f>
        <v>29</v>
      </c>
      <c r="AM59" s="16">
        <f t="shared" si="1"/>
        <v>0.89655172413793105</v>
      </c>
      <c r="AN59" s="1"/>
      <c r="AO59" s="19">
        <f t="shared" si="2"/>
        <v>62</v>
      </c>
      <c r="AP59" s="19">
        <f t="shared" si="3"/>
        <v>2</v>
      </c>
      <c r="AQ59" s="19">
        <f t="shared" si="4"/>
        <v>0</v>
      </c>
      <c r="AR59" s="21">
        <f t="shared" si="5"/>
        <v>64</v>
      </c>
      <c r="AS59" s="1"/>
      <c r="AT59" s="10">
        <f t="shared" si="6"/>
        <v>10</v>
      </c>
      <c r="AU59" s="10">
        <f t="shared" si="7"/>
        <v>11</v>
      </c>
      <c r="AV59" s="10">
        <f t="shared" si="8"/>
        <v>19</v>
      </c>
      <c r="AW59" s="10">
        <f t="shared" si="9"/>
        <v>24</v>
      </c>
      <c r="AX59" s="10">
        <f t="shared" si="10"/>
        <v>0</v>
      </c>
      <c r="AY59" s="18">
        <f t="shared" si="11"/>
        <v>64</v>
      </c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ht="14.25" customHeight="1" x14ac:dyDescent="0.25">
      <c r="A60" s="1">
        <v>57</v>
      </c>
      <c r="B60" s="1" t="str">
        <f>Üldinfo!B59</f>
        <v>Naine</v>
      </c>
      <c r="C60" s="1" t="str">
        <f>Üldinfo!C59</f>
        <v>25-35 a</v>
      </c>
      <c r="D60" s="7"/>
      <c r="E60" s="4" t="s">
        <v>87</v>
      </c>
      <c r="F60" s="4" t="s">
        <v>105</v>
      </c>
      <c r="G60" s="4"/>
      <c r="H60" s="4" t="s">
        <v>123</v>
      </c>
      <c r="I60" s="4" t="s">
        <v>151</v>
      </c>
      <c r="J60" s="4" t="s">
        <v>100</v>
      </c>
      <c r="K60" s="8" t="s">
        <v>105</v>
      </c>
      <c r="L60" s="4" t="s">
        <v>105</v>
      </c>
      <c r="M60" s="4" t="s">
        <v>100</v>
      </c>
      <c r="N60" s="4"/>
      <c r="O60" s="4" t="s">
        <v>106</v>
      </c>
      <c r="P60" s="4"/>
      <c r="Q60" s="4" t="s">
        <v>105</v>
      </c>
      <c r="R60" s="4" t="s">
        <v>89</v>
      </c>
      <c r="S60" s="4"/>
      <c r="T60" s="7"/>
      <c r="U60" s="4" t="s">
        <v>117</v>
      </c>
      <c r="V60" s="4" t="s">
        <v>105</v>
      </c>
      <c r="W60" s="4" t="s">
        <v>105</v>
      </c>
      <c r="X60" s="4" t="s">
        <v>105</v>
      </c>
      <c r="Y60" s="4" t="s">
        <v>123</v>
      </c>
      <c r="Z60" s="4" t="s">
        <v>106</v>
      </c>
      <c r="AA60" s="8" t="s">
        <v>116</v>
      </c>
      <c r="AB60" s="7" t="s">
        <v>116</v>
      </c>
      <c r="AC60" s="4" t="s">
        <v>123</v>
      </c>
      <c r="AD60" s="4" t="s">
        <v>123</v>
      </c>
      <c r="AE60" s="4" t="s">
        <v>105</v>
      </c>
      <c r="AF60" s="4" t="s">
        <v>105</v>
      </c>
      <c r="AG60" s="4" t="s">
        <v>105</v>
      </c>
      <c r="AH60" s="4" t="s">
        <v>91</v>
      </c>
      <c r="AI60" s="8"/>
      <c r="AJ60" s="1">
        <v>1</v>
      </c>
      <c r="AK60" s="4">
        <f t="shared" si="0"/>
        <v>25</v>
      </c>
      <c r="AL60" s="1">
        <f>Üldinfo!AN59</f>
        <v>27</v>
      </c>
      <c r="AM60" s="16">
        <f t="shared" si="1"/>
        <v>0.92592592592592593</v>
      </c>
      <c r="AN60" s="1"/>
      <c r="AO60" s="19">
        <f t="shared" si="2"/>
        <v>43</v>
      </c>
      <c r="AP60" s="19">
        <f t="shared" si="3"/>
        <v>0</v>
      </c>
      <c r="AQ60" s="19">
        <f t="shared" si="4"/>
        <v>0</v>
      </c>
      <c r="AR60" s="21">
        <f t="shared" si="5"/>
        <v>43</v>
      </c>
      <c r="AS60" s="1"/>
      <c r="AT60" s="10">
        <f t="shared" si="6"/>
        <v>7</v>
      </c>
      <c r="AU60" s="10">
        <f t="shared" si="7"/>
        <v>5</v>
      </c>
      <c r="AV60" s="10">
        <f t="shared" si="8"/>
        <v>11</v>
      </c>
      <c r="AW60" s="10">
        <f t="shared" si="9"/>
        <v>20</v>
      </c>
      <c r="AX60" s="10">
        <f t="shared" si="10"/>
        <v>0</v>
      </c>
      <c r="AY60" s="18">
        <f t="shared" si="11"/>
        <v>43</v>
      </c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ht="14.25" customHeight="1" x14ac:dyDescent="0.25">
      <c r="A61" s="1">
        <v>58</v>
      </c>
      <c r="B61" s="1" t="str">
        <f>Üldinfo!B60</f>
        <v>Alaealine</v>
      </c>
      <c r="C61" s="1" t="str">
        <f>Üldinfo!C60</f>
        <v>4-8 a</v>
      </c>
      <c r="D61" s="7"/>
      <c r="E61" s="4"/>
      <c r="F61" s="4"/>
      <c r="G61" s="4"/>
      <c r="H61" s="4"/>
      <c r="I61" s="4"/>
      <c r="J61" s="4"/>
      <c r="K61" s="8"/>
      <c r="L61" s="4"/>
      <c r="M61" s="4"/>
      <c r="N61" s="4"/>
      <c r="O61" s="4"/>
      <c r="P61" s="4"/>
      <c r="Q61" s="4"/>
      <c r="R61" s="4"/>
      <c r="S61" s="4"/>
      <c r="T61" s="7"/>
      <c r="U61" s="4"/>
      <c r="V61" s="4"/>
      <c r="W61" s="4"/>
      <c r="X61" s="4"/>
      <c r="Y61" s="4"/>
      <c r="Z61" s="4"/>
      <c r="AA61" s="8"/>
      <c r="AB61" s="7"/>
      <c r="AC61" s="4"/>
      <c r="AD61" s="4"/>
      <c r="AE61" s="4"/>
      <c r="AF61" s="4"/>
      <c r="AG61" s="4"/>
      <c r="AH61" s="4"/>
      <c r="AI61" s="8"/>
      <c r="AJ61" s="1"/>
      <c r="AK61" s="4">
        <f t="shared" si="0"/>
        <v>0</v>
      </c>
      <c r="AL61" s="1">
        <f>Üldinfo!AN60</f>
        <v>0</v>
      </c>
      <c r="AM61" s="16" t="e">
        <f t="shared" si="1"/>
        <v>#DIV/0!</v>
      </c>
      <c r="AN61" s="1"/>
      <c r="AO61" s="19">
        <f t="shared" si="2"/>
        <v>0</v>
      </c>
      <c r="AP61" s="19">
        <f t="shared" si="3"/>
        <v>0</v>
      </c>
      <c r="AQ61" s="19">
        <f t="shared" si="4"/>
        <v>0</v>
      </c>
      <c r="AR61" s="21">
        <f t="shared" si="5"/>
        <v>0</v>
      </c>
      <c r="AS61" s="1"/>
      <c r="AT61" s="10">
        <f t="shared" si="6"/>
        <v>0</v>
      </c>
      <c r="AU61" s="10">
        <f t="shared" si="7"/>
        <v>0</v>
      </c>
      <c r="AV61" s="10">
        <f t="shared" si="8"/>
        <v>0</v>
      </c>
      <c r="AW61" s="10">
        <f t="shared" si="9"/>
        <v>0</v>
      </c>
      <c r="AX61" s="10">
        <f t="shared" si="10"/>
        <v>0</v>
      </c>
      <c r="AY61" s="18">
        <f t="shared" si="11"/>
        <v>0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ht="14.25" customHeight="1" x14ac:dyDescent="0.25">
      <c r="A62" s="1">
        <v>59</v>
      </c>
      <c r="B62" s="1" t="str">
        <f>Üldinfo!B61</f>
        <v>Mees</v>
      </c>
      <c r="C62" s="1" t="str">
        <f>Üldinfo!C61</f>
        <v>40+ a</v>
      </c>
      <c r="D62" s="7"/>
      <c r="E62" s="4"/>
      <c r="F62" s="4"/>
      <c r="G62" s="4"/>
      <c r="H62" s="4"/>
      <c r="I62" s="4"/>
      <c r="J62" s="4"/>
      <c r="K62" s="8"/>
      <c r="L62" s="4"/>
      <c r="M62" s="4"/>
      <c r="N62" s="4"/>
      <c r="O62" s="4"/>
      <c r="P62" s="4"/>
      <c r="Q62" s="4"/>
      <c r="R62" s="4"/>
      <c r="S62" s="4"/>
      <c r="T62" s="7"/>
      <c r="U62" s="4"/>
      <c r="V62" s="4"/>
      <c r="W62" s="4"/>
      <c r="X62" s="4"/>
      <c r="Y62" s="4"/>
      <c r="Z62" s="4"/>
      <c r="AA62" s="8"/>
      <c r="AB62" s="7"/>
      <c r="AC62" s="4"/>
      <c r="AD62" s="4"/>
      <c r="AE62" s="4"/>
      <c r="AF62" s="4"/>
      <c r="AG62" s="4"/>
      <c r="AH62" s="4"/>
      <c r="AI62" s="8"/>
      <c r="AJ62" s="1"/>
      <c r="AK62" s="4">
        <f t="shared" si="0"/>
        <v>0</v>
      </c>
      <c r="AL62" s="1">
        <f>Üldinfo!AN61</f>
        <v>0</v>
      </c>
      <c r="AM62" s="16" t="e">
        <f t="shared" si="1"/>
        <v>#DIV/0!</v>
      </c>
      <c r="AN62" s="1"/>
      <c r="AO62" s="19">
        <f t="shared" si="2"/>
        <v>0</v>
      </c>
      <c r="AP62" s="19">
        <f t="shared" si="3"/>
        <v>0</v>
      </c>
      <c r="AQ62" s="19">
        <f t="shared" si="4"/>
        <v>0</v>
      </c>
      <c r="AR62" s="21">
        <f t="shared" si="5"/>
        <v>0</v>
      </c>
      <c r="AS62" s="1"/>
      <c r="AT62" s="10">
        <f t="shared" si="6"/>
        <v>0</v>
      </c>
      <c r="AU62" s="10">
        <f t="shared" si="7"/>
        <v>0</v>
      </c>
      <c r="AV62" s="10">
        <f t="shared" si="8"/>
        <v>0</v>
      </c>
      <c r="AW62" s="10">
        <f t="shared" si="9"/>
        <v>0</v>
      </c>
      <c r="AX62" s="10">
        <f t="shared" si="10"/>
        <v>0</v>
      </c>
      <c r="AY62" s="18">
        <f t="shared" si="11"/>
        <v>0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ht="14.25" customHeight="1" x14ac:dyDescent="0.25">
      <c r="A63" s="1">
        <v>60</v>
      </c>
      <c r="B63" s="1" t="str">
        <f>Üldinfo!B62</f>
        <v>Alaealine</v>
      </c>
      <c r="C63" s="1" t="str">
        <f>Üldinfo!C62</f>
        <v>0 ± 2 k</v>
      </c>
      <c r="D63" s="7"/>
      <c r="E63" s="4"/>
      <c r="F63" s="4"/>
      <c r="G63" s="4"/>
      <c r="H63" s="4"/>
      <c r="I63" s="4"/>
      <c r="J63" s="4"/>
      <c r="K63" s="8"/>
      <c r="L63" s="4"/>
      <c r="M63" s="4"/>
      <c r="N63" s="4"/>
      <c r="O63" s="4"/>
      <c r="P63" s="4"/>
      <c r="Q63" s="4"/>
      <c r="R63" s="4"/>
      <c r="S63" s="4"/>
      <c r="T63" s="7"/>
      <c r="U63" s="4"/>
      <c r="V63" s="4"/>
      <c r="W63" s="4"/>
      <c r="X63" s="4"/>
      <c r="Y63" s="4"/>
      <c r="Z63" s="4"/>
      <c r="AA63" s="8"/>
      <c r="AB63" s="7"/>
      <c r="AC63" s="4"/>
      <c r="AD63" s="4"/>
      <c r="AE63" s="4"/>
      <c r="AF63" s="4"/>
      <c r="AG63" s="4"/>
      <c r="AH63" s="4"/>
      <c r="AI63" s="8"/>
      <c r="AJ63" s="1"/>
      <c r="AK63" s="4">
        <f t="shared" si="0"/>
        <v>0</v>
      </c>
      <c r="AL63" s="1">
        <f>Üldinfo!AN62</f>
        <v>0</v>
      </c>
      <c r="AM63" s="16" t="e">
        <f t="shared" si="1"/>
        <v>#DIV/0!</v>
      </c>
      <c r="AN63" s="1"/>
      <c r="AO63" s="19">
        <f t="shared" si="2"/>
        <v>0</v>
      </c>
      <c r="AP63" s="19">
        <f t="shared" si="3"/>
        <v>0</v>
      </c>
      <c r="AQ63" s="19">
        <f t="shared" si="4"/>
        <v>0</v>
      </c>
      <c r="AR63" s="21">
        <f t="shared" si="5"/>
        <v>0</v>
      </c>
      <c r="AS63" s="1"/>
      <c r="AT63" s="10">
        <f t="shared" si="6"/>
        <v>0</v>
      </c>
      <c r="AU63" s="10">
        <f t="shared" si="7"/>
        <v>0</v>
      </c>
      <c r="AV63" s="10">
        <f t="shared" si="8"/>
        <v>0</v>
      </c>
      <c r="AW63" s="10">
        <f t="shared" si="9"/>
        <v>0</v>
      </c>
      <c r="AX63" s="10">
        <f t="shared" si="10"/>
        <v>0</v>
      </c>
      <c r="AY63" s="18">
        <f t="shared" si="11"/>
        <v>0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ht="14.25" customHeight="1" x14ac:dyDescent="0.25">
      <c r="A64" s="1">
        <v>61</v>
      </c>
      <c r="B64" s="1" t="str">
        <f>Üldinfo!B63</f>
        <v>Alaealine</v>
      </c>
      <c r="C64" s="1" t="str">
        <f>Üldinfo!C63</f>
        <v>12-16 a</v>
      </c>
      <c r="D64" s="7"/>
      <c r="E64" s="4"/>
      <c r="F64" s="4"/>
      <c r="G64" s="4"/>
      <c r="H64" s="4"/>
      <c r="I64" s="4"/>
      <c r="J64" s="4"/>
      <c r="K64" s="8"/>
      <c r="L64" s="4"/>
      <c r="M64" s="4" t="s">
        <v>100</v>
      </c>
      <c r="N64" s="4"/>
      <c r="O64" s="4" t="s">
        <v>105</v>
      </c>
      <c r="P64" s="4"/>
      <c r="Q64" s="4"/>
      <c r="R64" s="4"/>
      <c r="S64" s="4"/>
      <c r="T64" s="7"/>
      <c r="U64" s="4"/>
      <c r="V64" s="4"/>
      <c r="W64" s="4"/>
      <c r="X64" s="4"/>
      <c r="Y64" s="4"/>
      <c r="Z64" s="4" t="s">
        <v>116</v>
      </c>
      <c r="AA64" s="8" t="s">
        <v>116</v>
      </c>
      <c r="AB64" s="7" t="s">
        <v>116</v>
      </c>
      <c r="AC64" s="4" t="s">
        <v>116</v>
      </c>
      <c r="AD64" s="4" t="s">
        <v>100</v>
      </c>
      <c r="AE64" s="4"/>
      <c r="AF64" s="4"/>
      <c r="AG64" s="4"/>
      <c r="AH64" s="4" t="s">
        <v>96</v>
      </c>
      <c r="AI64" s="8"/>
      <c r="AJ64" s="1">
        <v>1</v>
      </c>
      <c r="AK64" s="4">
        <f t="shared" si="0"/>
        <v>8</v>
      </c>
      <c r="AL64" s="1">
        <f>Üldinfo!AN63</f>
        <v>21</v>
      </c>
      <c r="AM64" s="16">
        <f t="shared" si="1"/>
        <v>0.38095238095238093</v>
      </c>
      <c r="AN64" s="1"/>
      <c r="AO64" s="19">
        <f t="shared" si="2"/>
        <v>20</v>
      </c>
      <c r="AP64" s="19">
        <f t="shared" si="3"/>
        <v>0</v>
      </c>
      <c r="AQ64" s="19">
        <f t="shared" si="4"/>
        <v>0</v>
      </c>
      <c r="AR64" s="21">
        <f t="shared" si="5"/>
        <v>20</v>
      </c>
      <c r="AS64" s="1"/>
      <c r="AT64" s="10">
        <f t="shared" si="6"/>
        <v>5</v>
      </c>
      <c r="AU64" s="10">
        <f t="shared" si="7"/>
        <v>4</v>
      </c>
      <c r="AV64" s="10">
        <f t="shared" si="8"/>
        <v>6</v>
      </c>
      <c r="AW64" s="10">
        <f t="shared" si="9"/>
        <v>5</v>
      </c>
      <c r="AX64" s="10">
        <f t="shared" si="10"/>
        <v>0</v>
      </c>
      <c r="AY64" s="18">
        <f t="shared" si="11"/>
        <v>20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ht="14.25" customHeight="1" x14ac:dyDescent="0.25">
      <c r="A65" s="1">
        <v>62</v>
      </c>
      <c r="B65" s="1" t="str">
        <f>Üldinfo!B64</f>
        <v>Alaealine</v>
      </c>
      <c r="C65" s="1" t="str">
        <f>Üldinfo!C64</f>
        <v>2 a ± 8 k</v>
      </c>
      <c r="D65" s="7"/>
      <c r="E65" s="4"/>
      <c r="F65" s="4"/>
      <c r="G65" s="4"/>
      <c r="H65" s="4"/>
      <c r="I65" s="4"/>
      <c r="J65" s="4"/>
      <c r="K65" s="8"/>
      <c r="L65" s="4"/>
      <c r="M65" s="4"/>
      <c r="N65" s="4"/>
      <c r="O65" s="4"/>
      <c r="P65" s="4"/>
      <c r="Q65" s="4"/>
      <c r="R65" s="4"/>
      <c r="S65" s="4"/>
      <c r="T65" s="7"/>
      <c r="U65" s="4"/>
      <c r="V65" s="4"/>
      <c r="W65" s="4"/>
      <c r="X65" s="4"/>
      <c r="Y65" s="4"/>
      <c r="Z65" s="4"/>
      <c r="AA65" s="8"/>
      <c r="AB65" s="7"/>
      <c r="AC65" s="4"/>
      <c r="AD65" s="4"/>
      <c r="AE65" s="4"/>
      <c r="AF65" s="4"/>
      <c r="AG65" s="4"/>
      <c r="AH65" s="4"/>
      <c r="AI65" s="8"/>
      <c r="AJ65" s="1"/>
      <c r="AK65" s="4">
        <f t="shared" si="0"/>
        <v>0</v>
      </c>
      <c r="AL65" s="1">
        <f>Üldinfo!AN64</f>
        <v>11</v>
      </c>
      <c r="AM65" s="16">
        <f t="shared" si="1"/>
        <v>0</v>
      </c>
      <c r="AN65" s="1"/>
      <c r="AO65" s="19">
        <f t="shared" si="2"/>
        <v>0</v>
      </c>
      <c r="AP65" s="19">
        <f t="shared" si="3"/>
        <v>0</v>
      </c>
      <c r="AQ65" s="19">
        <f t="shared" si="4"/>
        <v>0</v>
      </c>
      <c r="AR65" s="21">
        <f t="shared" si="5"/>
        <v>0</v>
      </c>
      <c r="AS65" s="1"/>
      <c r="AT65" s="10">
        <f t="shared" si="6"/>
        <v>0</v>
      </c>
      <c r="AU65" s="10">
        <f t="shared" si="7"/>
        <v>0</v>
      </c>
      <c r="AV65" s="10">
        <f t="shared" si="8"/>
        <v>0</v>
      </c>
      <c r="AW65" s="10">
        <f t="shared" si="9"/>
        <v>0</v>
      </c>
      <c r="AX65" s="10">
        <f t="shared" si="10"/>
        <v>0</v>
      </c>
      <c r="AY65" s="18">
        <f t="shared" si="11"/>
        <v>0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ht="14.25" customHeight="1" x14ac:dyDescent="0.25">
      <c r="A66" s="1">
        <v>63</v>
      </c>
      <c r="B66" s="1" t="str">
        <f>Üldinfo!B65</f>
        <v>Alaealine</v>
      </c>
      <c r="C66" s="1" t="str">
        <f>Üldinfo!C65</f>
        <v>4-8 a</v>
      </c>
      <c r="D66" s="7"/>
      <c r="E66" s="4"/>
      <c r="F66" s="4"/>
      <c r="G66" s="4"/>
      <c r="H66" s="4"/>
      <c r="I66" s="4"/>
      <c r="J66" s="4"/>
      <c r="K66" s="8"/>
      <c r="L66" s="4"/>
      <c r="M66" s="4"/>
      <c r="N66" s="4"/>
      <c r="O66" s="4"/>
      <c r="P66" s="4"/>
      <c r="Q66" s="4"/>
      <c r="R66" s="4"/>
      <c r="S66" s="4"/>
      <c r="T66" s="7"/>
      <c r="U66" s="4"/>
      <c r="V66" s="4"/>
      <c r="W66" s="4"/>
      <c r="X66" s="4"/>
      <c r="Y66" s="4"/>
      <c r="Z66" s="4"/>
      <c r="AA66" s="8"/>
      <c r="AB66" s="7"/>
      <c r="AC66" s="4"/>
      <c r="AD66" s="4"/>
      <c r="AE66" s="4"/>
      <c r="AF66" s="4"/>
      <c r="AG66" s="4"/>
      <c r="AH66" s="4"/>
      <c r="AI66" s="8"/>
      <c r="AJ66" s="1"/>
      <c r="AK66" s="4">
        <f t="shared" si="0"/>
        <v>0</v>
      </c>
      <c r="AL66" s="1">
        <f>Üldinfo!AN65</f>
        <v>0</v>
      </c>
      <c r="AM66" s="16" t="e">
        <f t="shared" si="1"/>
        <v>#DIV/0!</v>
      </c>
      <c r="AN66" s="1"/>
      <c r="AO66" s="19">
        <f t="shared" si="2"/>
        <v>0</v>
      </c>
      <c r="AP66" s="19">
        <f t="shared" si="3"/>
        <v>0</v>
      </c>
      <c r="AQ66" s="19">
        <f t="shared" si="4"/>
        <v>0</v>
      </c>
      <c r="AR66" s="21">
        <f t="shared" si="5"/>
        <v>0</v>
      </c>
      <c r="AS66" s="1"/>
      <c r="AT66" s="10">
        <f t="shared" si="6"/>
        <v>0</v>
      </c>
      <c r="AU66" s="10">
        <f t="shared" si="7"/>
        <v>0</v>
      </c>
      <c r="AV66" s="10">
        <f t="shared" si="8"/>
        <v>0</v>
      </c>
      <c r="AW66" s="10">
        <f t="shared" si="9"/>
        <v>0</v>
      </c>
      <c r="AX66" s="10">
        <f t="shared" si="10"/>
        <v>0</v>
      </c>
      <c r="AY66" s="18">
        <f t="shared" si="11"/>
        <v>0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ht="14.25" customHeight="1" x14ac:dyDescent="0.25">
      <c r="A67" s="1">
        <v>64</v>
      </c>
      <c r="B67" s="1" t="str">
        <f>Üldinfo!B66</f>
        <v>Mees</v>
      </c>
      <c r="C67" s="1" t="str">
        <f>Üldinfo!C66</f>
        <v>20-25 a</v>
      </c>
      <c r="D67" s="7"/>
      <c r="E67" s="4"/>
      <c r="F67" s="4"/>
      <c r="G67" s="4"/>
      <c r="H67" s="4"/>
      <c r="I67" s="4"/>
      <c r="J67" s="4"/>
      <c r="K67" s="8"/>
      <c r="L67" s="4"/>
      <c r="M67" s="4" t="s">
        <v>100</v>
      </c>
      <c r="N67" s="4"/>
      <c r="O67" s="4" t="s">
        <v>100</v>
      </c>
      <c r="P67" s="4" t="s">
        <v>100</v>
      </c>
      <c r="Q67" s="4" t="s">
        <v>101</v>
      </c>
      <c r="R67" s="4" t="s">
        <v>100</v>
      </c>
      <c r="S67" s="4"/>
      <c r="T67" s="7"/>
      <c r="U67" s="4"/>
      <c r="V67" s="4"/>
      <c r="W67" s="4"/>
      <c r="X67" s="4" t="s">
        <v>81</v>
      </c>
      <c r="Y67" s="4" t="s">
        <v>123</v>
      </c>
      <c r="Z67" s="4" t="s">
        <v>96</v>
      </c>
      <c r="AA67" s="8" t="s">
        <v>123</v>
      </c>
      <c r="AB67" s="7" t="s">
        <v>123</v>
      </c>
      <c r="AC67" s="4" t="s">
        <v>123</v>
      </c>
      <c r="AD67" s="4" t="s">
        <v>100</v>
      </c>
      <c r="AE67" s="4"/>
      <c r="AF67" s="4"/>
      <c r="AG67" s="4"/>
      <c r="AH67" s="4"/>
      <c r="AI67" s="8"/>
      <c r="AJ67" s="1">
        <v>1</v>
      </c>
      <c r="AK67" s="4">
        <f t="shared" si="0"/>
        <v>12</v>
      </c>
      <c r="AL67" s="1">
        <f>Üldinfo!AN66</f>
        <v>23</v>
      </c>
      <c r="AM67" s="16">
        <f t="shared" si="1"/>
        <v>0.52173913043478259</v>
      </c>
      <c r="AN67" s="1"/>
      <c r="AO67" s="19">
        <f t="shared" si="2"/>
        <v>18</v>
      </c>
      <c r="AP67" s="19">
        <f t="shared" si="3"/>
        <v>0</v>
      </c>
      <c r="AQ67" s="19">
        <f t="shared" si="4"/>
        <v>0</v>
      </c>
      <c r="AR67" s="21">
        <f t="shared" si="5"/>
        <v>18</v>
      </c>
      <c r="AS67" s="1"/>
      <c r="AT67" s="10">
        <f t="shared" si="6"/>
        <v>2</v>
      </c>
      <c r="AU67" s="10">
        <f t="shared" si="7"/>
        <v>1</v>
      </c>
      <c r="AV67" s="10">
        <f t="shared" si="8"/>
        <v>11</v>
      </c>
      <c r="AW67" s="10">
        <f t="shared" si="9"/>
        <v>4</v>
      </c>
      <c r="AX67" s="10">
        <f t="shared" si="10"/>
        <v>0</v>
      </c>
      <c r="AY67" s="18">
        <f t="shared" si="11"/>
        <v>18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ht="14.25" customHeight="1" x14ac:dyDescent="0.25">
      <c r="A68" s="1">
        <v>65</v>
      </c>
      <c r="B68" s="1" t="str">
        <f>Üldinfo!B67</f>
        <v>Mees</v>
      </c>
      <c r="C68" s="1" t="str">
        <f>Üldinfo!C67</f>
        <v>35-45 a</v>
      </c>
      <c r="D68" s="7"/>
      <c r="E68" s="4"/>
      <c r="F68" s="4"/>
      <c r="G68" s="4"/>
      <c r="H68" s="4"/>
      <c r="I68" s="4"/>
      <c r="J68" s="4"/>
      <c r="K68" s="8"/>
      <c r="L68" s="4"/>
      <c r="M68" s="4"/>
      <c r="N68" s="4"/>
      <c r="O68" s="4"/>
      <c r="P68" s="4"/>
      <c r="Q68" s="4"/>
      <c r="R68" s="4"/>
      <c r="S68" s="4"/>
      <c r="T68" s="7"/>
      <c r="U68" s="4" t="s">
        <v>116</v>
      </c>
      <c r="V68" s="4"/>
      <c r="W68" s="4" t="s">
        <v>132</v>
      </c>
      <c r="X68" s="4" t="s">
        <v>116</v>
      </c>
      <c r="Y68" s="4" t="s">
        <v>244</v>
      </c>
      <c r="Z68" s="4" t="s">
        <v>208</v>
      </c>
      <c r="AA68" s="8" t="s">
        <v>208</v>
      </c>
      <c r="AB68" s="7" t="s">
        <v>167</v>
      </c>
      <c r="AC68" s="4" t="s">
        <v>117</v>
      </c>
      <c r="AD68" s="4" t="s">
        <v>107</v>
      </c>
      <c r="AE68" s="4" t="s">
        <v>117</v>
      </c>
      <c r="AF68" s="4"/>
      <c r="AG68" s="4"/>
      <c r="AH68" s="4"/>
      <c r="AI68" s="8"/>
      <c r="AJ68" s="1">
        <v>1</v>
      </c>
      <c r="AK68" s="4">
        <f t="shared" si="0"/>
        <v>10</v>
      </c>
      <c r="AL68" s="1">
        <f>Üldinfo!AN67</f>
        <v>11</v>
      </c>
      <c r="AM68" s="16">
        <f t="shared" si="1"/>
        <v>0.90909090909090906</v>
      </c>
      <c r="AN68" s="1"/>
      <c r="AO68" s="19">
        <f t="shared" si="2"/>
        <v>30</v>
      </c>
      <c r="AP68" s="19">
        <f t="shared" si="3"/>
        <v>2</v>
      </c>
      <c r="AQ68" s="19">
        <f t="shared" si="4"/>
        <v>5</v>
      </c>
      <c r="AR68" s="21">
        <f t="shared" si="5"/>
        <v>37</v>
      </c>
      <c r="AS68" s="1"/>
      <c r="AT68" s="10">
        <f t="shared" si="6"/>
        <v>10</v>
      </c>
      <c r="AU68" s="10">
        <f t="shared" si="7"/>
        <v>10</v>
      </c>
      <c r="AV68" s="10">
        <f t="shared" si="8"/>
        <v>8</v>
      </c>
      <c r="AW68" s="10">
        <f t="shared" si="9"/>
        <v>9</v>
      </c>
      <c r="AX68" s="10">
        <f t="shared" si="10"/>
        <v>0</v>
      </c>
      <c r="AY68" s="18">
        <f t="shared" si="11"/>
        <v>37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ht="14.25" customHeight="1" x14ac:dyDescent="0.25">
      <c r="A69" s="1">
        <v>66</v>
      </c>
      <c r="B69" s="1" t="str">
        <f>Üldinfo!B68</f>
        <v>Alaealine</v>
      </c>
      <c r="C69" s="1" t="str">
        <f>Üldinfo!C68</f>
        <v>11-16 a</v>
      </c>
      <c r="D69" s="7"/>
      <c r="E69" s="4"/>
      <c r="F69" s="4"/>
      <c r="G69" s="4"/>
      <c r="H69" s="4"/>
      <c r="I69" s="4"/>
      <c r="J69" s="4"/>
      <c r="K69" s="8"/>
      <c r="L69" s="4"/>
      <c r="M69" s="4"/>
      <c r="N69" s="4"/>
      <c r="O69" s="4"/>
      <c r="P69" s="4"/>
      <c r="Q69" s="4"/>
      <c r="R69" s="4"/>
      <c r="S69" s="4"/>
      <c r="T69" s="7"/>
      <c r="U69" s="4"/>
      <c r="V69" s="4"/>
      <c r="W69" s="4"/>
      <c r="X69" s="4"/>
      <c r="Y69" s="4"/>
      <c r="Z69" s="4"/>
      <c r="AA69" s="8"/>
      <c r="AB69" s="7"/>
      <c r="AC69" s="4"/>
      <c r="AD69" s="4"/>
      <c r="AE69" s="4"/>
      <c r="AF69" s="4"/>
      <c r="AG69" s="4"/>
      <c r="AH69" s="4"/>
      <c r="AI69" s="8"/>
      <c r="AJ69" s="1"/>
      <c r="AK69" s="4">
        <f t="shared" si="0"/>
        <v>0</v>
      </c>
      <c r="AL69" s="1">
        <f>Üldinfo!AN68</f>
        <v>1</v>
      </c>
      <c r="AM69" s="16">
        <f t="shared" si="1"/>
        <v>0</v>
      </c>
      <c r="AN69" s="1"/>
      <c r="AO69" s="19">
        <f t="shared" si="2"/>
        <v>0</v>
      </c>
      <c r="AP69" s="19">
        <f t="shared" si="3"/>
        <v>0</v>
      </c>
      <c r="AQ69" s="19">
        <f t="shared" si="4"/>
        <v>0</v>
      </c>
      <c r="AR69" s="21">
        <f t="shared" si="5"/>
        <v>0</v>
      </c>
      <c r="AS69" s="1"/>
      <c r="AT69" s="10">
        <f t="shared" si="6"/>
        <v>0</v>
      </c>
      <c r="AU69" s="10">
        <f t="shared" si="7"/>
        <v>0</v>
      </c>
      <c r="AV69" s="10">
        <f t="shared" si="8"/>
        <v>0</v>
      </c>
      <c r="AW69" s="10">
        <f t="shared" si="9"/>
        <v>0</v>
      </c>
      <c r="AX69" s="10">
        <f t="shared" si="10"/>
        <v>0</v>
      </c>
      <c r="AY69" s="18">
        <f t="shared" si="11"/>
        <v>0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ht="14.25" customHeight="1" x14ac:dyDescent="0.25">
      <c r="A70" s="1">
        <v>67</v>
      </c>
      <c r="B70" s="1" t="str">
        <f>Üldinfo!B69</f>
        <v>Mees</v>
      </c>
      <c r="C70" s="1" t="str">
        <f>Üldinfo!C69</f>
        <v>22-24 a</v>
      </c>
      <c r="D70" s="7" t="s">
        <v>87</v>
      </c>
      <c r="E70" s="4"/>
      <c r="F70" s="4" t="s">
        <v>89</v>
      </c>
      <c r="G70" s="4"/>
      <c r="H70" s="4" t="s">
        <v>100</v>
      </c>
      <c r="I70" s="4" t="s">
        <v>123</v>
      </c>
      <c r="J70" s="4" t="s">
        <v>106</v>
      </c>
      <c r="K70" s="8" t="s">
        <v>100</v>
      </c>
      <c r="L70" s="4"/>
      <c r="M70" s="4"/>
      <c r="N70" s="4" t="s">
        <v>87</v>
      </c>
      <c r="O70" s="4" t="s">
        <v>106</v>
      </c>
      <c r="P70" s="4" t="s">
        <v>100</v>
      </c>
      <c r="Q70" s="4" t="s">
        <v>124</v>
      </c>
      <c r="R70" s="4" t="s">
        <v>101</v>
      </c>
      <c r="S70" s="4" t="s">
        <v>87</v>
      </c>
      <c r="T70" s="7" t="s">
        <v>117</v>
      </c>
      <c r="U70" s="4" t="s">
        <v>123</v>
      </c>
      <c r="V70" s="4" t="s">
        <v>123</v>
      </c>
      <c r="W70" s="4" t="s">
        <v>102</v>
      </c>
      <c r="X70" s="4" t="s">
        <v>102</v>
      </c>
      <c r="Y70" s="4" t="s">
        <v>124</v>
      </c>
      <c r="Z70" s="4" t="s">
        <v>116</v>
      </c>
      <c r="AA70" s="8" t="s">
        <v>116</v>
      </c>
      <c r="AB70" s="7" t="s">
        <v>123</v>
      </c>
      <c r="AC70" s="4" t="s">
        <v>123</v>
      </c>
      <c r="AD70" s="4" t="s">
        <v>102</v>
      </c>
      <c r="AE70" s="4" t="s">
        <v>116</v>
      </c>
      <c r="AF70" s="4" t="s">
        <v>105</v>
      </c>
      <c r="AG70" s="4" t="s">
        <v>105</v>
      </c>
      <c r="AH70" s="4" t="s">
        <v>105</v>
      </c>
      <c r="AI70" s="8" t="s">
        <v>124</v>
      </c>
      <c r="AJ70" s="1">
        <v>1</v>
      </c>
      <c r="AK70" s="4">
        <f t="shared" si="0"/>
        <v>28</v>
      </c>
      <c r="AL70" s="1">
        <f>Üldinfo!AN69</f>
        <v>31</v>
      </c>
      <c r="AM70" s="16">
        <f t="shared" si="1"/>
        <v>0.90322580645161288</v>
      </c>
      <c r="AN70" s="1"/>
      <c r="AO70" s="19">
        <f t="shared" si="2"/>
        <v>57</v>
      </c>
      <c r="AP70" s="19">
        <f t="shared" si="3"/>
        <v>0</v>
      </c>
      <c r="AQ70" s="19">
        <f t="shared" si="4"/>
        <v>0</v>
      </c>
      <c r="AR70" s="21">
        <f t="shared" si="5"/>
        <v>57</v>
      </c>
      <c r="AS70" s="1"/>
      <c r="AT70" s="10">
        <f t="shared" si="6"/>
        <v>10</v>
      </c>
      <c r="AU70" s="10">
        <f t="shared" si="7"/>
        <v>14</v>
      </c>
      <c r="AV70" s="10">
        <f t="shared" si="8"/>
        <v>17</v>
      </c>
      <c r="AW70" s="10">
        <f t="shared" si="9"/>
        <v>16</v>
      </c>
      <c r="AX70" s="10">
        <f t="shared" si="10"/>
        <v>0</v>
      </c>
      <c r="AY70" s="18">
        <f t="shared" si="11"/>
        <v>57</v>
      </c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ht="14.25" customHeight="1" x14ac:dyDescent="0.25">
      <c r="A71" s="1">
        <v>68</v>
      </c>
      <c r="B71" s="1" t="str">
        <f>Üldinfo!B70</f>
        <v>Alaealine</v>
      </c>
      <c r="C71" s="1" t="str">
        <f>Üldinfo!C70</f>
        <v>3-9 k</v>
      </c>
      <c r="D71" s="7"/>
      <c r="E71" s="4"/>
      <c r="F71" s="4"/>
      <c r="G71" s="4"/>
      <c r="H71" s="4"/>
      <c r="I71" s="4"/>
      <c r="J71" s="4"/>
      <c r="K71" s="8"/>
      <c r="L71" s="4"/>
      <c r="M71" s="4"/>
      <c r="N71" s="4"/>
      <c r="O71" s="4"/>
      <c r="P71" s="4"/>
      <c r="Q71" s="4"/>
      <c r="R71" s="4"/>
      <c r="S71" s="4"/>
      <c r="T71" s="7"/>
      <c r="U71" s="4"/>
      <c r="V71" s="4"/>
      <c r="W71" s="4"/>
      <c r="X71" s="4"/>
      <c r="Y71" s="4"/>
      <c r="Z71" s="4"/>
      <c r="AA71" s="8"/>
      <c r="AB71" s="7"/>
      <c r="AC71" s="4"/>
      <c r="AD71" s="4"/>
      <c r="AE71" s="4"/>
      <c r="AF71" s="4"/>
      <c r="AG71" s="4"/>
      <c r="AH71" s="4"/>
      <c r="AI71" s="8"/>
      <c r="AJ71" s="1"/>
      <c r="AK71" s="4">
        <f t="shared" si="0"/>
        <v>0</v>
      </c>
      <c r="AL71" s="1">
        <f>Üldinfo!AN70</f>
        <v>0</v>
      </c>
      <c r="AM71" s="16" t="e">
        <f t="shared" si="1"/>
        <v>#DIV/0!</v>
      </c>
      <c r="AN71" s="1"/>
      <c r="AO71" s="19">
        <f t="shared" si="2"/>
        <v>0</v>
      </c>
      <c r="AP71" s="19">
        <f t="shared" si="3"/>
        <v>0</v>
      </c>
      <c r="AQ71" s="19">
        <f t="shared" si="4"/>
        <v>0</v>
      </c>
      <c r="AR71" s="21">
        <f t="shared" si="5"/>
        <v>0</v>
      </c>
      <c r="AS71" s="1"/>
      <c r="AT71" s="10">
        <f t="shared" si="6"/>
        <v>0</v>
      </c>
      <c r="AU71" s="10">
        <f t="shared" si="7"/>
        <v>0</v>
      </c>
      <c r="AV71" s="10">
        <f t="shared" si="8"/>
        <v>0</v>
      </c>
      <c r="AW71" s="10">
        <f t="shared" si="9"/>
        <v>0</v>
      </c>
      <c r="AX71" s="10">
        <f t="shared" si="10"/>
        <v>0</v>
      </c>
      <c r="AY71" s="18">
        <f t="shared" si="11"/>
        <v>0</v>
      </c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ht="14.25" customHeight="1" x14ac:dyDescent="0.25">
      <c r="A72" s="1">
        <v>69</v>
      </c>
      <c r="B72" s="1" t="str">
        <f>Üldinfo!B71</f>
        <v>Mees</v>
      </c>
      <c r="C72" s="1" t="str">
        <f>Üldinfo!C71</f>
        <v>39-44 a</v>
      </c>
      <c r="D72" s="7" t="s">
        <v>116</v>
      </c>
      <c r="E72" s="4" t="s">
        <v>116</v>
      </c>
      <c r="F72" s="4" t="s">
        <v>123</v>
      </c>
      <c r="G72" s="4" t="s">
        <v>100</v>
      </c>
      <c r="H72" s="4" t="s">
        <v>100</v>
      </c>
      <c r="I72" s="4" t="s">
        <v>175</v>
      </c>
      <c r="J72" s="4" t="s">
        <v>100</v>
      </c>
      <c r="K72" s="8" t="s">
        <v>100</v>
      </c>
      <c r="L72" s="4" t="s">
        <v>123</v>
      </c>
      <c r="M72" s="4" t="s">
        <v>103</v>
      </c>
      <c r="N72" s="4" t="s">
        <v>246</v>
      </c>
      <c r="O72" s="4" t="s">
        <v>246</v>
      </c>
      <c r="P72" s="4" t="s">
        <v>100</v>
      </c>
      <c r="Q72" s="4" t="s">
        <v>132</v>
      </c>
      <c r="R72" s="4" t="s">
        <v>105</v>
      </c>
      <c r="S72" s="4" t="s">
        <v>81</v>
      </c>
      <c r="T72" s="7" t="s">
        <v>116</v>
      </c>
      <c r="U72" s="4" t="s">
        <v>116</v>
      </c>
      <c r="V72" s="4" t="s">
        <v>124</v>
      </c>
      <c r="W72" s="4" t="s">
        <v>151</v>
      </c>
      <c r="X72" s="4" t="s">
        <v>123</v>
      </c>
      <c r="Y72" s="4" t="s">
        <v>123</v>
      </c>
      <c r="Z72" s="4" t="s">
        <v>123</v>
      </c>
      <c r="AA72" s="8" t="s">
        <v>116</v>
      </c>
      <c r="AB72" s="7" t="s">
        <v>247</v>
      </c>
      <c r="AC72" s="4" t="s">
        <v>123</v>
      </c>
      <c r="AD72" s="4" t="s">
        <v>123</v>
      </c>
      <c r="AE72" s="4" t="s">
        <v>123</v>
      </c>
      <c r="AF72" s="4"/>
      <c r="AG72" s="4" t="s">
        <v>123</v>
      </c>
      <c r="AH72" s="4" t="s">
        <v>116</v>
      </c>
      <c r="AI72" s="8" t="s">
        <v>116</v>
      </c>
      <c r="AJ72" s="1">
        <v>1</v>
      </c>
      <c r="AK72" s="4">
        <f t="shared" si="0"/>
        <v>31</v>
      </c>
      <c r="AL72" s="1">
        <f>Üldinfo!AN71</f>
        <v>32</v>
      </c>
      <c r="AM72" s="16">
        <f t="shared" si="1"/>
        <v>0.96875</v>
      </c>
      <c r="AN72" s="1"/>
      <c r="AO72" s="19">
        <f t="shared" si="2"/>
        <v>68</v>
      </c>
      <c r="AP72" s="19">
        <f t="shared" si="3"/>
        <v>6</v>
      </c>
      <c r="AQ72" s="19">
        <f t="shared" si="4"/>
        <v>0</v>
      </c>
      <c r="AR72" s="21">
        <f t="shared" si="5"/>
        <v>74</v>
      </c>
      <c r="AS72" s="1"/>
      <c r="AT72" s="10">
        <f t="shared" si="6"/>
        <v>13</v>
      </c>
      <c r="AU72" s="10">
        <f t="shared" si="7"/>
        <v>11</v>
      </c>
      <c r="AV72" s="10">
        <f t="shared" si="8"/>
        <v>30</v>
      </c>
      <c r="AW72" s="10">
        <f t="shared" si="9"/>
        <v>20</v>
      </c>
      <c r="AX72" s="10">
        <f t="shared" si="10"/>
        <v>0</v>
      </c>
      <c r="AY72" s="18">
        <f t="shared" si="11"/>
        <v>74</v>
      </c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ht="14.25" customHeight="1" x14ac:dyDescent="0.25">
      <c r="A73" s="1">
        <v>70</v>
      </c>
      <c r="B73" s="1" t="str">
        <f>Üldinfo!B72</f>
        <v>Mees</v>
      </c>
      <c r="C73" s="1" t="str">
        <f>Üldinfo!C72</f>
        <v>25-35 a</v>
      </c>
      <c r="D73" s="7"/>
      <c r="E73" s="4" t="s">
        <v>107</v>
      </c>
      <c r="F73" s="4" t="s">
        <v>116</v>
      </c>
      <c r="G73" s="4" t="s">
        <v>116</v>
      </c>
      <c r="H73" s="4" t="s">
        <v>116</v>
      </c>
      <c r="I73" s="4"/>
      <c r="J73" s="4" t="s">
        <v>208</v>
      </c>
      <c r="K73" s="8" t="s">
        <v>208</v>
      </c>
      <c r="L73" s="4" t="s">
        <v>208</v>
      </c>
      <c r="M73" s="4" t="s">
        <v>116</v>
      </c>
      <c r="N73" s="4"/>
      <c r="O73" s="4" t="s">
        <v>132</v>
      </c>
      <c r="P73" s="4" t="s">
        <v>132</v>
      </c>
      <c r="Q73" s="4" t="s">
        <v>107</v>
      </c>
      <c r="R73" s="4" t="s">
        <v>116</v>
      </c>
      <c r="S73" s="4"/>
      <c r="T73" s="7"/>
      <c r="U73" s="4"/>
      <c r="V73" s="4" t="s">
        <v>124</v>
      </c>
      <c r="W73" s="4" t="s">
        <v>117</v>
      </c>
      <c r="X73" s="4" t="s">
        <v>116</v>
      </c>
      <c r="Y73" s="4" t="s">
        <v>248</v>
      </c>
      <c r="Z73" s="4" t="s">
        <v>248</v>
      </c>
      <c r="AA73" s="8" t="s">
        <v>249</v>
      </c>
      <c r="AB73" s="7"/>
      <c r="AC73" s="4"/>
      <c r="AD73" s="4" t="s">
        <v>210</v>
      </c>
      <c r="AE73" s="4" t="s">
        <v>211</v>
      </c>
      <c r="AF73" s="4" t="s">
        <v>116</v>
      </c>
      <c r="AG73" s="4" t="s">
        <v>116</v>
      </c>
      <c r="AH73" s="4" t="s">
        <v>116</v>
      </c>
      <c r="AI73" s="8"/>
      <c r="AJ73" s="1">
        <v>1</v>
      </c>
      <c r="AK73" s="4">
        <f t="shared" si="0"/>
        <v>23</v>
      </c>
      <c r="AL73" s="1">
        <f>Üldinfo!AN72</f>
        <v>24</v>
      </c>
      <c r="AM73" s="16">
        <f t="shared" si="1"/>
        <v>0.95833333333333337</v>
      </c>
      <c r="AN73" s="1"/>
      <c r="AO73" s="19">
        <f t="shared" si="2"/>
        <v>68</v>
      </c>
      <c r="AP73" s="19">
        <f t="shared" si="3"/>
        <v>9</v>
      </c>
      <c r="AQ73" s="19">
        <f t="shared" si="4"/>
        <v>11</v>
      </c>
      <c r="AR73" s="21">
        <f t="shared" si="5"/>
        <v>88</v>
      </c>
      <c r="AS73" s="1"/>
      <c r="AT73" s="10">
        <f t="shared" si="6"/>
        <v>22</v>
      </c>
      <c r="AU73" s="10">
        <f t="shared" si="7"/>
        <v>23</v>
      </c>
      <c r="AV73" s="10">
        <f t="shared" si="8"/>
        <v>22</v>
      </c>
      <c r="AW73" s="10">
        <f t="shared" si="9"/>
        <v>21</v>
      </c>
      <c r="AX73" s="10">
        <f t="shared" si="10"/>
        <v>0</v>
      </c>
      <c r="AY73" s="18">
        <f t="shared" si="11"/>
        <v>88</v>
      </c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ht="14.25" customHeight="1" x14ac:dyDescent="0.25">
      <c r="A74" s="1">
        <v>71</v>
      </c>
      <c r="B74" s="1" t="str">
        <f>Üldinfo!B73</f>
        <v>Mees</v>
      </c>
      <c r="C74" s="1" t="str">
        <f>Üldinfo!C73</f>
        <v>17-20 a</v>
      </c>
      <c r="D74" s="7"/>
      <c r="E74" s="4" t="s">
        <v>124</v>
      </c>
      <c r="F74" s="4" t="s">
        <v>81</v>
      </c>
      <c r="G74" s="4" t="s">
        <v>100</v>
      </c>
      <c r="H74" s="4" t="s">
        <v>100</v>
      </c>
      <c r="I74" s="4" t="s">
        <v>106</v>
      </c>
      <c r="J74" s="4" t="s">
        <v>101</v>
      </c>
      <c r="K74" s="8" t="s">
        <v>102</v>
      </c>
      <c r="L74" s="4"/>
      <c r="M74" s="4" t="s">
        <v>101</v>
      </c>
      <c r="N74" s="4" t="s">
        <v>175</v>
      </c>
      <c r="O74" s="4" t="s">
        <v>100</v>
      </c>
      <c r="P74" s="4" t="s">
        <v>100</v>
      </c>
      <c r="Q74" s="4" t="s">
        <v>132</v>
      </c>
      <c r="R74" s="4"/>
      <c r="S74" s="4"/>
      <c r="T74" s="7"/>
      <c r="U74" s="4" t="s">
        <v>105</v>
      </c>
      <c r="V74" s="4" t="s">
        <v>117</v>
      </c>
      <c r="W74" s="4" t="s">
        <v>116</v>
      </c>
      <c r="X74" s="4" t="s">
        <v>116</v>
      </c>
      <c r="Y74" s="4" t="s">
        <v>107</v>
      </c>
      <c r="Z74" s="4" t="s">
        <v>116</v>
      </c>
      <c r="AA74" s="8" t="s">
        <v>116</v>
      </c>
      <c r="AB74" s="7" t="s">
        <v>117</v>
      </c>
      <c r="AC74" s="4" t="s">
        <v>117</v>
      </c>
      <c r="AD74" s="4" t="s">
        <v>107</v>
      </c>
      <c r="AE74" s="4" t="s">
        <v>107</v>
      </c>
      <c r="AF74" s="4" t="s">
        <v>117</v>
      </c>
      <c r="AG74" s="4" t="s">
        <v>105</v>
      </c>
      <c r="AH74" s="4" t="s">
        <v>88</v>
      </c>
      <c r="AI74" s="8"/>
      <c r="AJ74" s="1">
        <v>1</v>
      </c>
      <c r="AK74" s="4">
        <f t="shared" si="0"/>
        <v>26</v>
      </c>
      <c r="AL74" s="1">
        <f>Üldinfo!AN73</f>
        <v>28</v>
      </c>
      <c r="AM74" s="16">
        <f t="shared" si="1"/>
        <v>0.9285714285714286</v>
      </c>
      <c r="AN74" s="1"/>
      <c r="AO74" s="19">
        <f t="shared" si="2"/>
        <v>62</v>
      </c>
      <c r="AP74" s="19">
        <f t="shared" si="3"/>
        <v>4</v>
      </c>
      <c r="AQ74" s="19">
        <f t="shared" si="4"/>
        <v>0</v>
      </c>
      <c r="AR74" s="21">
        <f t="shared" si="5"/>
        <v>66</v>
      </c>
      <c r="AS74" s="1"/>
      <c r="AT74" s="10">
        <f t="shared" si="6"/>
        <v>16</v>
      </c>
      <c r="AU74" s="10">
        <f t="shared" si="7"/>
        <v>17</v>
      </c>
      <c r="AV74" s="10">
        <f t="shared" si="8"/>
        <v>18</v>
      </c>
      <c r="AW74" s="10">
        <f t="shared" si="9"/>
        <v>15</v>
      </c>
      <c r="AX74" s="10">
        <f t="shared" si="10"/>
        <v>0</v>
      </c>
      <c r="AY74" s="18">
        <f t="shared" si="11"/>
        <v>66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ht="14.25" customHeight="1" x14ac:dyDescent="0.25">
      <c r="A75" s="1">
        <v>72</v>
      </c>
      <c r="B75" s="1" t="str">
        <f>Üldinfo!B74</f>
        <v>Mees</v>
      </c>
      <c r="C75" s="1" t="str">
        <f>Üldinfo!C74</f>
        <v>39-44 a</v>
      </c>
      <c r="D75" s="7" t="s">
        <v>105</v>
      </c>
      <c r="E75" s="4"/>
      <c r="F75" s="4" t="s">
        <v>116</v>
      </c>
      <c r="G75" s="4" t="s">
        <v>132</v>
      </c>
      <c r="H75" s="4" t="s">
        <v>100</v>
      </c>
      <c r="I75" s="4" t="s">
        <v>100</v>
      </c>
      <c r="J75" s="4"/>
      <c r="K75" s="8" t="s">
        <v>100</v>
      </c>
      <c r="L75" s="4"/>
      <c r="M75" s="4"/>
      <c r="N75" s="4" t="s">
        <v>100</v>
      </c>
      <c r="O75" s="4"/>
      <c r="P75" s="4"/>
      <c r="Q75" s="4"/>
      <c r="R75" s="4"/>
      <c r="S75" s="4" t="s">
        <v>101</v>
      </c>
      <c r="T75" s="7" t="s">
        <v>89</v>
      </c>
      <c r="U75" s="4"/>
      <c r="V75" s="4"/>
      <c r="W75" s="4"/>
      <c r="X75" s="4" t="s">
        <v>96</v>
      </c>
      <c r="Y75" s="4" t="s">
        <v>123</v>
      </c>
      <c r="Z75" s="4" t="s">
        <v>123</v>
      </c>
      <c r="AA75" s="8"/>
      <c r="AB75" s="7"/>
      <c r="AC75" s="4"/>
      <c r="AD75" s="4"/>
      <c r="AE75" s="4"/>
      <c r="AF75" s="4"/>
      <c r="AG75" s="4"/>
      <c r="AH75" s="4" t="s">
        <v>116</v>
      </c>
      <c r="AI75" s="8" t="s">
        <v>116</v>
      </c>
      <c r="AJ75" s="1">
        <v>1</v>
      </c>
      <c r="AK75" s="4">
        <f t="shared" si="0"/>
        <v>14</v>
      </c>
      <c r="AL75" s="1">
        <f>Üldinfo!AN74</f>
        <v>25</v>
      </c>
      <c r="AM75" s="16">
        <f t="shared" si="1"/>
        <v>0.56000000000000005</v>
      </c>
      <c r="AN75" s="1"/>
      <c r="AO75" s="19">
        <f t="shared" si="2"/>
        <v>29</v>
      </c>
      <c r="AP75" s="19">
        <f t="shared" si="3"/>
        <v>0</v>
      </c>
      <c r="AQ75" s="19">
        <f t="shared" si="4"/>
        <v>0</v>
      </c>
      <c r="AR75" s="21">
        <f t="shared" si="5"/>
        <v>29</v>
      </c>
      <c r="AS75" s="1"/>
      <c r="AT75" s="10">
        <f t="shared" si="6"/>
        <v>6</v>
      </c>
      <c r="AU75" s="10">
        <f t="shared" si="7"/>
        <v>5</v>
      </c>
      <c r="AV75" s="10">
        <f t="shared" si="8"/>
        <v>11</v>
      </c>
      <c r="AW75" s="10">
        <f t="shared" si="9"/>
        <v>7</v>
      </c>
      <c r="AX75" s="10">
        <f t="shared" si="10"/>
        <v>0</v>
      </c>
      <c r="AY75" s="18">
        <f t="shared" si="11"/>
        <v>29</v>
      </c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1:61" ht="14.25" customHeight="1" x14ac:dyDescent="0.25">
      <c r="A76" s="1">
        <v>73</v>
      </c>
      <c r="B76" s="1" t="str">
        <f>Üldinfo!B75</f>
        <v>Alaealine</v>
      </c>
      <c r="C76" s="1" t="str">
        <f>Üldinfo!C75</f>
        <v>11-16 a</v>
      </c>
      <c r="D76" s="7"/>
      <c r="E76" s="4"/>
      <c r="F76" s="4"/>
      <c r="G76" s="4"/>
      <c r="H76" s="4"/>
      <c r="I76" s="4"/>
      <c r="J76" s="4"/>
      <c r="K76" s="8"/>
      <c r="L76" s="4"/>
      <c r="M76" s="4"/>
      <c r="N76" s="4"/>
      <c r="O76" s="4"/>
      <c r="P76" s="4"/>
      <c r="Q76" s="4"/>
      <c r="R76" s="4"/>
      <c r="S76" s="4"/>
      <c r="T76" s="7"/>
      <c r="U76" s="4"/>
      <c r="V76" s="4"/>
      <c r="W76" s="4"/>
      <c r="X76" s="4"/>
      <c r="Y76" s="4"/>
      <c r="Z76" s="4"/>
      <c r="AA76" s="8"/>
      <c r="AB76" s="7" t="s">
        <v>105</v>
      </c>
      <c r="AC76" s="4"/>
      <c r="AD76" s="4"/>
      <c r="AE76" s="4"/>
      <c r="AF76" s="4"/>
      <c r="AG76" s="4"/>
      <c r="AH76" s="4"/>
      <c r="AI76" s="8"/>
      <c r="AJ76" s="1">
        <v>1</v>
      </c>
      <c r="AK76" s="4">
        <f t="shared" si="0"/>
        <v>1</v>
      </c>
      <c r="AL76" s="1">
        <f>Üldinfo!AN75</f>
        <v>27</v>
      </c>
      <c r="AM76" s="16">
        <f t="shared" si="1"/>
        <v>3.7037037037037035E-2</v>
      </c>
      <c r="AN76" s="1"/>
      <c r="AO76" s="19">
        <f t="shared" si="2"/>
        <v>1</v>
      </c>
      <c r="AP76" s="19">
        <f t="shared" si="3"/>
        <v>0</v>
      </c>
      <c r="AQ76" s="19">
        <f t="shared" si="4"/>
        <v>0</v>
      </c>
      <c r="AR76" s="21">
        <f t="shared" si="5"/>
        <v>1</v>
      </c>
      <c r="AS76" s="1"/>
      <c r="AT76" s="10">
        <f t="shared" si="6"/>
        <v>0</v>
      </c>
      <c r="AU76" s="10">
        <f t="shared" si="7"/>
        <v>0</v>
      </c>
      <c r="AV76" s="10">
        <f t="shared" si="8"/>
        <v>0</v>
      </c>
      <c r="AW76" s="10">
        <f t="shared" si="9"/>
        <v>1</v>
      </c>
      <c r="AX76" s="10">
        <f t="shared" si="10"/>
        <v>0</v>
      </c>
      <c r="AY76" s="18">
        <f t="shared" si="11"/>
        <v>1</v>
      </c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1:61" ht="14.25" customHeight="1" x14ac:dyDescent="0.25">
      <c r="A77" s="1">
        <v>74</v>
      </c>
      <c r="B77" s="1" t="str">
        <f>Üldinfo!B76</f>
        <v>Naine</v>
      </c>
      <c r="C77" s="1" t="str">
        <f>Üldinfo!C76</f>
        <v>39-44 a</v>
      </c>
      <c r="D77" s="7"/>
      <c r="E77" s="4" t="s">
        <v>123</v>
      </c>
      <c r="F77" s="4" t="s">
        <v>100</v>
      </c>
      <c r="G77" s="4" t="s">
        <v>101</v>
      </c>
      <c r="H77" s="4" t="s">
        <v>101</v>
      </c>
      <c r="I77" s="4" t="s">
        <v>101</v>
      </c>
      <c r="J77" s="4" t="s">
        <v>101</v>
      </c>
      <c r="K77" s="8"/>
      <c r="L77" s="4"/>
      <c r="M77" s="4" t="s">
        <v>101</v>
      </c>
      <c r="N77" s="4" t="s">
        <v>100</v>
      </c>
      <c r="O77" s="4" t="s">
        <v>101</v>
      </c>
      <c r="P77" s="4"/>
      <c r="Q77" s="4" t="s">
        <v>100</v>
      </c>
      <c r="R77" s="4" t="s">
        <v>132</v>
      </c>
      <c r="S77" s="4"/>
      <c r="T77" s="7"/>
      <c r="U77" s="4" t="s">
        <v>88</v>
      </c>
      <c r="V77" s="4"/>
      <c r="W77" s="4"/>
      <c r="X77" s="4" t="s">
        <v>116</v>
      </c>
      <c r="Y77" s="4" t="s">
        <v>116</v>
      </c>
      <c r="Z77" s="4" t="s">
        <v>116</v>
      </c>
      <c r="AA77" s="8" t="s">
        <v>116</v>
      </c>
      <c r="AB77" s="7" t="s">
        <v>123</v>
      </c>
      <c r="AC77" s="4" t="s">
        <v>102</v>
      </c>
      <c r="AD77" s="4" t="s">
        <v>105</v>
      </c>
      <c r="AE77" s="4" t="s">
        <v>117</v>
      </c>
      <c r="AF77" s="4" t="s">
        <v>123</v>
      </c>
      <c r="AG77" s="4" t="s">
        <v>91</v>
      </c>
      <c r="AH77" s="4" t="s">
        <v>91</v>
      </c>
      <c r="AI77" s="8"/>
      <c r="AJ77" s="1">
        <v>1</v>
      </c>
      <c r="AK77" s="4">
        <f t="shared" si="0"/>
        <v>23</v>
      </c>
      <c r="AL77" s="1">
        <f>Üldinfo!AN76</f>
        <v>30</v>
      </c>
      <c r="AM77" s="16">
        <f t="shared" si="1"/>
        <v>0.76666666666666672</v>
      </c>
      <c r="AN77" s="1"/>
      <c r="AO77" s="19">
        <f t="shared" si="2"/>
        <v>52</v>
      </c>
      <c r="AP77" s="19">
        <f t="shared" si="3"/>
        <v>0</v>
      </c>
      <c r="AQ77" s="19">
        <f t="shared" si="4"/>
        <v>0</v>
      </c>
      <c r="AR77" s="21">
        <f t="shared" si="5"/>
        <v>52</v>
      </c>
      <c r="AS77" s="1"/>
      <c r="AT77" s="10">
        <f t="shared" si="6"/>
        <v>7</v>
      </c>
      <c r="AU77" s="10">
        <f t="shared" si="7"/>
        <v>16</v>
      </c>
      <c r="AV77" s="10">
        <f t="shared" si="8"/>
        <v>17</v>
      </c>
      <c r="AW77" s="10">
        <f t="shared" si="9"/>
        <v>12</v>
      </c>
      <c r="AX77" s="10">
        <f t="shared" si="10"/>
        <v>0</v>
      </c>
      <c r="AY77" s="18">
        <f t="shared" si="11"/>
        <v>52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1:61" ht="14.25" customHeight="1" x14ac:dyDescent="0.25">
      <c r="A78" s="1">
        <v>75</v>
      </c>
      <c r="B78" s="1" t="str">
        <f>Üldinfo!B77</f>
        <v>Mees</v>
      </c>
      <c r="C78" s="1" t="str">
        <f>Üldinfo!C77</f>
        <v>Täisk</v>
      </c>
      <c r="D78" s="7"/>
      <c r="E78" s="4"/>
      <c r="F78" s="4"/>
      <c r="G78" s="4"/>
      <c r="H78" s="4"/>
      <c r="I78" s="4"/>
      <c r="J78" s="4"/>
      <c r="K78" s="8"/>
      <c r="L78" s="4"/>
      <c r="M78" s="4"/>
      <c r="N78" s="4"/>
      <c r="O78" s="4"/>
      <c r="P78" s="4"/>
      <c r="Q78" s="4"/>
      <c r="R78" s="4"/>
      <c r="S78" s="4"/>
      <c r="T78" s="7"/>
      <c r="U78" s="4"/>
      <c r="V78" s="4"/>
      <c r="W78" s="4"/>
      <c r="X78" s="4"/>
      <c r="Y78" s="4"/>
      <c r="Z78" s="4"/>
      <c r="AA78" s="8"/>
      <c r="AB78" s="7"/>
      <c r="AC78" s="4"/>
      <c r="AD78" s="4"/>
      <c r="AE78" s="4"/>
      <c r="AF78" s="4"/>
      <c r="AG78" s="4"/>
      <c r="AH78" s="4"/>
      <c r="AI78" s="8"/>
      <c r="AJ78" s="1"/>
      <c r="AK78" s="4">
        <f t="shared" si="0"/>
        <v>0</v>
      </c>
      <c r="AL78" s="1">
        <f>Üldinfo!AN77</f>
        <v>0</v>
      </c>
      <c r="AM78" s="16" t="e">
        <f t="shared" si="1"/>
        <v>#DIV/0!</v>
      </c>
      <c r="AN78" s="1"/>
      <c r="AO78" s="19">
        <f t="shared" si="2"/>
        <v>0</v>
      </c>
      <c r="AP78" s="19">
        <f t="shared" si="3"/>
        <v>0</v>
      </c>
      <c r="AQ78" s="19">
        <f t="shared" si="4"/>
        <v>0</v>
      </c>
      <c r="AR78" s="21">
        <f t="shared" si="5"/>
        <v>0</v>
      </c>
      <c r="AS78" s="1"/>
      <c r="AT78" s="10">
        <f t="shared" si="6"/>
        <v>0</v>
      </c>
      <c r="AU78" s="10">
        <f t="shared" si="7"/>
        <v>0</v>
      </c>
      <c r="AV78" s="10">
        <f t="shared" si="8"/>
        <v>0</v>
      </c>
      <c r="AW78" s="10">
        <f t="shared" si="9"/>
        <v>0</v>
      </c>
      <c r="AX78" s="10">
        <f t="shared" si="10"/>
        <v>0</v>
      </c>
      <c r="AY78" s="18">
        <f t="shared" si="11"/>
        <v>0</v>
      </c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1:61" ht="14.25" customHeight="1" x14ac:dyDescent="0.25">
      <c r="A79" s="1">
        <v>76</v>
      </c>
      <c r="B79" s="1" t="str">
        <f>Üldinfo!B78</f>
        <v>Naine</v>
      </c>
      <c r="C79" s="1" t="str">
        <f>Üldinfo!C78</f>
        <v>44-50 a</v>
      </c>
      <c r="D79" s="7"/>
      <c r="E79" s="4" t="s">
        <v>116</v>
      </c>
      <c r="F79" s="4" t="s">
        <v>116</v>
      </c>
      <c r="G79" s="4" t="s">
        <v>123</v>
      </c>
      <c r="H79" s="4"/>
      <c r="I79" s="4" t="s">
        <v>100</v>
      </c>
      <c r="J79" s="4"/>
      <c r="K79" s="8"/>
      <c r="L79" s="4"/>
      <c r="M79" s="4"/>
      <c r="N79" s="4"/>
      <c r="O79" s="4" t="s">
        <v>100</v>
      </c>
      <c r="P79" s="4"/>
      <c r="Q79" s="4"/>
      <c r="R79" s="4" t="s">
        <v>107</v>
      </c>
      <c r="S79" s="4"/>
      <c r="T79" s="7" t="s">
        <v>88</v>
      </c>
      <c r="U79" s="4" t="s">
        <v>87</v>
      </c>
      <c r="V79" s="4"/>
      <c r="W79" s="4"/>
      <c r="X79" s="4" t="s">
        <v>88</v>
      </c>
      <c r="Y79" s="4" t="s">
        <v>123</v>
      </c>
      <c r="Z79" s="4"/>
      <c r="AA79" s="8"/>
      <c r="AB79" s="7"/>
      <c r="AC79" s="4" t="s">
        <v>124</v>
      </c>
      <c r="AD79" s="4" t="s">
        <v>124</v>
      </c>
      <c r="AE79" s="4" t="s">
        <v>116</v>
      </c>
      <c r="AF79" s="4" t="s">
        <v>151</v>
      </c>
      <c r="AG79" s="4"/>
      <c r="AH79" s="4"/>
      <c r="AI79" s="8" t="s">
        <v>116</v>
      </c>
      <c r="AJ79" s="1">
        <v>1</v>
      </c>
      <c r="AK79" s="4">
        <f t="shared" si="0"/>
        <v>15</v>
      </c>
      <c r="AL79" s="1">
        <f>Üldinfo!AN78</f>
        <v>20</v>
      </c>
      <c r="AM79" s="16">
        <f t="shared" si="1"/>
        <v>0.75</v>
      </c>
      <c r="AN79" s="1"/>
      <c r="AO79" s="19">
        <f t="shared" si="2"/>
        <v>39</v>
      </c>
      <c r="AP79" s="19">
        <f t="shared" si="3"/>
        <v>1</v>
      </c>
      <c r="AQ79" s="19">
        <f t="shared" si="4"/>
        <v>0</v>
      </c>
      <c r="AR79" s="21">
        <f t="shared" si="5"/>
        <v>40</v>
      </c>
      <c r="AS79" s="1"/>
      <c r="AT79" s="10">
        <f t="shared" si="6"/>
        <v>6</v>
      </c>
      <c r="AU79" s="10">
        <f t="shared" si="7"/>
        <v>10</v>
      </c>
      <c r="AV79" s="10">
        <f t="shared" si="8"/>
        <v>12</v>
      </c>
      <c r="AW79" s="10">
        <f t="shared" si="9"/>
        <v>12</v>
      </c>
      <c r="AX79" s="10">
        <f t="shared" si="10"/>
        <v>0</v>
      </c>
      <c r="AY79" s="18">
        <f t="shared" si="11"/>
        <v>40</v>
      </c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spans="1:61" ht="14.25" customHeight="1" x14ac:dyDescent="0.25">
      <c r="A80" s="1">
        <v>77</v>
      </c>
      <c r="B80" s="1" t="str">
        <f>Üldinfo!B79</f>
        <v>Alaealine</v>
      </c>
      <c r="C80" s="1" t="str">
        <f>Üldinfo!C79</f>
        <v>15-16 a</v>
      </c>
      <c r="D80" s="7"/>
      <c r="E80" s="4" t="s">
        <v>100</v>
      </c>
      <c r="F80" s="4" t="s">
        <v>102</v>
      </c>
      <c r="G80" s="4" t="s">
        <v>132</v>
      </c>
      <c r="H80" s="4" t="s">
        <v>151</v>
      </c>
      <c r="I80" s="4" t="s">
        <v>132</v>
      </c>
      <c r="J80" s="4" t="s">
        <v>100</v>
      </c>
      <c r="K80" s="8" t="s">
        <v>100</v>
      </c>
      <c r="L80" s="4" t="s">
        <v>100</v>
      </c>
      <c r="M80" s="4" t="s">
        <v>100</v>
      </c>
      <c r="N80" s="4" t="s">
        <v>100</v>
      </c>
      <c r="O80" s="4" t="s">
        <v>132</v>
      </c>
      <c r="P80" s="4" t="s">
        <v>132</v>
      </c>
      <c r="Q80" s="4" t="s">
        <v>116</v>
      </c>
      <c r="R80" s="4" t="s">
        <v>116</v>
      </c>
      <c r="S80" s="4"/>
      <c r="T80" s="7"/>
      <c r="U80" s="4" t="s">
        <v>91</v>
      </c>
      <c r="V80" s="4" t="s">
        <v>105</v>
      </c>
      <c r="W80" s="4"/>
      <c r="X80" s="4" t="s">
        <v>89</v>
      </c>
      <c r="Y80" s="4"/>
      <c r="Z80" s="4" t="s">
        <v>81</v>
      </c>
      <c r="AA80" s="8" t="s">
        <v>116</v>
      </c>
      <c r="AB80" s="7" t="s">
        <v>116</v>
      </c>
      <c r="AC80" s="4" t="s">
        <v>116</v>
      </c>
      <c r="AD80" s="4" t="s">
        <v>81</v>
      </c>
      <c r="AE80" s="4" t="s">
        <v>105</v>
      </c>
      <c r="AF80" s="4" t="s">
        <v>105</v>
      </c>
      <c r="AG80" s="4"/>
      <c r="AH80" s="4"/>
      <c r="AI80" s="8"/>
      <c r="AJ80" s="1">
        <v>1</v>
      </c>
      <c r="AK80" s="4">
        <f t="shared" si="0"/>
        <v>24</v>
      </c>
      <c r="AL80" s="1">
        <f>Üldinfo!AN79</f>
        <v>27</v>
      </c>
      <c r="AM80" s="16">
        <f t="shared" si="1"/>
        <v>0.88888888888888884</v>
      </c>
      <c r="AN80" s="1"/>
      <c r="AO80" s="19">
        <f t="shared" si="2"/>
        <v>54</v>
      </c>
      <c r="AP80" s="19">
        <f t="shared" si="3"/>
        <v>0</v>
      </c>
      <c r="AQ80" s="19">
        <f t="shared" si="4"/>
        <v>0</v>
      </c>
      <c r="AR80" s="21">
        <f t="shared" si="5"/>
        <v>54</v>
      </c>
      <c r="AS80" s="1"/>
      <c r="AT80" s="10">
        <f t="shared" si="6"/>
        <v>14</v>
      </c>
      <c r="AU80" s="10">
        <f t="shared" si="7"/>
        <v>11</v>
      </c>
      <c r="AV80" s="10">
        <f t="shared" si="8"/>
        <v>18</v>
      </c>
      <c r="AW80" s="10">
        <f t="shared" si="9"/>
        <v>11</v>
      </c>
      <c r="AX80" s="10">
        <f t="shared" si="10"/>
        <v>0</v>
      </c>
      <c r="AY80" s="18">
        <f t="shared" si="11"/>
        <v>54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ht="14.25" customHeight="1" x14ac:dyDescent="0.25">
      <c r="A81" s="1">
        <v>78</v>
      </c>
      <c r="B81" s="1" t="str">
        <f>Üldinfo!B80</f>
        <v>Mees</v>
      </c>
      <c r="C81" s="1" t="str">
        <f>Üldinfo!C80</f>
        <v>39-44 a</v>
      </c>
      <c r="D81" s="7"/>
      <c r="E81" s="4" t="s">
        <v>116</v>
      </c>
      <c r="F81" s="4" t="s">
        <v>116</v>
      </c>
      <c r="G81" s="4" t="s">
        <v>116</v>
      </c>
      <c r="H81" s="4" t="s">
        <v>116</v>
      </c>
      <c r="I81" s="4" t="s">
        <v>116</v>
      </c>
      <c r="J81" s="4" t="s">
        <v>151</v>
      </c>
      <c r="K81" s="8" t="s">
        <v>132</v>
      </c>
      <c r="L81" s="4" t="s">
        <v>116</v>
      </c>
      <c r="M81" s="4" t="s">
        <v>116</v>
      </c>
      <c r="N81" s="4" t="s">
        <v>116</v>
      </c>
      <c r="O81" s="4" t="s">
        <v>123</v>
      </c>
      <c r="P81" s="4" t="s">
        <v>123</v>
      </c>
      <c r="Q81" s="4" t="s">
        <v>116</v>
      </c>
      <c r="R81" s="4" t="s">
        <v>100</v>
      </c>
      <c r="S81" s="4" t="s">
        <v>91</v>
      </c>
      <c r="T81" s="7" t="s">
        <v>250</v>
      </c>
      <c r="U81" s="4" t="s">
        <v>105</v>
      </c>
      <c r="V81" s="4" t="s">
        <v>105</v>
      </c>
      <c r="W81" s="4" t="s">
        <v>117</v>
      </c>
      <c r="X81" s="4" t="s">
        <v>116</v>
      </c>
      <c r="Y81" s="4" t="s">
        <v>251</v>
      </c>
      <c r="Z81" s="4" t="s">
        <v>123</v>
      </c>
      <c r="AA81" s="8" t="s">
        <v>123</v>
      </c>
      <c r="AB81" s="7" t="s">
        <v>123</v>
      </c>
      <c r="AC81" s="4" t="s">
        <v>123</v>
      </c>
      <c r="AD81" s="4" t="s">
        <v>116</v>
      </c>
      <c r="AE81" s="4" t="s">
        <v>105</v>
      </c>
      <c r="AF81" s="4" t="s">
        <v>105</v>
      </c>
      <c r="AG81" s="4" t="s">
        <v>105</v>
      </c>
      <c r="AH81" s="4"/>
      <c r="AI81" s="8" t="s">
        <v>88</v>
      </c>
      <c r="AJ81" s="1">
        <v>1</v>
      </c>
      <c r="AK81" s="4">
        <f t="shared" si="0"/>
        <v>30</v>
      </c>
      <c r="AL81" s="1">
        <f>Üldinfo!AN80</f>
        <v>31</v>
      </c>
      <c r="AM81" s="16">
        <f t="shared" si="1"/>
        <v>0.967741935483871</v>
      </c>
      <c r="AN81" s="1"/>
      <c r="AO81" s="19">
        <f t="shared" si="2"/>
        <v>77</v>
      </c>
      <c r="AP81" s="19">
        <f t="shared" si="3"/>
        <v>3</v>
      </c>
      <c r="AQ81" s="19">
        <f t="shared" si="4"/>
        <v>0</v>
      </c>
      <c r="AR81" s="21">
        <f t="shared" si="5"/>
        <v>80</v>
      </c>
      <c r="AS81" s="1"/>
      <c r="AT81" s="10">
        <f t="shared" si="6"/>
        <v>14</v>
      </c>
      <c r="AU81" s="10">
        <f t="shared" si="7"/>
        <v>16</v>
      </c>
      <c r="AV81" s="10">
        <f t="shared" si="8"/>
        <v>22</v>
      </c>
      <c r="AW81" s="10">
        <f t="shared" si="9"/>
        <v>28</v>
      </c>
      <c r="AX81" s="10">
        <f t="shared" si="10"/>
        <v>0</v>
      </c>
      <c r="AY81" s="18">
        <f t="shared" si="11"/>
        <v>80</v>
      </c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spans="1:61" ht="14.25" customHeight="1" x14ac:dyDescent="0.25">
      <c r="A82" s="1">
        <v>79</v>
      </c>
      <c r="B82" s="1" t="str">
        <f>Üldinfo!B81</f>
        <v>Naine</v>
      </c>
      <c r="C82" s="1" t="str">
        <f>Üldinfo!C81</f>
        <v>44-50 a</v>
      </c>
      <c r="D82" s="7"/>
      <c r="E82" s="4" t="s">
        <v>106</v>
      </c>
      <c r="F82" s="4"/>
      <c r="G82" s="4" t="s">
        <v>87</v>
      </c>
      <c r="H82" s="4" t="s">
        <v>87</v>
      </c>
      <c r="I82" s="4"/>
      <c r="J82" s="4" t="s">
        <v>132</v>
      </c>
      <c r="K82" s="8"/>
      <c r="L82" s="4"/>
      <c r="M82" s="4"/>
      <c r="N82" s="4"/>
      <c r="O82" s="4"/>
      <c r="P82" s="4"/>
      <c r="Q82" s="4"/>
      <c r="R82" s="4"/>
      <c r="S82" s="4"/>
      <c r="T82" s="7"/>
      <c r="U82" s="4" t="s">
        <v>89</v>
      </c>
      <c r="V82" s="4"/>
      <c r="W82" s="4" t="s">
        <v>96</v>
      </c>
      <c r="X82" s="4"/>
      <c r="Y82" s="4" t="s">
        <v>116</v>
      </c>
      <c r="Z82" s="4" t="s">
        <v>116</v>
      </c>
      <c r="AA82" s="8" t="s">
        <v>116</v>
      </c>
      <c r="AB82" s="7" t="s">
        <v>116</v>
      </c>
      <c r="AC82" s="4" t="s">
        <v>116</v>
      </c>
      <c r="AD82" s="4" t="s">
        <v>132</v>
      </c>
      <c r="AE82" s="4" t="s">
        <v>132</v>
      </c>
      <c r="AF82" s="4" t="s">
        <v>252</v>
      </c>
      <c r="AG82" s="4" t="s">
        <v>116</v>
      </c>
      <c r="AH82" s="4"/>
      <c r="AI82" s="8"/>
      <c r="AJ82" s="1">
        <v>1</v>
      </c>
      <c r="AK82" s="4">
        <f t="shared" si="0"/>
        <v>15</v>
      </c>
      <c r="AL82" s="1">
        <f>Üldinfo!AN81</f>
        <v>16</v>
      </c>
      <c r="AM82" s="16">
        <f t="shared" si="1"/>
        <v>0.9375</v>
      </c>
      <c r="AN82" s="1"/>
      <c r="AO82" s="19">
        <f t="shared" si="2"/>
        <v>42</v>
      </c>
      <c r="AP82" s="19">
        <f t="shared" si="3"/>
        <v>1</v>
      </c>
      <c r="AQ82" s="19">
        <f t="shared" si="4"/>
        <v>0</v>
      </c>
      <c r="AR82" s="21">
        <f t="shared" si="5"/>
        <v>43</v>
      </c>
      <c r="AS82" s="1"/>
      <c r="AT82" s="10">
        <f t="shared" si="6"/>
        <v>13</v>
      </c>
      <c r="AU82" s="10">
        <f t="shared" si="7"/>
        <v>12</v>
      </c>
      <c r="AV82" s="10">
        <f t="shared" si="8"/>
        <v>11</v>
      </c>
      <c r="AW82" s="10">
        <f t="shared" si="9"/>
        <v>7</v>
      </c>
      <c r="AX82" s="10">
        <f t="shared" si="10"/>
        <v>0</v>
      </c>
      <c r="AY82" s="18">
        <f t="shared" si="11"/>
        <v>43</v>
      </c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spans="1:61" ht="14.25" customHeight="1" x14ac:dyDescent="0.25">
      <c r="A83" s="1">
        <v>80</v>
      </c>
      <c r="B83" s="1" t="str">
        <f>Üldinfo!B82</f>
        <v>Mees</v>
      </c>
      <c r="C83" s="1" t="str">
        <f>Üldinfo!C82</f>
        <v>Täisk</v>
      </c>
      <c r="D83" s="7"/>
      <c r="E83" s="4"/>
      <c r="F83" s="4"/>
      <c r="G83" s="4"/>
      <c r="H83" s="4"/>
      <c r="I83" s="4"/>
      <c r="J83" s="4"/>
      <c r="K83" s="8"/>
      <c r="L83" s="4"/>
      <c r="M83" s="4"/>
      <c r="N83" s="4"/>
      <c r="O83" s="4"/>
      <c r="P83" s="4"/>
      <c r="Q83" s="4"/>
      <c r="R83" s="4"/>
      <c r="S83" s="4"/>
      <c r="T83" s="7"/>
      <c r="U83" s="4"/>
      <c r="V83" s="4"/>
      <c r="W83" s="4"/>
      <c r="X83" s="4"/>
      <c r="Y83" s="4"/>
      <c r="Z83" s="4"/>
      <c r="AA83" s="8"/>
      <c r="AB83" s="7"/>
      <c r="AC83" s="4"/>
      <c r="AD83" s="4"/>
      <c r="AE83" s="4"/>
      <c r="AF83" s="4"/>
      <c r="AG83" s="4"/>
      <c r="AH83" s="4"/>
      <c r="AI83" s="8"/>
      <c r="AJ83" s="1"/>
      <c r="AK83" s="4">
        <f t="shared" si="0"/>
        <v>0</v>
      </c>
      <c r="AL83" s="1">
        <f>Üldinfo!AN82</f>
        <v>0</v>
      </c>
      <c r="AM83" s="16" t="e">
        <f t="shared" si="1"/>
        <v>#DIV/0!</v>
      </c>
      <c r="AN83" s="1"/>
      <c r="AO83" s="19">
        <f t="shared" si="2"/>
        <v>0</v>
      </c>
      <c r="AP83" s="19">
        <f t="shared" si="3"/>
        <v>0</v>
      </c>
      <c r="AQ83" s="19">
        <f t="shared" si="4"/>
        <v>0</v>
      </c>
      <c r="AR83" s="21">
        <f t="shared" si="5"/>
        <v>0</v>
      </c>
      <c r="AS83" s="1"/>
      <c r="AT83" s="10">
        <f t="shared" si="6"/>
        <v>0</v>
      </c>
      <c r="AU83" s="10">
        <f t="shared" si="7"/>
        <v>0</v>
      </c>
      <c r="AV83" s="10">
        <f t="shared" si="8"/>
        <v>0</v>
      </c>
      <c r="AW83" s="10">
        <f t="shared" si="9"/>
        <v>0</v>
      </c>
      <c r="AX83" s="10">
        <f t="shared" si="10"/>
        <v>0</v>
      </c>
      <c r="AY83" s="18">
        <f t="shared" si="11"/>
        <v>0</v>
      </c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ht="14.25" customHeight="1" x14ac:dyDescent="0.25">
      <c r="A84" s="1">
        <v>81</v>
      </c>
      <c r="B84" s="1" t="str">
        <f>Üldinfo!B83</f>
        <v>Mees</v>
      </c>
      <c r="C84" s="1" t="str">
        <f>Üldinfo!C83</f>
        <v>39-44 a</v>
      </c>
      <c r="D84" s="7"/>
      <c r="E84" s="4"/>
      <c r="F84" s="4"/>
      <c r="G84" s="4"/>
      <c r="H84" s="4"/>
      <c r="I84" s="4"/>
      <c r="J84" s="4" t="s">
        <v>100</v>
      </c>
      <c r="K84" s="8"/>
      <c r="L84" s="4"/>
      <c r="M84" s="4"/>
      <c r="N84" s="4"/>
      <c r="O84" s="4"/>
      <c r="P84" s="4"/>
      <c r="Q84" s="4"/>
      <c r="R84" s="4"/>
      <c r="S84" s="4"/>
      <c r="T84" s="7"/>
      <c r="U84" s="4"/>
      <c r="V84" s="4"/>
      <c r="W84" s="4" t="s">
        <v>105</v>
      </c>
      <c r="X84" s="4"/>
      <c r="Y84" s="4"/>
      <c r="Z84" s="4"/>
      <c r="AA84" s="8"/>
      <c r="AB84" s="7"/>
      <c r="AC84" s="4"/>
      <c r="AD84" s="4"/>
      <c r="AE84" s="4"/>
      <c r="AF84" s="4" t="s">
        <v>105</v>
      </c>
      <c r="AG84" s="4"/>
      <c r="AH84" s="4"/>
      <c r="AI84" s="8"/>
      <c r="AJ84" s="1">
        <v>1</v>
      </c>
      <c r="AK84" s="4">
        <f t="shared" si="0"/>
        <v>3</v>
      </c>
      <c r="AL84" s="1">
        <f>Üldinfo!AN83</f>
        <v>0</v>
      </c>
      <c r="AM84" s="16" t="e">
        <f t="shared" si="1"/>
        <v>#DIV/0!</v>
      </c>
      <c r="AN84" s="1"/>
      <c r="AO84" s="19">
        <f t="shared" si="2"/>
        <v>3</v>
      </c>
      <c r="AP84" s="19">
        <f t="shared" si="3"/>
        <v>0</v>
      </c>
      <c r="AQ84" s="19">
        <f t="shared" si="4"/>
        <v>0</v>
      </c>
      <c r="AR84" s="21">
        <f t="shared" si="5"/>
        <v>3</v>
      </c>
      <c r="AS84" s="1"/>
      <c r="AT84" s="10">
        <f t="shared" si="6"/>
        <v>0</v>
      </c>
      <c r="AU84" s="10">
        <f t="shared" si="7"/>
        <v>0</v>
      </c>
      <c r="AV84" s="10">
        <f t="shared" si="8"/>
        <v>1</v>
      </c>
      <c r="AW84" s="10">
        <f t="shared" si="9"/>
        <v>2</v>
      </c>
      <c r="AX84" s="10">
        <f t="shared" si="10"/>
        <v>0</v>
      </c>
      <c r="AY84" s="18">
        <f t="shared" si="11"/>
        <v>3</v>
      </c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spans="1:61" ht="14.25" customHeight="1" x14ac:dyDescent="0.25">
      <c r="A85" s="1">
        <v>82</v>
      </c>
      <c r="B85" s="1" t="str">
        <f>Üldinfo!B84</f>
        <v>Alaealine</v>
      </c>
      <c r="C85" s="1" t="str">
        <f>Üldinfo!C84</f>
        <v>4-8 a</v>
      </c>
      <c r="D85" s="7"/>
      <c r="E85" s="4"/>
      <c r="F85" s="4"/>
      <c r="G85" s="4"/>
      <c r="H85" s="4"/>
      <c r="I85" s="4"/>
      <c r="J85" s="4"/>
      <c r="K85" s="8"/>
      <c r="L85" s="4"/>
      <c r="M85" s="4"/>
      <c r="N85" s="4"/>
      <c r="O85" s="4"/>
      <c r="P85" s="4"/>
      <c r="Q85" s="4"/>
      <c r="R85" s="4"/>
      <c r="S85" s="4"/>
      <c r="T85" s="7"/>
      <c r="U85" s="4"/>
      <c r="V85" s="4"/>
      <c r="W85" s="4"/>
      <c r="X85" s="4"/>
      <c r="Y85" s="4"/>
      <c r="Z85" s="4"/>
      <c r="AA85" s="8"/>
      <c r="AB85" s="7"/>
      <c r="AC85" s="4"/>
      <c r="AD85" s="4"/>
      <c r="AE85" s="4"/>
      <c r="AF85" s="4"/>
      <c r="AG85" s="4"/>
      <c r="AH85" s="4"/>
      <c r="AI85" s="8"/>
      <c r="AJ85" s="1"/>
      <c r="AK85" s="4">
        <f t="shared" si="0"/>
        <v>0</v>
      </c>
      <c r="AL85" s="1">
        <f>Üldinfo!AN84</f>
        <v>12</v>
      </c>
      <c r="AM85" s="16">
        <f t="shared" si="1"/>
        <v>0</v>
      </c>
      <c r="AN85" s="1"/>
      <c r="AO85" s="19">
        <f t="shared" si="2"/>
        <v>0</v>
      </c>
      <c r="AP85" s="19">
        <f t="shared" si="3"/>
        <v>0</v>
      </c>
      <c r="AQ85" s="19">
        <f t="shared" si="4"/>
        <v>0</v>
      </c>
      <c r="AR85" s="21">
        <f t="shared" si="5"/>
        <v>0</v>
      </c>
      <c r="AS85" s="1"/>
      <c r="AT85" s="10">
        <f t="shared" si="6"/>
        <v>0</v>
      </c>
      <c r="AU85" s="10">
        <f t="shared" si="7"/>
        <v>0</v>
      </c>
      <c r="AV85" s="10">
        <f t="shared" si="8"/>
        <v>0</v>
      </c>
      <c r="AW85" s="10">
        <f t="shared" si="9"/>
        <v>0</v>
      </c>
      <c r="AX85" s="10">
        <f t="shared" si="10"/>
        <v>0</v>
      </c>
      <c r="AY85" s="18">
        <f t="shared" si="11"/>
        <v>0</v>
      </c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ht="14.25" customHeight="1" x14ac:dyDescent="0.25">
      <c r="A86" s="1">
        <v>83</v>
      </c>
      <c r="B86" s="1" t="str">
        <f>Üldinfo!B85</f>
        <v>Alaealine</v>
      </c>
      <c r="C86" s="1" t="str">
        <f>Üldinfo!C85</f>
        <v>11-15 a</v>
      </c>
      <c r="D86" s="7"/>
      <c r="E86" s="4" t="s">
        <v>101</v>
      </c>
      <c r="F86" s="4" t="s">
        <v>252</v>
      </c>
      <c r="G86" s="4" t="s">
        <v>100</v>
      </c>
      <c r="H86" s="4" t="s">
        <v>100</v>
      </c>
      <c r="I86" s="4" t="s">
        <v>100</v>
      </c>
      <c r="J86" s="4" t="s">
        <v>100</v>
      </c>
      <c r="K86" s="8"/>
      <c r="L86" s="4"/>
      <c r="M86" s="4"/>
      <c r="N86" s="4"/>
      <c r="O86" s="4"/>
      <c r="P86" s="4"/>
      <c r="Q86" s="4"/>
      <c r="R86" s="4"/>
      <c r="S86" s="4"/>
      <c r="T86" s="7"/>
      <c r="U86" s="4" t="s">
        <v>105</v>
      </c>
      <c r="V86" s="4" t="s">
        <v>116</v>
      </c>
      <c r="W86" s="4" t="s">
        <v>123</v>
      </c>
      <c r="X86" s="4" t="s">
        <v>116</v>
      </c>
      <c r="Y86" s="4" t="s">
        <v>105</v>
      </c>
      <c r="Z86" s="4" t="s">
        <v>123</v>
      </c>
      <c r="AA86" s="8" t="s">
        <v>105</v>
      </c>
      <c r="AB86" s="7" t="s">
        <v>123</v>
      </c>
      <c r="AC86" s="4" t="s">
        <v>123</v>
      </c>
      <c r="AD86" s="4" t="s">
        <v>105</v>
      </c>
      <c r="AE86" s="4"/>
      <c r="AF86" s="4"/>
      <c r="AG86" s="4" t="s">
        <v>105</v>
      </c>
      <c r="AH86" s="4"/>
      <c r="AI86" s="8"/>
      <c r="AJ86" s="1">
        <v>1</v>
      </c>
      <c r="AK86" s="4">
        <f t="shared" si="0"/>
        <v>17</v>
      </c>
      <c r="AL86" s="1">
        <f>Üldinfo!AN85</f>
        <v>27</v>
      </c>
      <c r="AM86" s="16">
        <f t="shared" si="1"/>
        <v>0.62962962962962965</v>
      </c>
      <c r="AN86" s="1"/>
      <c r="AO86" s="19">
        <f t="shared" si="2"/>
        <v>29</v>
      </c>
      <c r="AP86" s="19">
        <f t="shared" si="3"/>
        <v>1</v>
      </c>
      <c r="AQ86" s="19">
        <f t="shared" si="4"/>
        <v>0</v>
      </c>
      <c r="AR86" s="21">
        <f t="shared" si="5"/>
        <v>30</v>
      </c>
      <c r="AS86" s="1"/>
      <c r="AT86" s="10">
        <f t="shared" si="6"/>
        <v>3</v>
      </c>
      <c r="AU86" s="10">
        <f t="shared" si="7"/>
        <v>4</v>
      </c>
      <c r="AV86" s="10">
        <f t="shared" si="8"/>
        <v>12</v>
      </c>
      <c r="AW86" s="10">
        <f t="shared" si="9"/>
        <v>11</v>
      </c>
      <c r="AX86" s="10">
        <f t="shared" si="10"/>
        <v>0</v>
      </c>
      <c r="AY86" s="18">
        <f t="shared" si="11"/>
        <v>30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ht="14.25" customHeight="1" x14ac:dyDescent="0.25">
      <c r="A87" s="1">
        <v>84</v>
      </c>
      <c r="B87" s="1" t="str">
        <f>Üldinfo!B86</f>
        <v>Mees</v>
      </c>
      <c r="C87" s="1" t="str">
        <f>Üldinfo!C86</f>
        <v>22-24 a</v>
      </c>
      <c r="D87" s="7"/>
      <c r="E87" s="4" t="s">
        <v>96</v>
      </c>
      <c r="F87" s="4"/>
      <c r="G87" s="4" t="s">
        <v>105</v>
      </c>
      <c r="H87" s="4" t="s">
        <v>91</v>
      </c>
      <c r="I87" s="4" t="s">
        <v>151</v>
      </c>
      <c r="J87" s="4" t="s">
        <v>116</v>
      </c>
      <c r="K87" s="8" t="s">
        <v>116</v>
      </c>
      <c r="L87" s="4" t="s">
        <v>116</v>
      </c>
      <c r="M87" s="4" t="s">
        <v>116</v>
      </c>
      <c r="N87" s="4" t="s">
        <v>116</v>
      </c>
      <c r="O87" s="4" t="s">
        <v>116</v>
      </c>
      <c r="P87" s="8" t="s">
        <v>116</v>
      </c>
      <c r="Q87" s="4"/>
      <c r="R87" s="4" t="s">
        <v>253</v>
      </c>
      <c r="S87" s="4" t="s">
        <v>254</v>
      </c>
      <c r="T87" s="7" t="s">
        <v>151</v>
      </c>
      <c r="U87" s="4" t="s">
        <v>116</v>
      </c>
      <c r="V87" s="4" t="s">
        <v>116</v>
      </c>
      <c r="W87" s="4" t="s">
        <v>105</v>
      </c>
      <c r="X87" s="4" t="s">
        <v>255</v>
      </c>
      <c r="Y87" s="4" t="s">
        <v>116</v>
      </c>
      <c r="Z87" s="4" t="s">
        <v>211</v>
      </c>
      <c r="AA87" s="8" t="s">
        <v>256</v>
      </c>
      <c r="AB87" s="7" t="s">
        <v>211</v>
      </c>
      <c r="AC87" s="4" t="s">
        <v>211</v>
      </c>
      <c r="AD87" s="4" t="s">
        <v>257</v>
      </c>
      <c r="AE87" s="4" t="s">
        <v>157</v>
      </c>
      <c r="AF87" s="4" t="s">
        <v>157</v>
      </c>
      <c r="AG87" s="4" t="s">
        <v>107</v>
      </c>
      <c r="AH87" s="4" t="s">
        <v>116</v>
      </c>
      <c r="AI87" s="8"/>
      <c r="AJ87" s="1">
        <v>1</v>
      </c>
      <c r="AK87" s="4">
        <f t="shared" si="0"/>
        <v>28</v>
      </c>
      <c r="AL87" s="1">
        <f>Üldinfo!AN86</f>
        <v>29</v>
      </c>
      <c r="AM87" s="16">
        <f t="shared" si="1"/>
        <v>0.96551724137931039</v>
      </c>
      <c r="AN87" s="1"/>
      <c r="AO87" s="19">
        <f t="shared" si="2"/>
        <v>88</v>
      </c>
      <c r="AP87" s="19">
        <f t="shared" si="3"/>
        <v>11</v>
      </c>
      <c r="AQ87" s="19">
        <f t="shared" si="4"/>
        <v>3</v>
      </c>
      <c r="AR87" s="21">
        <f t="shared" si="5"/>
        <v>102</v>
      </c>
      <c r="AS87" s="1"/>
      <c r="AT87" s="10">
        <f t="shared" si="6"/>
        <v>23</v>
      </c>
      <c r="AU87" s="10">
        <f t="shared" si="7"/>
        <v>22</v>
      </c>
      <c r="AV87" s="10">
        <f t="shared" si="8"/>
        <v>24</v>
      </c>
      <c r="AW87" s="10">
        <f t="shared" si="9"/>
        <v>27</v>
      </c>
      <c r="AX87" s="10">
        <f t="shared" si="10"/>
        <v>3</v>
      </c>
      <c r="AY87" s="18">
        <f t="shared" si="11"/>
        <v>99</v>
      </c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spans="1:61" ht="14.25" customHeight="1" x14ac:dyDescent="0.25">
      <c r="A88" s="1">
        <v>85</v>
      </c>
      <c r="B88" s="1" t="str">
        <f>Üldinfo!B87</f>
        <v>Naine</v>
      </c>
      <c r="C88" s="1" t="str">
        <f>Üldinfo!C87</f>
        <v>20-24 a</v>
      </c>
      <c r="D88" s="7" t="s">
        <v>88</v>
      </c>
      <c r="E88" s="4" t="s">
        <v>123</v>
      </c>
      <c r="F88" s="4" t="s">
        <v>124</v>
      </c>
      <c r="G88" s="4" t="s">
        <v>105</v>
      </c>
      <c r="H88" s="4" t="s">
        <v>101</v>
      </c>
      <c r="I88" s="4" t="s">
        <v>100</v>
      </c>
      <c r="J88" s="4" t="s">
        <v>100</v>
      </c>
      <c r="K88" s="8" t="s">
        <v>100</v>
      </c>
      <c r="L88" s="4"/>
      <c r="M88" s="4" t="s">
        <v>100</v>
      </c>
      <c r="N88" s="4"/>
      <c r="O88" s="4"/>
      <c r="P88" s="4"/>
      <c r="Q88" s="4" t="s">
        <v>107</v>
      </c>
      <c r="R88" s="4" t="s">
        <v>123</v>
      </c>
      <c r="S88" s="4"/>
      <c r="T88" s="7"/>
      <c r="U88" s="4" t="s">
        <v>105</v>
      </c>
      <c r="V88" s="4"/>
      <c r="W88" s="4"/>
      <c r="X88" s="4"/>
      <c r="Y88" s="4" t="s">
        <v>105</v>
      </c>
      <c r="Z88" s="4" t="s">
        <v>117</v>
      </c>
      <c r="AA88" s="8" t="s">
        <v>117</v>
      </c>
      <c r="AB88" s="7" t="s">
        <v>105</v>
      </c>
      <c r="AC88" s="4" t="s">
        <v>105</v>
      </c>
      <c r="AD88" s="4" t="s">
        <v>105</v>
      </c>
      <c r="AE88" s="4"/>
      <c r="AF88" s="4"/>
      <c r="AG88" s="4"/>
      <c r="AH88" s="4" t="s">
        <v>87</v>
      </c>
      <c r="AI88" s="8"/>
      <c r="AJ88" s="1">
        <v>1</v>
      </c>
      <c r="AK88" s="4">
        <f t="shared" si="0"/>
        <v>19</v>
      </c>
      <c r="AL88" s="1">
        <f>Üldinfo!AN87</f>
        <v>26</v>
      </c>
      <c r="AM88" s="16">
        <f t="shared" si="1"/>
        <v>0.73076923076923073</v>
      </c>
      <c r="AN88" s="1"/>
      <c r="AO88" s="19">
        <f t="shared" si="2"/>
        <v>31</v>
      </c>
      <c r="AP88" s="19">
        <f t="shared" si="3"/>
        <v>1</v>
      </c>
      <c r="AQ88" s="19">
        <f t="shared" si="4"/>
        <v>0</v>
      </c>
      <c r="AR88" s="21">
        <f t="shared" si="5"/>
        <v>32</v>
      </c>
      <c r="AS88" s="1"/>
      <c r="AT88" s="10">
        <f t="shared" si="6"/>
        <v>3</v>
      </c>
      <c r="AU88" s="10">
        <f t="shared" si="7"/>
        <v>7</v>
      </c>
      <c r="AV88" s="10">
        <f t="shared" si="8"/>
        <v>9</v>
      </c>
      <c r="AW88" s="10">
        <f t="shared" si="9"/>
        <v>13</v>
      </c>
      <c r="AX88" s="10">
        <f t="shared" si="10"/>
        <v>0</v>
      </c>
      <c r="AY88" s="18">
        <f t="shared" si="11"/>
        <v>32</v>
      </c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spans="1:61" ht="14.25" customHeight="1" x14ac:dyDescent="0.25">
      <c r="A89" s="1">
        <v>86</v>
      </c>
      <c r="B89" s="1" t="str">
        <f>Üldinfo!B88</f>
        <v>Alaealine</v>
      </c>
      <c r="C89" s="1" t="str">
        <f>Üldinfo!C88</f>
        <v>11-14 a</v>
      </c>
      <c r="D89" s="7"/>
      <c r="E89" s="4"/>
      <c r="F89" s="4" t="s">
        <v>101</v>
      </c>
      <c r="G89" s="4" t="s">
        <v>100</v>
      </c>
      <c r="H89" s="4" t="s">
        <v>100</v>
      </c>
      <c r="I89" s="4" t="s">
        <v>100</v>
      </c>
      <c r="J89" s="4" t="s">
        <v>100</v>
      </c>
      <c r="K89" s="8" t="s">
        <v>100</v>
      </c>
      <c r="L89" s="4" t="s">
        <v>100</v>
      </c>
      <c r="M89" s="4" t="s">
        <v>123</v>
      </c>
      <c r="N89" s="4" t="s">
        <v>123</v>
      </c>
      <c r="O89" s="4"/>
      <c r="P89" s="4"/>
      <c r="Q89" s="4"/>
      <c r="R89" s="4"/>
      <c r="S89" s="4"/>
      <c r="T89" s="7"/>
      <c r="U89" s="4" t="s">
        <v>105</v>
      </c>
      <c r="V89" s="4" t="s">
        <v>123</v>
      </c>
      <c r="W89" s="4"/>
      <c r="X89" s="4" t="s">
        <v>100</v>
      </c>
      <c r="Y89" s="4" t="s">
        <v>100</v>
      </c>
      <c r="Z89" s="4" t="s">
        <v>116</v>
      </c>
      <c r="AA89" s="8" t="s">
        <v>116</v>
      </c>
      <c r="AB89" s="7" t="s">
        <v>116</v>
      </c>
      <c r="AC89" s="4" t="s">
        <v>116</v>
      </c>
      <c r="AD89" s="4" t="s">
        <v>105</v>
      </c>
      <c r="AE89" s="4" t="s">
        <v>105</v>
      </c>
      <c r="AF89" s="4"/>
      <c r="AG89" s="4" t="s">
        <v>105</v>
      </c>
      <c r="AH89" s="4" t="s">
        <v>124</v>
      </c>
      <c r="AI89" s="8"/>
      <c r="AJ89" s="1">
        <v>1</v>
      </c>
      <c r="AK89" s="4">
        <f t="shared" si="0"/>
        <v>21</v>
      </c>
      <c r="AL89" s="1">
        <f>Üldinfo!AN88</f>
        <v>29</v>
      </c>
      <c r="AM89" s="16">
        <f t="shared" si="1"/>
        <v>0.72413793103448276</v>
      </c>
      <c r="AN89" s="1"/>
      <c r="AO89" s="19">
        <f t="shared" si="2"/>
        <v>39</v>
      </c>
      <c r="AP89" s="19">
        <f t="shared" si="3"/>
        <v>0</v>
      </c>
      <c r="AQ89" s="19">
        <f t="shared" si="4"/>
        <v>0</v>
      </c>
      <c r="AR89" s="21">
        <f t="shared" si="5"/>
        <v>39</v>
      </c>
      <c r="AS89" s="1"/>
      <c r="AT89" s="10">
        <f t="shared" si="6"/>
        <v>4</v>
      </c>
      <c r="AU89" s="10">
        <f t="shared" si="7"/>
        <v>6</v>
      </c>
      <c r="AV89" s="10">
        <f t="shared" si="8"/>
        <v>17</v>
      </c>
      <c r="AW89" s="10">
        <f t="shared" si="9"/>
        <v>12</v>
      </c>
      <c r="AX89" s="10">
        <f t="shared" si="10"/>
        <v>0</v>
      </c>
      <c r="AY89" s="18">
        <f t="shared" si="11"/>
        <v>39</v>
      </c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ht="14.25" customHeight="1" x14ac:dyDescent="0.25">
      <c r="A90" s="1">
        <v>87</v>
      </c>
      <c r="B90" s="1" t="str">
        <f>Üldinfo!B89</f>
        <v>Alaealine</v>
      </c>
      <c r="C90" s="1" t="str">
        <f>Üldinfo!C89</f>
        <v>5 a ± 16 k</v>
      </c>
      <c r="D90" s="7"/>
      <c r="E90" s="4"/>
      <c r="F90" s="4"/>
      <c r="G90" s="4"/>
      <c r="H90" s="4"/>
      <c r="I90" s="4"/>
      <c r="J90" s="4"/>
      <c r="K90" s="8"/>
      <c r="L90" s="4"/>
      <c r="M90" s="4"/>
      <c r="N90" s="4"/>
      <c r="O90" s="4"/>
      <c r="P90" s="4"/>
      <c r="Q90" s="4"/>
      <c r="R90" s="4"/>
      <c r="S90" s="4"/>
      <c r="T90" s="7"/>
      <c r="U90" s="4"/>
      <c r="V90" s="4"/>
      <c r="W90" s="4" t="s">
        <v>105</v>
      </c>
      <c r="X90" s="4"/>
      <c r="Y90" s="4"/>
      <c r="Z90" s="4"/>
      <c r="AA90" s="8"/>
      <c r="AB90" s="7"/>
      <c r="AC90" s="4"/>
      <c r="AD90" s="4"/>
      <c r="AE90" s="4"/>
      <c r="AF90" s="4" t="s">
        <v>105</v>
      </c>
      <c r="AG90" s="4"/>
      <c r="AH90" s="4"/>
      <c r="AI90" s="8"/>
      <c r="AJ90" s="1">
        <v>1</v>
      </c>
      <c r="AK90" s="4">
        <f t="shared" si="0"/>
        <v>2</v>
      </c>
      <c r="AL90" s="1">
        <f>Üldinfo!AN89</f>
        <v>9</v>
      </c>
      <c r="AM90" s="16">
        <f t="shared" si="1"/>
        <v>0.22222222222222221</v>
      </c>
      <c r="AN90" s="1"/>
      <c r="AO90" s="19">
        <f t="shared" si="2"/>
        <v>2</v>
      </c>
      <c r="AP90" s="19">
        <f t="shared" si="3"/>
        <v>0</v>
      </c>
      <c r="AQ90" s="19">
        <f t="shared" si="4"/>
        <v>0</v>
      </c>
      <c r="AR90" s="21">
        <f t="shared" si="5"/>
        <v>2</v>
      </c>
      <c r="AS90" s="1"/>
      <c r="AT90" s="10">
        <f t="shared" si="6"/>
        <v>0</v>
      </c>
      <c r="AU90" s="10">
        <f t="shared" si="7"/>
        <v>0</v>
      </c>
      <c r="AV90" s="10">
        <f t="shared" si="8"/>
        <v>0</v>
      </c>
      <c r="AW90" s="10">
        <f t="shared" si="9"/>
        <v>2</v>
      </c>
      <c r="AX90" s="10">
        <f t="shared" si="10"/>
        <v>0</v>
      </c>
      <c r="AY90" s="18">
        <f t="shared" si="11"/>
        <v>2</v>
      </c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spans="1:61" ht="14.25" customHeight="1" x14ac:dyDescent="0.25">
      <c r="A91" s="1">
        <v>88</v>
      </c>
      <c r="B91" s="1" t="str">
        <f>Üldinfo!B90</f>
        <v>Naine</v>
      </c>
      <c r="C91" s="1" t="str">
        <f>Üldinfo!C90</f>
        <v>39-44 a</v>
      </c>
      <c r="D91" s="7"/>
      <c r="E91" s="4"/>
      <c r="F91" s="4"/>
      <c r="G91" s="4"/>
      <c r="H91" s="4"/>
      <c r="I91" s="4"/>
      <c r="J91" s="4"/>
      <c r="K91" s="8"/>
      <c r="L91" s="4"/>
      <c r="M91" s="4"/>
      <c r="N91" s="4"/>
      <c r="O91" s="4"/>
      <c r="P91" s="4"/>
      <c r="Q91" s="4"/>
      <c r="R91" s="4"/>
      <c r="S91" s="4"/>
      <c r="T91" s="7"/>
      <c r="U91" s="4"/>
      <c r="V91" s="4"/>
      <c r="W91" s="4"/>
      <c r="X91" s="4"/>
      <c r="Y91" s="4"/>
      <c r="Z91" s="4"/>
      <c r="AA91" s="8"/>
      <c r="AB91" s="7"/>
      <c r="AC91" s="4"/>
      <c r="AD91" s="4"/>
      <c r="AE91" s="4"/>
      <c r="AF91" s="4"/>
      <c r="AG91" s="4"/>
      <c r="AH91" s="4"/>
      <c r="AI91" s="8"/>
      <c r="AJ91" s="1"/>
      <c r="AK91" s="4">
        <f t="shared" si="0"/>
        <v>0</v>
      </c>
      <c r="AL91" s="1">
        <f>Üldinfo!AN90</f>
        <v>0</v>
      </c>
      <c r="AM91" s="16" t="e">
        <f t="shared" si="1"/>
        <v>#DIV/0!</v>
      </c>
      <c r="AN91" s="1"/>
      <c r="AO91" s="19">
        <f t="shared" si="2"/>
        <v>0</v>
      </c>
      <c r="AP91" s="19">
        <f t="shared" si="3"/>
        <v>0</v>
      </c>
      <c r="AQ91" s="19">
        <f t="shared" si="4"/>
        <v>0</v>
      </c>
      <c r="AR91" s="21">
        <f t="shared" si="5"/>
        <v>0</v>
      </c>
      <c r="AS91" s="1"/>
      <c r="AT91" s="10">
        <f t="shared" si="6"/>
        <v>0</v>
      </c>
      <c r="AU91" s="10">
        <f t="shared" si="7"/>
        <v>0</v>
      </c>
      <c r="AV91" s="10">
        <f t="shared" si="8"/>
        <v>0</v>
      </c>
      <c r="AW91" s="10">
        <f t="shared" si="9"/>
        <v>0</v>
      </c>
      <c r="AX91" s="10">
        <f t="shared" si="10"/>
        <v>0</v>
      </c>
      <c r="AY91" s="18">
        <f t="shared" si="11"/>
        <v>0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ht="14.25" customHeight="1" x14ac:dyDescent="0.25">
      <c r="A92" s="1">
        <v>89</v>
      </c>
      <c r="B92" s="1" t="str">
        <f>Üldinfo!B91</f>
        <v>Naine</v>
      </c>
      <c r="C92" s="1" t="str">
        <f>Üldinfo!C91</f>
        <v>19-21 a</v>
      </c>
      <c r="D92" s="7"/>
      <c r="E92" s="4"/>
      <c r="F92" s="4"/>
      <c r="G92" s="4"/>
      <c r="H92" s="4"/>
      <c r="I92" s="4"/>
      <c r="J92" s="4"/>
      <c r="K92" s="8"/>
      <c r="L92" s="4"/>
      <c r="M92" s="4"/>
      <c r="N92" s="4"/>
      <c r="O92" s="4"/>
      <c r="P92" s="4"/>
      <c r="Q92" s="4"/>
      <c r="R92" s="4"/>
      <c r="S92" s="4"/>
      <c r="T92" s="7"/>
      <c r="U92" s="4"/>
      <c r="V92" s="4"/>
      <c r="W92" s="4"/>
      <c r="X92" s="4"/>
      <c r="Y92" s="4"/>
      <c r="Z92" s="4"/>
      <c r="AA92" s="8"/>
      <c r="AB92" s="7"/>
      <c r="AC92" s="4"/>
      <c r="AD92" s="4"/>
      <c r="AE92" s="4"/>
      <c r="AF92" s="4"/>
      <c r="AG92" s="4"/>
      <c r="AH92" s="4"/>
      <c r="AI92" s="8"/>
      <c r="AJ92" s="1"/>
      <c r="AK92" s="4">
        <f t="shared" si="0"/>
        <v>0</v>
      </c>
      <c r="AL92" s="1">
        <f>Üldinfo!AN91</f>
        <v>0</v>
      </c>
      <c r="AM92" s="16" t="e">
        <f t="shared" si="1"/>
        <v>#DIV/0!</v>
      </c>
      <c r="AN92" s="1"/>
      <c r="AO92" s="19">
        <f t="shared" si="2"/>
        <v>0</v>
      </c>
      <c r="AP92" s="19">
        <f t="shared" si="3"/>
        <v>0</v>
      </c>
      <c r="AQ92" s="19">
        <f t="shared" si="4"/>
        <v>0</v>
      </c>
      <c r="AR92" s="21">
        <f t="shared" si="5"/>
        <v>0</v>
      </c>
      <c r="AS92" s="1"/>
      <c r="AT92" s="10">
        <f t="shared" si="6"/>
        <v>0</v>
      </c>
      <c r="AU92" s="10">
        <f t="shared" si="7"/>
        <v>0</v>
      </c>
      <c r="AV92" s="10">
        <f t="shared" si="8"/>
        <v>0</v>
      </c>
      <c r="AW92" s="10">
        <f t="shared" si="9"/>
        <v>0</v>
      </c>
      <c r="AX92" s="10">
        <f t="shared" si="10"/>
        <v>0</v>
      </c>
      <c r="AY92" s="18">
        <f t="shared" si="11"/>
        <v>0</v>
      </c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ht="14.25" customHeight="1" x14ac:dyDescent="0.25">
      <c r="A93" s="1">
        <v>90</v>
      </c>
      <c r="B93" s="1" t="str">
        <f>Üldinfo!B92</f>
        <v>Mees</v>
      </c>
      <c r="C93" s="1" t="str">
        <f>Üldinfo!C92</f>
        <v>25-40 a</v>
      </c>
      <c r="D93" s="7" t="s">
        <v>116</v>
      </c>
      <c r="E93" s="4" t="s">
        <v>116</v>
      </c>
      <c r="F93" s="4" t="s">
        <v>116</v>
      </c>
      <c r="G93" s="4" t="s">
        <v>123</v>
      </c>
      <c r="H93" s="4" t="s">
        <v>123</v>
      </c>
      <c r="I93" s="4" t="s">
        <v>151</v>
      </c>
      <c r="J93" s="4" t="s">
        <v>116</v>
      </c>
      <c r="K93" s="8" t="s">
        <v>116</v>
      </c>
      <c r="L93" s="4" t="s">
        <v>116</v>
      </c>
      <c r="M93" s="4" t="s">
        <v>116</v>
      </c>
      <c r="N93" s="4" t="s">
        <v>81</v>
      </c>
      <c r="O93" s="4" t="s">
        <v>117</v>
      </c>
      <c r="P93" s="4" t="s">
        <v>105</v>
      </c>
      <c r="Q93" s="4" t="s">
        <v>116</v>
      </c>
      <c r="R93" s="4" t="s">
        <v>116</v>
      </c>
      <c r="S93" s="4" t="s">
        <v>124</v>
      </c>
      <c r="T93" s="7" t="s">
        <v>116</v>
      </c>
      <c r="U93" s="4" t="s">
        <v>116</v>
      </c>
      <c r="V93" s="4" t="s">
        <v>116</v>
      </c>
      <c r="W93" s="4" t="s">
        <v>117</v>
      </c>
      <c r="X93" s="4" t="s">
        <v>123</v>
      </c>
      <c r="Y93" s="4" t="s">
        <v>123</v>
      </c>
      <c r="Z93" s="4" t="s">
        <v>116</v>
      </c>
      <c r="AA93" s="8" t="s">
        <v>109</v>
      </c>
      <c r="AB93" s="7" t="s">
        <v>116</v>
      </c>
      <c r="AC93" s="4" t="s">
        <v>89</v>
      </c>
      <c r="AD93" s="4" t="s">
        <v>105</v>
      </c>
      <c r="AE93" s="4" t="s">
        <v>105</v>
      </c>
      <c r="AF93" s="4" t="s">
        <v>105</v>
      </c>
      <c r="AG93" s="4"/>
      <c r="AH93" s="4" t="s">
        <v>116</v>
      </c>
      <c r="AI93" s="8" t="s">
        <v>117</v>
      </c>
      <c r="AJ93" s="1">
        <v>1</v>
      </c>
      <c r="AK93" s="4">
        <f t="shared" si="0"/>
        <v>31</v>
      </c>
      <c r="AL93" s="1">
        <f>Üldinfo!AN92</f>
        <v>32</v>
      </c>
      <c r="AM93" s="16">
        <f t="shared" si="1"/>
        <v>0.96875</v>
      </c>
      <c r="AN93" s="1"/>
      <c r="AO93" s="19">
        <f t="shared" si="2"/>
        <v>94</v>
      </c>
      <c r="AP93" s="19">
        <f t="shared" si="3"/>
        <v>1</v>
      </c>
      <c r="AQ93" s="19">
        <f t="shared" si="4"/>
        <v>0</v>
      </c>
      <c r="AR93" s="21">
        <f t="shared" si="5"/>
        <v>95</v>
      </c>
      <c r="AS93" s="1"/>
      <c r="AT93" s="10">
        <f t="shared" si="6"/>
        <v>22</v>
      </c>
      <c r="AU93" s="10">
        <f t="shared" si="7"/>
        <v>20</v>
      </c>
      <c r="AV93" s="10">
        <f t="shared" si="8"/>
        <v>23</v>
      </c>
      <c r="AW93" s="10">
        <f t="shared" si="9"/>
        <v>30</v>
      </c>
      <c r="AX93" s="10">
        <f t="shared" si="10"/>
        <v>0</v>
      </c>
      <c r="AY93" s="18">
        <f t="shared" si="11"/>
        <v>95</v>
      </c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ht="14.25" customHeight="1" x14ac:dyDescent="0.25">
      <c r="A94" s="1">
        <v>91</v>
      </c>
      <c r="B94" s="1" t="str">
        <f>Üldinfo!B93</f>
        <v>Alaealine</v>
      </c>
      <c r="C94" s="1" t="str">
        <f>Üldinfo!C93</f>
        <v>1 a ± 4 k</v>
      </c>
      <c r="D94" s="7"/>
      <c r="E94" s="4"/>
      <c r="F94" s="4"/>
      <c r="G94" s="4"/>
      <c r="H94" s="4"/>
      <c r="I94" s="4"/>
      <c r="J94" s="4"/>
      <c r="K94" s="8"/>
      <c r="L94" s="4"/>
      <c r="M94" s="4"/>
      <c r="N94" s="4"/>
      <c r="O94" s="4"/>
      <c r="P94" s="4"/>
      <c r="Q94" s="4"/>
      <c r="R94" s="4"/>
      <c r="S94" s="4"/>
      <c r="T94" s="7"/>
      <c r="U94" s="4"/>
      <c r="V94" s="4"/>
      <c r="W94" s="4"/>
      <c r="X94" s="4"/>
      <c r="Y94" s="4"/>
      <c r="Z94" s="4"/>
      <c r="AA94" s="8"/>
      <c r="AB94" s="7"/>
      <c r="AC94" s="4"/>
      <c r="AD94" s="4"/>
      <c r="AE94" s="4"/>
      <c r="AF94" s="4"/>
      <c r="AG94" s="4"/>
      <c r="AH94" s="4"/>
      <c r="AI94" s="8"/>
      <c r="AJ94" s="1"/>
      <c r="AK94" s="4">
        <f t="shared" si="0"/>
        <v>0</v>
      </c>
      <c r="AL94" s="1">
        <f>Üldinfo!AN93</f>
        <v>4</v>
      </c>
      <c r="AM94" s="16">
        <f t="shared" si="1"/>
        <v>0</v>
      </c>
      <c r="AN94" s="1"/>
      <c r="AO94" s="19">
        <f t="shared" si="2"/>
        <v>0</v>
      </c>
      <c r="AP94" s="19">
        <f t="shared" si="3"/>
        <v>0</v>
      </c>
      <c r="AQ94" s="19">
        <f t="shared" si="4"/>
        <v>0</v>
      </c>
      <c r="AR94" s="21">
        <f t="shared" si="5"/>
        <v>0</v>
      </c>
      <c r="AS94" s="1"/>
      <c r="AT94" s="10">
        <f t="shared" si="6"/>
        <v>0</v>
      </c>
      <c r="AU94" s="10">
        <f t="shared" si="7"/>
        <v>0</v>
      </c>
      <c r="AV94" s="10">
        <f t="shared" si="8"/>
        <v>0</v>
      </c>
      <c r="AW94" s="10">
        <f t="shared" si="9"/>
        <v>0</v>
      </c>
      <c r="AX94" s="10">
        <f t="shared" si="10"/>
        <v>0</v>
      </c>
      <c r="AY94" s="18">
        <f t="shared" si="11"/>
        <v>0</v>
      </c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ht="14.25" customHeight="1" x14ac:dyDescent="0.25">
      <c r="A95" s="1">
        <v>92</v>
      </c>
      <c r="B95" s="1" t="str">
        <f>Üldinfo!B94</f>
        <v>Mees</v>
      </c>
      <c r="C95" s="1" t="str">
        <f>Üldinfo!C94</f>
        <v>30-39 a</v>
      </c>
      <c r="D95" s="7"/>
      <c r="E95" s="4"/>
      <c r="F95" s="4"/>
      <c r="G95" s="4"/>
      <c r="H95" s="4"/>
      <c r="I95" s="4"/>
      <c r="J95" s="4"/>
      <c r="K95" s="8"/>
      <c r="L95" s="4"/>
      <c r="M95" s="4"/>
      <c r="N95" s="4"/>
      <c r="O95" s="4"/>
      <c r="P95" s="4"/>
      <c r="Q95" s="4"/>
      <c r="R95" s="4"/>
      <c r="S95" s="4"/>
      <c r="T95" s="7"/>
      <c r="U95" s="4"/>
      <c r="V95" s="4"/>
      <c r="W95" s="4"/>
      <c r="X95" s="4"/>
      <c r="Y95" s="4"/>
      <c r="Z95" s="4"/>
      <c r="AA95" s="8"/>
      <c r="AB95" s="7"/>
      <c r="AC95" s="4"/>
      <c r="AD95" s="4"/>
      <c r="AE95" s="4"/>
      <c r="AF95" s="4"/>
      <c r="AG95" s="4"/>
      <c r="AH95" s="4"/>
      <c r="AI95" s="8"/>
      <c r="AJ95" s="1"/>
      <c r="AK95" s="4">
        <f t="shared" si="0"/>
        <v>0</v>
      </c>
      <c r="AL95" s="1">
        <f>Üldinfo!AN94</f>
        <v>0</v>
      </c>
      <c r="AM95" s="16" t="e">
        <f t="shared" si="1"/>
        <v>#DIV/0!</v>
      </c>
      <c r="AN95" s="1"/>
      <c r="AO95" s="19">
        <f t="shared" si="2"/>
        <v>0</v>
      </c>
      <c r="AP95" s="19">
        <f t="shared" si="3"/>
        <v>0</v>
      </c>
      <c r="AQ95" s="19">
        <f t="shared" si="4"/>
        <v>0</v>
      </c>
      <c r="AR95" s="21">
        <f t="shared" si="5"/>
        <v>0</v>
      </c>
      <c r="AS95" s="1"/>
      <c r="AT95" s="10">
        <f t="shared" si="6"/>
        <v>0</v>
      </c>
      <c r="AU95" s="10">
        <f t="shared" si="7"/>
        <v>0</v>
      </c>
      <c r="AV95" s="10">
        <f t="shared" si="8"/>
        <v>0</v>
      </c>
      <c r="AW95" s="10">
        <f t="shared" si="9"/>
        <v>0</v>
      </c>
      <c r="AX95" s="10">
        <f t="shared" si="10"/>
        <v>0</v>
      </c>
      <c r="AY95" s="18">
        <f t="shared" si="11"/>
        <v>0</v>
      </c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spans="1:61" ht="14.25" customHeight="1" x14ac:dyDescent="0.25">
      <c r="A96" s="1">
        <v>93</v>
      </c>
      <c r="B96" s="1" t="str">
        <f>Üldinfo!B95</f>
        <v>Alaealine</v>
      </c>
      <c r="C96" s="1" t="str">
        <f>Üldinfo!C95</f>
        <v>1-2 a</v>
      </c>
      <c r="D96" s="7"/>
      <c r="E96" s="4"/>
      <c r="F96" s="4"/>
      <c r="G96" s="4"/>
      <c r="H96" s="4"/>
      <c r="I96" s="4"/>
      <c r="J96" s="4"/>
      <c r="K96" s="8"/>
      <c r="L96" s="4"/>
      <c r="M96" s="4"/>
      <c r="N96" s="4"/>
      <c r="O96" s="4"/>
      <c r="P96" s="4"/>
      <c r="Q96" s="4"/>
      <c r="R96" s="4"/>
      <c r="S96" s="4"/>
      <c r="T96" s="7"/>
      <c r="U96" s="4"/>
      <c r="V96" s="4"/>
      <c r="W96" s="4"/>
      <c r="X96" s="4"/>
      <c r="Y96" s="4"/>
      <c r="Z96" s="4"/>
      <c r="AA96" s="8"/>
      <c r="AB96" s="7"/>
      <c r="AC96" s="4"/>
      <c r="AD96" s="4"/>
      <c r="AE96" s="4"/>
      <c r="AF96" s="4"/>
      <c r="AG96" s="4"/>
      <c r="AH96" s="4"/>
      <c r="AI96" s="8"/>
      <c r="AJ96" s="1"/>
      <c r="AK96" s="4">
        <f t="shared" si="0"/>
        <v>0</v>
      </c>
      <c r="AL96" s="1">
        <f>Üldinfo!AN95</f>
        <v>6</v>
      </c>
      <c r="AM96" s="16">
        <f t="shared" si="1"/>
        <v>0</v>
      </c>
      <c r="AN96" s="1"/>
      <c r="AO96" s="19">
        <f t="shared" si="2"/>
        <v>0</v>
      </c>
      <c r="AP96" s="19">
        <f t="shared" si="3"/>
        <v>0</v>
      </c>
      <c r="AQ96" s="19">
        <f t="shared" si="4"/>
        <v>0</v>
      </c>
      <c r="AR96" s="21">
        <f t="shared" si="5"/>
        <v>0</v>
      </c>
      <c r="AS96" s="1"/>
      <c r="AT96" s="10">
        <f t="shared" si="6"/>
        <v>0</v>
      </c>
      <c r="AU96" s="10">
        <f t="shared" si="7"/>
        <v>0</v>
      </c>
      <c r="AV96" s="10">
        <f t="shared" si="8"/>
        <v>0</v>
      </c>
      <c r="AW96" s="10">
        <f t="shared" si="9"/>
        <v>0</v>
      </c>
      <c r="AX96" s="10">
        <f t="shared" si="10"/>
        <v>0</v>
      </c>
      <c r="AY96" s="18">
        <f t="shared" si="11"/>
        <v>0</v>
      </c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1:61" ht="14.25" customHeight="1" x14ac:dyDescent="0.25">
      <c r="A97" s="1">
        <v>94</v>
      </c>
      <c r="B97" s="1" t="str">
        <f>Üldinfo!B96</f>
        <v>Alaealine</v>
      </c>
      <c r="C97" s="1" t="str">
        <f>Üldinfo!C96</f>
        <v>3-9 k</v>
      </c>
      <c r="D97" s="7"/>
      <c r="E97" s="4"/>
      <c r="F97" s="4"/>
      <c r="G97" s="4"/>
      <c r="H97" s="4"/>
      <c r="I97" s="4"/>
      <c r="J97" s="4"/>
      <c r="K97" s="8"/>
      <c r="L97" s="4"/>
      <c r="M97" s="4"/>
      <c r="N97" s="4"/>
      <c r="O97" s="4"/>
      <c r="P97" s="4"/>
      <c r="Q97" s="4"/>
      <c r="R97" s="4"/>
      <c r="S97" s="4"/>
      <c r="T97" s="7"/>
      <c r="U97" s="4"/>
      <c r="V97" s="4"/>
      <c r="W97" s="4"/>
      <c r="X97" s="4"/>
      <c r="Y97" s="4"/>
      <c r="Z97" s="4"/>
      <c r="AA97" s="8"/>
      <c r="AB97" s="7"/>
      <c r="AC97" s="4"/>
      <c r="AD97" s="4"/>
      <c r="AE97" s="4"/>
      <c r="AF97" s="4"/>
      <c r="AG97" s="4"/>
      <c r="AH97" s="4"/>
      <c r="AI97" s="8"/>
      <c r="AJ97" s="1"/>
      <c r="AK97" s="4">
        <f t="shared" si="0"/>
        <v>0</v>
      </c>
      <c r="AL97" s="1">
        <f>Üldinfo!AN96</f>
        <v>0</v>
      </c>
      <c r="AM97" s="16" t="e">
        <f t="shared" si="1"/>
        <v>#DIV/0!</v>
      </c>
      <c r="AN97" s="1"/>
      <c r="AO97" s="19">
        <f t="shared" si="2"/>
        <v>0</v>
      </c>
      <c r="AP97" s="19">
        <f t="shared" si="3"/>
        <v>0</v>
      </c>
      <c r="AQ97" s="19">
        <f t="shared" si="4"/>
        <v>0</v>
      </c>
      <c r="AR97" s="21">
        <f t="shared" si="5"/>
        <v>0</v>
      </c>
      <c r="AS97" s="1"/>
      <c r="AT97" s="10">
        <f t="shared" si="6"/>
        <v>0</v>
      </c>
      <c r="AU97" s="10">
        <f t="shared" si="7"/>
        <v>0</v>
      </c>
      <c r="AV97" s="10">
        <f t="shared" si="8"/>
        <v>0</v>
      </c>
      <c r="AW97" s="10">
        <f t="shared" si="9"/>
        <v>0</v>
      </c>
      <c r="AX97" s="10">
        <f t="shared" si="10"/>
        <v>0</v>
      </c>
      <c r="AY97" s="18">
        <f t="shared" si="11"/>
        <v>0</v>
      </c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spans="1:61" ht="14.25" customHeight="1" x14ac:dyDescent="0.25">
      <c r="A98" s="1">
        <v>95</v>
      </c>
      <c r="B98" s="1" t="str">
        <f>Üldinfo!B97</f>
        <v>Mees</v>
      </c>
      <c r="C98" s="1" t="str">
        <f>Üldinfo!C97</f>
        <v>39-44 a</v>
      </c>
      <c r="D98" s="7"/>
      <c r="E98" s="4"/>
      <c r="F98" s="4"/>
      <c r="G98" s="4"/>
      <c r="H98" s="4"/>
      <c r="I98" s="4"/>
      <c r="J98" s="4"/>
      <c r="K98" s="8"/>
      <c r="L98" s="4"/>
      <c r="M98" s="4"/>
      <c r="N98" s="4"/>
      <c r="O98" s="4"/>
      <c r="P98" s="4"/>
      <c r="Q98" s="4"/>
      <c r="R98" s="4"/>
      <c r="S98" s="4"/>
      <c r="T98" s="7"/>
      <c r="U98" s="4"/>
      <c r="V98" s="4"/>
      <c r="W98" s="4"/>
      <c r="X98" s="4"/>
      <c r="Y98" s="4"/>
      <c r="Z98" s="4"/>
      <c r="AA98" s="8"/>
      <c r="AB98" s="7"/>
      <c r="AC98" s="4"/>
      <c r="AD98" s="4"/>
      <c r="AE98" s="4"/>
      <c r="AF98" s="4"/>
      <c r="AG98" s="4"/>
      <c r="AH98" s="4"/>
      <c r="AI98" s="8"/>
      <c r="AJ98" s="1"/>
      <c r="AK98" s="4">
        <f t="shared" si="0"/>
        <v>0</v>
      </c>
      <c r="AL98" s="1">
        <f>Üldinfo!AN97</f>
        <v>0</v>
      </c>
      <c r="AM98" s="16" t="e">
        <f t="shared" si="1"/>
        <v>#DIV/0!</v>
      </c>
      <c r="AN98" s="1"/>
      <c r="AO98" s="19">
        <f t="shared" si="2"/>
        <v>0</v>
      </c>
      <c r="AP98" s="19">
        <f t="shared" si="3"/>
        <v>0</v>
      </c>
      <c r="AQ98" s="19">
        <f t="shared" si="4"/>
        <v>0</v>
      </c>
      <c r="AR98" s="21">
        <f t="shared" si="5"/>
        <v>0</v>
      </c>
      <c r="AS98" s="1"/>
      <c r="AT98" s="10">
        <f t="shared" si="6"/>
        <v>0</v>
      </c>
      <c r="AU98" s="10">
        <f t="shared" si="7"/>
        <v>0</v>
      </c>
      <c r="AV98" s="10">
        <f t="shared" si="8"/>
        <v>0</v>
      </c>
      <c r="AW98" s="10">
        <f t="shared" si="9"/>
        <v>0</v>
      </c>
      <c r="AX98" s="10">
        <f t="shared" si="10"/>
        <v>0</v>
      </c>
      <c r="AY98" s="18">
        <f t="shared" si="11"/>
        <v>0</v>
      </c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1:61" ht="14.25" customHeight="1" x14ac:dyDescent="0.25">
      <c r="A99" s="1">
        <v>96</v>
      </c>
      <c r="B99" s="1" t="str">
        <f>Üldinfo!B98</f>
        <v>Naine</v>
      </c>
      <c r="C99" s="1" t="str">
        <f>Üldinfo!C98</f>
        <v>15-19 a</v>
      </c>
      <c r="D99" s="7" t="s">
        <v>96</v>
      </c>
      <c r="E99" s="4"/>
      <c r="F99" s="4"/>
      <c r="G99" s="4"/>
      <c r="H99" s="4" t="s">
        <v>105</v>
      </c>
      <c r="I99" s="4" t="s">
        <v>100</v>
      </c>
      <c r="J99" s="4" t="s">
        <v>100</v>
      </c>
      <c r="K99" s="8"/>
      <c r="L99" s="4"/>
      <c r="M99" s="4"/>
      <c r="N99" s="4"/>
      <c r="O99" s="4"/>
      <c r="P99" s="4"/>
      <c r="Q99" s="4"/>
      <c r="R99" s="4"/>
      <c r="S99" s="4"/>
      <c r="T99" s="7"/>
      <c r="U99" s="4" t="s">
        <v>124</v>
      </c>
      <c r="V99" s="4" t="s">
        <v>116</v>
      </c>
      <c r="W99" s="4" t="s">
        <v>123</v>
      </c>
      <c r="X99" s="4" t="s">
        <v>123</v>
      </c>
      <c r="Y99" s="4" t="s">
        <v>132</v>
      </c>
      <c r="Z99" s="4" t="s">
        <v>116</v>
      </c>
      <c r="AA99" s="8" t="s">
        <v>116</v>
      </c>
      <c r="AB99" s="7" t="s">
        <v>117</v>
      </c>
      <c r="AC99" s="4" t="s">
        <v>102</v>
      </c>
      <c r="AD99" s="4"/>
      <c r="AE99" s="4"/>
      <c r="AF99" s="4"/>
      <c r="AG99" s="4"/>
      <c r="AH99" s="4"/>
      <c r="AI99" s="8"/>
      <c r="AJ99" s="1">
        <v>1</v>
      </c>
      <c r="AK99" s="4">
        <f t="shared" si="0"/>
        <v>13</v>
      </c>
      <c r="AL99" s="1">
        <f>Üldinfo!AN98</f>
        <v>30</v>
      </c>
      <c r="AM99" s="16">
        <f t="shared" si="1"/>
        <v>0.43333333333333335</v>
      </c>
      <c r="AN99" s="1"/>
      <c r="AO99" s="19">
        <f t="shared" si="2"/>
        <v>31</v>
      </c>
      <c r="AP99" s="19">
        <f t="shared" si="3"/>
        <v>0</v>
      </c>
      <c r="AQ99" s="19">
        <f t="shared" si="4"/>
        <v>0</v>
      </c>
      <c r="AR99" s="21">
        <f t="shared" si="5"/>
        <v>31</v>
      </c>
      <c r="AS99" s="1"/>
      <c r="AT99" s="10">
        <f t="shared" si="6"/>
        <v>7</v>
      </c>
      <c r="AU99" s="10">
        <f t="shared" si="7"/>
        <v>7</v>
      </c>
      <c r="AV99" s="10">
        <f t="shared" si="8"/>
        <v>9</v>
      </c>
      <c r="AW99" s="10">
        <f t="shared" si="9"/>
        <v>8</v>
      </c>
      <c r="AX99" s="10">
        <f t="shared" si="10"/>
        <v>0</v>
      </c>
      <c r="AY99" s="18">
        <f t="shared" si="11"/>
        <v>31</v>
      </c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1:61" ht="14.25" customHeight="1" x14ac:dyDescent="0.25">
      <c r="A100" s="1">
        <v>97</v>
      </c>
      <c r="B100" s="1" t="str">
        <f>Üldinfo!B99</f>
        <v>Alaealine</v>
      </c>
      <c r="C100" s="1" t="str">
        <f>Üldinfo!C99</f>
        <v>3-5 a</v>
      </c>
      <c r="D100" s="7"/>
      <c r="E100" s="4"/>
      <c r="F100" s="4"/>
      <c r="G100" s="4"/>
      <c r="H100" s="4"/>
      <c r="I100" s="4"/>
      <c r="J100" s="4"/>
      <c r="K100" s="8"/>
      <c r="L100" s="4"/>
      <c r="M100" s="4"/>
      <c r="N100" s="4"/>
      <c r="O100" s="4"/>
      <c r="P100" s="4"/>
      <c r="Q100" s="4"/>
      <c r="R100" s="4"/>
      <c r="S100" s="4"/>
      <c r="T100" s="7"/>
      <c r="U100" s="4"/>
      <c r="V100" s="4"/>
      <c r="W100" s="4"/>
      <c r="X100" s="4"/>
      <c r="Y100" s="4"/>
      <c r="Z100" s="4"/>
      <c r="AA100" s="8"/>
      <c r="AB100" s="7"/>
      <c r="AC100" s="4"/>
      <c r="AD100" s="4"/>
      <c r="AE100" s="4"/>
      <c r="AF100" s="4"/>
      <c r="AG100" s="4"/>
      <c r="AH100" s="4"/>
      <c r="AI100" s="8"/>
      <c r="AJ100" s="1"/>
      <c r="AK100" s="4">
        <f t="shared" si="0"/>
        <v>0</v>
      </c>
      <c r="AL100" s="1">
        <f>Üldinfo!AN99</f>
        <v>5</v>
      </c>
      <c r="AM100" s="16">
        <f t="shared" si="1"/>
        <v>0</v>
      </c>
      <c r="AN100" s="1"/>
      <c r="AO100" s="19">
        <f t="shared" si="2"/>
        <v>0</v>
      </c>
      <c r="AP100" s="19">
        <f t="shared" si="3"/>
        <v>0</v>
      </c>
      <c r="AQ100" s="19">
        <f t="shared" si="4"/>
        <v>0</v>
      </c>
      <c r="AR100" s="21">
        <f t="shared" si="5"/>
        <v>0</v>
      </c>
      <c r="AS100" s="1"/>
      <c r="AT100" s="10">
        <f t="shared" si="6"/>
        <v>0</v>
      </c>
      <c r="AU100" s="10">
        <f t="shared" si="7"/>
        <v>0</v>
      </c>
      <c r="AV100" s="10">
        <f t="shared" si="8"/>
        <v>0</v>
      </c>
      <c r="AW100" s="10">
        <f t="shared" si="9"/>
        <v>0</v>
      </c>
      <c r="AX100" s="10">
        <f t="shared" si="10"/>
        <v>0</v>
      </c>
      <c r="AY100" s="18">
        <f t="shared" si="11"/>
        <v>0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1:61" ht="14.25" customHeight="1" x14ac:dyDescent="0.25">
      <c r="A101" s="1">
        <v>98</v>
      </c>
      <c r="B101" s="1" t="str">
        <f>Üldinfo!B100</f>
        <v>Naine</v>
      </c>
      <c r="C101" s="1" t="str">
        <f>Üldinfo!C100</f>
        <v>25-35 a</v>
      </c>
      <c r="D101" s="7" t="s">
        <v>116</v>
      </c>
      <c r="E101" s="4" t="s">
        <v>124</v>
      </c>
      <c r="F101" s="4" t="s">
        <v>152</v>
      </c>
      <c r="G101" s="4" t="s">
        <v>100</v>
      </c>
      <c r="H101" s="4" t="s">
        <v>100</v>
      </c>
      <c r="I101" s="4" t="s">
        <v>246</v>
      </c>
      <c r="J101" s="4" t="s">
        <v>246</v>
      </c>
      <c r="K101" s="8" t="s">
        <v>100</v>
      </c>
      <c r="L101" s="4" t="s">
        <v>100</v>
      </c>
      <c r="M101" s="4" t="s">
        <v>100</v>
      </c>
      <c r="N101" s="4" t="s">
        <v>100</v>
      </c>
      <c r="O101" s="4"/>
      <c r="P101" s="4"/>
      <c r="Q101" s="4" t="s">
        <v>100</v>
      </c>
      <c r="R101" s="4"/>
      <c r="S101" s="4"/>
      <c r="T101" s="7" t="s">
        <v>116</v>
      </c>
      <c r="U101" s="4" t="s">
        <v>259</v>
      </c>
      <c r="V101" s="4" t="s">
        <v>260</v>
      </c>
      <c r="W101" s="4" t="s">
        <v>116</v>
      </c>
      <c r="X101" s="4" t="s">
        <v>116</v>
      </c>
      <c r="Y101" s="4" t="s">
        <v>151</v>
      </c>
      <c r="Z101" s="4"/>
      <c r="AA101" s="8"/>
      <c r="AB101" s="7"/>
      <c r="AC101" s="4" t="s">
        <v>123</v>
      </c>
      <c r="AD101" s="4" t="s">
        <v>100</v>
      </c>
      <c r="AE101" s="4" t="s">
        <v>105</v>
      </c>
      <c r="AF101" s="4" t="s">
        <v>87</v>
      </c>
      <c r="AG101" s="4" t="s">
        <v>105</v>
      </c>
      <c r="AH101" s="4" t="s">
        <v>105</v>
      </c>
      <c r="AI101" s="8" t="s">
        <v>105</v>
      </c>
      <c r="AJ101" s="1">
        <v>1</v>
      </c>
      <c r="AK101" s="4">
        <f t="shared" si="0"/>
        <v>25</v>
      </c>
      <c r="AL101" s="1">
        <f>Üldinfo!AN100</f>
        <v>29</v>
      </c>
      <c r="AM101" s="16">
        <f t="shared" si="1"/>
        <v>0.86206896551724133</v>
      </c>
      <c r="AN101" s="1"/>
      <c r="AO101" s="19">
        <f t="shared" si="2"/>
        <v>42</v>
      </c>
      <c r="AP101" s="19">
        <f t="shared" si="3"/>
        <v>4</v>
      </c>
      <c r="AQ101" s="19">
        <f t="shared" si="4"/>
        <v>1</v>
      </c>
      <c r="AR101" s="21">
        <f t="shared" si="5"/>
        <v>47</v>
      </c>
      <c r="AS101" s="1"/>
      <c r="AT101" s="10">
        <f t="shared" si="6"/>
        <v>6</v>
      </c>
      <c r="AU101" s="10">
        <f t="shared" si="7"/>
        <v>7</v>
      </c>
      <c r="AV101" s="10">
        <f t="shared" si="8"/>
        <v>20</v>
      </c>
      <c r="AW101" s="10">
        <f t="shared" si="9"/>
        <v>14</v>
      </c>
      <c r="AX101" s="10">
        <f t="shared" si="10"/>
        <v>0</v>
      </c>
      <c r="AY101" s="18">
        <f t="shared" si="11"/>
        <v>47</v>
      </c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pans="1:61" ht="14.25" customHeight="1" x14ac:dyDescent="0.25">
      <c r="A102" s="1">
        <v>99</v>
      </c>
      <c r="B102" s="1" t="str">
        <f>Üldinfo!B101</f>
        <v>Mees</v>
      </c>
      <c r="C102" s="1" t="str">
        <f>Üldinfo!C101</f>
        <v>30-35 a</v>
      </c>
      <c r="D102" s="7" t="s">
        <v>87</v>
      </c>
      <c r="E102" s="4" t="s">
        <v>132</v>
      </c>
      <c r="F102" s="4" t="s">
        <v>132</v>
      </c>
      <c r="G102" s="4" t="s">
        <v>123</v>
      </c>
      <c r="H102" s="4" t="s">
        <v>123</v>
      </c>
      <c r="I102" s="4" t="s">
        <v>123</v>
      </c>
      <c r="J102" s="4" t="s">
        <v>100</v>
      </c>
      <c r="K102" s="8"/>
      <c r="L102" s="4"/>
      <c r="M102" s="4" t="s">
        <v>100</v>
      </c>
      <c r="N102" s="4" t="s">
        <v>100</v>
      </c>
      <c r="O102" s="4" t="s">
        <v>132</v>
      </c>
      <c r="P102" s="4" t="s">
        <v>124</v>
      </c>
      <c r="Q102" s="4" t="s">
        <v>116</v>
      </c>
      <c r="R102" s="4" t="s">
        <v>81</v>
      </c>
      <c r="S102" s="4"/>
      <c r="T102" s="7" t="s">
        <v>124</v>
      </c>
      <c r="U102" s="4" t="s">
        <v>132</v>
      </c>
      <c r="V102" s="4" t="s">
        <v>132</v>
      </c>
      <c r="W102" s="4" t="s">
        <v>124</v>
      </c>
      <c r="X102" s="4" t="s">
        <v>116</v>
      </c>
      <c r="Y102" s="4" t="s">
        <v>116</v>
      </c>
      <c r="Z102" s="4" t="s">
        <v>116</v>
      </c>
      <c r="AA102" s="8" t="s">
        <v>107</v>
      </c>
      <c r="AB102" s="7" t="s">
        <v>107</v>
      </c>
      <c r="AC102" s="4" t="s">
        <v>116</v>
      </c>
      <c r="AD102" s="4" t="s">
        <v>123</v>
      </c>
      <c r="AE102" s="4" t="s">
        <v>116</v>
      </c>
      <c r="AF102" s="4" t="s">
        <v>116</v>
      </c>
      <c r="AG102" s="4" t="s">
        <v>116</v>
      </c>
      <c r="AH102" s="4" t="s">
        <v>116</v>
      </c>
      <c r="AI102" s="8" t="s">
        <v>259</v>
      </c>
      <c r="AJ102" s="1">
        <v>1</v>
      </c>
      <c r="AK102" s="4">
        <f t="shared" si="0"/>
        <v>29</v>
      </c>
      <c r="AL102" s="1">
        <f>Üldinfo!AN101</f>
        <v>31</v>
      </c>
      <c r="AM102" s="16">
        <f t="shared" si="1"/>
        <v>0.93548387096774188</v>
      </c>
      <c r="AN102" s="1"/>
      <c r="AO102" s="19">
        <f t="shared" si="2"/>
        <v>82</v>
      </c>
      <c r="AP102" s="19">
        <f t="shared" si="3"/>
        <v>3</v>
      </c>
      <c r="AQ102" s="19">
        <f t="shared" si="4"/>
        <v>0</v>
      </c>
      <c r="AR102" s="21">
        <f t="shared" si="5"/>
        <v>85</v>
      </c>
      <c r="AS102" s="1"/>
      <c r="AT102" s="10">
        <f t="shared" si="6"/>
        <v>17</v>
      </c>
      <c r="AU102" s="10">
        <f t="shared" si="7"/>
        <v>21</v>
      </c>
      <c r="AV102" s="10">
        <f t="shared" si="8"/>
        <v>28</v>
      </c>
      <c r="AW102" s="10">
        <f t="shared" si="9"/>
        <v>19</v>
      </c>
      <c r="AX102" s="10">
        <f t="shared" si="10"/>
        <v>0</v>
      </c>
      <c r="AY102" s="18">
        <f t="shared" si="11"/>
        <v>85</v>
      </c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pans="1:61" ht="14.25" customHeight="1" x14ac:dyDescent="0.25">
      <c r="A103" s="1">
        <v>100</v>
      </c>
      <c r="B103" s="1" t="str">
        <f>Üldinfo!B102</f>
        <v>Naine</v>
      </c>
      <c r="C103" s="1" t="str">
        <f>Üldinfo!C102</f>
        <v>50+ a</v>
      </c>
      <c r="D103" s="7"/>
      <c r="E103" s="4" t="s">
        <v>151</v>
      </c>
      <c r="F103" s="4"/>
      <c r="G103" s="4"/>
      <c r="H103" s="4"/>
      <c r="I103" s="4"/>
      <c r="J103" s="4"/>
      <c r="K103" s="8"/>
      <c r="L103" s="4"/>
      <c r="M103" s="4"/>
      <c r="N103" s="4"/>
      <c r="O103" s="4"/>
      <c r="P103" s="4"/>
      <c r="Q103" s="4"/>
      <c r="R103" s="4"/>
      <c r="S103" s="4"/>
      <c r="T103" s="7" t="s">
        <v>105</v>
      </c>
      <c r="U103" s="4" t="s">
        <v>105</v>
      </c>
      <c r="V103" s="4"/>
      <c r="W103" s="4" t="s">
        <v>101</v>
      </c>
      <c r="X103" s="4" t="s">
        <v>251</v>
      </c>
      <c r="Y103" s="4" t="s">
        <v>100</v>
      </c>
      <c r="Z103" s="4" t="s">
        <v>105</v>
      </c>
      <c r="AA103" s="8" t="s">
        <v>100</v>
      </c>
      <c r="AB103" s="7"/>
      <c r="AC103" s="4"/>
      <c r="AD103" s="4"/>
      <c r="AE103" s="4"/>
      <c r="AF103" s="4"/>
      <c r="AG103" s="4"/>
      <c r="AH103" s="4"/>
      <c r="AI103" s="8" t="s">
        <v>116</v>
      </c>
      <c r="AJ103" s="1">
        <v>1</v>
      </c>
      <c r="AK103" s="4">
        <f t="shared" si="0"/>
        <v>9</v>
      </c>
      <c r="AL103" s="1">
        <f>Üldinfo!AN102</f>
        <v>17</v>
      </c>
      <c r="AM103" s="16">
        <f t="shared" si="1"/>
        <v>0.52941176470588236</v>
      </c>
      <c r="AN103" s="1"/>
      <c r="AO103" s="19">
        <f t="shared" si="2"/>
        <v>15</v>
      </c>
      <c r="AP103" s="19">
        <f t="shared" si="3"/>
        <v>1</v>
      </c>
      <c r="AQ103" s="19">
        <f t="shared" si="4"/>
        <v>0</v>
      </c>
      <c r="AR103" s="21">
        <f t="shared" si="5"/>
        <v>16</v>
      </c>
      <c r="AS103" s="1"/>
      <c r="AT103" s="10">
        <f t="shared" si="6"/>
        <v>2</v>
      </c>
      <c r="AU103" s="10">
        <f t="shared" si="7"/>
        <v>2</v>
      </c>
      <c r="AV103" s="10">
        <f t="shared" si="8"/>
        <v>6</v>
      </c>
      <c r="AW103" s="10">
        <f t="shared" si="9"/>
        <v>6</v>
      </c>
      <c r="AX103" s="10">
        <f t="shared" si="10"/>
        <v>0</v>
      </c>
      <c r="AY103" s="18">
        <f t="shared" si="11"/>
        <v>16</v>
      </c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1:61" ht="14.25" customHeight="1" x14ac:dyDescent="0.25">
      <c r="A104" s="1">
        <v>101</v>
      </c>
      <c r="B104" s="1" t="str">
        <f>Üldinfo!B103</f>
        <v>Naine</v>
      </c>
      <c r="C104" s="1" t="str">
        <f>Üldinfo!C103</f>
        <v>44-50 a</v>
      </c>
      <c r="D104" s="7"/>
      <c r="E104" s="4"/>
      <c r="F104" s="4" t="s">
        <v>100</v>
      </c>
      <c r="G104" s="4"/>
      <c r="H104" s="4"/>
      <c r="I104" s="4"/>
      <c r="J104" s="4"/>
      <c r="K104" s="8"/>
      <c r="L104" s="4"/>
      <c r="M104" s="4"/>
      <c r="N104" s="4"/>
      <c r="O104" s="4"/>
      <c r="P104" s="4"/>
      <c r="Q104" s="4"/>
      <c r="R104" s="4"/>
      <c r="S104" s="4"/>
      <c r="T104" s="7"/>
      <c r="U104" s="4"/>
      <c r="V104" s="4"/>
      <c r="W104" s="4"/>
      <c r="X104" s="4"/>
      <c r="Y104" s="4"/>
      <c r="Z104" s="4"/>
      <c r="AA104" s="8"/>
      <c r="AB104" s="7"/>
      <c r="AC104" s="4"/>
      <c r="AD104" s="4"/>
      <c r="AE104" s="4"/>
      <c r="AF104" s="4"/>
      <c r="AG104" s="4"/>
      <c r="AH104" s="4"/>
      <c r="AI104" s="8"/>
      <c r="AJ104" s="1">
        <v>1</v>
      </c>
      <c r="AK104" s="4">
        <f t="shared" si="0"/>
        <v>1</v>
      </c>
      <c r="AL104" s="1">
        <f>Üldinfo!AN103</f>
        <v>17</v>
      </c>
      <c r="AM104" s="16">
        <f t="shared" si="1"/>
        <v>5.8823529411764705E-2</v>
      </c>
      <c r="AN104" s="1"/>
      <c r="AO104" s="19">
        <f t="shared" si="2"/>
        <v>1</v>
      </c>
      <c r="AP104" s="19">
        <f t="shared" si="3"/>
        <v>0</v>
      </c>
      <c r="AQ104" s="19">
        <f t="shared" si="4"/>
        <v>0</v>
      </c>
      <c r="AR104" s="21">
        <f t="shared" si="5"/>
        <v>1</v>
      </c>
      <c r="AS104" s="1"/>
      <c r="AT104" s="10">
        <f t="shared" si="6"/>
        <v>0</v>
      </c>
      <c r="AU104" s="10">
        <f t="shared" si="7"/>
        <v>0</v>
      </c>
      <c r="AV104" s="10">
        <f t="shared" si="8"/>
        <v>1</v>
      </c>
      <c r="AW104" s="10">
        <f t="shared" si="9"/>
        <v>0</v>
      </c>
      <c r="AX104" s="10">
        <f t="shared" si="10"/>
        <v>0</v>
      </c>
      <c r="AY104" s="18">
        <f t="shared" si="11"/>
        <v>1</v>
      </c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pans="1:61" ht="14.25" customHeight="1" x14ac:dyDescent="0.25">
      <c r="A105" s="1">
        <v>102</v>
      </c>
      <c r="B105" s="1" t="str">
        <f>Üldinfo!B104</f>
        <v>Alaealine</v>
      </c>
      <c r="C105" s="1" t="str">
        <f>Üldinfo!C104</f>
        <v>11-16 a</v>
      </c>
      <c r="D105" s="7"/>
      <c r="E105" s="4"/>
      <c r="F105" s="4"/>
      <c r="G105" s="4"/>
      <c r="H105" s="4"/>
      <c r="I105" s="4"/>
      <c r="J105" s="4"/>
      <c r="K105" s="8"/>
      <c r="L105" s="4"/>
      <c r="M105" s="4"/>
      <c r="N105" s="4"/>
      <c r="O105" s="4"/>
      <c r="P105" s="4"/>
      <c r="Q105" s="4"/>
      <c r="R105" s="4"/>
      <c r="S105" s="4"/>
      <c r="T105" s="7"/>
      <c r="U105" s="4"/>
      <c r="V105" s="4"/>
      <c r="W105" s="4"/>
      <c r="X105" s="4"/>
      <c r="Y105" s="4"/>
      <c r="Z105" s="4"/>
      <c r="AA105" s="8"/>
      <c r="AB105" s="7"/>
      <c r="AC105" s="4"/>
      <c r="AD105" s="4"/>
      <c r="AE105" s="4"/>
      <c r="AF105" s="4"/>
      <c r="AG105" s="4"/>
      <c r="AH105" s="4"/>
      <c r="AI105" s="8"/>
      <c r="AJ105" s="1"/>
      <c r="AK105" s="4">
        <f t="shared" si="0"/>
        <v>0</v>
      </c>
      <c r="AL105" s="1">
        <f>Üldinfo!AN104</f>
        <v>0</v>
      </c>
      <c r="AM105" s="16" t="e">
        <f t="shared" si="1"/>
        <v>#DIV/0!</v>
      </c>
      <c r="AN105" s="1"/>
      <c r="AO105" s="19">
        <f t="shared" si="2"/>
        <v>0</v>
      </c>
      <c r="AP105" s="19">
        <f t="shared" si="3"/>
        <v>0</v>
      </c>
      <c r="AQ105" s="19">
        <f t="shared" si="4"/>
        <v>0</v>
      </c>
      <c r="AR105" s="21">
        <f t="shared" si="5"/>
        <v>0</v>
      </c>
      <c r="AS105" s="1"/>
      <c r="AT105" s="10">
        <f t="shared" si="6"/>
        <v>0</v>
      </c>
      <c r="AU105" s="10">
        <f t="shared" si="7"/>
        <v>0</v>
      </c>
      <c r="AV105" s="10">
        <f t="shared" si="8"/>
        <v>0</v>
      </c>
      <c r="AW105" s="10">
        <f t="shared" si="9"/>
        <v>0</v>
      </c>
      <c r="AX105" s="10">
        <f t="shared" si="10"/>
        <v>0</v>
      </c>
      <c r="AY105" s="18">
        <f t="shared" si="11"/>
        <v>0</v>
      </c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1:61" ht="14.25" customHeight="1" x14ac:dyDescent="0.25">
      <c r="A106" s="1">
        <v>103</v>
      </c>
      <c r="B106" s="1" t="str">
        <f>Üldinfo!B105</f>
        <v>Alaealine</v>
      </c>
      <c r="C106" s="1" t="str">
        <f>Üldinfo!C105</f>
        <v>11-16 a</v>
      </c>
      <c r="D106" s="7"/>
      <c r="E106" s="4"/>
      <c r="F106" s="4"/>
      <c r="G106" s="4"/>
      <c r="H106" s="4"/>
      <c r="I106" s="4"/>
      <c r="J106" s="4"/>
      <c r="K106" s="8"/>
      <c r="L106" s="4"/>
      <c r="M106" s="4"/>
      <c r="N106" s="4"/>
      <c r="O106" s="4"/>
      <c r="P106" s="4"/>
      <c r="Q106" s="4"/>
      <c r="R106" s="4"/>
      <c r="S106" s="4"/>
      <c r="T106" s="7"/>
      <c r="U106" s="4"/>
      <c r="V106" s="4"/>
      <c r="W106" s="4"/>
      <c r="X106" s="4"/>
      <c r="Y106" s="4"/>
      <c r="Z106" s="4"/>
      <c r="AA106" s="8"/>
      <c r="AB106" s="7"/>
      <c r="AC106" s="4"/>
      <c r="AD106" s="4"/>
      <c r="AE106" s="4" t="s">
        <v>100</v>
      </c>
      <c r="AF106" s="4"/>
      <c r="AG106" s="4"/>
      <c r="AH106" s="4"/>
      <c r="AI106" s="8"/>
      <c r="AJ106" s="1">
        <v>1</v>
      </c>
      <c r="AK106" s="4">
        <f t="shared" si="0"/>
        <v>1</v>
      </c>
      <c r="AL106" s="1">
        <f>Üldinfo!AN105</f>
        <v>27</v>
      </c>
      <c r="AM106" s="16">
        <f t="shared" si="1"/>
        <v>3.7037037037037035E-2</v>
      </c>
      <c r="AN106" s="1"/>
      <c r="AO106" s="19">
        <f t="shared" si="2"/>
        <v>1</v>
      </c>
      <c r="AP106" s="19">
        <f t="shared" si="3"/>
        <v>0</v>
      </c>
      <c r="AQ106" s="19">
        <f t="shared" si="4"/>
        <v>0</v>
      </c>
      <c r="AR106" s="21">
        <f t="shared" si="5"/>
        <v>1</v>
      </c>
      <c r="AS106" s="1"/>
      <c r="AT106" s="10">
        <f t="shared" si="6"/>
        <v>0</v>
      </c>
      <c r="AU106" s="10">
        <f t="shared" si="7"/>
        <v>0</v>
      </c>
      <c r="AV106" s="10">
        <f t="shared" si="8"/>
        <v>1</v>
      </c>
      <c r="AW106" s="10">
        <f t="shared" si="9"/>
        <v>0</v>
      </c>
      <c r="AX106" s="10">
        <f t="shared" si="10"/>
        <v>0</v>
      </c>
      <c r="AY106" s="18">
        <f t="shared" si="11"/>
        <v>1</v>
      </c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1:61" ht="14.25" customHeight="1" x14ac:dyDescent="0.25">
      <c r="A107" s="1">
        <v>104</v>
      </c>
      <c r="B107" s="1" t="str">
        <f>Üldinfo!B106</f>
        <v xml:space="preserve">Alaealine </v>
      </c>
      <c r="C107" s="1" t="str">
        <f>Üldinfo!C106</f>
        <v>10 a ± 30 k</v>
      </c>
      <c r="D107" s="7"/>
      <c r="E107" s="4"/>
      <c r="F107" s="4"/>
      <c r="G107" s="4" t="s">
        <v>100</v>
      </c>
      <c r="H107" s="4" t="s">
        <v>100</v>
      </c>
      <c r="I107" s="4"/>
      <c r="J107" s="4"/>
      <c r="K107" s="8"/>
      <c r="L107" s="4"/>
      <c r="M107" s="4"/>
      <c r="N107" s="4"/>
      <c r="O107" s="4" t="s">
        <v>100</v>
      </c>
      <c r="P107" s="4" t="s">
        <v>100</v>
      </c>
      <c r="Q107" s="4"/>
      <c r="R107" s="4"/>
      <c r="S107" s="4"/>
      <c r="T107" s="7"/>
      <c r="U107" s="4"/>
      <c r="V107" s="4"/>
      <c r="W107" s="4" t="s">
        <v>100</v>
      </c>
      <c r="X107" s="4"/>
      <c r="Y107" s="4"/>
      <c r="Z107" s="4"/>
      <c r="AA107" s="8"/>
      <c r="AB107" s="7"/>
      <c r="AC107" s="4"/>
      <c r="AD107" s="4"/>
      <c r="AE107" s="4"/>
      <c r="AF107" s="4" t="s">
        <v>100</v>
      </c>
      <c r="AG107" s="4" t="s">
        <v>101</v>
      </c>
      <c r="AH107" s="4"/>
      <c r="AI107" s="8"/>
      <c r="AJ107" s="1">
        <v>1</v>
      </c>
      <c r="AK107" s="4">
        <f t="shared" si="0"/>
        <v>7</v>
      </c>
      <c r="AL107" s="1">
        <f>Üldinfo!AN106</f>
        <v>23</v>
      </c>
      <c r="AM107" s="16">
        <f t="shared" si="1"/>
        <v>0.30434782608695654</v>
      </c>
      <c r="AN107" s="1"/>
      <c r="AO107" s="19">
        <f t="shared" si="2"/>
        <v>8</v>
      </c>
      <c r="AP107" s="19">
        <f t="shared" si="3"/>
        <v>0</v>
      </c>
      <c r="AQ107" s="19">
        <f t="shared" si="4"/>
        <v>0</v>
      </c>
      <c r="AR107" s="21">
        <f t="shared" si="5"/>
        <v>8</v>
      </c>
      <c r="AS107" s="1"/>
      <c r="AT107" s="10">
        <f t="shared" si="6"/>
        <v>0</v>
      </c>
      <c r="AU107" s="10">
        <f t="shared" si="7"/>
        <v>1</v>
      </c>
      <c r="AV107" s="10">
        <f t="shared" si="8"/>
        <v>7</v>
      </c>
      <c r="AW107" s="10">
        <f t="shared" si="9"/>
        <v>0</v>
      </c>
      <c r="AX107" s="10">
        <f t="shared" si="10"/>
        <v>0</v>
      </c>
      <c r="AY107" s="18">
        <f t="shared" si="11"/>
        <v>8</v>
      </c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pans="1:61" ht="14.25" customHeight="1" x14ac:dyDescent="0.25">
      <c r="A108" s="1">
        <v>105</v>
      </c>
      <c r="B108" s="1" t="str">
        <f>Üldinfo!B107</f>
        <v>Mees</v>
      </c>
      <c r="C108" s="1" t="str">
        <f>Üldinfo!C107</f>
        <v>25-40 a</v>
      </c>
      <c r="D108" s="7"/>
      <c r="E108" s="4" t="s">
        <v>101</v>
      </c>
      <c r="F108" s="4"/>
      <c r="G108" s="4" t="s">
        <v>101</v>
      </c>
      <c r="H108" s="4" t="s">
        <v>100</v>
      </c>
      <c r="I108" s="4"/>
      <c r="J108" s="4"/>
      <c r="K108" s="8"/>
      <c r="L108" s="4"/>
      <c r="M108" s="4"/>
      <c r="N108" s="4"/>
      <c r="O108" s="4"/>
      <c r="P108" s="4" t="s">
        <v>116</v>
      </c>
      <c r="Q108" s="4" t="s">
        <v>116</v>
      </c>
      <c r="R108" s="4"/>
      <c r="S108" s="4" t="s">
        <v>87</v>
      </c>
      <c r="T108" s="7" t="s">
        <v>100</v>
      </c>
      <c r="U108" s="4" t="s">
        <v>100</v>
      </c>
      <c r="V108" s="4"/>
      <c r="W108" s="4" t="s">
        <v>151</v>
      </c>
      <c r="X108" s="4" t="s">
        <v>116</v>
      </c>
      <c r="Y108" s="4" t="s">
        <v>211</v>
      </c>
      <c r="Z108" s="4" t="s">
        <v>261</v>
      </c>
      <c r="AA108" s="30"/>
      <c r="AB108" s="7"/>
      <c r="AC108" s="4" t="s">
        <v>166</v>
      </c>
      <c r="AD108" s="4" t="s">
        <v>166</v>
      </c>
      <c r="AE108" s="4" t="s">
        <v>116</v>
      </c>
      <c r="AF108" s="4"/>
      <c r="AG108" s="4"/>
      <c r="AH108" s="4"/>
      <c r="AI108" s="8"/>
      <c r="AJ108" s="1">
        <v>1</v>
      </c>
      <c r="AK108" s="4">
        <f t="shared" si="0"/>
        <v>15</v>
      </c>
      <c r="AL108" s="1">
        <f>Üldinfo!AN107</f>
        <v>18</v>
      </c>
      <c r="AM108" s="16">
        <f t="shared" si="1"/>
        <v>0.83333333333333337</v>
      </c>
      <c r="AN108" s="1"/>
      <c r="AO108" s="19">
        <f t="shared" si="2"/>
        <v>38</v>
      </c>
      <c r="AP108" s="19">
        <f t="shared" si="3"/>
        <v>2</v>
      </c>
      <c r="AQ108" s="19">
        <f t="shared" si="4"/>
        <v>3</v>
      </c>
      <c r="AR108" s="21">
        <f t="shared" si="5"/>
        <v>43</v>
      </c>
      <c r="AS108" s="1"/>
      <c r="AT108" s="10">
        <f t="shared" si="6"/>
        <v>9</v>
      </c>
      <c r="AU108" s="10">
        <f t="shared" si="7"/>
        <v>11</v>
      </c>
      <c r="AV108" s="10">
        <f t="shared" si="8"/>
        <v>14</v>
      </c>
      <c r="AW108" s="10">
        <f t="shared" si="9"/>
        <v>9</v>
      </c>
      <c r="AX108" s="10">
        <f t="shared" si="10"/>
        <v>0</v>
      </c>
      <c r="AY108" s="18">
        <f t="shared" si="11"/>
        <v>43</v>
      </c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pans="1:61" ht="14.25" customHeight="1" x14ac:dyDescent="0.25">
      <c r="A109" s="1">
        <v>106</v>
      </c>
      <c r="B109" s="1" t="str">
        <f>Üldinfo!B108</f>
        <v xml:space="preserve">Alaealine </v>
      </c>
      <c r="C109" s="1" t="str">
        <f>Üldinfo!C108</f>
        <v>1 a ± 4 k</v>
      </c>
      <c r="D109" s="7"/>
      <c r="E109" s="4"/>
      <c r="F109" s="4"/>
      <c r="G109" s="4"/>
      <c r="H109" s="4"/>
      <c r="I109" s="4"/>
      <c r="J109" s="4"/>
      <c r="K109" s="8"/>
      <c r="L109" s="4"/>
      <c r="M109" s="4"/>
      <c r="N109" s="4"/>
      <c r="O109" s="4"/>
      <c r="P109" s="4"/>
      <c r="Q109" s="4"/>
      <c r="R109" s="4"/>
      <c r="S109" s="4"/>
      <c r="T109" s="7"/>
      <c r="U109" s="4"/>
      <c r="V109" s="4"/>
      <c r="W109" s="4"/>
      <c r="X109" s="4"/>
      <c r="Y109" s="4"/>
      <c r="Z109" s="4"/>
      <c r="AA109" s="8"/>
      <c r="AB109" s="7"/>
      <c r="AC109" s="4"/>
      <c r="AD109" s="4"/>
      <c r="AE109" s="4"/>
      <c r="AF109" s="4"/>
      <c r="AG109" s="4"/>
      <c r="AH109" s="4"/>
      <c r="AI109" s="8"/>
      <c r="AJ109" s="1"/>
      <c r="AK109" s="4">
        <f t="shared" si="0"/>
        <v>0</v>
      </c>
      <c r="AL109" s="1">
        <f>Üldinfo!AN108</f>
        <v>6</v>
      </c>
      <c r="AM109" s="16">
        <f t="shared" si="1"/>
        <v>0</v>
      </c>
      <c r="AN109" s="1"/>
      <c r="AO109" s="19">
        <f t="shared" si="2"/>
        <v>0</v>
      </c>
      <c r="AP109" s="19">
        <f t="shared" si="3"/>
        <v>0</v>
      </c>
      <c r="AQ109" s="19">
        <f t="shared" si="4"/>
        <v>0</v>
      </c>
      <c r="AR109" s="21">
        <f t="shared" si="5"/>
        <v>0</v>
      </c>
      <c r="AS109" s="1"/>
      <c r="AT109" s="10">
        <f t="shared" si="6"/>
        <v>0</v>
      </c>
      <c r="AU109" s="10">
        <f t="shared" si="7"/>
        <v>0</v>
      </c>
      <c r="AV109" s="10">
        <f t="shared" si="8"/>
        <v>0</v>
      </c>
      <c r="AW109" s="10">
        <f t="shared" si="9"/>
        <v>0</v>
      </c>
      <c r="AX109" s="10">
        <f t="shared" si="10"/>
        <v>0</v>
      </c>
      <c r="AY109" s="18">
        <f t="shared" si="11"/>
        <v>0</v>
      </c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1:61" ht="14.25" customHeight="1" x14ac:dyDescent="0.25">
      <c r="A110" s="12">
        <v>107</v>
      </c>
      <c r="B110" s="1" t="str">
        <f>Üldinfo!B109</f>
        <v>?</v>
      </c>
      <c r="C110" s="1" t="str">
        <f>Üldinfo!C109</f>
        <v>Täisk</v>
      </c>
      <c r="D110" s="7"/>
      <c r="E110" s="4"/>
      <c r="F110" s="4"/>
      <c r="G110" s="4"/>
      <c r="H110" s="4"/>
      <c r="I110" s="4"/>
      <c r="J110" s="4"/>
      <c r="K110" s="8"/>
      <c r="L110" s="4"/>
      <c r="M110" s="4"/>
      <c r="N110" s="4"/>
      <c r="O110" s="4"/>
      <c r="P110" s="4"/>
      <c r="Q110" s="4"/>
      <c r="R110" s="4"/>
      <c r="S110" s="4"/>
      <c r="T110" s="7"/>
      <c r="U110" s="4"/>
      <c r="V110" s="4"/>
      <c r="W110" s="4"/>
      <c r="X110" s="4"/>
      <c r="Y110" s="4"/>
      <c r="Z110" s="4"/>
      <c r="AA110" s="8"/>
      <c r="AB110" s="7"/>
      <c r="AC110" s="4"/>
      <c r="AD110" s="4"/>
      <c r="AE110" s="4"/>
      <c r="AF110" s="4"/>
      <c r="AG110" s="4"/>
      <c r="AH110" s="4"/>
      <c r="AI110" s="8"/>
      <c r="AJ110" s="1"/>
      <c r="AK110" s="4">
        <f t="shared" si="0"/>
        <v>0</v>
      </c>
      <c r="AL110" s="1">
        <f>Üldinfo!AN109</f>
        <v>0</v>
      </c>
      <c r="AM110" s="16" t="e">
        <f t="shared" si="1"/>
        <v>#DIV/0!</v>
      </c>
      <c r="AN110" s="1"/>
      <c r="AO110" s="19">
        <f t="shared" si="2"/>
        <v>0</v>
      </c>
      <c r="AP110" s="19">
        <f t="shared" si="3"/>
        <v>0</v>
      </c>
      <c r="AQ110" s="19">
        <f t="shared" si="4"/>
        <v>0</v>
      </c>
      <c r="AR110" s="21">
        <f t="shared" si="5"/>
        <v>0</v>
      </c>
      <c r="AS110" s="1"/>
      <c r="AT110" s="10">
        <f t="shared" si="6"/>
        <v>0</v>
      </c>
      <c r="AU110" s="10">
        <f t="shared" si="7"/>
        <v>0</v>
      </c>
      <c r="AV110" s="10">
        <f t="shared" si="8"/>
        <v>0</v>
      </c>
      <c r="AW110" s="10">
        <f t="shared" si="9"/>
        <v>0</v>
      </c>
      <c r="AX110" s="10">
        <f t="shared" si="10"/>
        <v>0</v>
      </c>
      <c r="AY110" s="18">
        <f t="shared" si="11"/>
        <v>0</v>
      </c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1:61" ht="14.25" customHeight="1" x14ac:dyDescent="0.25">
      <c r="A111" s="1">
        <v>108</v>
      </c>
      <c r="B111" s="1" t="str">
        <f>Üldinfo!B110</f>
        <v>Mees</v>
      </c>
      <c r="C111" s="1" t="str">
        <f>Üldinfo!C110</f>
        <v>40+ a</v>
      </c>
      <c r="D111" s="7"/>
      <c r="E111" s="4"/>
      <c r="F111" s="4"/>
      <c r="G111" s="4"/>
      <c r="H111" s="4"/>
      <c r="I111" s="4"/>
      <c r="J111" s="4"/>
      <c r="K111" s="8"/>
      <c r="L111" s="4"/>
      <c r="M111" s="4"/>
      <c r="N111" s="4"/>
      <c r="O111" s="4"/>
      <c r="P111" s="4"/>
      <c r="Q111" s="4"/>
      <c r="R111" s="4"/>
      <c r="S111" s="4"/>
      <c r="T111" s="7"/>
      <c r="U111" s="4"/>
      <c r="V111" s="4"/>
      <c r="W111" s="4"/>
      <c r="X111" s="4"/>
      <c r="Y111" s="4"/>
      <c r="Z111" s="4"/>
      <c r="AA111" s="8"/>
      <c r="AB111" s="7"/>
      <c r="AC111" s="4"/>
      <c r="AD111" s="4"/>
      <c r="AE111" s="4"/>
      <c r="AF111" s="4"/>
      <c r="AG111" s="4"/>
      <c r="AH111" s="4"/>
      <c r="AI111" s="8"/>
      <c r="AJ111" s="1"/>
      <c r="AK111" s="4">
        <f t="shared" si="0"/>
        <v>0</v>
      </c>
      <c r="AL111" s="1">
        <f>Üldinfo!AN110</f>
        <v>0</v>
      </c>
      <c r="AM111" s="16" t="e">
        <f t="shared" si="1"/>
        <v>#DIV/0!</v>
      </c>
      <c r="AN111" s="1"/>
      <c r="AO111" s="19">
        <f t="shared" si="2"/>
        <v>0</v>
      </c>
      <c r="AP111" s="19">
        <f t="shared" si="3"/>
        <v>0</v>
      </c>
      <c r="AQ111" s="19">
        <f t="shared" si="4"/>
        <v>0</v>
      </c>
      <c r="AR111" s="21">
        <f t="shared" si="5"/>
        <v>0</v>
      </c>
      <c r="AS111" s="1"/>
      <c r="AT111" s="10">
        <f t="shared" si="6"/>
        <v>0</v>
      </c>
      <c r="AU111" s="10">
        <f t="shared" si="7"/>
        <v>0</v>
      </c>
      <c r="AV111" s="10">
        <f t="shared" si="8"/>
        <v>0</v>
      </c>
      <c r="AW111" s="10">
        <f t="shared" si="9"/>
        <v>0</v>
      </c>
      <c r="AX111" s="10">
        <f t="shared" si="10"/>
        <v>0</v>
      </c>
      <c r="AY111" s="18">
        <f t="shared" si="11"/>
        <v>0</v>
      </c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spans="1:61" ht="14.25" customHeight="1" x14ac:dyDescent="0.25">
      <c r="A112" s="1">
        <v>109</v>
      </c>
      <c r="B112" s="1" t="str">
        <f>Üldinfo!B111</f>
        <v>Alaealine</v>
      </c>
      <c r="C112" s="1" t="str">
        <f>Üldinfo!C111</f>
        <v>8-11 a</v>
      </c>
      <c r="D112" s="7"/>
      <c r="E112" s="4"/>
      <c r="F112" s="4" t="s">
        <v>87</v>
      </c>
      <c r="G112" s="4" t="s">
        <v>100</v>
      </c>
      <c r="H112" s="4" t="s">
        <v>100</v>
      </c>
      <c r="I112" s="4"/>
      <c r="J112" s="4" t="s">
        <v>100</v>
      </c>
      <c r="K112" s="8"/>
      <c r="L112" s="4"/>
      <c r="M112" s="4" t="s">
        <v>100</v>
      </c>
      <c r="N112" s="4"/>
      <c r="O112" s="4" t="s">
        <v>100</v>
      </c>
      <c r="P112" s="4"/>
      <c r="Q112" s="4" t="s">
        <v>100</v>
      </c>
      <c r="R112" s="4"/>
      <c r="S112" s="4"/>
      <c r="T112" s="7"/>
      <c r="U112" s="4" t="s">
        <v>105</v>
      </c>
      <c r="V112" s="4" t="s">
        <v>105</v>
      </c>
      <c r="W112" s="4"/>
      <c r="X112" s="4"/>
      <c r="Y112" s="4" t="s">
        <v>100</v>
      </c>
      <c r="Z112" s="4" t="s">
        <v>100</v>
      </c>
      <c r="AA112" s="8" t="s">
        <v>123</v>
      </c>
      <c r="AB112" s="7" t="s">
        <v>123</v>
      </c>
      <c r="AC112" s="4" t="s">
        <v>123</v>
      </c>
      <c r="AD112" s="4" t="s">
        <v>100</v>
      </c>
      <c r="AE112" s="4"/>
      <c r="AF112" s="4"/>
      <c r="AG112" s="4" t="s">
        <v>105</v>
      </c>
      <c r="AH112" s="4" t="s">
        <v>105</v>
      </c>
      <c r="AI112" s="8"/>
      <c r="AJ112" s="1">
        <v>1</v>
      </c>
      <c r="AK112" s="4">
        <f t="shared" si="0"/>
        <v>17</v>
      </c>
      <c r="AL112" s="1">
        <f>Üldinfo!AN111</f>
        <v>28</v>
      </c>
      <c r="AM112" s="16">
        <f t="shared" si="1"/>
        <v>0.6071428571428571</v>
      </c>
      <c r="AN112" s="1"/>
      <c r="AO112" s="19">
        <f t="shared" si="2"/>
        <v>20</v>
      </c>
      <c r="AP112" s="19">
        <f t="shared" si="3"/>
        <v>0</v>
      </c>
      <c r="AQ112" s="19">
        <f t="shared" si="4"/>
        <v>0</v>
      </c>
      <c r="AR112" s="21">
        <f t="shared" si="5"/>
        <v>20</v>
      </c>
      <c r="AS112" s="1"/>
      <c r="AT112" s="10">
        <f t="shared" si="6"/>
        <v>0</v>
      </c>
      <c r="AU112" s="10">
        <f t="shared" si="7"/>
        <v>1</v>
      </c>
      <c r="AV112" s="10">
        <f t="shared" si="8"/>
        <v>12</v>
      </c>
      <c r="AW112" s="10">
        <f t="shared" si="9"/>
        <v>7</v>
      </c>
      <c r="AX112" s="10">
        <f t="shared" si="10"/>
        <v>0</v>
      </c>
      <c r="AY112" s="18">
        <f t="shared" si="11"/>
        <v>20</v>
      </c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1:61" ht="14.25" customHeight="1" x14ac:dyDescent="0.25">
      <c r="A113" s="1">
        <v>110</v>
      </c>
      <c r="B113" s="1" t="str">
        <f>Üldinfo!B112</f>
        <v>Mees</v>
      </c>
      <c r="C113" s="1" t="str">
        <f>Üldinfo!C112</f>
        <v>39-44 a</v>
      </c>
      <c r="D113" s="7"/>
      <c r="E113" s="4"/>
      <c r="F113" s="4"/>
      <c r="G113" s="4"/>
      <c r="H113" s="4"/>
      <c r="I113" s="4"/>
      <c r="J113" s="4"/>
      <c r="K113" s="8"/>
      <c r="L113" s="4"/>
      <c r="M113" s="4"/>
      <c r="N113" s="4"/>
      <c r="O113" s="4"/>
      <c r="P113" s="4"/>
      <c r="Q113" s="4"/>
      <c r="R113" s="4"/>
      <c r="S113" s="4"/>
      <c r="T113" s="7"/>
      <c r="U113" s="4"/>
      <c r="V113" s="4"/>
      <c r="W113" s="4"/>
      <c r="X113" s="4"/>
      <c r="Y113" s="4"/>
      <c r="Z113" s="4"/>
      <c r="AA113" s="8"/>
      <c r="AB113" s="7"/>
      <c r="AC113" s="4"/>
      <c r="AD113" s="4"/>
      <c r="AE113" s="4"/>
      <c r="AF113" s="4"/>
      <c r="AG113" s="4"/>
      <c r="AH113" s="4"/>
      <c r="AI113" s="8"/>
      <c r="AJ113" s="1"/>
      <c r="AK113" s="4">
        <f t="shared" si="0"/>
        <v>0</v>
      </c>
      <c r="AL113" s="1">
        <f>Üldinfo!AN112</f>
        <v>0</v>
      </c>
      <c r="AM113" s="16" t="e">
        <f t="shared" si="1"/>
        <v>#DIV/0!</v>
      </c>
      <c r="AN113" s="1"/>
      <c r="AO113" s="19">
        <f t="shared" si="2"/>
        <v>0</v>
      </c>
      <c r="AP113" s="19">
        <f t="shared" si="3"/>
        <v>0</v>
      </c>
      <c r="AQ113" s="19">
        <f t="shared" si="4"/>
        <v>0</v>
      </c>
      <c r="AR113" s="21">
        <f t="shared" si="5"/>
        <v>0</v>
      </c>
      <c r="AS113" s="1"/>
      <c r="AT113" s="10">
        <f t="shared" si="6"/>
        <v>0</v>
      </c>
      <c r="AU113" s="10">
        <f t="shared" si="7"/>
        <v>0</v>
      </c>
      <c r="AV113" s="10">
        <f t="shared" si="8"/>
        <v>0</v>
      </c>
      <c r="AW113" s="10">
        <f t="shared" si="9"/>
        <v>0</v>
      </c>
      <c r="AX113" s="10">
        <f t="shared" si="10"/>
        <v>0</v>
      </c>
      <c r="AY113" s="18">
        <f t="shared" si="11"/>
        <v>0</v>
      </c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spans="1:61" ht="14.25" customHeight="1" x14ac:dyDescent="0.25">
      <c r="A114" s="1">
        <v>111</v>
      </c>
      <c r="B114" s="1" t="str">
        <f>Üldinfo!B113</f>
        <v>Mees</v>
      </c>
      <c r="C114" s="1" t="str">
        <f>Üldinfo!C113</f>
        <v>18-19 a</v>
      </c>
      <c r="D114" s="7"/>
      <c r="E114" s="4"/>
      <c r="F114" s="4"/>
      <c r="G114" s="4"/>
      <c r="H114" s="4"/>
      <c r="I114" s="4"/>
      <c r="J114" s="4" t="s">
        <v>100</v>
      </c>
      <c r="K114" s="8"/>
      <c r="L114" s="4"/>
      <c r="M114" s="4"/>
      <c r="N114" s="4"/>
      <c r="O114" s="4"/>
      <c r="P114" s="4"/>
      <c r="Q114" s="4"/>
      <c r="R114" s="4"/>
      <c r="S114" s="4"/>
      <c r="T114" s="7"/>
      <c r="U114" s="4"/>
      <c r="V114" s="4"/>
      <c r="W114" s="4"/>
      <c r="X114" s="4"/>
      <c r="Y114" s="4"/>
      <c r="Z114" s="4" t="s">
        <v>151</v>
      </c>
      <c r="AA114" s="8" t="s">
        <v>107</v>
      </c>
      <c r="AB114" s="7" t="s">
        <v>116</v>
      </c>
      <c r="AC114" s="4" t="s">
        <v>81</v>
      </c>
      <c r="AD114" s="4"/>
      <c r="AE114" s="4"/>
      <c r="AF114" s="4"/>
      <c r="AG114" s="4"/>
      <c r="AH114" s="4"/>
      <c r="AI114" s="8"/>
      <c r="AJ114" s="1">
        <v>1</v>
      </c>
      <c r="AK114" s="4">
        <f t="shared" si="0"/>
        <v>5</v>
      </c>
      <c r="AL114" s="1">
        <f>Üldinfo!AN113</f>
        <v>20</v>
      </c>
      <c r="AM114" s="16">
        <f t="shared" si="1"/>
        <v>0.25</v>
      </c>
      <c r="AN114" s="1"/>
      <c r="AO114" s="19">
        <f t="shared" si="2"/>
        <v>13</v>
      </c>
      <c r="AP114" s="19">
        <f t="shared" si="3"/>
        <v>1</v>
      </c>
      <c r="AQ114" s="19">
        <f t="shared" si="4"/>
        <v>0</v>
      </c>
      <c r="AR114" s="21">
        <f t="shared" si="5"/>
        <v>14</v>
      </c>
      <c r="AS114" s="1"/>
      <c r="AT114" s="10">
        <f t="shared" si="6"/>
        <v>4</v>
      </c>
      <c r="AU114" s="10">
        <f t="shared" si="7"/>
        <v>2</v>
      </c>
      <c r="AV114" s="10">
        <f t="shared" si="8"/>
        <v>5</v>
      </c>
      <c r="AW114" s="10">
        <f t="shared" si="9"/>
        <v>3</v>
      </c>
      <c r="AX114" s="10">
        <f t="shared" si="10"/>
        <v>0</v>
      </c>
      <c r="AY114" s="18">
        <f t="shared" si="11"/>
        <v>14</v>
      </c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1:61" ht="14.25" customHeight="1" x14ac:dyDescent="0.25">
      <c r="A115" s="1">
        <v>112</v>
      </c>
      <c r="B115" s="1" t="str">
        <f>Üldinfo!B114</f>
        <v>Alaealine</v>
      </c>
      <c r="C115" s="1" t="str">
        <f>Üldinfo!C114</f>
        <v>12 a ± 30 k</v>
      </c>
      <c r="D115" s="7"/>
      <c r="E115" s="4"/>
      <c r="F115" s="4"/>
      <c r="G115" s="4"/>
      <c r="H115" s="4"/>
      <c r="I115" s="4"/>
      <c r="J115" s="4"/>
      <c r="K115" s="8"/>
      <c r="L115" s="4"/>
      <c r="M115" s="4"/>
      <c r="N115" s="4"/>
      <c r="O115" s="4"/>
      <c r="P115" s="4"/>
      <c r="Q115" s="4"/>
      <c r="R115" s="4"/>
      <c r="S115" s="4"/>
      <c r="T115" s="7"/>
      <c r="U115" s="4"/>
      <c r="V115" s="4"/>
      <c r="W115" s="4" t="s">
        <v>105</v>
      </c>
      <c r="X115" s="4"/>
      <c r="Y115" s="4" t="s">
        <v>100</v>
      </c>
      <c r="Z115" s="4" t="s">
        <v>100</v>
      </c>
      <c r="AA115" s="8" t="s">
        <v>123</v>
      </c>
      <c r="AB115" s="7" t="s">
        <v>151</v>
      </c>
      <c r="AC115" s="4" t="s">
        <v>100</v>
      </c>
      <c r="AD115" s="4"/>
      <c r="AE115" s="4"/>
      <c r="AF115" s="4"/>
      <c r="AG115" s="4" t="s">
        <v>105</v>
      </c>
      <c r="AH115" s="4"/>
      <c r="AI115" s="8"/>
      <c r="AJ115" s="1">
        <v>1</v>
      </c>
      <c r="AK115" s="4">
        <f t="shared" si="0"/>
        <v>7</v>
      </c>
      <c r="AL115" s="1">
        <f>Üldinfo!AN114</f>
        <v>28</v>
      </c>
      <c r="AM115" s="16">
        <f t="shared" si="1"/>
        <v>0.25</v>
      </c>
      <c r="AN115" s="1"/>
      <c r="AO115" s="19">
        <f t="shared" si="2"/>
        <v>10</v>
      </c>
      <c r="AP115" s="19">
        <f t="shared" si="3"/>
        <v>0</v>
      </c>
      <c r="AQ115" s="19">
        <f t="shared" si="4"/>
        <v>0</v>
      </c>
      <c r="AR115" s="21">
        <f t="shared" si="5"/>
        <v>10</v>
      </c>
      <c r="AS115" s="1"/>
      <c r="AT115" s="10">
        <f t="shared" si="6"/>
        <v>1</v>
      </c>
      <c r="AU115" s="10">
        <f t="shared" si="7"/>
        <v>0</v>
      </c>
      <c r="AV115" s="10">
        <f t="shared" si="8"/>
        <v>5</v>
      </c>
      <c r="AW115" s="10">
        <f t="shared" si="9"/>
        <v>4</v>
      </c>
      <c r="AX115" s="10">
        <f t="shared" si="10"/>
        <v>0</v>
      </c>
      <c r="AY115" s="18">
        <f t="shared" si="11"/>
        <v>10</v>
      </c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ht="14.25" customHeight="1" x14ac:dyDescent="0.25">
      <c r="A116" s="1">
        <v>113</v>
      </c>
      <c r="B116" s="1" t="str">
        <f>Üldinfo!B115</f>
        <v>Mees</v>
      </c>
      <c r="C116" s="1" t="str">
        <f>Üldinfo!C115</f>
        <v>40+ a</v>
      </c>
      <c r="D116" s="7"/>
      <c r="E116" s="4"/>
      <c r="F116" s="4"/>
      <c r="G116" s="4"/>
      <c r="H116" s="4"/>
      <c r="I116" s="4"/>
      <c r="J116" s="4"/>
      <c r="K116" s="8"/>
      <c r="L116" s="4"/>
      <c r="M116" s="4"/>
      <c r="N116" s="4"/>
      <c r="O116" s="4"/>
      <c r="P116" s="4"/>
      <c r="Q116" s="4"/>
      <c r="R116" s="4"/>
      <c r="S116" s="4"/>
      <c r="T116" s="7"/>
      <c r="U116" s="4"/>
      <c r="V116" s="4"/>
      <c r="W116" s="4"/>
      <c r="X116" s="4"/>
      <c r="Y116" s="4"/>
      <c r="Z116" s="4"/>
      <c r="AA116" s="8"/>
      <c r="AB116" s="7"/>
      <c r="AC116" s="4"/>
      <c r="AD116" s="4"/>
      <c r="AE116" s="4"/>
      <c r="AF116" s="4"/>
      <c r="AG116" s="4"/>
      <c r="AH116" s="4"/>
      <c r="AI116" s="8"/>
      <c r="AJ116" s="1"/>
      <c r="AK116" s="4">
        <f t="shared" si="0"/>
        <v>0</v>
      </c>
      <c r="AL116" s="1">
        <f>Üldinfo!AN115</f>
        <v>0</v>
      </c>
      <c r="AM116" s="16" t="e">
        <f t="shared" si="1"/>
        <v>#DIV/0!</v>
      </c>
      <c r="AN116" s="1"/>
      <c r="AO116" s="19">
        <f t="shared" si="2"/>
        <v>0</v>
      </c>
      <c r="AP116" s="19">
        <f t="shared" si="3"/>
        <v>0</v>
      </c>
      <c r="AQ116" s="19">
        <f t="shared" si="4"/>
        <v>0</v>
      </c>
      <c r="AR116" s="21">
        <f t="shared" si="5"/>
        <v>0</v>
      </c>
      <c r="AS116" s="1"/>
      <c r="AT116" s="10">
        <f t="shared" si="6"/>
        <v>0</v>
      </c>
      <c r="AU116" s="10">
        <f t="shared" si="7"/>
        <v>0</v>
      </c>
      <c r="AV116" s="10">
        <f t="shared" si="8"/>
        <v>0</v>
      </c>
      <c r="AW116" s="10">
        <f t="shared" si="9"/>
        <v>0</v>
      </c>
      <c r="AX116" s="10">
        <f t="shared" si="10"/>
        <v>0</v>
      </c>
      <c r="AY116" s="18">
        <f t="shared" si="11"/>
        <v>0</v>
      </c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spans="1:61" ht="14.25" customHeight="1" x14ac:dyDescent="0.25">
      <c r="A117" s="1">
        <v>115</v>
      </c>
      <c r="B117" s="1" t="str">
        <f>Üldinfo!B116</f>
        <v>Mees</v>
      </c>
      <c r="C117" s="1" t="str">
        <f>Üldinfo!C116</f>
        <v>16-18 a</v>
      </c>
      <c r="D117" s="7"/>
      <c r="E117" s="4"/>
      <c r="F117" s="4"/>
      <c r="G117" s="4"/>
      <c r="H117" s="4"/>
      <c r="I117" s="4"/>
      <c r="J117" s="4"/>
      <c r="K117" s="8"/>
      <c r="L117" s="4"/>
      <c r="M117" s="4"/>
      <c r="N117" s="4"/>
      <c r="O117" s="4"/>
      <c r="P117" s="4"/>
      <c r="Q117" s="4"/>
      <c r="R117" s="4"/>
      <c r="S117" s="4"/>
      <c r="T117" s="7"/>
      <c r="U117" s="4"/>
      <c r="V117" s="4"/>
      <c r="W117" s="4" t="s">
        <v>96</v>
      </c>
      <c r="X117" s="4"/>
      <c r="Y117" s="4" t="s">
        <v>101</v>
      </c>
      <c r="Z117" s="4"/>
      <c r="AA117" s="8"/>
      <c r="AB117" s="7"/>
      <c r="AC117" s="4" t="s">
        <v>116</v>
      </c>
      <c r="AD117" s="4"/>
      <c r="AE117" s="4" t="s">
        <v>87</v>
      </c>
      <c r="AF117" s="4"/>
      <c r="AG117" s="4"/>
      <c r="AH117" s="4"/>
      <c r="AI117" s="8"/>
      <c r="AJ117" s="1">
        <v>1</v>
      </c>
      <c r="AK117" s="4">
        <f t="shared" si="0"/>
        <v>4</v>
      </c>
      <c r="AL117" s="1">
        <f>Üldinfo!AN116</f>
        <v>7</v>
      </c>
      <c r="AM117" s="16">
        <f t="shared" si="1"/>
        <v>0.5714285714285714</v>
      </c>
      <c r="AN117" s="1"/>
      <c r="AO117" s="19">
        <f t="shared" si="2"/>
        <v>8</v>
      </c>
      <c r="AP117" s="19">
        <f t="shared" si="3"/>
        <v>0</v>
      </c>
      <c r="AQ117" s="19">
        <f t="shared" si="4"/>
        <v>0</v>
      </c>
      <c r="AR117" s="21">
        <f t="shared" si="5"/>
        <v>8</v>
      </c>
      <c r="AS117" s="1"/>
      <c r="AT117" s="10">
        <f t="shared" si="6"/>
        <v>2</v>
      </c>
      <c r="AU117" s="10">
        <f t="shared" si="7"/>
        <v>3</v>
      </c>
      <c r="AV117" s="10">
        <f t="shared" si="8"/>
        <v>2</v>
      </c>
      <c r="AW117" s="10">
        <f t="shared" si="9"/>
        <v>1</v>
      </c>
      <c r="AX117" s="10">
        <f t="shared" si="10"/>
        <v>0</v>
      </c>
      <c r="AY117" s="18">
        <f t="shared" si="11"/>
        <v>8</v>
      </c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spans="1:61" ht="14.25" customHeight="1" x14ac:dyDescent="0.25">
      <c r="A118" s="1">
        <v>116</v>
      </c>
      <c r="B118" s="1" t="str">
        <f>Üldinfo!B117</f>
        <v>Naine</v>
      </c>
      <c r="C118" s="1" t="str">
        <f>Üldinfo!C117</f>
        <v>27-35 a</v>
      </c>
      <c r="D118" s="7"/>
      <c r="E118" s="4" t="s">
        <v>101</v>
      </c>
      <c r="F118" s="4"/>
      <c r="G118" s="4"/>
      <c r="H118" s="4" t="s">
        <v>132</v>
      </c>
      <c r="I118" s="4" t="s">
        <v>132</v>
      </c>
      <c r="J118" s="4" t="s">
        <v>123</v>
      </c>
      <c r="K118" s="8" t="s">
        <v>100</v>
      </c>
      <c r="L118" s="4" t="s">
        <v>100</v>
      </c>
      <c r="M118" s="4" t="s">
        <v>100</v>
      </c>
      <c r="N118" s="4" t="s">
        <v>100</v>
      </c>
      <c r="O118" s="4" t="s">
        <v>132</v>
      </c>
      <c r="P118" s="4" t="s">
        <v>87</v>
      </c>
      <c r="Q118" s="4" t="s">
        <v>81</v>
      </c>
      <c r="R118" s="4" t="s">
        <v>132</v>
      </c>
      <c r="S118" s="4"/>
      <c r="T118" s="7"/>
      <c r="U118" s="4" t="s">
        <v>88</v>
      </c>
      <c r="V118" s="4" t="s">
        <v>105</v>
      </c>
      <c r="W118" s="4" t="s">
        <v>102</v>
      </c>
      <c r="X118" s="4" t="s">
        <v>255</v>
      </c>
      <c r="Y118" s="4" t="s">
        <v>123</v>
      </c>
      <c r="Z118" s="4" t="s">
        <v>123</v>
      </c>
      <c r="AA118" s="8" t="s">
        <v>251</v>
      </c>
      <c r="AB118" s="7" t="s">
        <v>107</v>
      </c>
      <c r="AC118" s="4" t="s">
        <v>116</v>
      </c>
      <c r="AD118" s="4" t="s">
        <v>123</v>
      </c>
      <c r="AE118" s="4" t="s">
        <v>116</v>
      </c>
      <c r="AF118" s="4" t="s">
        <v>89</v>
      </c>
      <c r="AG118" s="4" t="s">
        <v>89</v>
      </c>
      <c r="AH118" s="4" t="s">
        <v>105</v>
      </c>
      <c r="AI118" s="8"/>
      <c r="AJ118" s="1">
        <v>1</v>
      </c>
      <c r="AK118" s="4">
        <f t="shared" si="0"/>
        <v>26</v>
      </c>
      <c r="AL118" s="1">
        <f>Üldinfo!AN117</f>
        <v>28</v>
      </c>
      <c r="AM118" s="16">
        <f t="shared" si="1"/>
        <v>0.9285714285714286</v>
      </c>
      <c r="AN118" s="1"/>
      <c r="AO118" s="19">
        <f t="shared" si="2"/>
        <v>53</v>
      </c>
      <c r="AP118" s="19">
        <f t="shared" si="3"/>
        <v>2</v>
      </c>
      <c r="AQ118" s="19">
        <f t="shared" si="4"/>
        <v>0</v>
      </c>
      <c r="AR118" s="21">
        <f t="shared" si="5"/>
        <v>55</v>
      </c>
      <c r="AS118" s="1"/>
      <c r="AT118" s="10">
        <f t="shared" si="6"/>
        <v>11</v>
      </c>
      <c r="AU118" s="10">
        <f t="shared" si="7"/>
        <v>11</v>
      </c>
      <c r="AV118" s="10">
        <f t="shared" si="8"/>
        <v>19</v>
      </c>
      <c r="AW118" s="10">
        <f t="shared" si="9"/>
        <v>14</v>
      </c>
      <c r="AX118" s="10">
        <f t="shared" si="10"/>
        <v>0</v>
      </c>
      <c r="AY118" s="18">
        <f t="shared" si="11"/>
        <v>55</v>
      </c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1:61" ht="14.25" customHeight="1" x14ac:dyDescent="0.25">
      <c r="A119" s="1">
        <v>117</v>
      </c>
      <c r="B119" s="1" t="str">
        <f>Üldinfo!B118</f>
        <v>Mees</v>
      </c>
      <c r="C119" s="1" t="str">
        <f>Üldinfo!C118</f>
        <v>39-44 a</v>
      </c>
      <c r="D119" s="7" t="s">
        <v>116</v>
      </c>
      <c r="E119" s="4"/>
      <c r="F119" s="4" t="s">
        <v>124</v>
      </c>
      <c r="G119" s="4" t="s">
        <v>116</v>
      </c>
      <c r="H119" s="4" t="s">
        <v>116</v>
      </c>
      <c r="I119" s="4" t="s">
        <v>81</v>
      </c>
      <c r="J119" s="4" t="s">
        <v>101</v>
      </c>
      <c r="K119" s="8"/>
      <c r="L119" s="4" t="s">
        <v>105</v>
      </c>
      <c r="M119" s="4" t="s">
        <v>87</v>
      </c>
      <c r="N119" s="4" t="s">
        <v>116</v>
      </c>
      <c r="O119" s="4" t="s">
        <v>116</v>
      </c>
      <c r="P119" s="4" t="s">
        <v>116</v>
      </c>
      <c r="Q119" s="4" t="s">
        <v>264</v>
      </c>
      <c r="R119" s="4" t="s">
        <v>116</v>
      </c>
      <c r="S119" s="4" t="s">
        <v>265</v>
      </c>
      <c r="T119" s="7" t="s">
        <v>116</v>
      </c>
      <c r="U119" s="4" t="s">
        <v>116</v>
      </c>
      <c r="V119" s="4" t="s">
        <v>100</v>
      </c>
      <c r="W119" s="4" t="s">
        <v>87</v>
      </c>
      <c r="X119" s="4" t="s">
        <v>123</v>
      </c>
      <c r="Y119" s="4" t="s">
        <v>116</v>
      </c>
      <c r="Z119" s="4" t="s">
        <v>116</v>
      </c>
      <c r="AA119" s="8" t="s">
        <v>123</v>
      </c>
      <c r="AB119" s="7" t="s">
        <v>100</v>
      </c>
      <c r="AC119" s="4" t="s">
        <v>123</v>
      </c>
      <c r="AD119" s="4" t="s">
        <v>107</v>
      </c>
      <c r="AE119" s="4" t="s">
        <v>107</v>
      </c>
      <c r="AF119" s="4" t="s">
        <v>107</v>
      </c>
      <c r="AG119" s="4" t="s">
        <v>266</v>
      </c>
      <c r="AH119" s="4" t="s">
        <v>265</v>
      </c>
      <c r="AI119" s="8" t="s">
        <v>157</v>
      </c>
      <c r="AJ119" s="1">
        <v>1</v>
      </c>
      <c r="AK119" s="4">
        <f t="shared" si="0"/>
        <v>30</v>
      </c>
      <c r="AL119" s="1">
        <f>Üldinfo!AN118</f>
        <v>31</v>
      </c>
      <c r="AM119" s="16">
        <f t="shared" si="1"/>
        <v>0.967741935483871</v>
      </c>
      <c r="AN119" s="1"/>
      <c r="AO119" s="19">
        <f t="shared" si="2"/>
        <v>91</v>
      </c>
      <c r="AP119" s="19">
        <f t="shared" si="3"/>
        <v>6</v>
      </c>
      <c r="AQ119" s="19">
        <f t="shared" si="4"/>
        <v>0</v>
      </c>
      <c r="AR119" s="21">
        <f t="shared" si="5"/>
        <v>97</v>
      </c>
      <c r="AS119" s="1"/>
      <c r="AT119" s="10">
        <f t="shared" si="6"/>
        <v>19</v>
      </c>
      <c r="AU119" s="10">
        <f t="shared" si="7"/>
        <v>22</v>
      </c>
      <c r="AV119" s="10">
        <f t="shared" si="8"/>
        <v>27</v>
      </c>
      <c r="AW119" s="10">
        <f t="shared" si="9"/>
        <v>24</v>
      </c>
      <c r="AX119" s="10">
        <f t="shared" si="10"/>
        <v>5</v>
      </c>
      <c r="AY119" s="18">
        <f t="shared" si="11"/>
        <v>97</v>
      </c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spans="1:61" ht="14.25" customHeight="1" x14ac:dyDescent="0.25">
      <c r="A120" s="1">
        <v>118</v>
      </c>
      <c r="B120" s="1" t="str">
        <f>Üldinfo!B119</f>
        <v>Naine</v>
      </c>
      <c r="C120" s="1" t="str">
        <f>Üldinfo!C119</f>
        <v>25-35 a</v>
      </c>
      <c r="D120" s="7"/>
      <c r="E120" s="4"/>
      <c r="F120" s="4" t="s">
        <v>100</v>
      </c>
      <c r="G120" s="4" t="s">
        <v>100</v>
      </c>
      <c r="H120" s="4" t="s">
        <v>124</v>
      </c>
      <c r="I120" s="4"/>
      <c r="J120" s="4"/>
      <c r="K120" s="8" t="s">
        <v>100</v>
      </c>
      <c r="L120" s="4" t="s">
        <v>100</v>
      </c>
      <c r="M120" s="4" t="s">
        <v>100</v>
      </c>
      <c r="N120" s="4" t="s">
        <v>100</v>
      </c>
      <c r="O120" s="4" t="s">
        <v>101</v>
      </c>
      <c r="P120" s="4" t="s">
        <v>100</v>
      </c>
      <c r="Q120" s="4" t="s">
        <v>100</v>
      </c>
      <c r="R120" s="4" t="s">
        <v>106</v>
      </c>
      <c r="S120" s="4" t="s">
        <v>116</v>
      </c>
      <c r="T120" s="7" t="s">
        <v>117</v>
      </c>
      <c r="U120" s="4" t="s">
        <v>124</v>
      </c>
      <c r="V120" s="4" t="s">
        <v>105</v>
      </c>
      <c r="W120" s="4" t="s">
        <v>88</v>
      </c>
      <c r="X120" s="4" t="s">
        <v>87</v>
      </c>
      <c r="Y120" s="4" t="s">
        <v>151</v>
      </c>
      <c r="Z120" s="4" t="s">
        <v>116</v>
      </c>
      <c r="AA120" s="8" t="s">
        <v>116</v>
      </c>
      <c r="AB120" s="7" t="s">
        <v>116</v>
      </c>
      <c r="AC120" s="4" t="s">
        <v>116</v>
      </c>
      <c r="AD120" s="4" t="s">
        <v>116</v>
      </c>
      <c r="AE120" s="4"/>
      <c r="AF120" s="4"/>
      <c r="AG120" s="4"/>
      <c r="AH120" s="4"/>
      <c r="AI120" s="8"/>
      <c r="AJ120" s="1">
        <v>1</v>
      </c>
      <c r="AK120" s="4">
        <f t="shared" si="0"/>
        <v>23</v>
      </c>
      <c r="AL120" s="1">
        <f>Üldinfo!AN119</f>
        <v>29</v>
      </c>
      <c r="AM120" s="16">
        <f t="shared" si="1"/>
        <v>0.7931034482758621</v>
      </c>
      <c r="AN120" s="1"/>
      <c r="AO120" s="19">
        <f t="shared" si="2"/>
        <v>52</v>
      </c>
      <c r="AP120" s="19">
        <f t="shared" si="3"/>
        <v>0</v>
      </c>
      <c r="AQ120" s="19">
        <f t="shared" si="4"/>
        <v>0</v>
      </c>
      <c r="AR120" s="21">
        <f t="shared" si="5"/>
        <v>52</v>
      </c>
      <c r="AS120" s="1"/>
      <c r="AT120" s="10">
        <f t="shared" si="6"/>
        <v>9</v>
      </c>
      <c r="AU120" s="10">
        <f t="shared" si="7"/>
        <v>12</v>
      </c>
      <c r="AV120" s="10">
        <f t="shared" si="8"/>
        <v>19</v>
      </c>
      <c r="AW120" s="10">
        <f t="shared" si="9"/>
        <v>12</v>
      </c>
      <c r="AX120" s="10">
        <f t="shared" si="10"/>
        <v>0</v>
      </c>
      <c r="AY120" s="18">
        <f t="shared" si="11"/>
        <v>52</v>
      </c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1:61" ht="14.25" customHeight="1" x14ac:dyDescent="0.25">
      <c r="A121" s="1">
        <v>119</v>
      </c>
      <c r="B121" s="1" t="str">
        <f>Üldinfo!B120</f>
        <v>Alaealine</v>
      </c>
      <c r="C121" s="1" t="str">
        <f>Üldinfo!C120</f>
        <v>15-18 a</v>
      </c>
      <c r="D121" s="7"/>
      <c r="E121" s="4"/>
      <c r="F121" s="4"/>
      <c r="G121" s="4"/>
      <c r="H121" s="4"/>
      <c r="I121" s="4"/>
      <c r="J121" s="4"/>
      <c r="K121" s="8"/>
      <c r="L121" s="4"/>
      <c r="M121" s="4"/>
      <c r="N121" s="4"/>
      <c r="O121" s="4"/>
      <c r="P121" s="4"/>
      <c r="Q121" s="4"/>
      <c r="R121" s="4"/>
      <c r="S121" s="4"/>
      <c r="T121" s="7"/>
      <c r="U121" s="4"/>
      <c r="V121" s="4"/>
      <c r="W121" s="4"/>
      <c r="X121" s="4"/>
      <c r="Y121" s="4"/>
      <c r="Z121" s="4"/>
      <c r="AA121" s="8" t="s">
        <v>123</v>
      </c>
      <c r="AB121" s="7" t="s">
        <v>123</v>
      </c>
      <c r="AC121" s="4" t="s">
        <v>123</v>
      </c>
      <c r="AD121" s="4"/>
      <c r="AE121" s="4"/>
      <c r="AF121" s="4"/>
      <c r="AG121" s="4"/>
      <c r="AH121" s="4"/>
      <c r="AI121" s="8"/>
      <c r="AJ121" s="1">
        <v>1</v>
      </c>
      <c r="AK121" s="4">
        <f t="shared" si="0"/>
        <v>3</v>
      </c>
      <c r="AL121" s="1">
        <f>Üldinfo!AN120</f>
        <v>28</v>
      </c>
      <c r="AM121" s="16">
        <f t="shared" si="1"/>
        <v>0.10714285714285714</v>
      </c>
      <c r="AN121" s="1"/>
      <c r="AO121" s="19">
        <f t="shared" si="2"/>
        <v>6</v>
      </c>
      <c r="AP121" s="19">
        <f t="shared" si="3"/>
        <v>0</v>
      </c>
      <c r="AQ121" s="19">
        <f t="shared" si="4"/>
        <v>0</v>
      </c>
      <c r="AR121" s="21">
        <f t="shared" si="5"/>
        <v>6</v>
      </c>
      <c r="AS121" s="1"/>
      <c r="AT121" s="10">
        <f t="shared" si="6"/>
        <v>0</v>
      </c>
      <c r="AU121" s="10">
        <f t="shared" si="7"/>
        <v>0</v>
      </c>
      <c r="AV121" s="10">
        <f t="shared" si="8"/>
        <v>3</v>
      </c>
      <c r="AW121" s="10">
        <f t="shared" si="9"/>
        <v>3</v>
      </c>
      <c r="AX121" s="10">
        <f t="shared" si="10"/>
        <v>0</v>
      </c>
      <c r="AY121" s="18">
        <f t="shared" si="11"/>
        <v>6</v>
      </c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spans="1:61" ht="14.25" customHeight="1" x14ac:dyDescent="0.25">
      <c r="A122" s="1">
        <v>120</v>
      </c>
      <c r="B122" s="1" t="str">
        <f>Üldinfo!B121</f>
        <v>Naine</v>
      </c>
      <c r="C122" s="1" t="str">
        <f>Üldinfo!C121</f>
        <v>Täisk</v>
      </c>
      <c r="D122" s="7"/>
      <c r="E122" s="4"/>
      <c r="F122" s="4"/>
      <c r="G122" s="4"/>
      <c r="H122" s="4"/>
      <c r="I122" s="4"/>
      <c r="J122" s="4"/>
      <c r="K122" s="8"/>
      <c r="L122" s="4"/>
      <c r="M122" s="4"/>
      <c r="N122" s="4"/>
      <c r="O122" s="4"/>
      <c r="P122" s="4"/>
      <c r="Q122" s="4"/>
      <c r="R122" s="4"/>
      <c r="S122" s="4"/>
      <c r="T122" s="7"/>
      <c r="U122" s="4"/>
      <c r="V122" s="4"/>
      <c r="W122" s="4"/>
      <c r="X122" s="4"/>
      <c r="Y122" s="4"/>
      <c r="Z122" s="4"/>
      <c r="AA122" s="8"/>
      <c r="AB122" s="7"/>
      <c r="AC122" s="4"/>
      <c r="AD122" s="4"/>
      <c r="AE122" s="4"/>
      <c r="AF122" s="4"/>
      <c r="AG122" s="4"/>
      <c r="AH122" s="4"/>
      <c r="AI122" s="8"/>
      <c r="AJ122" s="1"/>
      <c r="AK122" s="4">
        <f t="shared" si="0"/>
        <v>0</v>
      </c>
      <c r="AL122" s="1">
        <f>Üldinfo!AN121</f>
        <v>0</v>
      </c>
      <c r="AM122" s="16" t="e">
        <f t="shared" si="1"/>
        <v>#DIV/0!</v>
      </c>
      <c r="AN122" s="1"/>
      <c r="AO122" s="19">
        <f t="shared" si="2"/>
        <v>0</v>
      </c>
      <c r="AP122" s="19">
        <f t="shared" si="3"/>
        <v>0</v>
      </c>
      <c r="AQ122" s="19">
        <f t="shared" si="4"/>
        <v>0</v>
      </c>
      <c r="AR122" s="21">
        <f t="shared" si="5"/>
        <v>0</v>
      </c>
      <c r="AS122" s="1"/>
      <c r="AT122" s="10">
        <f t="shared" si="6"/>
        <v>0</v>
      </c>
      <c r="AU122" s="10">
        <f t="shared" si="7"/>
        <v>0</v>
      </c>
      <c r="AV122" s="10">
        <f t="shared" si="8"/>
        <v>0</v>
      </c>
      <c r="AW122" s="10">
        <f t="shared" si="9"/>
        <v>0</v>
      </c>
      <c r="AX122" s="10">
        <f t="shared" si="10"/>
        <v>0</v>
      </c>
      <c r="AY122" s="18">
        <f t="shared" si="11"/>
        <v>0</v>
      </c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spans="1:61" ht="14.25" customHeight="1" x14ac:dyDescent="0.25">
      <c r="A123" s="1">
        <v>122</v>
      </c>
      <c r="B123" s="1" t="str">
        <f>Üldinfo!B122</f>
        <v>Mees</v>
      </c>
      <c r="C123" s="1" t="str">
        <f>Üldinfo!C122</f>
        <v>Täisk</v>
      </c>
      <c r="D123" s="7"/>
      <c r="E123" s="4"/>
      <c r="F123" s="4"/>
      <c r="G123" s="4"/>
      <c r="H123" s="4"/>
      <c r="I123" s="4"/>
      <c r="J123" s="4"/>
      <c r="K123" s="8"/>
      <c r="L123" s="4"/>
      <c r="M123" s="4"/>
      <c r="N123" s="4"/>
      <c r="O123" s="4"/>
      <c r="P123" s="4"/>
      <c r="Q123" s="4"/>
      <c r="R123" s="4"/>
      <c r="S123" s="4"/>
      <c r="T123" s="7"/>
      <c r="U123" s="4"/>
      <c r="V123" s="4"/>
      <c r="W123" s="4"/>
      <c r="X123" s="4"/>
      <c r="Y123" s="4"/>
      <c r="Z123" s="4"/>
      <c r="AA123" s="8"/>
      <c r="AB123" s="7"/>
      <c r="AC123" s="4"/>
      <c r="AD123" s="4"/>
      <c r="AE123" s="4"/>
      <c r="AF123" s="4"/>
      <c r="AG123" s="4"/>
      <c r="AH123" s="4"/>
      <c r="AI123" s="8"/>
      <c r="AJ123" s="1"/>
      <c r="AK123" s="4">
        <f t="shared" si="0"/>
        <v>0</v>
      </c>
      <c r="AL123" s="1">
        <f>Üldinfo!AN122</f>
        <v>0</v>
      </c>
      <c r="AM123" s="16" t="e">
        <f t="shared" si="1"/>
        <v>#DIV/0!</v>
      </c>
      <c r="AN123" s="1"/>
      <c r="AO123" s="19">
        <f t="shared" si="2"/>
        <v>0</v>
      </c>
      <c r="AP123" s="19">
        <f t="shared" si="3"/>
        <v>0</v>
      </c>
      <c r="AQ123" s="19">
        <f t="shared" si="4"/>
        <v>0</v>
      </c>
      <c r="AR123" s="21">
        <f t="shared" si="5"/>
        <v>0</v>
      </c>
      <c r="AS123" s="1"/>
      <c r="AT123" s="10">
        <f t="shared" si="6"/>
        <v>0</v>
      </c>
      <c r="AU123" s="10">
        <f t="shared" si="7"/>
        <v>0</v>
      </c>
      <c r="AV123" s="10">
        <f t="shared" si="8"/>
        <v>0</v>
      </c>
      <c r="AW123" s="10">
        <f t="shared" si="9"/>
        <v>0</v>
      </c>
      <c r="AX123" s="10">
        <f t="shared" si="10"/>
        <v>0</v>
      </c>
      <c r="AY123" s="18">
        <f t="shared" si="11"/>
        <v>0</v>
      </c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1:61" ht="14.25" customHeight="1" x14ac:dyDescent="0.25">
      <c r="A124" s="1">
        <v>123</v>
      </c>
      <c r="B124" s="1" t="str">
        <f>Üldinfo!B123</f>
        <v>Mees</v>
      </c>
      <c r="C124" s="1" t="str">
        <f>Üldinfo!C123</f>
        <v>Täisk</v>
      </c>
      <c r="D124" s="7"/>
      <c r="E124" s="4"/>
      <c r="F124" s="4"/>
      <c r="G124" s="4"/>
      <c r="H124" s="4"/>
      <c r="I124" s="4"/>
      <c r="J124" s="4"/>
      <c r="K124" s="8"/>
      <c r="L124" s="4"/>
      <c r="M124" s="4"/>
      <c r="N124" s="4"/>
      <c r="O124" s="4"/>
      <c r="P124" s="4"/>
      <c r="Q124" s="4"/>
      <c r="R124" s="4"/>
      <c r="S124" s="4"/>
      <c r="T124" s="7"/>
      <c r="U124" s="4"/>
      <c r="V124" s="4"/>
      <c r="W124" s="4"/>
      <c r="X124" s="4"/>
      <c r="Y124" s="4"/>
      <c r="Z124" s="4"/>
      <c r="AA124" s="8"/>
      <c r="AB124" s="7"/>
      <c r="AC124" s="4"/>
      <c r="AD124" s="4"/>
      <c r="AE124" s="4"/>
      <c r="AF124" s="4"/>
      <c r="AG124" s="4"/>
      <c r="AH124" s="4"/>
      <c r="AI124" s="8"/>
      <c r="AJ124" s="1"/>
      <c r="AK124" s="4">
        <f t="shared" si="0"/>
        <v>0</v>
      </c>
      <c r="AL124" s="1">
        <f>Üldinfo!AN123</f>
        <v>0</v>
      </c>
      <c r="AM124" s="16" t="e">
        <f t="shared" si="1"/>
        <v>#DIV/0!</v>
      </c>
      <c r="AN124" s="1"/>
      <c r="AO124" s="19">
        <f t="shared" si="2"/>
        <v>0</v>
      </c>
      <c r="AP124" s="19">
        <f t="shared" si="3"/>
        <v>0</v>
      </c>
      <c r="AQ124" s="19">
        <f t="shared" si="4"/>
        <v>0</v>
      </c>
      <c r="AR124" s="21">
        <f t="shared" si="5"/>
        <v>0</v>
      </c>
      <c r="AS124" s="1"/>
      <c r="AT124" s="10">
        <f t="shared" si="6"/>
        <v>0</v>
      </c>
      <c r="AU124" s="10">
        <f t="shared" si="7"/>
        <v>0</v>
      </c>
      <c r="AV124" s="10">
        <f t="shared" si="8"/>
        <v>0</v>
      </c>
      <c r="AW124" s="10">
        <f t="shared" si="9"/>
        <v>0</v>
      </c>
      <c r="AX124" s="10">
        <f t="shared" si="10"/>
        <v>0</v>
      </c>
      <c r="AY124" s="18">
        <f t="shared" si="11"/>
        <v>0</v>
      </c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spans="1:61" ht="14.25" customHeight="1" x14ac:dyDescent="0.25">
      <c r="A125" s="1">
        <v>124</v>
      </c>
      <c r="B125" s="1" t="str">
        <f>Üldinfo!B124</f>
        <v>Alaealine</v>
      </c>
      <c r="C125" s="1" t="str">
        <f>Üldinfo!C124</f>
        <v>0 ± 2 k</v>
      </c>
      <c r="D125" s="7"/>
      <c r="E125" s="4"/>
      <c r="F125" s="4"/>
      <c r="G125" s="4"/>
      <c r="H125" s="4"/>
      <c r="I125" s="4"/>
      <c r="J125" s="4"/>
      <c r="K125" s="8"/>
      <c r="L125" s="4"/>
      <c r="M125" s="4"/>
      <c r="N125" s="4"/>
      <c r="O125" s="4"/>
      <c r="P125" s="4"/>
      <c r="Q125" s="4"/>
      <c r="R125" s="4"/>
      <c r="S125" s="4"/>
      <c r="T125" s="7"/>
      <c r="U125" s="4"/>
      <c r="V125" s="4"/>
      <c r="W125" s="4"/>
      <c r="X125" s="4"/>
      <c r="Y125" s="4"/>
      <c r="Z125" s="4"/>
      <c r="AA125" s="8"/>
      <c r="AB125" s="7"/>
      <c r="AC125" s="4"/>
      <c r="AD125" s="4"/>
      <c r="AE125" s="4"/>
      <c r="AF125" s="4"/>
      <c r="AG125" s="4"/>
      <c r="AH125" s="4"/>
      <c r="AI125" s="8"/>
      <c r="AJ125" s="1"/>
      <c r="AK125" s="4">
        <f t="shared" si="0"/>
        <v>0</v>
      </c>
      <c r="AL125" s="1">
        <f>Üldinfo!AN124</f>
        <v>0</v>
      </c>
      <c r="AM125" s="16" t="e">
        <f t="shared" si="1"/>
        <v>#DIV/0!</v>
      </c>
      <c r="AN125" s="1"/>
      <c r="AO125" s="19">
        <f t="shared" si="2"/>
        <v>0</v>
      </c>
      <c r="AP125" s="19">
        <f t="shared" si="3"/>
        <v>0</v>
      </c>
      <c r="AQ125" s="19">
        <f t="shared" si="4"/>
        <v>0</v>
      </c>
      <c r="AR125" s="21">
        <f t="shared" si="5"/>
        <v>0</v>
      </c>
      <c r="AS125" s="1"/>
      <c r="AT125" s="10">
        <f t="shared" si="6"/>
        <v>0</v>
      </c>
      <c r="AU125" s="10">
        <f t="shared" si="7"/>
        <v>0</v>
      </c>
      <c r="AV125" s="10">
        <f t="shared" si="8"/>
        <v>0</v>
      </c>
      <c r="AW125" s="10">
        <f t="shared" si="9"/>
        <v>0</v>
      </c>
      <c r="AX125" s="10">
        <f t="shared" si="10"/>
        <v>0</v>
      </c>
      <c r="AY125" s="18">
        <f t="shared" si="11"/>
        <v>0</v>
      </c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spans="1:61" ht="14.25" customHeight="1" x14ac:dyDescent="0.25">
      <c r="A126" s="1">
        <v>125</v>
      </c>
      <c r="B126" s="1" t="str">
        <f>Üldinfo!B125</f>
        <v>Naine</v>
      </c>
      <c r="C126" s="1" t="str">
        <f>Üldinfo!C125</f>
        <v>35-39 a</v>
      </c>
      <c r="D126" s="7"/>
      <c r="E126" s="4"/>
      <c r="F126" s="4"/>
      <c r="G126" s="4"/>
      <c r="H126" s="4"/>
      <c r="I126" s="4"/>
      <c r="J126" s="4"/>
      <c r="K126" s="8"/>
      <c r="L126" s="4"/>
      <c r="M126" s="4"/>
      <c r="N126" s="4"/>
      <c r="O126" s="4"/>
      <c r="P126" s="4"/>
      <c r="Q126" s="4"/>
      <c r="R126" s="4"/>
      <c r="S126" s="4"/>
      <c r="T126" s="7"/>
      <c r="U126" s="4"/>
      <c r="V126" s="4"/>
      <c r="W126" s="4"/>
      <c r="X126" s="4"/>
      <c r="Y126" s="4"/>
      <c r="Z126" s="4"/>
      <c r="AA126" s="8"/>
      <c r="AB126" s="7"/>
      <c r="AC126" s="4"/>
      <c r="AD126" s="4"/>
      <c r="AE126" s="4"/>
      <c r="AF126" s="4"/>
      <c r="AG126" s="4"/>
      <c r="AH126" s="4"/>
      <c r="AI126" s="8"/>
      <c r="AJ126" s="1"/>
      <c r="AK126" s="4">
        <f t="shared" si="0"/>
        <v>0</v>
      </c>
      <c r="AL126" s="1">
        <f>Üldinfo!AN125</f>
        <v>0</v>
      </c>
      <c r="AM126" s="16" t="e">
        <f t="shared" si="1"/>
        <v>#DIV/0!</v>
      </c>
      <c r="AN126" s="1"/>
      <c r="AO126" s="19">
        <f t="shared" si="2"/>
        <v>0</v>
      </c>
      <c r="AP126" s="19">
        <f t="shared" si="3"/>
        <v>0</v>
      </c>
      <c r="AQ126" s="19">
        <f t="shared" si="4"/>
        <v>0</v>
      </c>
      <c r="AR126" s="21">
        <f t="shared" si="5"/>
        <v>0</v>
      </c>
      <c r="AS126" s="1"/>
      <c r="AT126" s="10">
        <f t="shared" si="6"/>
        <v>0</v>
      </c>
      <c r="AU126" s="10">
        <f t="shared" si="7"/>
        <v>0</v>
      </c>
      <c r="AV126" s="10">
        <f t="shared" si="8"/>
        <v>0</v>
      </c>
      <c r="AW126" s="10">
        <f t="shared" si="9"/>
        <v>0</v>
      </c>
      <c r="AX126" s="10">
        <f t="shared" si="10"/>
        <v>0</v>
      </c>
      <c r="AY126" s="18">
        <f t="shared" si="11"/>
        <v>0</v>
      </c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 spans="1:61" ht="14.25" customHeight="1" x14ac:dyDescent="0.25">
      <c r="A127" s="1">
        <v>126</v>
      </c>
      <c r="B127" s="1" t="str">
        <f>Üldinfo!B126</f>
        <v>Alaealine</v>
      </c>
      <c r="C127" s="1" t="str">
        <f>Üldinfo!C126</f>
        <v>11-18 a</v>
      </c>
      <c r="D127" s="7"/>
      <c r="E127" s="4"/>
      <c r="F127" s="4"/>
      <c r="G127" s="4"/>
      <c r="H127" s="4"/>
      <c r="I127" s="4"/>
      <c r="J127" s="4"/>
      <c r="K127" s="8"/>
      <c r="L127" s="4"/>
      <c r="M127" s="4"/>
      <c r="N127" s="4"/>
      <c r="O127" s="4"/>
      <c r="P127" s="4"/>
      <c r="Q127" s="4"/>
      <c r="R127" s="4"/>
      <c r="S127" s="4"/>
      <c r="T127" s="7"/>
      <c r="U127" s="4"/>
      <c r="V127" s="4"/>
      <c r="W127" s="4"/>
      <c r="X127" s="4"/>
      <c r="Y127" s="4"/>
      <c r="Z127" s="4"/>
      <c r="AA127" s="8"/>
      <c r="AB127" s="7"/>
      <c r="AC127" s="4"/>
      <c r="AD127" s="4"/>
      <c r="AE127" s="4"/>
      <c r="AF127" s="4"/>
      <c r="AG127" s="4"/>
      <c r="AH127" s="4"/>
      <c r="AI127" s="8"/>
      <c r="AJ127" s="1"/>
      <c r="AK127" s="4">
        <f t="shared" si="0"/>
        <v>0</v>
      </c>
      <c r="AL127" s="1">
        <f>Üldinfo!AN126</f>
        <v>0</v>
      </c>
      <c r="AM127" s="16" t="e">
        <f t="shared" si="1"/>
        <v>#DIV/0!</v>
      </c>
      <c r="AN127" s="1"/>
      <c r="AO127" s="19">
        <f t="shared" si="2"/>
        <v>0</v>
      </c>
      <c r="AP127" s="19">
        <f t="shared" si="3"/>
        <v>0</v>
      </c>
      <c r="AQ127" s="19">
        <f t="shared" si="4"/>
        <v>0</v>
      </c>
      <c r="AR127" s="21">
        <f t="shared" si="5"/>
        <v>0</v>
      </c>
      <c r="AS127" s="1"/>
      <c r="AT127" s="10">
        <f t="shared" si="6"/>
        <v>0</v>
      </c>
      <c r="AU127" s="10">
        <f t="shared" si="7"/>
        <v>0</v>
      </c>
      <c r="AV127" s="10">
        <f t="shared" si="8"/>
        <v>0</v>
      </c>
      <c r="AW127" s="10">
        <f t="shared" si="9"/>
        <v>0</v>
      </c>
      <c r="AX127" s="10">
        <f t="shared" si="10"/>
        <v>0</v>
      </c>
      <c r="AY127" s="18">
        <f t="shared" si="11"/>
        <v>0</v>
      </c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spans="1:61" ht="14.25" customHeight="1" x14ac:dyDescent="0.25">
      <c r="A128" s="1">
        <v>127</v>
      </c>
      <c r="B128" s="1" t="str">
        <f>Üldinfo!B127</f>
        <v>Mees</v>
      </c>
      <c r="C128" s="1" t="str">
        <f>Üldinfo!C127</f>
        <v>39-44 a</v>
      </c>
      <c r="D128" s="7"/>
      <c r="E128" s="4"/>
      <c r="F128" s="4"/>
      <c r="G128" s="4"/>
      <c r="H128" s="4"/>
      <c r="I128" s="4"/>
      <c r="J128" s="4"/>
      <c r="K128" s="8"/>
      <c r="L128" s="4"/>
      <c r="M128" s="4"/>
      <c r="N128" s="4"/>
      <c r="O128" s="4"/>
      <c r="P128" s="4"/>
      <c r="Q128" s="4"/>
      <c r="R128" s="4"/>
      <c r="S128" s="4"/>
      <c r="T128" s="7"/>
      <c r="U128" s="4"/>
      <c r="V128" s="4"/>
      <c r="W128" s="4"/>
      <c r="X128" s="4"/>
      <c r="Y128" s="4"/>
      <c r="Z128" s="4"/>
      <c r="AA128" s="8"/>
      <c r="AB128" s="7"/>
      <c r="AC128" s="4"/>
      <c r="AD128" s="4"/>
      <c r="AE128" s="4"/>
      <c r="AF128" s="4"/>
      <c r="AG128" s="4"/>
      <c r="AH128" s="4"/>
      <c r="AI128" s="8"/>
      <c r="AJ128" s="1"/>
      <c r="AK128" s="4">
        <f t="shared" si="0"/>
        <v>0</v>
      </c>
      <c r="AL128" s="1">
        <f>Üldinfo!AN127</f>
        <v>0</v>
      </c>
      <c r="AM128" s="16" t="e">
        <f t="shared" si="1"/>
        <v>#DIV/0!</v>
      </c>
      <c r="AN128" s="1"/>
      <c r="AO128" s="19">
        <f t="shared" si="2"/>
        <v>0</v>
      </c>
      <c r="AP128" s="19">
        <f t="shared" si="3"/>
        <v>0</v>
      </c>
      <c r="AQ128" s="19">
        <f t="shared" si="4"/>
        <v>0</v>
      </c>
      <c r="AR128" s="21">
        <f t="shared" si="5"/>
        <v>0</v>
      </c>
      <c r="AS128" s="1"/>
      <c r="AT128" s="10">
        <f t="shared" si="6"/>
        <v>0</v>
      </c>
      <c r="AU128" s="10">
        <f t="shared" si="7"/>
        <v>0</v>
      </c>
      <c r="AV128" s="10">
        <f t="shared" si="8"/>
        <v>0</v>
      </c>
      <c r="AW128" s="10">
        <f t="shared" si="9"/>
        <v>0</v>
      </c>
      <c r="AX128" s="10">
        <f t="shared" si="10"/>
        <v>0</v>
      </c>
      <c r="AY128" s="18">
        <f t="shared" si="11"/>
        <v>0</v>
      </c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spans="1:61" ht="14.25" customHeight="1" x14ac:dyDescent="0.25">
      <c r="A129" s="1">
        <v>128</v>
      </c>
      <c r="B129" s="1" t="str">
        <f>Üldinfo!B128</f>
        <v>Alaealine</v>
      </c>
      <c r="C129" s="1" t="str">
        <f>Üldinfo!C128</f>
        <v>2 a ± 8k</v>
      </c>
      <c r="D129" s="7"/>
      <c r="E129" s="4"/>
      <c r="F129" s="4"/>
      <c r="G129" s="4"/>
      <c r="H129" s="4"/>
      <c r="I129" s="4"/>
      <c r="J129" s="4"/>
      <c r="K129" s="8"/>
      <c r="L129" s="4"/>
      <c r="M129" s="4"/>
      <c r="N129" s="4"/>
      <c r="O129" s="4"/>
      <c r="P129" s="4"/>
      <c r="Q129" s="4"/>
      <c r="R129" s="4"/>
      <c r="S129" s="4"/>
      <c r="T129" s="7"/>
      <c r="U129" s="4"/>
      <c r="V129" s="4"/>
      <c r="W129" s="4"/>
      <c r="X129" s="4"/>
      <c r="Y129" s="4"/>
      <c r="Z129" s="4"/>
      <c r="AA129" s="8"/>
      <c r="AB129" s="7"/>
      <c r="AC129" s="4"/>
      <c r="AD129" s="4"/>
      <c r="AE129" s="4"/>
      <c r="AF129" s="4"/>
      <c r="AG129" s="4"/>
      <c r="AH129" s="4"/>
      <c r="AI129" s="8"/>
      <c r="AJ129" s="1"/>
      <c r="AK129" s="4">
        <f t="shared" si="0"/>
        <v>0</v>
      </c>
      <c r="AL129" s="1">
        <f>Üldinfo!AN128</f>
        <v>0</v>
      </c>
      <c r="AM129" s="16" t="e">
        <f t="shared" si="1"/>
        <v>#DIV/0!</v>
      </c>
      <c r="AN129" s="1"/>
      <c r="AO129" s="19">
        <f t="shared" si="2"/>
        <v>0</v>
      </c>
      <c r="AP129" s="19">
        <f t="shared" si="3"/>
        <v>0</v>
      </c>
      <c r="AQ129" s="19">
        <f t="shared" si="4"/>
        <v>0</v>
      </c>
      <c r="AR129" s="21">
        <f t="shared" si="5"/>
        <v>0</v>
      </c>
      <c r="AS129" s="1"/>
      <c r="AT129" s="10">
        <f t="shared" si="6"/>
        <v>0</v>
      </c>
      <c r="AU129" s="10">
        <f t="shared" si="7"/>
        <v>0</v>
      </c>
      <c r="AV129" s="10">
        <f t="shared" si="8"/>
        <v>0</v>
      </c>
      <c r="AW129" s="10">
        <f t="shared" si="9"/>
        <v>0</v>
      </c>
      <c r="AX129" s="10">
        <f t="shared" si="10"/>
        <v>0</v>
      </c>
      <c r="AY129" s="18">
        <f t="shared" si="11"/>
        <v>0</v>
      </c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spans="1:61" ht="14.25" customHeight="1" x14ac:dyDescent="0.25">
      <c r="A130" s="1">
        <v>129</v>
      </c>
      <c r="B130" s="1" t="str">
        <f>Üldinfo!B129</f>
        <v>Alaealine</v>
      </c>
      <c r="C130" s="1" t="str">
        <f>Üldinfo!C129</f>
        <v>7-11 a</v>
      </c>
      <c r="D130" s="7"/>
      <c r="E130" s="4"/>
      <c r="F130" s="4"/>
      <c r="G130" s="4"/>
      <c r="H130" s="4"/>
      <c r="I130" s="4"/>
      <c r="J130" s="4"/>
      <c r="K130" s="8"/>
      <c r="L130" s="4"/>
      <c r="M130" s="4"/>
      <c r="N130" s="4"/>
      <c r="O130" s="4"/>
      <c r="P130" s="4"/>
      <c r="Q130" s="4"/>
      <c r="R130" s="4"/>
      <c r="S130" s="4"/>
      <c r="T130" s="7"/>
      <c r="U130" s="4"/>
      <c r="V130" s="4"/>
      <c r="W130" s="4"/>
      <c r="X130" s="4"/>
      <c r="Y130" s="4"/>
      <c r="Z130" s="4"/>
      <c r="AA130" s="8"/>
      <c r="AB130" s="7"/>
      <c r="AC130" s="4"/>
      <c r="AD130" s="4"/>
      <c r="AE130" s="4"/>
      <c r="AF130" s="4"/>
      <c r="AG130" s="4"/>
      <c r="AH130" s="4"/>
      <c r="AI130" s="8"/>
      <c r="AJ130" s="1"/>
      <c r="AK130" s="4">
        <f t="shared" si="0"/>
        <v>0</v>
      </c>
      <c r="AL130" s="1">
        <f>Üldinfo!AN129</f>
        <v>0</v>
      </c>
      <c r="AM130" s="16" t="e">
        <f t="shared" si="1"/>
        <v>#DIV/0!</v>
      </c>
      <c r="AN130" s="1"/>
      <c r="AO130" s="19">
        <f t="shared" si="2"/>
        <v>0</v>
      </c>
      <c r="AP130" s="19">
        <f t="shared" si="3"/>
        <v>0</v>
      </c>
      <c r="AQ130" s="19">
        <f t="shared" si="4"/>
        <v>0</v>
      </c>
      <c r="AR130" s="21">
        <f t="shared" si="5"/>
        <v>0</v>
      </c>
      <c r="AS130" s="1"/>
      <c r="AT130" s="10">
        <f t="shared" si="6"/>
        <v>0</v>
      </c>
      <c r="AU130" s="10">
        <f t="shared" si="7"/>
        <v>0</v>
      </c>
      <c r="AV130" s="10">
        <f t="shared" si="8"/>
        <v>0</v>
      </c>
      <c r="AW130" s="10">
        <f t="shared" si="9"/>
        <v>0</v>
      </c>
      <c r="AX130" s="10">
        <f t="shared" si="10"/>
        <v>0</v>
      </c>
      <c r="AY130" s="18">
        <f t="shared" si="11"/>
        <v>0</v>
      </c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spans="1:61" ht="14.25" customHeight="1" x14ac:dyDescent="0.25">
      <c r="A131" s="1">
        <v>130</v>
      </c>
      <c r="B131" s="1" t="str">
        <f>Üldinfo!B130</f>
        <v>Alaealine</v>
      </c>
      <c r="C131" s="1" t="str">
        <f>Üldinfo!C130</f>
        <v>2-3 a</v>
      </c>
      <c r="D131" s="7"/>
      <c r="E131" s="4"/>
      <c r="F131" s="4"/>
      <c r="G131" s="4"/>
      <c r="H131" s="4"/>
      <c r="I131" s="4"/>
      <c r="J131" s="4"/>
      <c r="K131" s="8"/>
      <c r="L131" s="4"/>
      <c r="M131" s="4"/>
      <c r="N131" s="4"/>
      <c r="O131" s="4"/>
      <c r="P131" s="4"/>
      <c r="Q131" s="4"/>
      <c r="R131" s="4"/>
      <c r="S131" s="4"/>
      <c r="T131" s="7"/>
      <c r="U131" s="4"/>
      <c r="V131" s="4"/>
      <c r="W131" s="4"/>
      <c r="X131" s="4"/>
      <c r="Y131" s="4"/>
      <c r="Z131" s="4"/>
      <c r="AA131" s="8"/>
      <c r="AB131" s="7"/>
      <c r="AC131" s="4"/>
      <c r="AD131" s="4"/>
      <c r="AE131" s="4"/>
      <c r="AF131" s="4"/>
      <c r="AG131" s="4"/>
      <c r="AH131" s="4"/>
      <c r="AI131" s="8"/>
      <c r="AJ131" s="1"/>
      <c r="AK131" s="4">
        <f t="shared" si="0"/>
        <v>0</v>
      </c>
      <c r="AL131" s="1">
        <f>Üldinfo!AN130</f>
        <v>0</v>
      </c>
      <c r="AM131" s="16" t="e">
        <f t="shared" si="1"/>
        <v>#DIV/0!</v>
      </c>
      <c r="AN131" s="1"/>
      <c r="AO131" s="19">
        <f t="shared" si="2"/>
        <v>0</v>
      </c>
      <c r="AP131" s="19">
        <f t="shared" si="3"/>
        <v>0</v>
      </c>
      <c r="AQ131" s="19">
        <f t="shared" si="4"/>
        <v>0</v>
      </c>
      <c r="AR131" s="21">
        <f t="shared" si="5"/>
        <v>0</v>
      </c>
      <c r="AS131" s="1"/>
      <c r="AT131" s="10">
        <f t="shared" si="6"/>
        <v>0</v>
      </c>
      <c r="AU131" s="10">
        <f t="shared" si="7"/>
        <v>0</v>
      </c>
      <c r="AV131" s="10">
        <f t="shared" si="8"/>
        <v>0</v>
      </c>
      <c r="AW131" s="10">
        <f t="shared" si="9"/>
        <v>0</v>
      </c>
      <c r="AX131" s="10">
        <f t="shared" si="10"/>
        <v>0</v>
      </c>
      <c r="AY131" s="18">
        <f t="shared" si="11"/>
        <v>0</v>
      </c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spans="1:61" ht="14.25" customHeight="1" x14ac:dyDescent="0.25">
      <c r="A132" s="1">
        <v>131</v>
      </c>
      <c r="B132" s="1" t="str">
        <f>Üldinfo!B131</f>
        <v>Mees</v>
      </c>
      <c r="C132" s="1" t="str">
        <f>Üldinfo!C131</f>
        <v>Täisk</v>
      </c>
      <c r="D132" s="7"/>
      <c r="E132" s="4"/>
      <c r="F132" s="4"/>
      <c r="G132" s="4"/>
      <c r="H132" s="4"/>
      <c r="I132" s="4"/>
      <c r="J132" s="4"/>
      <c r="K132" s="8"/>
      <c r="L132" s="4"/>
      <c r="M132" s="4"/>
      <c r="N132" s="4"/>
      <c r="O132" s="4"/>
      <c r="P132" s="4"/>
      <c r="Q132" s="4"/>
      <c r="R132" s="4"/>
      <c r="S132" s="4"/>
      <c r="T132" s="7"/>
      <c r="U132" s="4"/>
      <c r="V132" s="4"/>
      <c r="W132" s="4"/>
      <c r="X132" s="4"/>
      <c r="Y132" s="4"/>
      <c r="Z132" s="4"/>
      <c r="AA132" s="8"/>
      <c r="AB132" s="7"/>
      <c r="AC132" s="4"/>
      <c r="AD132" s="4"/>
      <c r="AE132" s="4"/>
      <c r="AF132" s="4"/>
      <c r="AG132" s="4"/>
      <c r="AH132" s="4"/>
      <c r="AI132" s="8"/>
      <c r="AJ132" s="1"/>
      <c r="AK132" s="4">
        <f t="shared" si="0"/>
        <v>0</v>
      </c>
      <c r="AL132" s="1">
        <f>Üldinfo!AN131</f>
        <v>0</v>
      </c>
      <c r="AM132" s="16" t="e">
        <f t="shared" si="1"/>
        <v>#DIV/0!</v>
      </c>
      <c r="AN132" s="1"/>
      <c r="AO132" s="19">
        <f t="shared" si="2"/>
        <v>0</v>
      </c>
      <c r="AP132" s="19">
        <f t="shared" si="3"/>
        <v>0</v>
      </c>
      <c r="AQ132" s="19">
        <f t="shared" si="4"/>
        <v>0</v>
      </c>
      <c r="AR132" s="21">
        <f t="shared" si="5"/>
        <v>0</v>
      </c>
      <c r="AS132" s="1"/>
      <c r="AT132" s="10">
        <f t="shared" si="6"/>
        <v>0</v>
      </c>
      <c r="AU132" s="10">
        <f t="shared" si="7"/>
        <v>0</v>
      </c>
      <c r="AV132" s="10">
        <f t="shared" si="8"/>
        <v>0</v>
      </c>
      <c r="AW132" s="10">
        <f t="shared" si="9"/>
        <v>0</v>
      </c>
      <c r="AX132" s="10">
        <f t="shared" si="10"/>
        <v>0</v>
      </c>
      <c r="AY132" s="18">
        <f t="shared" si="11"/>
        <v>0</v>
      </c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spans="1:61" ht="14.25" customHeight="1" x14ac:dyDescent="0.25">
      <c r="A133" s="1">
        <v>132</v>
      </c>
      <c r="B133" s="1" t="str">
        <f>Üldinfo!B132</f>
        <v>Alaealine</v>
      </c>
      <c r="C133" s="1" t="str">
        <f>Üldinfo!C132</f>
        <v>0 ± 6 k</v>
      </c>
      <c r="D133" s="7"/>
      <c r="E133" s="4"/>
      <c r="F133" s="4"/>
      <c r="G133" s="4"/>
      <c r="H133" s="4"/>
      <c r="I133" s="4"/>
      <c r="J133" s="4"/>
      <c r="K133" s="8"/>
      <c r="L133" s="4"/>
      <c r="M133" s="4"/>
      <c r="N133" s="4"/>
      <c r="O133" s="4"/>
      <c r="P133" s="4"/>
      <c r="Q133" s="4"/>
      <c r="R133" s="4"/>
      <c r="S133" s="4"/>
      <c r="T133" s="7"/>
      <c r="U133" s="4"/>
      <c r="V133" s="4"/>
      <c r="W133" s="4"/>
      <c r="X133" s="4"/>
      <c r="Y133" s="4"/>
      <c r="Z133" s="4"/>
      <c r="AA133" s="8"/>
      <c r="AB133" s="7"/>
      <c r="AC133" s="4"/>
      <c r="AD133" s="4"/>
      <c r="AE133" s="4"/>
      <c r="AF133" s="4"/>
      <c r="AG133" s="4"/>
      <c r="AH133" s="4"/>
      <c r="AI133" s="8"/>
      <c r="AJ133" s="1"/>
      <c r="AK133" s="4">
        <f t="shared" si="0"/>
        <v>0</v>
      </c>
      <c r="AL133" s="1">
        <f>Üldinfo!AN132</f>
        <v>0</v>
      </c>
      <c r="AM133" s="16" t="e">
        <f t="shared" si="1"/>
        <v>#DIV/0!</v>
      </c>
      <c r="AN133" s="1"/>
      <c r="AO133" s="19">
        <f t="shared" si="2"/>
        <v>0</v>
      </c>
      <c r="AP133" s="19">
        <f t="shared" si="3"/>
        <v>0</v>
      </c>
      <c r="AQ133" s="19">
        <f t="shared" si="4"/>
        <v>0</v>
      </c>
      <c r="AR133" s="21">
        <f t="shared" si="5"/>
        <v>0</v>
      </c>
      <c r="AS133" s="1"/>
      <c r="AT133" s="10">
        <f t="shared" si="6"/>
        <v>0</v>
      </c>
      <c r="AU133" s="10">
        <f t="shared" si="7"/>
        <v>0</v>
      </c>
      <c r="AV133" s="10">
        <f t="shared" si="8"/>
        <v>0</v>
      </c>
      <c r="AW133" s="10">
        <f t="shared" si="9"/>
        <v>0</v>
      </c>
      <c r="AX133" s="10">
        <f t="shared" si="10"/>
        <v>0</v>
      </c>
      <c r="AY133" s="18">
        <f t="shared" si="11"/>
        <v>0</v>
      </c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spans="1:61" ht="14.25" customHeight="1" x14ac:dyDescent="0.25">
      <c r="A134" s="1">
        <v>133</v>
      </c>
      <c r="B134" s="1" t="str">
        <f>Üldinfo!B133</f>
        <v>Mees</v>
      </c>
      <c r="C134" s="1" t="str">
        <f>Üldinfo!C133</f>
        <v>Täisk</v>
      </c>
      <c r="D134" s="7"/>
      <c r="E134" s="4"/>
      <c r="F134" s="4"/>
      <c r="G134" s="4"/>
      <c r="H134" s="4"/>
      <c r="I134" s="4"/>
      <c r="J134" s="4"/>
      <c r="K134" s="8"/>
      <c r="L134" s="4"/>
      <c r="M134" s="4"/>
      <c r="N134" s="4"/>
      <c r="O134" s="4"/>
      <c r="P134" s="4"/>
      <c r="Q134" s="4"/>
      <c r="R134" s="4"/>
      <c r="S134" s="4"/>
      <c r="T134" s="7"/>
      <c r="U134" s="4"/>
      <c r="V134" s="4"/>
      <c r="W134" s="4"/>
      <c r="X134" s="4"/>
      <c r="Y134" s="4"/>
      <c r="Z134" s="4"/>
      <c r="AA134" s="8"/>
      <c r="AB134" s="7"/>
      <c r="AC134" s="4"/>
      <c r="AD134" s="4"/>
      <c r="AE134" s="4"/>
      <c r="AF134" s="4"/>
      <c r="AG134" s="4"/>
      <c r="AH134" s="4"/>
      <c r="AI134" s="8"/>
      <c r="AJ134" s="1"/>
      <c r="AK134" s="4">
        <f t="shared" si="0"/>
        <v>0</v>
      </c>
      <c r="AL134" s="1">
        <f>Üldinfo!AN133</f>
        <v>0</v>
      </c>
      <c r="AM134" s="16" t="e">
        <f t="shared" si="1"/>
        <v>#DIV/0!</v>
      </c>
      <c r="AN134" s="1"/>
      <c r="AO134" s="19">
        <f t="shared" si="2"/>
        <v>0</v>
      </c>
      <c r="AP134" s="19">
        <f t="shared" si="3"/>
        <v>0</v>
      </c>
      <c r="AQ134" s="19">
        <f t="shared" si="4"/>
        <v>0</v>
      </c>
      <c r="AR134" s="21">
        <f t="shared" si="5"/>
        <v>0</v>
      </c>
      <c r="AS134" s="1"/>
      <c r="AT134" s="10">
        <f t="shared" si="6"/>
        <v>0</v>
      </c>
      <c r="AU134" s="10">
        <f t="shared" si="7"/>
        <v>0</v>
      </c>
      <c r="AV134" s="10">
        <f t="shared" si="8"/>
        <v>0</v>
      </c>
      <c r="AW134" s="10">
        <f t="shared" si="9"/>
        <v>0</v>
      </c>
      <c r="AX134" s="10">
        <f t="shared" si="10"/>
        <v>0</v>
      </c>
      <c r="AY134" s="18">
        <f t="shared" si="11"/>
        <v>0</v>
      </c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 spans="1:61" ht="14.25" customHeight="1" x14ac:dyDescent="0.25">
      <c r="A135" s="1">
        <v>134</v>
      </c>
      <c r="B135" s="1" t="str">
        <f>Üldinfo!B134</f>
        <v>Mees</v>
      </c>
      <c r="C135" s="1" t="str">
        <f>Üldinfo!C134</f>
        <v>35-39 a</v>
      </c>
      <c r="D135" s="7"/>
      <c r="E135" s="4"/>
      <c r="F135" s="4"/>
      <c r="G135" s="4"/>
      <c r="H135" s="4"/>
      <c r="I135" s="4"/>
      <c r="J135" s="4"/>
      <c r="K135" s="8"/>
      <c r="L135" s="4"/>
      <c r="M135" s="4"/>
      <c r="N135" s="4"/>
      <c r="O135" s="4"/>
      <c r="P135" s="4"/>
      <c r="Q135" s="4"/>
      <c r="R135" s="4"/>
      <c r="S135" s="4"/>
      <c r="T135" s="7"/>
      <c r="U135" s="4"/>
      <c r="V135" s="4"/>
      <c r="W135" s="4"/>
      <c r="X135" s="4"/>
      <c r="Y135" s="4"/>
      <c r="Z135" s="4"/>
      <c r="AA135" s="8"/>
      <c r="AB135" s="7"/>
      <c r="AC135" s="4"/>
      <c r="AD135" s="4"/>
      <c r="AE135" s="4"/>
      <c r="AF135" s="4"/>
      <c r="AG135" s="4"/>
      <c r="AH135" s="4"/>
      <c r="AI135" s="8"/>
      <c r="AJ135" s="1"/>
      <c r="AK135" s="4">
        <f t="shared" si="0"/>
        <v>0</v>
      </c>
      <c r="AL135" s="1">
        <f>Üldinfo!AN134</f>
        <v>0</v>
      </c>
      <c r="AM135" s="16" t="e">
        <f t="shared" si="1"/>
        <v>#DIV/0!</v>
      </c>
      <c r="AN135" s="1"/>
      <c r="AO135" s="19">
        <f t="shared" si="2"/>
        <v>0</v>
      </c>
      <c r="AP135" s="19">
        <f t="shared" si="3"/>
        <v>0</v>
      </c>
      <c r="AQ135" s="19">
        <f t="shared" si="4"/>
        <v>0</v>
      </c>
      <c r="AR135" s="21">
        <f t="shared" si="5"/>
        <v>0</v>
      </c>
      <c r="AS135" s="1"/>
      <c r="AT135" s="10">
        <f t="shared" si="6"/>
        <v>0</v>
      </c>
      <c r="AU135" s="10">
        <f t="shared" si="7"/>
        <v>0</v>
      </c>
      <c r="AV135" s="10">
        <f t="shared" si="8"/>
        <v>0</v>
      </c>
      <c r="AW135" s="10">
        <f t="shared" si="9"/>
        <v>0</v>
      </c>
      <c r="AX135" s="10">
        <f t="shared" si="10"/>
        <v>0</v>
      </c>
      <c r="AY135" s="18">
        <f t="shared" si="11"/>
        <v>0</v>
      </c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 spans="1:61" ht="14.25" customHeight="1" x14ac:dyDescent="0.25">
      <c r="A136" s="1">
        <v>135</v>
      </c>
      <c r="B136" s="1" t="str">
        <f>Üldinfo!B135</f>
        <v>Naine</v>
      </c>
      <c r="C136" s="1" t="str">
        <f>Üldinfo!C135</f>
        <v>Täisk</v>
      </c>
      <c r="D136" s="7"/>
      <c r="E136" s="4"/>
      <c r="F136" s="4"/>
      <c r="G136" s="4"/>
      <c r="H136" s="4"/>
      <c r="I136" s="4"/>
      <c r="J136" s="4"/>
      <c r="K136" s="8"/>
      <c r="L136" s="4"/>
      <c r="M136" s="4"/>
      <c r="N136" s="4"/>
      <c r="O136" s="4"/>
      <c r="P136" s="4"/>
      <c r="Q136" s="4"/>
      <c r="R136" s="4"/>
      <c r="S136" s="4"/>
      <c r="T136" s="7"/>
      <c r="U136" s="4"/>
      <c r="V136" s="4"/>
      <c r="W136" s="4"/>
      <c r="X136" s="4"/>
      <c r="Y136" s="4"/>
      <c r="Z136" s="4"/>
      <c r="AA136" s="8"/>
      <c r="AB136" s="7"/>
      <c r="AC136" s="4"/>
      <c r="AD136" s="4"/>
      <c r="AE136" s="4"/>
      <c r="AF136" s="4"/>
      <c r="AG136" s="4"/>
      <c r="AH136" s="4"/>
      <c r="AI136" s="8"/>
      <c r="AJ136" s="1"/>
      <c r="AK136" s="4">
        <f t="shared" si="0"/>
        <v>0</v>
      </c>
      <c r="AL136" s="1">
        <f>Üldinfo!AN135</f>
        <v>0</v>
      </c>
      <c r="AM136" s="16" t="e">
        <f t="shared" si="1"/>
        <v>#DIV/0!</v>
      </c>
      <c r="AN136" s="1"/>
      <c r="AO136" s="19">
        <f t="shared" si="2"/>
        <v>0</v>
      </c>
      <c r="AP136" s="19">
        <f t="shared" si="3"/>
        <v>0</v>
      </c>
      <c r="AQ136" s="19">
        <f t="shared" si="4"/>
        <v>0</v>
      </c>
      <c r="AR136" s="21">
        <f t="shared" si="5"/>
        <v>0</v>
      </c>
      <c r="AS136" s="1"/>
      <c r="AT136" s="10">
        <f t="shared" si="6"/>
        <v>0</v>
      </c>
      <c r="AU136" s="10">
        <f t="shared" si="7"/>
        <v>0</v>
      </c>
      <c r="AV136" s="10">
        <f t="shared" si="8"/>
        <v>0</v>
      </c>
      <c r="AW136" s="10">
        <f t="shared" si="9"/>
        <v>0</v>
      </c>
      <c r="AX136" s="10">
        <f t="shared" si="10"/>
        <v>0</v>
      </c>
      <c r="AY136" s="18">
        <f t="shared" si="11"/>
        <v>0</v>
      </c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 spans="1:61" ht="14.25" customHeight="1" x14ac:dyDescent="0.25">
      <c r="A137" s="1">
        <v>136</v>
      </c>
      <c r="B137" s="1" t="str">
        <f>Üldinfo!B136</f>
        <v>Mees</v>
      </c>
      <c r="C137" s="1" t="str">
        <f>Üldinfo!C136</f>
        <v>39-50 a</v>
      </c>
      <c r="D137" s="7" t="s">
        <v>116</v>
      </c>
      <c r="E137" s="4" t="s">
        <v>116</v>
      </c>
      <c r="F137" s="4" t="s">
        <v>88</v>
      </c>
      <c r="G137" s="4" t="s">
        <v>268</v>
      </c>
      <c r="H137" s="4" t="s">
        <v>123</v>
      </c>
      <c r="I137" s="4" t="s">
        <v>100</v>
      </c>
      <c r="J137" s="4" t="s">
        <v>106</v>
      </c>
      <c r="K137" s="8"/>
      <c r="L137" s="4" t="s">
        <v>100</v>
      </c>
      <c r="M137" s="4" t="s">
        <v>105</v>
      </c>
      <c r="N137" s="4" t="s">
        <v>116</v>
      </c>
      <c r="O137" s="4" t="s">
        <v>151</v>
      </c>
      <c r="P137" s="4" t="s">
        <v>105</v>
      </c>
      <c r="Q137" s="4" t="s">
        <v>105</v>
      </c>
      <c r="R137" s="4" t="s">
        <v>116</v>
      </c>
      <c r="S137" s="4" t="s">
        <v>116</v>
      </c>
      <c r="T137" s="7" t="s">
        <v>116</v>
      </c>
      <c r="U137" s="4" t="s">
        <v>116</v>
      </c>
      <c r="V137" s="4" t="s">
        <v>116</v>
      </c>
      <c r="W137" s="4" t="s">
        <v>101</v>
      </c>
      <c r="X137" s="4" t="s">
        <v>123</v>
      </c>
      <c r="Y137" s="4" t="s">
        <v>116</v>
      </c>
      <c r="Z137" s="4" t="s">
        <v>116</v>
      </c>
      <c r="AA137" s="8" t="s">
        <v>116</v>
      </c>
      <c r="AB137" s="7" t="s">
        <v>116</v>
      </c>
      <c r="AC137" s="4" t="s">
        <v>106</v>
      </c>
      <c r="AD137" s="4" t="s">
        <v>162</v>
      </c>
      <c r="AE137" s="4" t="s">
        <v>116</v>
      </c>
      <c r="AF137" s="4" t="s">
        <v>116</v>
      </c>
      <c r="AG137" s="4" t="s">
        <v>116</v>
      </c>
      <c r="AH137" s="4" t="s">
        <v>124</v>
      </c>
      <c r="AI137" s="8" t="s">
        <v>116</v>
      </c>
      <c r="AJ137" s="1">
        <v>1</v>
      </c>
      <c r="AK137" s="4">
        <f t="shared" si="0"/>
        <v>31</v>
      </c>
      <c r="AL137" s="1">
        <f>Üldinfo!AN136</f>
        <v>32</v>
      </c>
      <c r="AM137" s="16">
        <f t="shared" si="1"/>
        <v>0.96875</v>
      </c>
      <c r="AN137" s="1"/>
      <c r="AO137" s="19">
        <f t="shared" si="2"/>
        <v>90</v>
      </c>
      <c r="AP137" s="19">
        <f t="shared" si="3"/>
        <v>1</v>
      </c>
      <c r="AQ137" s="19">
        <f t="shared" si="4"/>
        <v>0</v>
      </c>
      <c r="AR137" s="21">
        <f t="shared" si="5"/>
        <v>91</v>
      </c>
      <c r="AS137" s="1"/>
      <c r="AT137" s="10">
        <f t="shared" si="6"/>
        <v>19</v>
      </c>
      <c r="AU137" s="10">
        <f t="shared" si="7"/>
        <v>20</v>
      </c>
      <c r="AV137" s="10">
        <f t="shared" si="8"/>
        <v>27</v>
      </c>
      <c r="AW137" s="10">
        <f t="shared" si="9"/>
        <v>25</v>
      </c>
      <c r="AX137" s="10">
        <f t="shared" si="10"/>
        <v>0</v>
      </c>
      <c r="AY137" s="18">
        <f t="shared" si="11"/>
        <v>91</v>
      </c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spans="1:61" ht="14.25" customHeight="1" x14ac:dyDescent="0.25">
      <c r="A138" s="1">
        <v>137</v>
      </c>
      <c r="B138" s="1" t="str">
        <f>Üldinfo!B137</f>
        <v>Naine</v>
      </c>
      <c r="C138" s="1" t="str">
        <f>Üldinfo!C137</f>
        <v>Täisk</v>
      </c>
      <c r="D138" s="7"/>
      <c r="E138" s="4"/>
      <c r="F138" s="4"/>
      <c r="G138" s="4"/>
      <c r="H138" s="4"/>
      <c r="I138" s="4"/>
      <c r="J138" s="4"/>
      <c r="K138" s="8"/>
      <c r="L138" s="4"/>
      <c r="M138" s="4"/>
      <c r="N138" s="4"/>
      <c r="O138" s="4"/>
      <c r="P138" s="4"/>
      <c r="Q138" s="4"/>
      <c r="R138" s="4"/>
      <c r="S138" s="4"/>
      <c r="T138" s="7"/>
      <c r="U138" s="4"/>
      <c r="V138" s="4"/>
      <c r="W138" s="4"/>
      <c r="X138" s="4"/>
      <c r="Y138" s="4"/>
      <c r="Z138" s="4"/>
      <c r="AA138" s="8"/>
      <c r="AB138" s="7"/>
      <c r="AC138" s="4"/>
      <c r="AD138" s="4"/>
      <c r="AE138" s="4"/>
      <c r="AF138" s="4"/>
      <c r="AG138" s="4"/>
      <c r="AH138" s="4"/>
      <c r="AI138" s="8"/>
      <c r="AJ138" s="1"/>
      <c r="AK138" s="4">
        <f t="shared" si="0"/>
        <v>0</v>
      </c>
      <c r="AL138" s="1">
        <f>Üldinfo!AN137</f>
        <v>0</v>
      </c>
      <c r="AM138" s="16" t="e">
        <f t="shared" si="1"/>
        <v>#DIV/0!</v>
      </c>
      <c r="AN138" s="1"/>
      <c r="AO138" s="19">
        <f t="shared" si="2"/>
        <v>0</v>
      </c>
      <c r="AP138" s="19">
        <f t="shared" si="3"/>
        <v>0</v>
      </c>
      <c r="AQ138" s="19">
        <f t="shared" si="4"/>
        <v>0</v>
      </c>
      <c r="AR138" s="21">
        <f t="shared" si="5"/>
        <v>0</v>
      </c>
      <c r="AS138" s="1"/>
      <c r="AT138" s="10">
        <f t="shared" si="6"/>
        <v>0</v>
      </c>
      <c r="AU138" s="10">
        <f t="shared" si="7"/>
        <v>0</v>
      </c>
      <c r="AV138" s="10">
        <f t="shared" si="8"/>
        <v>0</v>
      </c>
      <c r="AW138" s="10">
        <f t="shared" si="9"/>
        <v>0</v>
      </c>
      <c r="AX138" s="10">
        <f t="shared" si="10"/>
        <v>0</v>
      </c>
      <c r="AY138" s="18">
        <f t="shared" si="11"/>
        <v>0</v>
      </c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 spans="1:61" ht="14.25" customHeight="1" x14ac:dyDescent="0.25">
      <c r="A139" s="1">
        <v>139</v>
      </c>
      <c r="B139" s="1" t="str">
        <f>Üldinfo!B138</f>
        <v>Mees</v>
      </c>
      <c r="C139" s="1" t="str">
        <f>Üldinfo!C138</f>
        <v>25-35 a</v>
      </c>
      <c r="D139" s="7" t="s">
        <v>116</v>
      </c>
      <c r="E139" s="4"/>
      <c r="F139" s="4" t="s">
        <v>101</v>
      </c>
      <c r="G139" s="4"/>
      <c r="H139" s="4" t="s">
        <v>132</v>
      </c>
      <c r="I139" s="4" t="s">
        <v>175</v>
      </c>
      <c r="J139" s="4" t="s">
        <v>246</v>
      </c>
      <c r="K139" s="8" t="s">
        <v>101</v>
      </c>
      <c r="L139" s="4" t="s">
        <v>100</v>
      </c>
      <c r="M139" s="4" t="s">
        <v>246</v>
      </c>
      <c r="N139" s="4" t="s">
        <v>246</v>
      </c>
      <c r="O139" s="4"/>
      <c r="P139" s="4" t="s">
        <v>100</v>
      </c>
      <c r="Q139" s="4" t="s">
        <v>116</v>
      </c>
      <c r="R139" s="4"/>
      <c r="S139" s="4"/>
      <c r="T139" s="7" t="s">
        <v>116</v>
      </c>
      <c r="U139" s="4" t="s">
        <v>116</v>
      </c>
      <c r="V139" s="4"/>
      <c r="W139" s="4"/>
      <c r="X139" s="4" t="s">
        <v>116</v>
      </c>
      <c r="Y139" s="4" t="s">
        <v>208</v>
      </c>
      <c r="Z139" s="4" t="s">
        <v>107</v>
      </c>
      <c r="AA139" s="8" t="s">
        <v>107</v>
      </c>
      <c r="AB139" s="7" t="s">
        <v>116</v>
      </c>
      <c r="AC139" s="4" t="s">
        <v>107</v>
      </c>
      <c r="AD139" s="4" t="s">
        <v>107</v>
      </c>
      <c r="AE139" s="4" t="s">
        <v>116</v>
      </c>
      <c r="AF139" s="4" t="s">
        <v>116</v>
      </c>
      <c r="AG139" s="4"/>
      <c r="AH139" s="4" t="s">
        <v>116</v>
      </c>
      <c r="AI139" s="8" t="s">
        <v>89</v>
      </c>
      <c r="AJ139" s="1">
        <v>1</v>
      </c>
      <c r="AK139" s="4">
        <f t="shared" si="0"/>
        <v>24</v>
      </c>
      <c r="AL139" s="1">
        <f>Üldinfo!AN138</f>
        <v>25</v>
      </c>
      <c r="AM139" s="16">
        <f t="shared" si="1"/>
        <v>0.96</v>
      </c>
      <c r="AN139" s="1"/>
      <c r="AO139" s="19">
        <f t="shared" si="2"/>
        <v>63</v>
      </c>
      <c r="AP139" s="19">
        <f t="shared" si="3"/>
        <v>8</v>
      </c>
      <c r="AQ139" s="19">
        <f t="shared" si="4"/>
        <v>1</v>
      </c>
      <c r="AR139" s="21">
        <f t="shared" si="5"/>
        <v>72</v>
      </c>
      <c r="AS139" s="1"/>
      <c r="AT139" s="10">
        <f t="shared" si="6"/>
        <v>17</v>
      </c>
      <c r="AU139" s="10">
        <f t="shared" si="7"/>
        <v>17</v>
      </c>
      <c r="AV139" s="10">
        <f t="shared" si="8"/>
        <v>23</v>
      </c>
      <c r="AW139" s="10">
        <f t="shared" si="9"/>
        <v>15</v>
      </c>
      <c r="AX139" s="10">
        <f t="shared" si="10"/>
        <v>0</v>
      </c>
      <c r="AY139" s="18">
        <f t="shared" si="11"/>
        <v>72</v>
      </c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 spans="1:61" ht="14.25" customHeight="1" x14ac:dyDescent="0.25">
      <c r="A140" s="1">
        <v>140</v>
      </c>
      <c r="B140" s="1" t="str">
        <f>Üldinfo!B139</f>
        <v>Alaealine</v>
      </c>
      <c r="C140" s="1" t="str">
        <f>Üldinfo!C139</f>
        <v>3-5 a</v>
      </c>
      <c r="D140" s="7"/>
      <c r="E140" s="4"/>
      <c r="F140" s="4"/>
      <c r="G140" s="4"/>
      <c r="H140" s="4"/>
      <c r="I140" s="4"/>
      <c r="J140" s="4"/>
      <c r="K140" s="8"/>
      <c r="L140" s="4"/>
      <c r="M140" s="4"/>
      <c r="N140" s="4"/>
      <c r="O140" s="4"/>
      <c r="P140" s="4"/>
      <c r="Q140" s="4"/>
      <c r="R140" s="4"/>
      <c r="S140" s="4"/>
      <c r="T140" s="7"/>
      <c r="U140" s="4"/>
      <c r="V140" s="4"/>
      <c r="W140" s="4"/>
      <c r="X140" s="4"/>
      <c r="Y140" s="4"/>
      <c r="Z140" s="4"/>
      <c r="AA140" s="8"/>
      <c r="AB140" s="7"/>
      <c r="AC140" s="4"/>
      <c r="AD140" s="4"/>
      <c r="AE140" s="4"/>
      <c r="AF140" s="4"/>
      <c r="AG140" s="4"/>
      <c r="AH140" s="4"/>
      <c r="AI140" s="8"/>
      <c r="AJ140" s="1"/>
      <c r="AK140" s="4">
        <f t="shared" si="0"/>
        <v>0</v>
      </c>
      <c r="AL140" s="1">
        <f>Üldinfo!AN139</f>
        <v>19</v>
      </c>
      <c r="AM140" s="16">
        <f t="shared" si="1"/>
        <v>0</v>
      </c>
      <c r="AN140" s="1"/>
      <c r="AO140" s="19">
        <f t="shared" si="2"/>
        <v>0</v>
      </c>
      <c r="AP140" s="19">
        <f t="shared" si="3"/>
        <v>0</v>
      </c>
      <c r="AQ140" s="19">
        <f t="shared" si="4"/>
        <v>0</v>
      </c>
      <c r="AR140" s="21">
        <f t="shared" si="5"/>
        <v>0</v>
      </c>
      <c r="AS140" s="1"/>
      <c r="AT140" s="10">
        <f t="shared" si="6"/>
        <v>0</v>
      </c>
      <c r="AU140" s="10">
        <f t="shared" si="7"/>
        <v>0</v>
      </c>
      <c r="AV140" s="10">
        <f t="shared" si="8"/>
        <v>0</v>
      </c>
      <c r="AW140" s="10">
        <f t="shared" si="9"/>
        <v>0</v>
      </c>
      <c r="AX140" s="10">
        <f t="shared" si="10"/>
        <v>0</v>
      </c>
      <c r="AY140" s="18">
        <f t="shared" si="11"/>
        <v>0</v>
      </c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 spans="1:61" ht="14.25" customHeight="1" x14ac:dyDescent="0.25">
      <c r="A141" s="1">
        <v>141</v>
      </c>
      <c r="B141" s="1" t="str">
        <f>Üldinfo!B140</f>
        <v>Naine</v>
      </c>
      <c r="C141" s="1" t="str">
        <f>Üldinfo!C140</f>
        <v>Täisk</v>
      </c>
      <c r="D141" s="7"/>
      <c r="E141" s="4"/>
      <c r="F141" s="4"/>
      <c r="G141" s="4"/>
      <c r="H141" s="4"/>
      <c r="I141" s="4"/>
      <c r="J141" s="4"/>
      <c r="K141" s="8"/>
      <c r="L141" s="4"/>
      <c r="M141" s="4"/>
      <c r="N141" s="4"/>
      <c r="O141" s="4"/>
      <c r="P141" s="4"/>
      <c r="Q141" s="4"/>
      <c r="R141" s="4"/>
      <c r="S141" s="4"/>
      <c r="T141" s="7"/>
      <c r="U141" s="4"/>
      <c r="V141" s="4"/>
      <c r="W141" s="4"/>
      <c r="X141" s="4"/>
      <c r="Y141" s="4"/>
      <c r="Z141" s="4"/>
      <c r="AA141" s="8"/>
      <c r="AB141" s="7"/>
      <c r="AC141" s="4"/>
      <c r="AD141" s="4"/>
      <c r="AE141" s="4"/>
      <c r="AF141" s="4"/>
      <c r="AG141" s="4"/>
      <c r="AH141" s="4"/>
      <c r="AI141" s="8"/>
      <c r="AJ141" s="1"/>
      <c r="AK141" s="4">
        <f t="shared" si="0"/>
        <v>0</v>
      </c>
      <c r="AL141" s="1">
        <f>Üldinfo!AN140</f>
        <v>0</v>
      </c>
      <c r="AM141" s="16" t="e">
        <f t="shared" si="1"/>
        <v>#DIV/0!</v>
      </c>
      <c r="AN141" s="1"/>
      <c r="AO141" s="19">
        <f t="shared" si="2"/>
        <v>0</v>
      </c>
      <c r="AP141" s="19">
        <f t="shared" si="3"/>
        <v>0</v>
      </c>
      <c r="AQ141" s="19">
        <f t="shared" si="4"/>
        <v>0</v>
      </c>
      <c r="AR141" s="21">
        <f t="shared" si="5"/>
        <v>0</v>
      </c>
      <c r="AS141" s="1"/>
      <c r="AT141" s="10">
        <f t="shared" si="6"/>
        <v>0</v>
      </c>
      <c r="AU141" s="10">
        <f t="shared" si="7"/>
        <v>0</v>
      </c>
      <c r="AV141" s="10">
        <f t="shared" si="8"/>
        <v>0</v>
      </c>
      <c r="AW141" s="10">
        <f t="shared" si="9"/>
        <v>0</v>
      </c>
      <c r="AX141" s="10">
        <f t="shared" si="10"/>
        <v>0</v>
      </c>
      <c r="AY141" s="18">
        <f t="shared" si="11"/>
        <v>0</v>
      </c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 spans="1:61" ht="14.25" customHeight="1" x14ac:dyDescent="0.25">
      <c r="A142" s="1">
        <v>142</v>
      </c>
      <c r="B142" s="1" t="str">
        <f>Üldinfo!B141</f>
        <v>Mees</v>
      </c>
      <c r="C142" s="1" t="str">
        <f>Üldinfo!C141</f>
        <v>44-50 a</v>
      </c>
      <c r="D142" s="7"/>
      <c r="E142" s="4"/>
      <c r="F142" s="4"/>
      <c r="G142" s="4"/>
      <c r="H142" s="4"/>
      <c r="I142" s="4"/>
      <c r="J142" s="4"/>
      <c r="K142" s="8"/>
      <c r="L142" s="4"/>
      <c r="M142" s="4"/>
      <c r="N142" s="4"/>
      <c r="O142" s="4"/>
      <c r="P142" s="4"/>
      <c r="Q142" s="4"/>
      <c r="R142" s="4"/>
      <c r="S142" s="4"/>
      <c r="T142" s="7"/>
      <c r="U142" s="4"/>
      <c r="V142" s="4"/>
      <c r="W142" s="4"/>
      <c r="X142" s="4"/>
      <c r="Y142" s="4"/>
      <c r="Z142" s="4"/>
      <c r="AA142" s="8"/>
      <c r="AB142" s="7"/>
      <c r="AC142" s="4"/>
      <c r="AD142" s="4"/>
      <c r="AE142" s="4"/>
      <c r="AF142" s="4"/>
      <c r="AG142" s="4"/>
      <c r="AH142" s="4"/>
      <c r="AI142" s="8"/>
      <c r="AJ142" s="1"/>
      <c r="AK142" s="4">
        <f t="shared" si="0"/>
        <v>0</v>
      </c>
      <c r="AL142" s="1">
        <f>Üldinfo!AN141</f>
        <v>0</v>
      </c>
      <c r="AM142" s="16" t="e">
        <f t="shared" si="1"/>
        <v>#DIV/0!</v>
      </c>
      <c r="AN142" s="1"/>
      <c r="AO142" s="19">
        <f t="shared" si="2"/>
        <v>0</v>
      </c>
      <c r="AP142" s="19">
        <f t="shared" si="3"/>
        <v>0</v>
      </c>
      <c r="AQ142" s="19">
        <f t="shared" si="4"/>
        <v>0</v>
      </c>
      <c r="AR142" s="21">
        <f t="shared" si="5"/>
        <v>0</v>
      </c>
      <c r="AS142" s="1"/>
      <c r="AT142" s="10">
        <f t="shared" si="6"/>
        <v>0</v>
      </c>
      <c r="AU142" s="10">
        <f t="shared" si="7"/>
        <v>0</v>
      </c>
      <c r="AV142" s="10">
        <f t="shared" si="8"/>
        <v>0</v>
      </c>
      <c r="AW142" s="10">
        <f t="shared" si="9"/>
        <v>0</v>
      </c>
      <c r="AX142" s="10">
        <f t="shared" si="10"/>
        <v>0</v>
      </c>
      <c r="AY142" s="18">
        <f t="shared" si="11"/>
        <v>0</v>
      </c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 spans="1:61" ht="14.25" customHeight="1" x14ac:dyDescent="0.25">
      <c r="A143" s="1">
        <v>143</v>
      </c>
      <c r="B143" s="1" t="str">
        <f>Üldinfo!B142</f>
        <v>Alaealine</v>
      </c>
      <c r="C143" s="1" t="str">
        <f>Üldinfo!C142</f>
        <v>3-5 a</v>
      </c>
      <c r="D143" s="7"/>
      <c r="E143" s="4"/>
      <c r="F143" s="4"/>
      <c r="G143" s="4"/>
      <c r="H143" s="4"/>
      <c r="I143" s="4"/>
      <c r="J143" s="4"/>
      <c r="K143" s="8"/>
      <c r="L143" s="4"/>
      <c r="M143" s="4"/>
      <c r="N143" s="4"/>
      <c r="O143" s="4"/>
      <c r="P143" s="4"/>
      <c r="Q143" s="4"/>
      <c r="R143" s="4"/>
      <c r="S143" s="4"/>
      <c r="T143" s="7"/>
      <c r="U143" s="4"/>
      <c r="V143" s="4"/>
      <c r="W143" s="4" t="s">
        <v>105</v>
      </c>
      <c r="X143" s="4" t="s">
        <v>105</v>
      </c>
      <c r="Y143" s="4"/>
      <c r="Z143" s="4"/>
      <c r="AA143" s="8"/>
      <c r="AB143" s="7"/>
      <c r="AC143" s="4"/>
      <c r="AD143" s="4"/>
      <c r="AE143" s="4"/>
      <c r="AF143" s="4"/>
      <c r="AG143" s="4"/>
      <c r="AH143" s="4"/>
      <c r="AI143" s="8"/>
      <c r="AJ143" s="1">
        <v>1</v>
      </c>
      <c r="AK143" s="4">
        <f t="shared" si="0"/>
        <v>2</v>
      </c>
      <c r="AL143" s="1">
        <f>Üldinfo!AN142</f>
        <v>20</v>
      </c>
      <c r="AM143" s="16">
        <f t="shared" si="1"/>
        <v>0.1</v>
      </c>
      <c r="AN143" s="1"/>
      <c r="AO143" s="19">
        <f t="shared" si="2"/>
        <v>2</v>
      </c>
      <c r="AP143" s="19">
        <f t="shared" si="3"/>
        <v>0</v>
      </c>
      <c r="AQ143" s="19">
        <f t="shared" si="4"/>
        <v>0</v>
      </c>
      <c r="AR143" s="21">
        <f t="shared" si="5"/>
        <v>2</v>
      </c>
      <c r="AS143" s="1"/>
      <c r="AT143" s="10">
        <f t="shared" si="6"/>
        <v>0</v>
      </c>
      <c r="AU143" s="10">
        <f t="shared" si="7"/>
        <v>0</v>
      </c>
      <c r="AV143" s="10">
        <f t="shared" si="8"/>
        <v>0</v>
      </c>
      <c r="AW143" s="10">
        <f t="shared" si="9"/>
        <v>2</v>
      </c>
      <c r="AX143" s="10">
        <f t="shared" si="10"/>
        <v>0</v>
      </c>
      <c r="AY143" s="18">
        <f t="shared" si="11"/>
        <v>2</v>
      </c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 spans="1:61" ht="14.25" customHeight="1" x14ac:dyDescent="0.25">
      <c r="A144" s="1">
        <v>144</v>
      </c>
      <c r="B144" s="1" t="str">
        <f>Üldinfo!B143</f>
        <v>Alaealine</v>
      </c>
      <c r="C144" s="1" t="str">
        <f>Üldinfo!C143</f>
        <v>11-14 a</v>
      </c>
      <c r="D144" s="7"/>
      <c r="E144" s="4"/>
      <c r="F144" s="4"/>
      <c r="G144" s="4"/>
      <c r="H144" s="4"/>
      <c r="I144" s="4"/>
      <c r="J144" s="4"/>
      <c r="K144" s="8"/>
      <c r="L144" s="4"/>
      <c r="M144" s="4"/>
      <c r="N144" s="4"/>
      <c r="O144" s="4"/>
      <c r="P144" s="4"/>
      <c r="Q144" s="4"/>
      <c r="R144" s="4"/>
      <c r="S144" s="4"/>
      <c r="T144" s="7"/>
      <c r="U144" s="4"/>
      <c r="V144" s="4"/>
      <c r="W144" s="4"/>
      <c r="X144" s="4"/>
      <c r="Y144" s="4"/>
      <c r="Z144" s="4"/>
      <c r="AA144" s="8"/>
      <c r="AB144" s="7"/>
      <c r="AC144" s="4"/>
      <c r="AD144" s="4"/>
      <c r="AE144" s="4"/>
      <c r="AF144" s="4"/>
      <c r="AG144" s="4"/>
      <c r="AH144" s="4"/>
      <c r="AI144" s="8"/>
      <c r="AJ144" s="1"/>
      <c r="AK144" s="4">
        <f t="shared" si="0"/>
        <v>0</v>
      </c>
      <c r="AL144" s="1">
        <f>Üldinfo!AN143</f>
        <v>0</v>
      </c>
      <c r="AM144" s="16" t="e">
        <f t="shared" si="1"/>
        <v>#DIV/0!</v>
      </c>
      <c r="AN144" s="1"/>
      <c r="AO144" s="19">
        <f t="shared" si="2"/>
        <v>0</v>
      </c>
      <c r="AP144" s="19">
        <f t="shared" si="3"/>
        <v>0</v>
      </c>
      <c r="AQ144" s="19">
        <f t="shared" si="4"/>
        <v>0</v>
      </c>
      <c r="AR144" s="21">
        <f t="shared" si="5"/>
        <v>0</v>
      </c>
      <c r="AS144" s="1"/>
      <c r="AT144" s="10">
        <f t="shared" si="6"/>
        <v>0</v>
      </c>
      <c r="AU144" s="10">
        <f t="shared" si="7"/>
        <v>0</v>
      </c>
      <c r="AV144" s="10">
        <f t="shared" si="8"/>
        <v>0</v>
      </c>
      <c r="AW144" s="10">
        <f t="shared" si="9"/>
        <v>0</v>
      </c>
      <c r="AX144" s="10">
        <f t="shared" si="10"/>
        <v>0</v>
      </c>
      <c r="AY144" s="18">
        <f t="shared" si="11"/>
        <v>0</v>
      </c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 spans="1:61" ht="14.25" customHeight="1" x14ac:dyDescent="0.25">
      <c r="A145" s="1">
        <v>146</v>
      </c>
      <c r="B145" s="1" t="str">
        <f>Üldinfo!B144</f>
        <v>Alaealine</v>
      </c>
      <c r="C145" s="1" t="str">
        <f>Üldinfo!C144</f>
        <v>10 a ± 30 k</v>
      </c>
      <c r="D145" s="7"/>
      <c r="E145" s="4"/>
      <c r="F145" s="4"/>
      <c r="G145" s="4"/>
      <c r="H145" s="4"/>
      <c r="I145" s="4"/>
      <c r="J145" s="4"/>
      <c r="K145" s="8"/>
      <c r="L145" s="4"/>
      <c r="M145" s="4"/>
      <c r="N145" s="4"/>
      <c r="O145" s="4"/>
      <c r="P145" s="4"/>
      <c r="Q145" s="4"/>
      <c r="R145" s="4"/>
      <c r="S145" s="4"/>
      <c r="T145" s="7"/>
      <c r="U145" s="4"/>
      <c r="V145" s="4"/>
      <c r="W145" s="4"/>
      <c r="X145" s="4"/>
      <c r="Y145" s="4"/>
      <c r="Z145" s="4"/>
      <c r="AA145" s="8"/>
      <c r="AB145" s="7"/>
      <c r="AC145" s="4"/>
      <c r="AD145" s="4"/>
      <c r="AE145" s="4"/>
      <c r="AF145" s="4"/>
      <c r="AG145" s="4"/>
      <c r="AH145" s="4"/>
      <c r="AI145" s="8"/>
      <c r="AJ145" s="1"/>
      <c r="AK145" s="4">
        <f t="shared" si="0"/>
        <v>0</v>
      </c>
      <c r="AL145" s="1">
        <f>Üldinfo!AN144</f>
        <v>0</v>
      </c>
      <c r="AM145" s="16" t="e">
        <f t="shared" si="1"/>
        <v>#DIV/0!</v>
      </c>
      <c r="AN145" s="1"/>
      <c r="AO145" s="19">
        <f t="shared" si="2"/>
        <v>0</v>
      </c>
      <c r="AP145" s="19">
        <f t="shared" si="3"/>
        <v>0</v>
      </c>
      <c r="AQ145" s="19">
        <f t="shared" si="4"/>
        <v>0</v>
      </c>
      <c r="AR145" s="21">
        <f t="shared" si="5"/>
        <v>0</v>
      </c>
      <c r="AS145" s="1"/>
      <c r="AT145" s="10">
        <f t="shared" si="6"/>
        <v>0</v>
      </c>
      <c r="AU145" s="10">
        <f t="shared" si="7"/>
        <v>0</v>
      </c>
      <c r="AV145" s="10">
        <f t="shared" si="8"/>
        <v>0</v>
      </c>
      <c r="AW145" s="10">
        <f t="shared" si="9"/>
        <v>0</v>
      </c>
      <c r="AX145" s="10">
        <f t="shared" si="10"/>
        <v>0</v>
      </c>
      <c r="AY145" s="18">
        <f t="shared" si="11"/>
        <v>0</v>
      </c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 spans="1:61" ht="14.25" customHeight="1" x14ac:dyDescent="0.25">
      <c r="A146" s="1">
        <v>147</v>
      </c>
      <c r="B146" s="1" t="str">
        <f>Üldinfo!B145</f>
        <v>Mees</v>
      </c>
      <c r="C146" s="1" t="str">
        <f>Üldinfo!C145</f>
        <v>Täisk</v>
      </c>
      <c r="D146" s="7"/>
      <c r="E146" s="4"/>
      <c r="F146" s="4"/>
      <c r="G146" s="4"/>
      <c r="H146" s="4"/>
      <c r="I146" s="4"/>
      <c r="J146" s="4"/>
      <c r="K146" s="8"/>
      <c r="L146" s="4"/>
      <c r="M146" s="4"/>
      <c r="N146" s="4"/>
      <c r="O146" s="4"/>
      <c r="P146" s="4"/>
      <c r="Q146" s="4"/>
      <c r="R146" s="4"/>
      <c r="S146" s="4"/>
      <c r="T146" s="7"/>
      <c r="U146" s="4"/>
      <c r="V146" s="4"/>
      <c r="W146" s="4"/>
      <c r="X146" s="4"/>
      <c r="Y146" s="4"/>
      <c r="Z146" s="4"/>
      <c r="AA146" s="8"/>
      <c r="AB146" s="7"/>
      <c r="AC146" s="4"/>
      <c r="AD146" s="4"/>
      <c r="AE146" s="4"/>
      <c r="AF146" s="4"/>
      <c r="AG146" s="4"/>
      <c r="AH146" s="4"/>
      <c r="AI146" s="8"/>
      <c r="AJ146" s="1"/>
      <c r="AK146" s="4">
        <f t="shared" si="0"/>
        <v>0</v>
      </c>
      <c r="AL146" s="1">
        <f>Üldinfo!AN145</f>
        <v>0</v>
      </c>
      <c r="AM146" s="16" t="e">
        <f t="shared" si="1"/>
        <v>#DIV/0!</v>
      </c>
      <c r="AN146" s="1"/>
      <c r="AO146" s="19">
        <f t="shared" si="2"/>
        <v>0</v>
      </c>
      <c r="AP146" s="19">
        <f t="shared" si="3"/>
        <v>0</v>
      </c>
      <c r="AQ146" s="19">
        <f t="shared" si="4"/>
        <v>0</v>
      </c>
      <c r="AR146" s="21">
        <f t="shared" si="5"/>
        <v>0</v>
      </c>
      <c r="AS146" s="1"/>
      <c r="AT146" s="10">
        <f t="shared" si="6"/>
        <v>0</v>
      </c>
      <c r="AU146" s="10">
        <f t="shared" si="7"/>
        <v>0</v>
      </c>
      <c r="AV146" s="10">
        <f t="shared" si="8"/>
        <v>0</v>
      </c>
      <c r="AW146" s="10">
        <f t="shared" si="9"/>
        <v>0</v>
      </c>
      <c r="AX146" s="10">
        <f t="shared" si="10"/>
        <v>0</v>
      </c>
      <c r="AY146" s="18">
        <f t="shared" si="11"/>
        <v>0</v>
      </c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 spans="1:61" ht="14.25" customHeight="1" x14ac:dyDescent="0.25">
      <c r="A147" s="1">
        <v>148</v>
      </c>
      <c r="B147" s="1" t="str">
        <f>Üldinfo!B146</f>
        <v>Naine</v>
      </c>
      <c r="C147" s="1" t="str">
        <f>Üldinfo!C146</f>
        <v>35-45 a</v>
      </c>
      <c r="D147" s="7"/>
      <c r="E147" s="4"/>
      <c r="F147" s="4"/>
      <c r="G147" s="4"/>
      <c r="H147" s="4"/>
      <c r="I147" s="4"/>
      <c r="J147" s="4"/>
      <c r="K147" s="8"/>
      <c r="L147" s="4"/>
      <c r="M147" s="4"/>
      <c r="N147" s="4"/>
      <c r="O147" s="4"/>
      <c r="P147" s="4"/>
      <c r="Q147" s="4" t="s">
        <v>163</v>
      </c>
      <c r="R147" s="4" t="s">
        <v>116</v>
      </c>
      <c r="S147" s="4"/>
      <c r="T147" s="7" t="s">
        <v>151</v>
      </c>
      <c r="U147" s="4"/>
      <c r="V147" s="4"/>
      <c r="W147" s="4"/>
      <c r="X147" s="4"/>
      <c r="Y147" s="4"/>
      <c r="Z147" s="4"/>
      <c r="AA147" s="8"/>
      <c r="AB147" s="7"/>
      <c r="AC147" s="4"/>
      <c r="AD147" s="4"/>
      <c r="AE147" s="4"/>
      <c r="AF147" s="4"/>
      <c r="AG147" s="4"/>
      <c r="AH147" s="4"/>
      <c r="AI147" s="8" t="s">
        <v>116</v>
      </c>
      <c r="AJ147" s="1">
        <v>1</v>
      </c>
      <c r="AK147" s="4">
        <f t="shared" si="0"/>
        <v>4</v>
      </c>
      <c r="AL147" s="1">
        <f>Üldinfo!AN146</f>
        <v>4</v>
      </c>
      <c r="AM147" s="16">
        <f t="shared" si="1"/>
        <v>1</v>
      </c>
      <c r="AN147" s="1"/>
      <c r="AO147" s="19">
        <f t="shared" si="2"/>
        <v>12</v>
      </c>
      <c r="AP147" s="19">
        <f t="shared" si="3"/>
        <v>2</v>
      </c>
      <c r="AQ147" s="19">
        <f t="shared" si="4"/>
        <v>0</v>
      </c>
      <c r="AR147" s="21">
        <f t="shared" si="5"/>
        <v>14</v>
      </c>
      <c r="AS147" s="1"/>
      <c r="AT147" s="10">
        <f t="shared" si="6"/>
        <v>3</v>
      </c>
      <c r="AU147" s="10">
        <f t="shared" si="7"/>
        <v>3</v>
      </c>
      <c r="AV147" s="10">
        <f t="shared" si="8"/>
        <v>4</v>
      </c>
      <c r="AW147" s="10">
        <f t="shared" si="9"/>
        <v>4</v>
      </c>
      <c r="AX147" s="10">
        <f t="shared" si="10"/>
        <v>0</v>
      </c>
      <c r="AY147" s="18">
        <f t="shared" si="11"/>
        <v>14</v>
      </c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 spans="1:61" ht="14.25" customHeight="1" x14ac:dyDescent="0.25">
      <c r="A148" s="1"/>
      <c r="B148" s="1"/>
      <c r="C148" s="1"/>
      <c r="D148" s="31">
        <f t="shared" ref="D148:AJ148" si="12">COUNTA(D$5:D$147)</f>
        <v>23</v>
      </c>
      <c r="E148" s="31">
        <f t="shared" si="12"/>
        <v>36</v>
      </c>
      <c r="F148" s="31">
        <f t="shared" si="12"/>
        <v>35</v>
      </c>
      <c r="G148" s="31">
        <f t="shared" si="12"/>
        <v>39</v>
      </c>
      <c r="H148" s="31">
        <f t="shared" si="12"/>
        <v>42</v>
      </c>
      <c r="I148" s="31">
        <f t="shared" si="12"/>
        <v>42</v>
      </c>
      <c r="J148" s="31">
        <f t="shared" si="12"/>
        <v>41</v>
      </c>
      <c r="K148" s="31">
        <f t="shared" si="12"/>
        <v>29</v>
      </c>
      <c r="L148" s="31">
        <f t="shared" si="12"/>
        <v>27</v>
      </c>
      <c r="M148" s="31">
        <f t="shared" si="12"/>
        <v>39</v>
      </c>
      <c r="N148" s="31">
        <f t="shared" si="12"/>
        <v>38</v>
      </c>
      <c r="O148" s="31">
        <f t="shared" si="12"/>
        <v>37</v>
      </c>
      <c r="P148" s="31">
        <f t="shared" si="12"/>
        <v>30</v>
      </c>
      <c r="Q148" s="31">
        <f t="shared" si="12"/>
        <v>39</v>
      </c>
      <c r="R148" s="31">
        <f t="shared" si="12"/>
        <v>35</v>
      </c>
      <c r="S148" s="31">
        <f t="shared" si="12"/>
        <v>23</v>
      </c>
      <c r="T148" s="31">
        <f t="shared" si="12"/>
        <v>26</v>
      </c>
      <c r="U148" s="31">
        <f t="shared" si="12"/>
        <v>41</v>
      </c>
      <c r="V148" s="31">
        <f t="shared" si="12"/>
        <v>32</v>
      </c>
      <c r="W148" s="31">
        <f t="shared" si="12"/>
        <v>46</v>
      </c>
      <c r="X148" s="31">
        <f t="shared" si="12"/>
        <v>51</v>
      </c>
      <c r="Y148" s="31">
        <f t="shared" si="12"/>
        <v>55</v>
      </c>
      <c r="Z148" s="31">
        <f t="shared" si="12"/>
        <v>53</v>
      </c>
      <c r="AA148" s="31">
        <f t="shared" si="12"/>
        <v>50</v>
      </c>
      <c r="AB148" s="31">
        <f t="shared" si="12"/>
        <v>51</v>
      </c>
      <c r="AC148" s="31">
        <f t="shared" si="12"/>
        <v>54</v>
      </c>
      <c r="AD148" s="31">
        <f t="shared" si="12"/>
        <v>50</v>
      </c>
      <c r="AE148" s="31">
        <f t="shared" si="12"/>
        <v>45</v>
      </c>
      <c r="AF148" s="31">
        <f t="shared" si="12"/>
        <v>37</v>
      </c>
      <c r="AG148" s="31">
        <f t="shared" si="12"/>
        <v>35</v>
      </c>
      <c r="AH148" s="31">
        <f t="shared" si="12"/>
        <v>37</v>
      </c>
      <c r="AI148" s="31">
        <f t="shared" si="12"/>
        <v>23</v>
      </c>
      <c r="AJ148" s="31">
        <f t="shared" si="12"/>
        <v>71</v>
      </c>
      <c r="AK148" s="31">
        <f t="shared" ref="AK148:AL148" si="13">SUM(AK5:AK147)</f>
        <v>1241</v>
      </c>
      <c r="AL148" s="15">
        <f t="shared" si="13"/>
        <v>1798</v>
      </c>
      <c r="AM148" s="32">
        <f t="shared" si="1"/>
        <v>0.69021134593993327</v>
      </c>
      <c r="AN148" s="1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 spans="1:61" ht="14.25" customHeight="1" x14ac:dyDescent="0.25">
      <c r="A149" s="1"/>
      <c r="B149" s="1"/>
      <c r="C149" s="1" t="s">
        <v>39</v>
      </c>
      <c r="D149" s="4">
        <f>Üldinfo!G148</f>
        <v>30</v>
      </c>
      <c r="E149" s="4">
        <f>Üldinfo!H148</f>
        <v>55</v>
      </c>
      <c r="F149" s="4">
        <f>Üldinfo!I148</f>
        <v>54</v>
      </c>
      <c r="G149" s="4">
        <f>Üldinfo!J148</f>
        <v>58</v>
      </c>
      <c r="H149" s="4">
        <f>Üldinfo!K148</f>
        <v>58</v>
      </c>
      <c r="I149" s="4">
        <f>Üldinfo!L148</f>
        <v>62</v>
      </c>
      <c r="J149" s="4">
        <f>Üldinfo!M148</f>
        <v>59</v>
      </c>
      <c r="K149" s="4">
        <f>Üldinfo!N148</f>
        <v>55</v>
      </c>
      <c r="L149" s="4">
        <f>Üldinfo!O148</f>
        <v>53</v>
      </c>
      <c r="M149" s="4">
        <f>Üldinfo!P148</f>
        <v>57</v>
      </c>
      <c r="N149" s="4">
        <f>Üldinfo!Q148</f>
        <v>61</v>
      </c>
      <c r="O149" s="4">
        <f>Üldinfo!R148</f>
        <v>62</v>
      </c>
      <c r="P149" s="4">
        <f>Üldinfo!S148</f>
        <v>58</v>
      </c>
      <c r="Q149" s="4">
        <f>Üldinfo!T148</f>
        <v>54</v>
      </c>
      <c r="R149" s="4">
        <f>Üldinfo!U148</f>
        <v>55</v>
      </c>
      <c r="S149" s="4">
        <f>Üldinfo!V148</f>
        <v>31</v>
      </c>
      <c r="T149" s="4">
        <f>Üldinfo!X148</f>
        <v>32</v>
      </c>
      <c r="U149" s="4">
        <f>Üldinfo!Y148</f>
        <v>57</v>
      </c>
      <c r="V149" s="4">
        <f>Üldinfo!Z148</f>
        <v>52</v>
      </c>
      <c r="W149" s="4">
        <f>Üldinfo!AA148</f>
        <v>64</v>
      </c>
      <c r="X149" s="4">
        <f>Üldinfo!AB148</f>
        <v>68</v>
      </c>
      <c r="Y149" s="4">
        <f>Üldinfo!AC148</f>
        <v>70</v>
      </c>
      <c r="Z149" s="4">
        <f>Üldinfo!AD148</f>
        <v>67</v>
      </c>
      <c r="AA149" s="4">
        <f>Üldinfo!AE148</f>
        <v>63</v>
      </c>
      <c r="AB149" s="4">
        <f>Üldinfo!AF148</f>
        <v>60</v>
      </c>
      <c r="AC149" s="4">
        <f>Üldinfo!AG148</f>
        <v>68</v>
      </c>
      <c r="AD149" s="4">
        <f>Üldinfo!AH148</f>
        <v>66</v>
      </c>
      <c r="AE149" s="4">
        <f>Üldinfo!AI148</f>
        <v>70</v>
      </c>
      <c r="AF149" s="4">
        <f>Üldinfo!AJ148</f>
        <v>61</v>
      </c>
      <c r="AG149" s="4">
        <f>Üldinfo!AK148</f>
        <v>55</v>
      </c>
      <c r="AH149" s="4">
        <f>Üldinfo!AL148</f>
        <v>56</v>
      </c>
      <c r="AI149" s="4">
        <f>Üldinfo!AM148</f>
        <v>27</v>
      </c>
      <c r="AJ149" s="15">
        <f>SUM(D149:AI149)</f>
        <v>1798</v>
      </c>
      <c r="AK149" s="4"/>
      <c r="AL149" s="1"/>
      <c r="AM149" s="16"/>
      <c r="AN149" s="1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spans="1:61" ht="14.25" customHeight="1" x14ac:dyDescent="0.25">
      <c r="A150" s="1"/>
      <c r="B150" s="1"/>
      <c r="C150" s="1" t="s">
        <v>270</v>
      </c>
      <c r="D150" s="33">
        <f t="shared" ref="D150:AI150" si="14">D148/D149*100</f>
        <v>76.666666666666671</v>
      </c>
      <c r="E150" s="33">
        <f t="shared" si="14"/>
        <v>65.454545454545453</v>
      </c>
      <c r="F150" s="33">
        <f t="shared" si="14"/>
        <v>64.81481481481481</v>
      </c>
      <c r="G150" s="33">
        <f t="shared" si="14"/>
        <v>67.241379310344826</v>
      </c>
      <c r="H150" s="33">
        <f t="shared" si="14"/>
        <v>72.41379310344827</v>
      </c>
      <c r="I150" s="33">
        <f t="shared" si="14"/>
        <v>67.741935483870961</v>
      </c>
      <c r="J150" s="33">
        <f t="shared" si="14"/>
        <v>69.491525423728817</v>
      </c>
      <c r="K150" s="33">
        <f t="shared" si="14"/>
        <v>52.72727272727272</v>
      </c>
      <c r="L150" s="33">
        <f t="shared" si="14"/>
        <v>50.943396226415096</v>
      </c>
      <c r="M150" s="33">
        <f t="shared" si="14"/>
        <v>68.421052631578945</v>
      </c>
      <c r="N150" s="33">
        <f t="shared" si="14"/>
        <v>62.295081967213115</v>
      </c>
      <c r="O150" s="33">
        <f t="shared" si="14"/>
        <v>59.677419354838712</v>
      </c>
      <c r="P150" s="33">
        <f t="shared" si="14"/>
        <v>51.724137931034484</v>
      </c>
      <c r="Q150" s="33">
        <f t="shared" si="14"/>
        <v>72.222222222222214</v>
      </c>
      <c r="R150" s="33">
        <f t="shared" si="14"/>
        <v>63.636363636363633</v>
      </c>
      <c r="S150" s="33">
        <f t="shared" si="14"/>
        <v>74.193548387096769</v>
      </c>
      <c r="T150" s="33">
        <f t="shared" si="14"/>
        <v>81.25</v>
      </c>
      <c r="U150" s="33">
        <f t="shared" si="14"/>
        <v>71.929824561403507</v>
      </c>
      <c r="V150" s="33">
        <f t="shared" si="14"/>
        <v>61.53846153846154</v>
      </c>
      <c r="W150" s="33">
        <f t="shared" si="14"/>
        <v>71.875</v>
      </c>
      <c r="X150" s="33">
        <f t="shared" si="14"/>
        <v>75</v>
      </c>
      <c r="Y150" s="33">
        <f t="shared" si="14"/>
        <v>78.571428571428569</v>
      </c>
      <c r="Z150" s="33">
        <f t="shared" si="14"/>
        <v>79.104477611940297</v>
      </c>
      <c r="AA150" s="33">
        <f t="shared" si="14"/>
        <v>79.365079365079367</v>
      </c>
      <c r="AB150" s="33">
        <f t="shared" si="14"/>
        <v>85</v>
      </c>
      <c r="AC150" s="33">
        <f t="shared" si="14"/>
        <v>79.411764705882348</v>
      </c>
      <c r="AD150" s="33">
        <f t="shared" si="14"/>
        <v>75.757575757575751</v>
      </c>
      <c r="AE150" s="33">
        <f t="shared" si="14"/>
        <v>64.285714285714292</v>
      </c>
      <c r="AF150" s="33">
        <f t="shared" si="14"/>
        <v>60.655737704918032</v>
      </c>
      <c r="AG150" s="33">
        <f t="shared" si="14"/>
        <v>63.636363636363633</v>
      </c>
      <c r="AH150" s="33">
        <f t="shared" si="14"/>
        <v>66.071428571428569</v>
      </c>
      <c r="AI150" s="33">
        <f t="shared" si="14"/>
        <v>85.18518518518519</v>
      </c>
      <c r="AJ150" s="15"/>
      <c r="AK150" s="4"/>
      <c r="AL150" s="1"/>
      <c r="AM150" s="16"/>
      <c r="AN150" s="1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 spans="1:61" ht="14.25" customHeight="1" x14ac:dyDescent="0.25">
      <c r="A151" s="1"/>
      <c r="B151" s="1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15"/>
      <c r="AK151" s="4"/>
      <c r="AL151" s="1"/>
      <c r="AM151" s="1"/>
      <c r="AN151" s="1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 spans="1:61" ht="14.25" customHeight="1" x14ac:dyDescent="0.25">
      <c r="A152" s="1"/>
      <c r="B152" s="1"/>
      <c r="C152" s="1" t="s">
        <v>20</v>
      </c>
      <c r="D152" s="4">
        <f t="shared" ref="D152:AI152" si="15">COUNTIF(D$4:D$147,"*m*")</f>
        <v>13</v>
      </c>
      <c r="E152" s="4">
        <f t="shared" si="15"/>
        <v>19</v>
      </c>
      <c r="F152" s="4">
        <f t="shared" si="15"/>
        <v>16</v>
      </c>
      <c r="G152" s="4">
        <f t="shared" si="15"/>
        <v>12</v>
      </c>
      <c r="H152" s="4">
        <f t="shared" si="15"/>
        <v>15</v>
      </c>
      <c r="I152" s="4">
        <f t="shared" si="15"/>
        <v>18</v>
      </c>
      <c r="J152" s="4">
        <f t="shared" si="15"/>
        <v>11</v>
      </c>
      <c r="K152" s="4">
        <f t="shared" si="15"/>
        <v>9</v>
      </c>
      <c r="L152" s="4">
        <f t="shared" si="15"/>
        <v>9</v>
      </c>
      <c r="M152" s="4">
        <f t="shared" si="15"/>
        <v>14</v>
      </c>
      <c r="N152" s="4">
        <f t="shared" si="15"/>
        <v>22</v>
      </c>
      <c r="O152" s="4">
        <f t="shared" si="15"/>
        <v>20</v>
      </c>
      <c r="P152" s="4">
        <f t="shared" si="15"/>
        <v>8</v>
      </c>
      <c r="Q152" s="4">
        <f t="shared" si="15"/>
        <v>17</v>
      </c>
      <c r="R152" s="4">
        <f t="shared" si="15"/>
        <v>23</v>
      </c>
      <c r="S152" s="4">
        <f t="shared" si="15"/>
        <v>11</v>
      </c>
      <c r="T152" s="4">
        <f t="shared" si="15"/>
        <v>15</v>
      </c>
      <c r="U152" s="4">
        <f t="shared" si="15"/>
        <v>20</v>
      </c>
      <c r="V152" s="4">
        <f t="shared" si="15"/>
        <v>13</v>
      </c>
      <c r="W152" s="4">
        <f t="shared" si="15"/>
        <v>27</v>
      </c>
      <c r="X152" s="4">
        <f t="shared" si="15"/>
        <v>31</v>
      </c>
      <c r="Y152" s="4">
        <f t="shared" si="15"/>
        <v>34</v>
      </c>
      <c r="Z152" s="4">
        <f t="shared" si="15"/>
        <v>42</v>
      </c>
      <c r="AA152" s="4">
        <f t="shared" si="15"/>
        <v>39</v>
      </c>
      <c r="AB152" s="4">
        <f t="shared" si="15"/>
        <v>38</v>
      </c>
      <c r="AC152" s="4">
        <f t="shared" si="15"/>
        <v>37</v>
      </c>
      <c r="AD152" s="4">
        <f t="shared" si="15"/>
        <v>32</v>
      </c>
      <c r="AE152" s="4">
        <f t="shared" si="15"/>
        <v>30</v>
      </c>
      <c r="AF152" s="4">
        <f t="shared" si="15"/>
        <v>23</v>
      </c>
      <c r="AG152" s="4">
        <f t="shared" si="15"/>
        <v>14</v>
      </c>
      <c r="AH152" s="4">
        <f t="shared" si="15"/>
        <v>24</v>
      </c>
      <c r="AI152" s="4">
        <f t="shared" si="15"/>
        <v>15</v>
      </c>
      <c r="AJ152" s="15">
        <f t="shared" ref="AJ152:AJ156" si="16">SUM(D152:AI152)</f>
        <v>671</v>
      </c>
      <c r="AK152" s="4"/>
      <c r="AL152" s="1"/>
      <c r="AM152" s="1"/>
      <c r="AN152" s="1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 spans="1:61" ht="14.25" customHeight="1" x14ac:dyDescent="0.25">
      <c r="A153" s="1"/>
      <c r="B153" s="1"/>
      <c r="C153" s="1" t="s">
        <v>22</v>
      </c>
      <c r="D153" s="4">
        <f t="shared" ref="D153:AI153" si="17">COUNTIF(D$4:D$147,"*b*")</f>
        <v>17</v>
      </c>
      <c r="E153" s="4">
        <f t="shared" si="17"/>
        <v>34</v>
      </c>
      <c r="F153" s="4">
        <f t="shared" si="17"/>
        <v>26</v>
      </c>
      <c r="G153" s="4">
        <f t="shared" si="17"/>
        <v>30</v>
      </c>
      <c r="H153" s="4">
        <f t="shared" si="17"/>
        <v>36</v>
      </c>
      <c r="I153" s="4">
        <f t="shared" si="17"/>
        <v>39</v>
      </c>
      <c r="J153" s="4">
        <f t="shared" si="17"/>
        <v>39</v>
      </c>
      <c r="K153" s="4">
        <f t="shared" si="17"/>
        <v>23</v>
      </c>
      <c r="L153" s="4">
        <f t="shared" si="17"/>
        <v>23</v>
      </c>
      <c r="M153" s="4">
        <f t="shared" si="17"/>
        <v>36</v>
      </c>
      <c r="N153" s="4">
        <f t="shared" si="17"/>
        <v>33</v>
      </c>
      <c r="O153" s="4">
        <f t="shared" si="17"/>
        <v>30</v>
      </c>
      <c r="P153" s="4">
        <f t="shared" si="17"/>
        <v>27</v>
      </c>
      <c r="Q153" s="4">
        <f t="shared" si="17"/>
        <v>35</v>
      </c>
      <c r="R153" s="4">
        <f t="shared" si="17"/>
        <v>26</v>
      </c>
      <c r="S153" s="4">
        <f t="shared" si="17"/>
        <v>15</v>
      </c>
      <c r="T153" s="4">
        <f t="shared" si="17"/>
        <v>15</v>
      </c>
      <c r="U153" s="4">
        <f t="shared" si="17"/>
        <v>20</v>
      </c>
      <c r="V153" s="4">
        <f t="shared" si="17"/>
        <v>18</v>
      </c>
      <c r="W153" s="4">
        <f t="shared" si="17"/>
        <v>22</v>
      </c>
      <c r="X153" s="4">
        <f t="shared" si="17"/>
        <v>37</v>
      </c>
      <c r="Y153" s="4">
        <f t="shared" si="17"/>
        <v>51</v>
      </c>
      <c r="Z153" s="4">
        <f t="shared" si="17"/>
        <v>49</v>
      </c>
      <c r="AA153" s="4">
        <f t="shared" si="17"/>
        <v>47</v>
      </c>
      <c r="AB153" s="4">
        <f t="shared" si="17"/>
        <v>46</v>
      </c>
      <c r="AC153" s="4">
        <f t="shared" si="17"/>
        <v>47</v>
      </c>
      <c r="AD153" s="4">
        <f t="shared" si="17"/>
        <v>41</v>
      </c>
      <c r="AE153" s="4">
        <f t="shared" si="17"/>
        <v>25</v>
      </c>
      <c r="AF153" s="4">
        <f t="shared" si="17"/>
        <v>17</v>
      </c>
      <c r="AG153" s="4">
        <f t="shared" si="17"/>
        <v>23</v>
      </c>
      <c r="AH153" s="4">
        <f t="shared" si="17"/>
        <v>22</v>
      </c>
      <c r="AI153" s="4">
        <f t="shared" si="17"/>
        <v>16</v>
      </c>
      <c r="AJ153" s="15">
        <f t="shared" si="16"/>
        <v>965</v>
      </c>
      <c r="AK153" s="4"/>
      <c r="AL153" s="1"/>
      <c r="AM153" s="1"/>
      <c r="AN153" s="1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 spans="1:61" ht="14.25" customHeight="1" x14ac:dyDescent="0.25">
      <c r="A154" s="1"/>
      <c r="B154" s="1"/>
      <c r="C154" s="1" t="s">
        <v>21</v>
      </c>
      <c r="D154" s="4">
        <f t="shared" ref="D154:AI154" si="18">COUNTIF(D$4:D$147,"*d*")</f>
        <v>21</v>
      </c>
      <c r="E154" s="4">
        <f t="shared" si="18"/>
        <v>23</v>
      </c>
      <c r="F154" s="4">
        <f t="shared" si="18"/>
        <v>20</v>
      </c>
      <c r="G154" s="4">
        <f t="shared" si="18"/>
        <v>18</v>
      </c>
      <c r="H154" s="4">
        <f t="shared" si="18"/>
        <v>17</v>
      </c>
      <c r="I154" s="4">
        <f t="shared" si="18"/>
        <v>10</v>
      </c>
      <c r="J154" s="4">
        <f t="shared" si="18"/>
        <v>12</v>
      </c>
      <c r="K154" s="4">
        <f t="shared" si="18"/>
        <v>11</v>
      </c>
      <c r="L154" s="4">
        <f t="shared" si="18"/>
        <v>9</v>
      </c>
      <c r="M154" s="4">
        <f t="shared" si="18"/>
        <v>15</v>
      </c>
      <c r="N154" s="4">
        <f t="shared" si="18"/>
        <v>15</v>
      </c>
      <c r="O154" s="4">
        <f t="shared" si="18"/>
        <v>16</v>
      </c>
      <c r="P154" s="4">
        <f t="shared" si="18"/>
        <v>10</v>
      </c>
      <c r="Q154" s="4">
        <f t="shared" si="18"/>
        <v>22</v>
      </c>
      <c r="R154" s="4">
        <f t="shared" si="18"/>
        <v>19</v>
      </c>
      <c r="S154" s="4">
        <f t="shared" si="18"/>
        <v>20</v>
      </c>
      <c r="T154" s="4">
        <f t="shared" si="18"/>
        <v>18</v>
      </c>
      <c r="U154" s="4">
        <f t="shared" si="18"/>
        <v>21</v>
      </c>
      <c r="V154" s="4">
        <f t="shared" si="18"/>
        <v>18</v>
      </c>
      <c r="W154" s="4">
        <f t="shared" si="18"/>
        <v>26</v>
      </c>
      <c r="X154" s="4">
        <f t="shared" si="18"/>
        <v>29</v>
      </c>
      <c r="Y154" s="4">
        <f t="shared" si="18"/>
        <v>32</v>
      </c>
      <c r="Z154" s="4">
        <f t="shared" si="18"/>
        <v>38</v>
      </c>
      <c r="AA154" s="4">
        <f t="shared" si="18"/>
        <v>38</v>
      </c>
      <c r="AB154" s="4">
        <f t="shared" si="18"/>
        <v>37</v>
      </c>
      <c r="AC154" s="4">
        <f t="shared" si="18"/>
        <v>35</v>
      </c>
      <c r="AD154" s="4">
        <f t="shared" si="18"/>
        <v>31</v>
      </c>
      <c r="AE154" s="4">
        <f t="shared" si="18"/>
        <v>28</v>
      </c>
      <c r="AF154" s="4">
        <f t="shared" si="18"/>
        <v>19</v>
      </c>
      <c r="AG154" s="4">
        <f t="shared" si="18"/>
        <v>18</v>
      </c>
      <c r="AH154" s="4">
        <f t="shared" si="18"/>
        <v>22</v>
      </c>
      <c r="AI154" s="4">
        <f t="shared" si="18"/>
        <v>19</v>
      </c>
      <c r="AJ154" s="15">
        <f t="shared" si="16"/>
        <v>687</v>
      </c>
      <c r="AK154" s="4"/>
      <c r="AL154" s="1"/>
      <c r="AM154" s="1"/>
      <c r="AN154" s="1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spans="1:61" ht="14.25" customHeight="1" x14ac:dyDescent="0.25">
      <c r="A155" s="1"/>
      <c r="B155" s="1"/>
      <c r="C155" s="1" t="s">
        <v>23</v>
      </c>
      <c r="D155" s="4">
        <f t="shared" ref="D155:AI155" si="19">COUNTIF(D$4:D$147,"*l*")</f>
        <v>17</v>
      </c>
      <c r="E155" s="4">
        <f t="shared" si="19"/>
        <v>22</v>
      </c>
      <c r="F155" s="4">
        <f t="shared" si="19"/>
        <v>17</v>
      </c>
      <c r="G155" s="4">
        <f t="shared" si="19"/>
        <v>11</v>
      </c>
      <c r="H155" s="4">
        <f t="shared" si="19"/>
        <v>14</v>
      </c>
      <c r="I155" s="4">
        <f t="shared" si="19"/>
        <v>15</v>
      </c>
      <c r="J155" s="4">
        <f t="shared" si="19"/>
        <v>11</v>
      </c>
      <c r="K155" s="4">
        <f t="shared" si="19"/>
        <v>12</v>
      </c>
      <c r="L155" s="4">
        <f t="shared" si="19"/>
        <v>14</v>
      </c>
      <c r="M155" s="4">
        <f t="shared" si="19"/>
        <v>9</v>
      </c>
      <c r="N155" s="4">
        <f t="shared" si="19"/>
        <v>10</v>
      </c>
      <c r="O155" s="4">
        <f t="shared" si="19"/>
        <v>12</v>
      </c>
      <c r="P155" s="4">
        <f t="shared" si="19"/>
        <v>9</v>
      </c>
      <c r="Q155" s="4">
        <f t="shared" si="19"/>
        <v>22</v>
      </c>
      <c r="R155" s="4">
        <f t="shared" si="19"/>
        <v>21</v>
      </c>
      <c r="S155" s="4">
        <f t="shared" si="19"/>
        <v>15</v>
      </c>
      <c r="T155" s="4">
        <f t="shared" si="19"/>
        <v>24</v>
      </c>
      <c r="U155" s="4">
        <f t="shared" si="19"/>
        <v>37</v>
      </c>
      <c r="V155" s="4">
        <f t="shared" si="19"/>
        <v>28</v>
      </c>
      <c r="W155" s="4">
        <f t="shared" si="19"/>
        <v>35</v>
      </c>
      <c r="X155" s="4">
        <f t="shared" si="19"/>
        <v>43</v>
      </c>
      <c r="Y155" s="4">
        <f t="shared" si="19"/>
        <v>48</v>
      </c>
      <c r="Z155" s="4">
        <f t="shared" si="19"/>
        <v>45</v>
      </c>
      <c r="AA155" s="4">
        <f t="shared" si="19"/>
        <v>47</v>
      </c>
      <c r="AB155" s="4">
        <f t="shared" si="19"/>
        <v>47</v>
      </c>
      <c r="AC155" s="4">
        <f t="shared" si="19"/>
        <v>48</v>
      </c>
      <c r="AD155" s="4">
        <f t="shared" si="19"/>
        <v>41</v>
      </c>
      <c r="AE155" s="4">
        <f t="shared" si="19"/>
        <v>38</v>
      </c>
      <c r="AF155" s="4">
        <f t="shared" si="19"/>
        <v>32</v>
      </c>
      <c r="AG155" s="4">
        <f t="shared" si="19"/>
        <v>30</v>
      </c>
      <c r="AH155" s="4">
        <f t="shared" si="19"/>
        <v>30</v>
      </c>
      <c r="AI155" s="4">
        <f t="shared" si="19"/>
        <v>23</v>
      </c>
      <c r="AJ155" s="15">
        <f t="shared" si="16"/>
        <v>827</v>
      </c>
      <c r="AK155" s="4"/>
      <c r="AL155" s="1"/>
      <c r="AM155" s="1"/>
      <c r="AN155" s="1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 spans="1:61" ht="14.25" customHeight="1" x14ac:dyDescent="0.25">
      <c r="A156" s="1"/>
      <c r="B156" s="1"/>
      <c r="C156" s="1" t="s">
        <v>24</v>
      </c>
      <c r="D156" s="4">
        <f t="shared" ref="D156:AI156" si="20">COUNTIF(D$4:D$147,"*o*")</f>
        <v>1</v>
      </c>
      <c r="E156" s="4">
        <f t="shared" si="20"/>
        <v>2</v>
      </c>
      <c r="F156" s="4">
        <f t="shared" si="20"/>
        <v>0</v>
      </c>
      <c r="G156" s="4">
        <f t="shared" si="20"/>
        <v>0</v>
      </c>
      <c r="H156" s="4">
        <f t="shared" si="20"/>
        <v>0</v>
      </c>
      <c r="I156" s="4">
        <f t="shared" si="20"/>
        <v>0</v>
      </c>
      <c r="J156" s="4">
        <f t="shared" si="20"/>
        <v>0</v>
      </c>
      <c r="K156" s="4">
        <f t="shared" si="20"/>
        <v>0</v>
      </c>
      <c r="L156" s="4">
        <f t="shared" si="20"/>
        <v>0</v>
      </c>
      <c r="M156" s="4">
        <f t="shared" si="20"/>
        <v>0</v>
      </c>
      <c r="N156" s="4">
        <f t="shared" si="20"/>
        <v>0</v>
      </c>
      <c r="O156" s="4">
        <f t="shared" si="20"/>
        <v>0</v>
      </c>
      <c r="P156" s="4">
        <f t="shared" si="20"/>
        <v>0</v>
      </c>
      <c r="Q156" s="4">
        <f t="shared" si="20"/>
        <v>1</v>
      </c>
      <c r="R156" s="4">
        <f t="shared" si="20"/>
        <v>0</v>
      </c>
      <c r="S156" s="4">
        <f t="shared" si="20"/>
        <v>5</v>
      </c>
      <c r="T156" s="4">
        <f t="shared" si="20"/>
        <v>0</v>
      </c>
      <c r="U156" s="4">
        <f t="shared" si="20"/>
        <v>0</v>
      </c>
      <c r="V156" s="4">
        <f t="shared" si="20"/>
        <v>0</v>
      </c>
      <c r="W156" s="4">
        <f t="shared" si="20"/>
        <v>0</v>
      </c>
      <c r="X156" s="4">
        <f t="shared" si="20"/>
        <v>0</v>
      </c>
      <c r="Y156" s="4">
        <f t="shared" si="20"/>
        <v>0</v>
      </c>
      <c r="Z156" s="4">
        <f t="shared" si="20"/>
        <v>0</v>
      </c>
      <c r="AA156" s="4">
        <f t="shared" si="20"/>
        <v>0</v>
      </c>
      <c r="AB156" s="4">
        <f t="shared" si="20"/>
        <v>0</v>
      </c>
      <c r="AC156" s="4">
        <f t="shared" si="20"/>
        <v>0</v>
      </c>
      <c r="AD156" s="4">
        <f t="shared" si="20"/>
        <v>0</v>
      </c>
      <c r="AE156" s="4">
        <f t="shared" si="20"/>
        <v>1</v>
      </c>
      <c r="AF156" s="4">
        <f t="shared" si="20"/>
        <v>2</v>
      </c>
      <c r="AG156" s="4">
        <f t="shared" si="20"/>
        <v>1</v>
      </c>
      <c r="AH156" s="4">
        <f t="shared" si="20"/>
        <v>1</v>
      </c>
      <c r="AI156" s="4">
        <f t="shared" si="20"/>
        <v>2</v>
      </c>
      <c r="AJ156" s="15">
        <f t="shared" si="16"/>
        <v>16</v>
      </c>
      <c r="AK156" s="4"/>
      <c r="AL156" s="1"/>
      <c r="AM156" s="1"/>
      <c r="AN156" s="1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spans="1:61" ht="14.25" customHeight="1" x14ac:dyDescent="0.25">
      <c r="A157" s="1"/>
      <c r="B157" s="1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15"/>
      <c r="AK157" s="4"/>
      <c r="AL157" s="1"/>
      <c r="AM157" s="1"/>
      <c r="AN157" s="1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 spans="1:61" ht="14.25" customHeight="1" x14ac:dyDescent="0.25">
      <c r="A158" s="1"/>
      <c r="B158" s="1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15"/>
      <c r="AK158" s="4"/>
      <c r="AL158" s="1"/>
      <c r="AM158" s="1"/>
      <c r="AN158" s="1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 spans="1:61" ht="14.25" customHeight="1" x14ac:dyDescent="0.25">
      <c r="A159" s="1"/>
      <c r="B159" s="51">
        <v>1</v>
      </c>
      <c r="C159" s="1" t="s">
        <v>20</v>
      </c>
      <c r="D159" s="4">
        <f t="shared" ref="D159:AI159" si="21">COUNTIF(D$4:D$147,"*1m*")</f>
        <v>12</v>
      </c>
      <c r="E159" s="4">
        <f t="shared" si="21"/>
        <v>18</v>
      </c>
      <c r="F159" s="4">
        <f t="shared" si="21"/>
        <v>16</v>
      </c>
      <c r="G159" s="4">
        <f t="shared" si="21"/>
        <v>12</v>
      </c>
      <c r="H159" s="4">
        <f t="shared" si="21"/>
        <v>14</v>
      </c>
      <c r="I159" s="4">
        <f t="shared" si="21"/>
        <v>18</v>
      </c>
      <c r="J159" s="4">
        <f t="shared" si="21"/>
        <v>11</v>
      </c>
      <c r="K159" s="4">
        <f t="shared" si="21"/>
        <v>9</v>
      </c>
      <c r="L159" s="4">
        <f t="shared" si="21"/>
        <v>9</v>
      </c>
      <c r="M159" s="4">
        <f t="shared" si="21"/>
        <v>13</v>
      </c>
      <c r="N159" s="4">
        <f t="shared" si="21"/>
        <v>22</v>
      </c>
      <c r="O159" s="4">
        <f t="shared" si="21"/>
        <v>20</v>
      </c>
      <c r="P159" s="4">
        <f t="shared" si="21"/>
        <v>8</v>
      </c>
      <c r="Q159" s="4">
        <f t="shared" si="21"/>
        <v>17</v>
      </c>
      <c r="R159" s="4">
        <f t="shared" si="21"/>
        <v>22</v>
      </c>
      <c r="S159" s="4">
        <f t="shared" si="21"/>
        <v>11</v>
      </c>
      <c r="T159" s="4">
        <f t="shared" si="21"/>
        <v>15</v>
      </c>
      <c r="U159" s="4">
        <f t="shared" si="21"/>
        <v>20</v>
      </c>
      <c r="V159" s="4">
        <f t="shared" si="21"/>
        <v>13</v>
      </c>
      <c r="W159" s="4">
        <f t="shared" si="21"/>
        <v>27</v>
      </c>
      <c r="X159" s="4">
        <f t="shared" si="21"/>
        <v>31</v>
      </c>
      <c r="Y159" s="4">
        <f t="shared" si="21"/>
        <v>31</v>
      </c>
      <c r="Z159" s="4">
        <f t="shared" si="21"/>
        <v>41</v>
      </c>
      <c r="AA159" s="4">
        <f t="shared" si="21"/>
        <v>36</v>
      </c>
      <c r="AB159" s="4">
        <f t="shared" si="21"/>
        <v>37</v>
      </c>
      <c r="AC159" s="4">
        <f t="shared" si="21"/>
        <v>36</v>
      </c>
      <c r="AD159" s="4">
        <f t="shared" si="21"/>
        <v>31</v>
      </c>
      <c r="AE159" s="4">
        <f t="shared" si="21"/>
        <v>30</v>
      </c>
      <c r="AF159" s="4">
        <f t="shared" si="21"/>
        <v>23</v>
      </c>
      <c r="AG159" s="4">
        <f t="shared" si="21"/>
        <v>14</v>
      </c>
      <c r="AH159" s="4">
        <f t="shared" si="21"/>
        <v>24</v>
      </c>
      <c r="AI159" s="4">
        <f t="shared" si="21"/>
        <v>15</v>
      </c>
      <c r="AJ159" s="15">
        <f t="shared" ref="AJ159:AJ163" si="22">SUM(D159:AI159)</f>
        <v>656</v>
      </c>
      <c r="AK159" s="4"/>
      <c r="AL159" s="1"/>
      <c r="AM159" s="1"/>
      <c r="AN159" s="1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 spans="1:61" ht="14.25" customHeight="1" x14ac:dyDescent="0.25">
      <c r="A160" s="1"/>
      <c r="B160" s="52"/>
      <c r="C160" s="1" t="s">
        <v>22</v>
      </c>
      <c r="D160" s="4">
        <f t="shared" ref="D160:AI160" si="23">COUNTIF(D$4:D$147,"*1b*")</f>
        <v>16</v>
      </c>
      <c r="E160" s="4">
        <f t="shared" si="23"/>
        <v>32</v>
      </c>
      <c r="F160" s="4">
        <f t="shared" si="23"/>
        <v>24</v>
      </c>
      <c r="G160" s="4">
        <f t="shared" si="23"/>
        <v>30</v>
      </c>
      <c r="H160" s="4">
        <f t="shared" si="23"/>
        <v>35</v>
      </c>
      <c r="I160" s="4">
        <f t="shared" si="23"/>
        <v>34</v>
      </c>
      <c r="J160" s="4">
        <f t="shared" si="23"/>
        <v>34</v>
      </c>
      <c r="K160" s="4">
        <f t="shared" si="23"/>
        <v>22</v>
      </c>
      <c r="L160" s="4">
        <f t="shared" si="23"/>
        <v>22</v>
      </c>
      <c r="M160" s="4">
        <f t="shared" si="23"/>
        <v>34</v>
      </c>
      <c r="N160" s="4">
        <f t="shared" si="23"/>
        <v>28</v>
      </c>
      <c r="O160" s="4">
        <f t="shared" si="23"/>
        <v>27</v>
      </c>
      <c r="P160" s="4">
        <f t="shared" si="23"/>
        <v>27</v>
      </c>
      <c r="Q160" s="4">
        <f t="shared" si="23"/>
        <v>30</v>
      </c>
      <c r="R160" s="4">
        <f t="shared" si="23"/>
        <v>23</v>
      </c>
      <c r="S160" s="4">
        <f t="shared" si="23"/>
        <v>11</v>
      </c>
      <c r="T160" s="4">
        <f t="shared" si="23"/>
        <v>15</v>
      </c>
      <c r="U160" s="4">
        <f t="shared" si="23"/>
        <v>20</v>
      </c>
      <c r="V160" s="4">
        <f t="shared" si="23"/>
        <v>18</v>
      </c>
      <c r="W160" s="4">
        <f t="shared" si="23"/>
        <v>22</v>
      </c>
      <c r="X160" s="4">
        <f t="shared" si="23"/>
        <v>37</v>
      </c>
      <c r="Y160" s="4">
        <f t="shared" si="23"/>
        <v>43</v>
      </c>
      <c r="Z160" s="4">
        <f t="shared" si="23"/>
        <v>38</v>
      </c>
      <c r="AA160" s="4">
        <f t="shared" si="23"/>
        <v>35</v>
      </c>
      <c r="AB160" s="4">
        <f t="shared" si="23"/>
        <v>38</v>
      </c>
      <c r="AC160" s="4">
        <f t="shared" si="23"/>
        <v>42</v>
      </c>
      <c r="AD160" s="4">
        <f t="shared" si="23"/>
        <v>33</v>
      </c>
      <c r="AE160" s="4">
        <f t="shared" si="23"/>
        <v>22</v>
      </c>
      <c r="AF160" s="4">
        <f t="shared" si="23"/>
        <v>15</v>
      </c>
      <c r="AG160" s="4">
        <f t="shared" si="23"/>
        <v>22</v>
      </c>
      <c r="AH160" s="4">
        <f t="shared" si="23"/>
        <v>20</v>
      </c>
      <c r="AI160" s="4">
        <f t="shared" si="23"/>
        <v>16</v>
      </c>
      <c r="AJ160" s="15">
        <f t="shared" si="22"/>
        <v>865</v>
      </c>
      <c r="AK160" s="4"/>
      <c r="AL160" s="1"/>
      <c r="AM160" s="1"/>
      <c r="AN160" s="1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 spans="1:61" ht="14.25" customHeight="1" x14ac:dyDescent="0.25">
      <c r="A161" s="1"/>
      <c r="B161" s="52"/>
      <c r="C161" s="1" t="s">
        <v>21</v>
      </c>
      <c r="D161" s="4">
        <f t="shared" ref="D161:AI161" si="24">COUNTIF(D$4:D$147,"*1d*")</f>
        <v>19</v>
      </c>
      <c r="E161" s="4">
        <f t="shared" si="24"/>
        <v>22</v>
      </c>
      <c r="F161" s="4">
        <f t="shared" si="24"/>
        <v>20</v>
      </c>
      <c r="G161" s="4">
        <f t="shared" si="24"/>
        <v>18</v>
      </c>
      <c r="H161" s="4">
        <f t="shared" si="24"/>
        <v>16</v>
      </c>
      <c r="I161" s="4">
        <f t="shared" si="24"/>
        <v>10</v>
      </c>
      <c r="J161" s="4">
        <f t="shared" si="24"/>
        <v>12</v>
      </c>
      <c r="K161" s="4">
        <f t="shared" si="24"/>
        <v>11</v>
      </c>
      <c r="L161" s="4">
        <f t="shared" si="24"/>
        <v>9</v>
      </c>
      <c r="M161" s="4">
        <f t="shared" si="24"/>
        <v>15</v>
      </c>
      <c r="N161" s="4">
        <f t="shared" si="24"/>
        <v>15</v>
      </c>
      <c r="O161" s="4">
        <f t="shared" si="24"/>
        <v>15</v>
      </c>
      <c r="P161" s="4">
        <f t="shared" si="24"/>
        <v>10</v>
      </c>
      <c r="Q161" s="4">
        <f t="shared" si="24"/>
        <v>21</v>
      </c>
      <c r="R161" s="4">
        <f t="shared" si="24"/>
        <v>18</v>
      </c>
      <c r="S161" s="4">
        <f t="shared" si="24"/>
        <v>17</v>
      </c>
      <c r="T161" s="4">
        <f t="shared" si="24"/>
        <v>17</v>
      </c>
      <c r="U161" s="4">
        <f t="shared" si="24"/>
        <v>21</v>
      </c>
      <c r="V161" s="4">
        <f t="shared" si="24"/>
        <v>18</v>
      </c>
      <c r="W161" s="4">
        <f t="shared" si="24"/>
        <v>26</v>
      </c>
      <c r="X161" s="4">
        <f t="shared" si="24"/>
        <v>29</v>
      </c>
      <c r="Y161" s="4">
        <f t="shared" si="24"/>
        <v>31</v>
      </c>
      <c r="Z161" s="4">
        <f t="shared" si="24"/>
        <v>37</v>
      </c>
      <c r="AA161" s="4">
        <f t="shared" si="24"/>
        <v>36</v>
      </c>
      <c r="AB161" s="4">
        <f t="shared" si="24"/>
        <v>36</v>
      </c>
      <c r="AC161" s="4">
        <f t="shared" si="24"/>
        <v>34</v>
      </c>
      <c r="AD161" s="4">
        <f t="shared" si="24"/>
        <v>31</v>
      </c>
      <c r="AE161" s="4">
        <f t="shared" si="24"/>
        <v>28</v>
      </c>
      <c r="AF161" s="4">
        <f t="shared" si="24"/>
        <v>19</v>
      </c>
      <c r="AG161" s="4">
        <f t="shared" si="24"/>
        <v>18</v>
      </c>
      <c r="AH161" s="4">
        <f t="shared" si="24"/>
        <v>22</v>
      </c>
      <c r="AI161" s="4">
        <f t="shared" si="24"/>
        <v>19</v>
      </c>
      <c r="AJ161" s="15">
        <f t="shared" si="22"/>
        <v>670</v>
      </c>
      <c r="AK161" s="4"/>
      <c r="AL161" s="1"/>
      <c r="AM161" s="1"/>
      <c r="AN161" s="1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spans="1:61" ht="14.25" customHeight="1" x14ac:dyDescent="0.25">
      <c r="A162" s="1"/>
      <c r="B162" s="52"/>
      <c r="C162" s="1" t="s">
        <v>23</v>
      </c>
      <c r="D162" s="4">
        <f t="shared" ref="D162:AI162" si="25">COUNTIF(D$4:D$147,"*1l*")</f>
        <v>17</v>
      </c>
      <c r="E162" s="4">
        <f t="shared" si="25"/>
        <v>21</v>
      </c>
      <c r="F162" s="4">
        <f t="shared" si="25"/>
        <v>17</v>
      </c>
      <c r="G162" s="4">
        <f t="shared" si="25"/>
        <v>11</v>
      </c>
      <c r="H162" s="4">
        <f t="shared" si="25"/>
        <v>14</v>
      </c>
      <c r="I162" s="4">
        <f t="shared" si="25"/>
        <v>15</v>
      </c>
      <c r="J162" s="4">
        <f t="shared" si="25"/>
        <v>11</v>
      </c>
      <c r="K162" s="4">
        <f t="shared" si="25"/>
        <v>12</v>
      </c>
      <c r="L162" s="4">
        <f t="shared" si="25"/>
        <v>14</v>
      </c>
      <c r="M162" s="4">
        <f t="shared" si="25"/>
        <v>9</v>
      </c>
      <c r="N162" s="4">
        <f t="shared" si="25"/>
        <v>10</v>
      </c>
      <c r="O162" s="4">
        <f t="shared" si="25"/>
        <v>12</v>
      </c>
      <c r="P162" s="4">
        <f t="shared" si="25"/>
        <v>9</v>
      </c>
      <c r="Q162" s="4">
        <f t="shared" si="25"/>
        <v>21</v>
      </c>
      <c r="R162" s="4">
        <f t="shared" si="25"/>
        <v>19</v>
      </c>
      <c r="S162" s="4">
        <f t="shared" si="25"/>
        <v>12</v>
      </c>
      <c r="T162" s="4">
        <f t="shared" si="25"/>
        <v>23</v>
      </c>
      <c r="U162" s="4">
        <f t="shared" si="25"/>
        <v>36</v>
      </c>
      <c r="V162" s="4">
        <f t="shared" si="25"/>
        <v>27</v>
      </c>
      <c r="W162" s="4">
        <f t="shared" si="25"/>
        <v>35</v>
      </c>
      <c r="X162" s="4">
        <f t="shared" si="25"/>
        <v>42</v>
      </c>
      <c r="Y162" s="4">
        <f t="shared" si="25"/>
        <v>43</v>
      </c>
      <c r="Z162" s="4">
        <f t="shared" si="25"/>
        <v>41</v>
      </c>
      <c r="AA162" s="4">
        <f t="shared" si="25"/>
        <v>43</v>
      </c>
      <c r="AB162" s="4">
        <f t="shared" si="25"/>
        <v>42</v>
      </c>
      <c r="AC162" s="4">
        <f t="shared" si="25"/>
        <v>43</v>
      </c>
      <c r="AD162" s="4">
        <f t="shared" si="25"/>
        <v>36</v>
      </c>
      <c r="AE162" s="4">
        <f t="shared" si="25"/>
        <v>36</v>
      </c>
      <c r="AF162" s="4">
        <f t="shared" si="25"/>
        <v>32</v>
      </c>
      <c r="AG162" s="4">
        <f t="shared" si="25"/>
        <v>30</v>
      </c>
      <c r="AH162" s="4">
        <f t="shared" si="25"/>
        <v>29</v>
      </c>
      <c r="AI162" s="4">
        <f t="shared" si="25"/>
        <v>22</v>
      </c>
      <c r="AJ162" s="15">
        <f t="shared" si="22"/>
        <v>784</v>
      </c>
      <c r="AK162" s="4"/>
      <c r="AL162" s="1"/>
      <c r="AM162" s="1"/>
      <c r="AN162" s="1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spans="1:61" ht="14.25" customHeight="1" x14ac:dyDescent="0.25">
      <c r="A163" s="1"/>
      <c r="B163" s="52"/>
      <c r="C163" s="1" t="s">
        <v>24</v>
      </c>
      <c r="D163" s="4">
        <f t="shared" ref="D163:AI163" si="26">COUNTIF(D$4:D$147,"*1o*")</f>
        <v>0</v>
      </c>
      <c r="E163" s="4">
        <f t="shared" si="26"/>
        <v>1</v>
      </c>
      <c r="F163" s="4">
        <f t="shared" si="26"/>
        <v>0</v>
      </c>
      <c r="G163" s="4">
        <f t="shared" si="26"/>
        <v>0</v>
      </c>
      <c r="H163" s="4">
        <f t="shared" si="26"/>
        <v>0</v>
      </c>
      <c r="I163" s="4">
        <f t="shared" si="26"/>
        <v>0</v>
      </c>
      <c r="J163" s="4">
        <f t="shared" si="26"/>
        <v>0</v>
      </c>
      <c r="K163" s="4">
        <f t="shared" si="26"/>
        <v>0</v>
      </c>
      <c r="L163" s="4">
        <f t="shared" si="26"/>
        <v>0</v>
      </c>
      <c r="M163" s="4">
        <f t="shared" si="26"/>
        <v>0</v>
      </c>
      <c r="N163" s="4">
        <f t="shared" si="26"/>
        <v>0</v>
      </c>
      <c r="O163" s="4">
        <f t="shared" si="26"/>
        <v>0</v>
      </c>
      <c r="P163" s="4">
        <f t="shared" si="26"/>
        <v>0</v>
      </c>
      <c r="Q163" s="4">
        <f t="shared" si="26"/>
        <v>1</v>
      </c>
      <c r="R163" s="4">
        <f t="shared" si="26"/>
        <v>0</v>
      </c>
      <c r="S163" s="4">
        <f t="shared" si="26"/>
        <v>3</v>
      </c>
      <c r="T163" s="4">
        <f t="shared" si="26"/>
        <v>0</v>
      </c>
      <c r="U163" s="4">
        <f t="shared" si="26"/>
        <v>0</v>
      </c>
      <c r="V163" s="4">
        <f t="shared" si="26"/>
        <v>0</v>
      </c>
      <c r="W163" s="4">
        <f t="shared" si="26"/>
        <v>0</v>
      </c>
      <c r="X163" s="4">
        <f t="shared" si="26"/>
        <v>0</v>
      </c>
      <c r="Y163" s="4">
        <f t="shared" si="26"/>
        <v>0</v>
      </c>
      <c r="Z163" s="4">
        <f t="shared" si="26"/>
        <v>0</v>
      </c>
      <c r="AA163" s="4">
        <f t="shared" si="26"/>
        <v>0</v>
      </c>
      <c r="AB163" s="4">
        <f t="shared" si="26"/>
        <v>0</v>
      </c>
      <c r="AC163" s="4">
        <f t="shared" si="26"/>
        <v>0</v>
      </c>
      <c r="AD163" s="4">
        <f t="shared" si="26"/>
        <v>0</v>
      </c>
      <c r="AE163" s="4">
        <f t="shared" si="26"/>
        <v>1</v>
      </c>
      <c r="AF163" s="4">
        <f t="shared" si="26"/>
        <v>2</v>
      </c>
      <c r="AG163" s="4">
        <f t="shared" si="26"/>
        <v>0</v>
      </c>
      <c r="AH163" s="4">
        <f t="shared" si="26"/>
        <v>1</v>
      </c>
      <c r="AI163" s="4">
        <f t="shared" si="26"/>
        <v>2</v>
      </c>
      <c r="AJ163" s="15">
        <f t="shared" si="22"/>
        <v>11</v>
      </c>
      <c r="AK163" s="4"/>
      <c r="AL163" s="1"/>
      <c r="AM163" s="1"/>
      <c r="AN163" s="1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 spans="1:61" ht="14.25" customHeight="1" x14ac:dyDescent="0.25">
      <c r="A164" s="1"/>
      <c r="B164" s="1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15"/>
      <c r="AK164" s="4"/>
      <c r="AL164" s="1"/>
      <c r="AM164" s="1"/>
      <c r="AN164" s="1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 spans="1:61" ht="14.25" customHeight="1" x14ac:dyDescent="0.25">
      <c r="A165" s="1"/>
      <c r="B165" s="51">
        <v>2</v>
      </c>
      <c r="C165" s="1" t="s">
        <v>20</v>
      </c>
      <c r="D165" s="4">
        <f t="shared" ref="D165:AI165" si="27">COUNTIF(D$4:D$147,"*2m*")</f>
        <v>1</v>
      </c>
      <c r="E165" s="4">
        <f t="shared" si="27"/>
        <v>1</v>
      </c>
      <c r="F165" s="4">
        <f t="shared" si="27"/>
        <v>0</v>
      </c>
      <c r="G165" s="4">
        <f t="shared" si="27"/>
        <v>0</v>
      </c>
      <c r="H165" s="4">
        <f t="shared" si="27"/>
        <v>1</v>
      </c>
      <c r="I165" s="4">
        <f t="shared" si="27"/>
        <v>0</v>
      </c>
      <c r="J165" s="4">
        <f t="shared" si="27"/>
        <v>0</v>
      </c>
      <c r="K165" s="4">
        <f t="shared" si="27"/>
        <v>0</v>
      </c>
      <c r="L165" s="4">
        <f t="shared" si="27"/>
        <v>0</v>
      </c>
      <c r="M165" s="4">
        <f t="shared" si="27"/>
        <v>1</v>
      </c>
      <c r="N165" s="4">
        <f t="shared" si="27"/>
        <v>0</v>
      </c>
      <c r="O165" s="4">
        <f t="shared" si="27"/>
        <v>0</v>
      </c>
      <c r="P165" s="4">
        <f t="shared" si="27"/>
        <v>0</v>
      </c>
      <c r="Q165" s="4">
        <f t="shared" si="27"/>
        <v>0</v>
      </c>
      <c r="R165" s="4">
        <f t="shared" si="27"/>
        <v>1</v>
      </c>
      <c r="S165" s="4">
        <f t="shared" si="27"/>
        <v>0</v>
      </c>
      <c r="T165" s="4">
        <f t="shared" si="27"/>
        <v>0</v>
      </c>
      <c r="U165" s="4">
        <f t="shared" si="27"/>
        <v>0</v>
      </c>
      <c r="V165" s="4">
        <f t="shared" si="27"/>
        <v>0</v>
      </c>
      <c r="W165" s="4">
        <f t="shared" si="27"/>
        <v>0</v>
      </c>
      <c r="X165" s="4">
        <f t="shared" si="27"/>
        <v>0</v>
      </c>
      <c r="Y165" s="4">
        <f t="shared" si="27"/>
        <v>2</v>
      </c>
      <c r="Z165" s="4">
        <f t="shared" si="27"/>
        <v>1</v>
      </c>
      <c r="AA165" s="4">
        <f t="shared" si="27"/>
        <v>2</v>
      </c>
      <c r="AB165" s="4">
        <f t="shared" si="27"/>
        <v>0</v>
      </c>
      <c r="AC165" s="4">
        <f t="shared" si="27"/>
        <v>1</v>
      </c>
      <c r="AD165" s="4">
        <f t="shared" si="27"/>
        <v>1</v>
      </c>
      <c r="AE165" s="4">
        <f t="shared" si="27"/>
        <v>0</v>
      </c>
      <c r="AF165" s="4">
        <f t="shared" si="27"/>
        <v>0</v>
      </c>
      <c r="AG165" s="4">
        <f t="shared" si="27"/>
        <v>0</v>
      </c>
      <c r="AH165" s="4">
        <f t="shared" si="27"/>
        <v>0</v>
      </c>
      <c r="AI165" s="4">
        <f t="shared" si="27"/>
        <v>0</v>
      </c>
      <c r="AJ165" s="15">
        <f t="shared" ref="AJ165:AJ169" si="28">SUM(D165:AI165)</f>
        <v>12</v>
      </c>
      <c r="AK165" s="4"/>
      <c r="AL165" s="1"/>
      <c r="AM165" s="1"/>
      <c r="AN165" s="1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spans="1:61" ht="14.25" customHeight="1" x14ac:dyDescent="0.25">
      <c r="A166" s="1"/>
      <c r="B166" s="52"/>
      <c r="C166" s="1" t="s">
        <v>22</v>
      </c>
      <c r="D166" s="4">
        <f t="shared" ref="D166:AI166" si="29">COUNTIF(D$4:D$147,"*2b*")</f>
        <v>0</v>
      </c>
      <c r="E166" s="4">
        <f t="shared" si="29"/>
        <v>2</v>
      </c>
      <c r="F166" s="4">
        <f t="shared" si="29"/>
        <v>1</v>
      </c>
      <c r="G166" s="4">
        <f t="shared" si="29"/>
        <v>0</v>
      </c>
      <c r="H166" s="4">
        <f t="shared" si="29"/>
        <v>1</v>
      </c>
      <c r="I166" s="4">
        <f t="shared" si="29"/>
        <v>4</v>
      </c>
      <c r="J166" s="4">
        <f t="shared" si="29"/>
        <v>4</v>
      </c>
      <c r="K166" s="4">
        <f t="shared" si="29"/>
        <v>0</v>
      </c>
      <c r="L166" s="4">
        <f t="shared" si="29"/>
        <v>0</v>
      </c>
      <c r="M166" s="4">
        <f t="shared" si="29"/>
        <v>2</v>
      </c>
      <c r="N166" s="4">
        <f t="shared" si="29"/>
        <v>4</v>
      </c>
      <c r="O166" s="4">
        <f t="shared" si="29"/>
        <v>3</v>
      </c>
      <c r="P166" s="4">
        <f t="shared" si="29"/>
        <v>0</v>
      </c>
      <c r="Q166" s="4">
        <f t="shared" si="29"/>
        <v>4</v>
      </c>
      <c r="R166" s="4">
        <f t="shared" si="29"/>
        <v>1</v>
      </c>
      <c r="S166" s="4">
        <f t="shared" si="29"/>
        <v>3</v>
      </c>
      <c r="T166" s="4">
        <f t="shared" si="29"/>
        <v>0</v>
      </c>
      <c r="U166" s="4">
        <f t="shared" si="29"/>
        <v>0</v>
      </c>
      <c r="V166" s="4">
        <f t="shared" si="29"/>
        <v>0</v>
      </c>
      <c r="W166" s="4">
        <f t="shared" si="29"/>
        <v>0</v>
      </c>
      <c r="X166" s="4">
        <f t="shared" si="29"/>
        <v>0</v>
      </c>
      <c r="Y166" s="4">
        <f t="shared" si="29"/>
        <v>4</v>
      </c>
      <c r="Z166" s="4">
        <f t="shared" si="29"/>
        <v>7</v>
      </c>
      <c r="AA166" s="4">
        <f t="shared" si="29"/>
        <v>10</v>
      </c>
      <c r="AB166" s="4">
        <f t="shared" si="29"/>
        <v>6</v>
      </c>
      <c r="AC166" s="4">
        <f t="shared" si="29"/>
        <v>3</v>
      </c>
      <c r="AD166" s="4">
        <f t="shared" si="29"/>
        <v>8</v>
      </c>
      <c r="AE166" s="4">
        <f t="shared" si="29"/>
        <v>3</v>
      </c>
      <c r="AF166" s="4">
        <f t="shared" si="29"/>
        <v>2</v>
      </c>
      <c r="AG166" s="4">
        <f t="shared" si="29"/>
        <v>1</v>
      </c>
      <c r="AH166" s="4">
        <f t="shared" si="29"/>
        <v>2</v>
      </c>
      <c r="AI166" s="4">
        <f t="shared" si="29"/>
        <v>0</v>
      </c>
      <c r="AJ166" s="15">
        <f t="shared" si="28"/>
        <v>75</v>
      </c>
      <c r="AK166" s="4"/>
      <c r="AL166" s="1"/>
      <c r="AM166" s="1"/>
      <c r="AN166" s="1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spans="1:61" ht="14.25" customHeight="1" x14ac:dyDescent="0.25">
      <c r="A167" s="1"/>
      <c r="B167" s="52"/>
      <c r="C167" s="1" t="s">
        <v>21</v>
      </c>
      <c r="D167" s="4">
        <f t="shared" ref="D167:AI167" si="30">COUNTIF(D$4:D$147,"*2d*")</f>
        <v>2</v>
      </c>
      <c r="E167" s="4">
        <f t="shared" si="30"/>
        <v>1</v>
      </c>
      <c r="F167" s="4">
        <f t="shared" si="30"/>
        <v>0</v>
      </c>
      <c r="G167" s="4">
        <f t="shared" si="30"/>
        <v>0</v>
      </c>
      <c r="H167" s="4">
        <f t="shared" si="30"/>
        <v>1</v>
      </c>
      <c r="I167" s="4">
        <f t="shared" si="30"/>
        <v>0</v>
      </c>
      <c r="J167" s="4">
        <f t="shared" si="30"/>
        <v>0</v>
      </c>
      <c r="K167" s="4">
        <f t="shared" si="30"/>
        <v>0</v>
      </c>
      <c r="L167" s="4">
        <f t="shared" si="30"/>
        <v>0</v>
      </c>
      <c r="M167" s="4">
        <f t="shared" si="30"/>
        <v>0</v>
      </c>
      <c r="N167" s="4">
        <f t="shared" si="30"/>
        <v>0</v>
      </c>
      <c r="O167" s="4">
        <f t="shared" si="30"/>
        <v>1</v>
      </c>
      <c r="P167" s="4">
        <f t="shared" si="30"/>
        <v>0</v>
      </c>
      <c r="Q167" s="4">
        <f t="shared" si="30"/>
        <v>1</v>
      </c>
      <c r="R167" s="4">
        <f t="shared" si="30"/>
        <v>1</v>
      </c>
      <c r="S167" s="4">
        <f t="shared" si="30"/>
        <v>2</v>
      </c>
      <c r="T167" s="4">
        <f t="shared" si="30"/>
        <v>1</v>
      </c>
      <c r="U167" s="4">
        <f t="shared" si="30"/>
        <v>0</v>
      </c>
      <c r="V167" s="4">
        <f t="shared" si="30"/>
        <v>0</v>
      </c>
      <c r="W167" s="4">
        <f t="shared" si="30"/>
        <v>0</v>
      </c>
      <c r="X167" s="4">
        <f t="shared" si="30"/>
        <v>0</v>
      </c>
      <c r="Y167" s="4">
        <f t="shared" si="30"/>
        <v>1</v>
      </c>
      <c r="Z167" s="4">
        <f t="shared" si="30"/>
        <v>1</v>
      </c>
      <c r="AA167" s="4">
        <f t="shared" si="30"/>
        <v>1</v>
      </c>
      <c r="AB167" s="4">
        <f t="shared" si="30"/>
        <v>1</v>
      </c>
      <c r="AC167" s="4">
        <f t="shared" si="30"/>
        <v>0</v>
      </c>
      <c r="AD167" s="4">
        <f t="shared" si="30"/>
        <v>0</v>
      </c>
      <c r="AE167" s="4">
        <f t="shared" si="30"/>
        <v>0</v>
      </c>
      <c r="AF167" s="4">
        <f t="shared" si="30"/>
        <v>0</v>
      </c>
      <c r="AG167" s="4">
        <f t="shared" si="30"/>
        <v>0</v>
      </c>
      <c r="AH167" s="4">
        <f t="shared" si="30"/>
        <v>0</v>
      </c>
      <c r="AI167" s="4">
        <f t="shared" si="30"/>
        <v>0</v>
      </c>
      <c r="AJ167" s="15">
        <f t="shared" si="28"/>
        <v>14</v>
      </c>
      <c r="AK167" s="4"/>
      <c r="AL167" s="1"/>
      <c r="AM167" s="1"/>
      <c r="AN167" s="1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 spans="1:61" ht="14.25" customHeight="1" x14ac:dyDescent="0.25">
      <c r="A168" s="1"/>
      <c r="B168" s="52"/>
      <c r="C168" s="1" t="s">
        <v>23</v>
      </c>
      <c r="D168" s="4">
        <f t="shared" ref="D168:AI168" si="31">COUNTIF(D$4:D$147,"*2l*")</f>
        <v>0</v>
      </c>
      <c r="E168" s="4">
        <f t="shared" si="31"/>
        <v>1</v>
      </c>
      <c r="F168" s="4">
        <f t="shared" si="31"/>
        <v>0</v>
      </c>
      <c r="G168" s="4">
        <f t="shared" si="31"/>
        <v>0</v>
      </c>
      <c r="H168" s="4">
        <f t="shared" si="31"/>
        <v>0</v>
      </c>
      <c r="I168" s="4">
        <f t="shared" si="31"/>
        <v>0</v>
      </c>
      <c r="J168" s="4">
        <f t="shared" si="31"/>
        <v>0</v>
      </c>
      <c r="K168" s="4">
        <f t="shared" si="31"/>
        <v>0</v>
      </c>
      <c r="L168" s="4">
        <f t="shared" si="31"/>
        <v>0</v>
      </c>
      <c r="M168" s="4">
        <f t="shared" si="31"/>
        <v>0</v>
      </c>
      <c r="N168" s="4">
        <f t="shared" si="31"/>
        <v>0</v>
      </c>
      <c r="O168" s="4">
        <f t="shared" si="31"/>
        <v>0</v>
      </c>
      <c r="P168" s="4">
        <f t="shared" si="31"/>
        <v>0</v>
      </c>
      <c r="Q168" s="4">
        <f t="shared" si="31"/>
        <v>1</v>
      </c>
      <c r="R168" s="4">
        <f t="shared" si="31"/>
        <v>2</v>
      </c>
      <c r="S168" s="4">
        <f t="shared" si="31"/>
        <v>3</v>
      </c>
      <c r="T168" s="4">
        <f t="shared" si="31"/>
        <v>1</v>
      </c>
      <c r="U168" s="4">
        <f t="shared" si="31"/>
        <v>1</v>
      </c>
      <c r="V168" s="4">
        <f t="shared" si="31"/>
        <v>1</v>
      </c>
      <c r="W168" s="4">
        <f t="shared" si="31"/>
        <v>0</v>
      </c>
      <c r="X168" s="4">
        <f t="shared" si="31"/>
        <v>1</v>
      </c>
      <c r="Y168" s="4">
        <f t="shared" si="31"/>
        <v>3</v>
      </c>
      <c r="Z168" s="4">
        <f t="shared" si="31"/>
        <v>1</v>
      </c>
      <c r="AA168" s="4">
        <f t="shared" si="31"/>
        <v>3</v>
      </c>
      <c r="AB168" s="4">
        <f t="shared" si="31"/>
        <v>3</v>
      </c>
      <c r="AC168" s="4">
        <f t="shared" si="31"/>
        <v>4</v>
      </c>
      <c r="AD168" s="4">
        <f t="shared" si="31"/>
        <v>3</v>
      </c>
      <c r="AE168" s="4">
        <f t="shared" si="31"/>
        <v>2</v>
      </c>
      <c r="AF168" s="4">
        <f t="shared" si="31"/>
        <v>0</v>
      </c>
      <c r="AG168" s="4">
        <f t="shared" si="31"/>
        <v>0</v>
      </c>
      <c r="AH168" s="4">
        <f t="shared" si="31"/>
        <v>1</v>
      </c>
      <c r="AI168" s="4">
        <f t="shared" si="31"/>
        <v>1</v>
      </c>
      <c r="AJ168" s="15">
        <f t="shared" si="28"/>
        <v>32</v>
      </c>
      <c r="AK168" s="4"/>
      <c r="AL168" s="1"/>
      <c r="AM168" s="1"/>
      <c r="AN168" s="1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 spans="1:61" ht="14.25" customHeight="1" x14ac:dyDescent="0.25">
      <c r="A169" s="1"/>
      <c r="B169" s="52"/>
      <c r="C169" s="1" t="s">
        <v>24</v>
      </c>
      <c r="D169" s="4">
        <f t="shared" ref="D169:AI169" si="32">COUNTIF(D$4:D$147,"*2o*")</f>
        <v>1</v>
      </c>
      <c r="E169" s="4">
        <f t="shared" si="32"/>
        <v>1</v>
      </c>
      <c r="F169" s="4">
        <f t="shared" si="32"/>
        <v>0</v>
      </c>
      <c r="G169" s="4">
        <f t="shared" si="32"/>
        <v>0</v>
      </c>
      <c r="H169" s="4">
        <f t="shared" si="32"/>
        <v>0</v>
      </c>
      <c r="I169" s="4">
        <f t="shared" si="32"/>
        <v>0</v>
      </c>
      <c r="J169" s="4">
        <f t="shared" si="32"/>
        <v>0</v>
      </c>
      <c r="K169" s="4">
        <f t="shared" si="32"/>
        <v>0</v>
      </c>
      <c r="L169" s="4">
        <f t="shared" si="32"/>
        <v>0</v>
      </c>
      <c r="M169" s="4">
        <f t="shared" si="32"/>
        <v>0</v>
      </c>
      <c r="N169" s="4">
        <f t="shared" si="32"/>
        <v>0</v>
      </c>
      <c r="O169" s="4">
        <f t="shared" si="32"/>
        <v>0</v>
      </c>
      <c r="P169" s="4">
        <f t="shared" si="32"/>
        <v>0</v>
      </c>
      <c r="Q169" s="4">
        <f t="shared" si="32"/>
        <v>0</v>
      </c>
      <c r="R169" s="4">
        <f t="shared" si="32"/>
        <v>0</v>
      </c>
      <c r="S169" s="4">
        <f t="shared" si="32"/>
        <v>2</v>
      </c>
      <c r="T169" s="4">
        <f t="shared" si="32"/>
        <v>0</v>
      </c>
      <c r="U169" s="4">
        <f t="shared" si="32"/>
        <v>0</v>
      </c>
      <c r="V169" s="4">
        <f t="shared" si="32"/>
        <v>0</v>
      </c>
      <c r="W169" s="4">
        <f t="shared" si="32"/>
        <v>0</v>
      </c>
      <c r="X169" s="4">
        <f t="shared" si="32"/>
        <v>0</v>
      </c>
      <c r="Y169" s="4">
        <f t="shared" si="32"/>
        <v>0</v>
      </c>
      <c r="Z169" s="4">
        <f t="shared" si="32"/>
        <v>0</v>
      </c>
      <c r="AA169" s="4">
        <f t="shared" si="32"/>
        <v>0</v>
      </c>
      <c r="AB169" s="4">
        <f t="shared" si="32"/>
        <v>0</v>
      </c>
      <c r="AC169" s="4">
        <f t="shared" si="32"/>
        <v>0</v>
      </c>
      <c r="AD169" s="4">
        <f t="shared" si="32"/>
        <v>0</v>
      </c>
      <c r="AE169" s="4">
        <f t="shared" si="32"/>
        <v>0</v>
      </c>
      <c r="AF169" s="4">
        <f t="shared" si="32"/>
        <v>0</v>
      </c>
      <c r="AG169" s="4">
        <f t="shared" si="32"/>
        <v>1</v>
      </c>
      <c r="AH169" s="4">
        <f t="shared" si="32"/>
        <v>0</v>
      </c>
      <c r="AI169" s="4">
        <f t="shared" si="32"/>
        <v>0</v>
      </c>
      <c r="AJ169" s="15">
        <f t="shared" si="28"/>
        <v>5</v>
      </c>
      <c r="AK169" s="4"/>
      <c r="AL169" s="1"/>
      <c r="AM169" s="1"/>
      <c r="AN169" s="1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 spans="1:61" ht="14.25" customHeight="1" x14ac:dyDescent="0.25">
      <c r="A170" s="1"/>
      <c r="B170" s="1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15"/>
      <c r="AK170" s="4"/>
      <c r="AL170" s="1"/>
      <c r="AM170" s="1"/>
      <c r="AN170" s="1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 spans="1:61" ht="14.25" customHeight="1" x14ac:dyDescent="0.25">
      <c r="A171" s="1"/>
      <c r="B171" s="51">
        <v>3</v>
      </c>
      <c r="C171" s="1" t="s">
        <v>20</v>
      </c>
      <c r="D171" s="4">
        <f t="shared" ref="D171:AI171" si="33">COUNTIF(D$4:D$147,"*3m*")</f>
        <v>0</v>
      </c>
      <c r="E171" s="4">
        <f t="shared" si="33"/>
        <v>0</v>
      </c>
      <c r="F171" s="4">
        <f t="shared" si="33"/>
        <v>0</v>
      </c>
      <c r="G171" s="4">
        <f t="shared" si="33"/>
        <v>0</v>
      </c>
      <c r="H171" s="4">
        <f t="shared" si="33"/>
        <v>0</v>
      </c>
      <c r="I171" s="4">
        <f t="shared" si="33"/>
        <v>0</v>
      </c>
      <c r="J171" s="4">
        <f t="shared" si="33"/>
        <v>0</v>
      </c>
      <c r="K171" s="4">
        <f t="shared" si="33"/>
        <v>0</v>
      </c>
      <c r="L171" s="4">
        <f t="shared" si="33"/>
        <v>0</v>
      </c>
      <c r="M171" s="4">
        <f t="shared" si="33"/>
        <v>0</v>
      </c>
      <c r="N171" s="4">
        <f t="shared" si="33"/>
        <v>0</v>
      </c>
      <c r="O171" s="4">
        <f t="shared" si="33"/>
        <v>0</v>
      </c>
      <c r="P171" s="4">
        <f t="shared" si="33"/>
        <v>0</v>
      </c>
      <c r="Q171" s="4">
        <f t="shared" si="33"/>
        <v>0</v>
      </c>
      <c r="R171" s="4">
        <f t="shared" si="33"/>
        <v>0</v>
      </c>
      <c r="S171" s="4">
        <f t="shared" si="33"/>
        <v>0</v>
      </c>
      <c r="T171" s="4">
        <f t="shared" si="33"/>
        <v>0</v>
      </c>
      <c r="U171" s="4">
        <f t="shared" si="33"/>
        <v>0</v>
      </c>
      <c r="V171" s="4">
        <f t="shared" si="33"/>
        <v>0</v>
      </c>
      <c r="W171" s="4">
        <f t="shared" si="33"/>
        <v>0</v>
      </c>
      <c r="X171" s="4">
        <f t="shared" si="33"/>
        <v>0</v>
      </c>
      <c r="Y171" s="4">
        <f t="shared" si="33"/>
        <v>0</v>
      </c>
      <c r="Z171" s="4">
        <f t="shared" si="33"/>
        <v>0</v>
      </c>
      <c r="AA171" s="4">
        <f t="shared" si="33"/>
        <v>1</v>
      </c>
      <c r="AB171" s="4">
        <f t="shared" si="33"/>
        <v>1</v>
      </c>
      <c r="AC171" s="4">
        <f t="shared" si="33"/>
        <v>0</v>
      </c>
      <c r="AD171" s="4">
        <f t="shared" si="33"/>
        <v>0</v>
      </c>
      <c r="AE171" s="4">
        <f t="shared" si="33"/>
        <v>0</v>
      </c>
      <c r="AF171" s="4">
        <f t="shared" si="33"/>
        <v>0</v>
      </c>
      <c r="AG171" s="4">
        <f t="shared" si="33"/>
        <v>0</v>
      </c>
      <c r="AH171" s="4">
        <f t="shared" si="33"/>
        <v>0</v>
      </c>
      <c r="AI171" s="4">
        <f t="shared" si="33"/>
        <v>0</v>
      </c>
      <c r="AJ171" s="15">
        <f t="shared" ref="AJ171:AJ175" si="34">SUM(D171:AI171)</f>
        <v>2</v>
      </c>
      <c r="AK171" s="4"/>
      <c r="AL171" s="1"/>
      <c r="AM171" s="1"/>
      <c r="AN171" s="1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spans="1:61" ht="14.25" customHeight="1" x14ac:dyDescent="0.25">
      <c r="A172" s="1"/>
      <c r="B172" s="52"/>
      <c r="C172" s="1" t="s">
        <v>22</v>
      </c>
      <c r="D172" s="4">
        <f t="shared" ref="D172:AI172" si="35">COUNTIF(D$4:D$147,"*3b*")</f>
        <v>1</v>
      </c>
      <c r="E172" s="4">
        <f t="shared" si="35"/>
        <v>0</v>
      </c>
      <c r="F172" s="4">
        <f t="shared" si="35"/>
        <v>1</v>
      </c>
      <c r="G172" s="4">
        <f t="shared" si="35"/>
        <v>0</v>
      </c>
      <c r="H172" s="4">
        <f t="shared" si="35"/>
        <v>0</v>
      </c>
      <c r="I172" s="4">
        <f t="shared" si="35"/>
        <v>1</v>
      </c>
      <c r="J172" s="4">
        <f t="shared" si="35"/>
        <v>1</v>
      </c>
      <c r="K172" s="4">
        <f t="shared" si="35"/>
        <v>1</v>
      </c>
      <c r="L172" s="4">
        <f t="shared" si="35"/>
        <v>1</v>
      </c>
      <c r="M172" s="4">
        <f t="shared" si="35"/>
        <v>0</v>
      </c>
      <c r="N172" s="4">
        <f t="shared" si="35"/>
        <v>1</v>
      </c>
      <c r="O172" s="4">
        <f t="shared" si="35"/>
        <v>0</v>
      </c>
      <c r="P172" s="4">
        <f t="shared" si="35"/>
        <v>0</v>
      </c>
      <c r="Q172" s="4">
        <f t="shared" si="35"/>
        <v>1</v>
      </c>
      <c r="R172" s="4">
        <f t="shared" si="35"/>
        <v>2</v>
      </c>
      <c r="S172" s="4">
        <f t="shared" si="35"/>
        <v>1</v>
      </c>
      <c r="T172" s="4">
        <f t="shared" si="35"/>
        <v>0</v>
      </c>
      <c r="U172" s="4">
        <f t="shared" si="35"/>
        <v>0</v>
      </c>
      <c r="V172" s="4">
        <f t="shared" si="35"/>
        <v>0</v>
      </c>
      <c r="W172" s="4">
        <f t="shared" si="35"/>
        <v>0</v>
      </c>
      <c r="X172" s="4">
        <f t="shared" si="35"/>
        <v>0</v>
      </c>
      <c r="Y172" s="4">
        <f t="shared" si="35"/>
        <v>4</v>
      </c>
      <c r="Z172" s="4">
        <f t="shared" si="35"/>
        <v>4</v>
      </c>
      <c r="AA172" s="4">
        <f t="shared" si="35"/>
        <v>2</v>
      </c>
      <c r="AB172" s="4">
        <f t="shared" si="35"/>
        <v>2</v>
      </c>
      <c r="AC172" s="4">
        <f t="shared" si="35"/>
        <v>1</v>
      </c>
      <c r="AD172" s="4">
        <f t="shared" si="35"/>
        <v>0</v>
      </c>
      <c r="AE172" s="4">
        <f t="shared" si="35"/>
        <v>0</v>
      </c>
      <c r="AF172" s="4">
        <f t="shared" si="35"/>
        <v>0</v>
      </c>
      <c r="AG172" s="4">
        <f t="shared" si="35"/>
        <v>0</v>
      </c>
      <c r="AH172" s="4">
        <f t="shared" si="35"/>
        <v>0</v>
      </c>
      <c r="AI172" s="4">
        <f t="shared" si="35"/>
        <v>0</v>
      </c>
      <c r="AJ172" s="15">
        <f t="shared" si="34"/>
        <v>24</v>
      </c>
      <c r="AK172" s="4"/>
      <c r="AL172" s="1"/>
      <c r="AM172" s="1"/>
      <c r="AN172" s="1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spans="1:61" ht="14.25" customHeight="1" x14ac:dyDescent="0.25">
      <c r="A173" s="1"/>
      <c r="B173" s="52"/>
      <c r="C173" s="1" t="s">
        <v>21</v>
      </c>
      <c r="D173" s="4">
        <f t="shared" ref="D173:AI173" si="36">COUNTIF(D$4:D$147,"*3d*")</f>
        <v>0</v>
      </c>
      <c r="E173" s="4">
        <f t="shared" si="36"/>
        <v>0</v>
      </c>
      <c r="F173" s="4">
        <f t="shared" si="36"/>
        <v>0</v>
      </c>
      <c r="G173" s="4">
        <f t="shared" si="36"/>
        <v>0</v>
      </c>
      <c r="H173" s="4">
        <f t="shared" si="36"/>
        <v>0</v>
      </c>
      <c r="I173" s="4">
        <f t="shared" si="36"/>
        <v>0</v>
      </c>
      <c r="J173" s="4">
        <f t="shared" si="36"/>
        <v>0</v>
      </c>
      <c r="K173" s="4">
        <f t="shared" si="36"/>
        <v>0</v>
      </c>
      <c r="L173" s="4">
        <f t="shared" si="36"/>
        <v>0</v>
      </c>
      <c r="M173" s="4">
        <f t="shared" si="36"/>
        <v>0</v>
      </c>
      <c r="N173" s="4">
        <f t="shared" si="36"/>
        <v>0</v>
      </c>
      <c r="O173" s="4">
        <f t="shared" si="36"/>
        <v>0</v>
      </c>
      <c r="P173" s="4">
        <f t="shared" si="36"/>
        <v>0</v>
      </c>
      <c r="Q173" s="4">
        <f t="shared" si="36"/>
        <v>0</v>
      </c>
      <c r="R173" s="4">
        <f t="shared" si="36"/>
        <v>0</v>
      </c>
      <c r="S173" s="4">
        <f t="shared" si="36"/>
        <v>1</v>
      </c>
      <c r="T173" s="4">
        <f t="shared" si="36"/>
        <v>0</v>
      </c>
      <c r="U173" s="4">
        <f t="shared" si="36"/>
        <v>0</v>
      </c>
      <c r="V173" s="4">
        <f t="shared" si="36"/>
        <v>0</v>
      </c>
      <c r="W173" s="4">
        <f t="shared" si="36"/>
        <v>0</v>
      </c>
      <c r="X173" s="4">
        <f t="shared" si="36"/>
        <v>0</v>
      </c>
      <c r="Y173" s="4">
        <f t="shared" si="36"/>
        <v>0</v>
      </c>
      <c r="Z173" s="4">
        <f t="shared" si="36"/>
        <v>0</v>
      </c>
      <c r="AA173" s="4">
        <f t="shared" si="36"/>
        <v>1</v>
      </c>
      <c r="AB173" s="4">
        <f t="shared" si="36"/>
        <v>0</v>
      </c>
      <c r="AC173" s="4">
        <f t="shared" si="36"/>
        <v>1</v>
      </c>
      <c r="AD173" s="4">
        <f t="shared" si="36"/>
        <v>0</v>
      </c>
      <c r="AE173" s="4">
        <f t="shared" si="36"/>
        <v>0</v>
      </c>
      <c r="AF173" s="4">
        <f t="shared" si="36"/>
        <v>0</v>
      </c>
      <c r="AG173" s="4">
        <f t="shared" si="36"/>
        <v>0</v>
      </c>
      <c r="AH173" s="4">
        <f t="shared" si="36"/>
        <v>0</v>
      </c>
      <c r="AI173" s="4">
        <f t="shared" si="36"/>
        <v>0</v>
      </c>
      <c r="AJ173" s="15">
        <f t="shared" si="34"/>
        <v>3</v>
      </c>
      <c r="AK173" s="4"/>
      <c r="AL173" s="1"/>
      <c r="AM173" s="1"/>
      <c r="AN173" s="1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 spans="1:61" ht="14.25" customHeight="1" x14ac:dyDescent="0.25">
      <c r="A174" s="1"/>
      <c r="B174" s="52"/>
      <c r="C174" s="1" t="s">
        <v>23</v>
      </c>
      <c r="D174" s="4">
        <f t="shared" ref="D174:AI174" si="37">COUNTIF(D$4:D$147,"*3l*")</f>
        <v>0</v>
      </c>
      <c r="E174" s="4">
        <f t="shared" si="37"/>
        <v>0</v>
      </c>
      <c r="F174" s="4">
        <f t="shared" si="37"/>
        <v>0</v>
      </c>
      <c r="G174" s="4">
        <f t="shared" si="37"/>
        <v>0</v>
      </c>
      <c r="H174" s="4">
        <f t="shared" si="37"/>
        <v>0</v>
      </c>
      <c r="I174" s="4">
        <f t="shared" si="37"/>
        <v>0</v>
      </c>
      <c r="J174" s="4">
        <f t="shared" si="37"/>
        <v>0</v>
      </c>
      <c r="K174" s="4">
        <f t="shared" si="37"/>
        <v>0</v>
      </c>
      <c r="L174" s="4">
        <f t="shared" si="37"/>
        <v>0</v>
      </c>
      <c r="M174" s="4">
        <f t="shared" si="37"/>
        <v>0</v>
      </c>
      <c r="N174" s="4">
        <f t="shared" si="37"/>
        <v>0</v>
      </c>
      <c r="O174" s="4">
        <f t="shared" si="37"/>
        <v>0</v>
      </c>
      <c r="P174" s="4">
        <f t="shared" si="37"/>
        <v>0</v>
      </c>
      <c r="Q174" s="4">
        <f t="shared" si="37"/>
        <v>0</v>
      </c>
      <c r="R174" s="4">
        <f t="shared" si="37"/>
        <v>0</v>
      </c>
      <c r="S174" s="4">
        <f t="shared" si="37"/>
        <v>0</v>
      </c>
      <c r="T174" s="4">
        <f t="shared" si="37"/>
        <v>0</v>
      </c>
      <c r="U174" s="4">
        <f t="shared" si="37"/>
        <v>0</v>
      </c>
      <c r="V174" s="4">
        <f t="shared" si="37"/>
        <v>0</v>
      </c>
      <c r="W174" s="4">
        <f t="shared" si="37"/>
        <v>0</v>
      </c>
      <c r="X174" s="4">
        <f t="shared" si="37"/>
        <v>0</v>
      </c>
      <c r="Y174" s="4">
        <f t="shared" si="37"/>
        <v>2</v>
      </c>
      <c r="Z174" s="4">
        <f t="shared" si="37"/>
        <v>3</v>
      </c>
      <c r="AA174" s="4">
        <f t="shared" si="37"/>
        <v>2</v>
      </c>
      <c r="AB174" s="4">
        <f t="shared" si="37"/>
        <v>2</v>
      </c>
      <c r="AC174" s="4">
        <f t="shared" si="37"/>
        <v>1</v>
      </c>
      <c r="AD174" s="4">
        <f t="shared" si="37"/>
        <v>1</v>
      </c>
      <c r="AE174" s="4">
        <f t="shared" si="37"/>
        <v>0</v>
      </c>
      <c r="AF174" s="4">
        <f t="shared" si="37"/>
        <v>0</v>
      </c>
      <c r="AG174" s="4">
        <f t="shared" si="37"/>
        <v>0</v>
      </c>
      <c r="AH174" s="4">
        <f t="shared" si="37"/>
        <v>0</v>
      </c>
      <c r="AI174" s="4">
        <f t="shared" si="37"/>
        <v>0</v>
      </c>
      <c r="AJ174" s="15">
        <f t="shared" si="34"/>
        <v>11</v>
      </c>
      <c r="AK174" s="4"/>
      <c r="AL174" s="1"/>
      <c r="AM174" s="1"/>
      <c r="AN174" s="1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spans="1:61" ht="14.25" customHeight="1" x14ac:dyDescent="0.25">
      <c r="A175" s="1"/>
      <c r="B175" s="52"/>
      <c r="C175" s="1" t="s">
        <v>24</v>
      </c>
      <c r="D175" s="4">
        <f t="shared" ref="D175:AI175" si="38">COUNTIF(D$4:D$147,"*3o*")</f>
        <v>0</v>
      </c>
      <c r="E175" s="4">
        <f t="shared" si="38"/>
        <v>0</v>
      </c>
      <c r="F175" s="4">
        <f t="shared" si="38"/>
        <v>0</v>
      </c>
      <c r="G175" s="4">
        <f t="shared" si="38"/>
        <v>0</v>
      </c>
      <c r="H175" s="4">
        <f t="shared" si="38"/>
        <v>0</v>
      </c>
      <c r="I175" s="4">
        <f t="shared" si="38"/>
        <v>0</v>
      </c>
      <c r="J175" s="4">
        <f t="shared" si="38"/>
        <v>0</v>
      </c>
      <c r="K175" s="4">
        <f t="shared" si="38"/>
        <v>0</v>
      </c>
      <c r="L175" s="4">
        <f t="shared" si="38"/>
        <v>0</v>
      </c>
      <c r="M175" s="4">
        <f t="shared" si="38"/>
        <v>0</v>
      </c>
      <c r="N175" s="4">
        <f t="shared" si="38"/>
        <v>0</v>
      </c>
      <c r="O175" s="4">
        <f t="shared" si="38"/>
        <v>0</v>
      </c>
      <c r="P175" s="4">
        <f t="shared" si="38"/>
        <v>0</v>
      </c>
      <c r="Q175" s="4">
        <f t="shared" si="38"/>
        <v>0</v>
      </c>
      <c r="R175" s="4">
        <f t="shared" si="38"/>
        <v>0</v>
      </c>
      <c r="S175" s="4">
        <f t="shared" si="38"/>
        <v>0</v>
      </c>
      <c r="T175" s="4">
        <f t="shared" si="38"/>
        <v>0</v>
      </c>
      <c r="U175" s="4">
        <f t="shared" si="38"/>
        <v>0</v>
      </c>
      <c r="V175" s="4">
        <f t="shared" si="38"/>
        <v>0</v>
      </c>
      <c r="W175" s="4">
        <f t="shared" si="38"/>
        <v>0</v>
      </c>
      <c r="X175" s="4">
        <f t="shared" si="38"/>
        <v>0</v>
      </c>
      <c r="Y175" s="4">
        <f t="shared" si="38"/>
        <v>0</v>
      </c>
      <c r="Z175" s="4">
        <f t="shared" si="38"/>
        <v>0</v>
      </c>
      <c r="AA175" s="4">
        <f t="shared" si="38"/>
        <v>0</v>
      </c>
      <c r="AB175" s="4">
        <f t="shared" si="38"/>
        <v>0</v>
      </c>
      <c r="AC175" s="4">
        <f t="shared" si="38"/>
        <v>0</v>
      </c>
      <c r="AD175" s="4">
        <f t="shared" si="38"/>
        <v>0</v>
      </c>
      <c r="AE175" s="4">
        <f t="shared" si="38"/>
        <v>0</v>
      </c>
      <c r="AF175" s="4">
        <f t="shared" si="38"/>
        <v>0</v>
      </c>
      <c r="AG175" s="4">
        <f t="shared" si="38"/>
        <v>0</v>
      </c>
      <c r="AH175" s="4">
        <f t="shared" si="38"/>
        <v>0</v>
      </c>
      <c r="AI175" s="4">
        <f t="shared" si="38"/>
        <v>0</v>
      </c>
      <c r="AJ175" s="15">
        <f t="shared" si="34"/>
        <v>0</v>
      </c>
      <c r="AK175" s="4"/>
      <c r="AL175" s="1"/>
      <c r="AM175" s="1"/>
      <c r="AN175" s="1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 spans="1:61" ht="14.25" customHeight="1" x14ac:dyDescent="0.25">
      <c r="A176" s="1"/>
      <c r="B176" s="1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15"/>
      <c r="AK176" s="4"/>
      <c r="AL176" s="1"/>
      <c r="AM176" s="1"/>
      <c r="AN176" s="1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spans="1:61" ht="14.25" customHeight="1" x14ac:dyDescent="0.25">
      <c r="A177" s="1"/>
      <c r="B177" s="1">
        <v>3</v>
      </c>
      <c r="C177" s="1" t="s">
        <v>271</v>
      </c>
      <c r="D177" s="4">
        <f t="shared" ref="D177:AI177" si="39">COUNTIF(D$4:D$147,"*3m3b3d3l3o*")</f>
        <v>0</v>
      </c>
      <c r="E177" s="4">
        <f t="shared" si="39"/>
        <v>0</v>
      </c>
      <c r="F177" s="4">
        <f t="shared" si="39"/>
        <v>0</v>
      </c>
      <c r="G177" s="4">
        <f t="shared" si="39"/>
        <v>0</v>
      </c>
      <c r="H177" s="4">
        <f t="shared" si="39"/>
        <v>0</v>
      </c>
      <c r="I177" s="4">
        <f t="shared" si="39"/>
        <v>0</v>
      </c>
      <c r="J177" s="4">
        <f t="shared" si="39"/>
        <v>0</v>
      </c>
      <c r="K177" s="4">
        <f t="shared" si="39"/>
        <v>0</v>
      </c>
      <c r="L177" s="4">
        <f t="shared" si="39"/>
        <v>0</v>
      </c>
      <c r="M177" s="4">
        <f t="shared" si="39"/>
        <v>0</v>
      </c>
      <c r="N177" s="4">
        <f t="shared" si="39"/>
        <v>0</v>
      </c>
      <c r="O177" s="4">
        <f t="shared" si="39"/>
        <v>0</v>
      </c>
      <c r="P177" s="4">
        <f t="shared" si="39"/>
        <v>0</v>
      </c>
      <c r="Q177" s="4">
        <f t="shared" si="39"/>
        <v>0</v>
      </c>
      <c r="R177" s="4">
        <f t="shared" si="39"/>
        <v>0</v>
      </c>
      <c r="S177" s="4">
        <f t="shared" si="39"/>
        <v>0</v>
      </c>
      <c r="T177" s="4">
        <f t="shared" si="39"/>
        <v>0</v>
      </c>
      <c r="U177" s="4">
        <f t="shared" si="39"/>
        <v>0</v>
      </c>
      <c r="V177" s="4">
        <f t="shared" si="39"/>
        <v>0</v>
      </c>
      <c r="W177" s="4">
        <f t="shared" si="39"/>
        <v>0</v>
      </c>
      <c r="X177" s="4">
        <f t="shared" si="39"/>
        <v>0</v>
      </c>
      <c r="Y177" s="4">
        <f t="shared" si="39"/>
        <v>0</v>
      </c>
      <c r="Z177" s="4">
        <f t="shared" si="39"/>
        <v>0</v>
      </c>
      <c r="AA177" s="4">
        <f t="shared" si="39"/>
        <v>0</v>
      </c>
      <c r="AB177" s="4">
        <f t="shared" si="39"/>
        <v>0</v>
      </c>
      <c r="AC177" s="4">
        <f t="shared" si="39"/>
        <v>0</v>
      </c>
      <c r="AD177" s="4">
        <f t="shared" si="39"/>
        <v>0</v>
      </c>
      <c r="AE177" s="4">
        <f t="shared" si="39"/>
        <v>0</v>
      </c>
      <c r="AF177" s="4">
        <f t="shared" si="39"/>
        <v>0</v>
      </c>
      <c r="AG177" s="4">
        <f t="shared" si="39"/>
        <v>0</v>
      </c>
      <c r="AH177" s="4">
        <f t="shared" si="39"/>
        <v>0</v>
      </c>
      <c r="AI177" s="4">
        <f t="shared" si="39"/>
        <v>0</v>
      </c>
      <c r="AJ177" s="15">
        <f>SUM(D177:AI177)</f>
        <v>0</v>
      </c>
      <c r="AK177" s="4"/>
      <c r="AL177" s="1"/>
      <c r="AM177" s="1"/>
      <c r="AN177" s="1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spans="1:61" ht="14.25" customHeight="1" x14ac:dyDescent="0.25">
      <c r="A178" s="1"/>
      <c r="B178" s="1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1"/>
      <c r="AK178" s="4"/>
      <c r="AL178" s="1"/>
      <c r="AM178" s="1"/>
      <c r="AN178" s="1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spans="1:61" ht="14.25" customHeight="1" x14ac:dyDescent="0.25">
      <c r="A179" s="1"/>
      <c r="B179" s="1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1"/>
      <c r="AK179" s="4"/>
      <c r="AL179" s="1"/>
      <c r="AM179" s="1"/>
      <c r="AN179" s="1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 spans="1:61" ht="14.25" customHeight="1" x14ac:dyDescent="0.25">
      <c r="A180" s="1"/>
      <c r="B180" s="1"/>
      <c r="C180" s="29" t="s">
        <v>37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1"/>
      <c r="AK180" s="4"/>
      <c r="AL180" s="1"/>
      <c r="AM180" s="1"/>
      <c r="AN180" s="1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spans="1:61" ht="14.25" customHeight="1" x14ac:dyDescent="0.25">
      <c r="A181" s="1"/>
      <c r="B181" s="1"/>
      <c r="C181" s="29" t="s">
        <v>165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1"/>
      <c r="AK181" s="4"/>
      <c r="AL181" s="1"/>
      <c r="AM181" s="1"/>
      <c r="AN181" s="1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 spans="1:61" ht="14.25" customHeight="1" x14ac:dyDescent="0.25">
      <c r="A182" s="1"/>
      <c r="B182" s="1"/>
      <c r="C182" s="1" t="s">
        <v>76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1"/>
      <c r="AK182" s="4"/>
      <c r="AL182" s="1"/>
      <c r="AM182" s="1"/>
      <c r="AN182" s="1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 spans="1:61" ht="14.25" customHeight="1" x14ac:dyDescent="0.25">
      <c r="A183" s="1"/>
      <c r="B183" s="1"/>
      <c r="C183" s="1" t="s">
        <v>272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1"/>
      <c r="AK183" s="4"/>
      <c r="AL183" s="1"/>
      <c r="AM183" s="1"/>
      <c r="AN183" s="1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spans="1:61" ht="14.25" customHeight="1" x14ac:dyDescent="0.25">
      <c r="A184" s="1"/>
      <c r="B184" s="1"/>
      <c r="C184" s="1" t="s">
        <v>119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1"/>
      <c r="AK184" s="4"/>
      <c r="AL184" s="1"/>
      <c r="AM184" s="1"/>
      <c r="AN184" s="1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 spans="1:61" ht="14.25" customHeight="1" x14ac:dyDescent="0.25">
      <c r="A185" s="1"/>
      <c r="B185" s="1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1"/>
      <c r="AK185" s="4"/>
      <c r="AL185" s="1"/>
      <c r="AM185" s="1"/>
      <c r="AN185" s="1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 spans="1:61" ht="14.25" customHeight="1" x14ac:dyDescent="0.25">
      <c r="A186" s="1"/>
      <c r="B186" s="1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1"/>
      <c r="AK186" s="4"/>
      <c r="AL186" s="1"/>
      <c r="AM186" s="1"/>
      <c r="AN186" s="1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spans="1:61" ht="14.25" customHeight="1" x14ac:dyDescent="0.25">
      <c r="A187" s="1"/>
      <c r="B187" s="1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1"/>
      <c r="AK187" s="4"/>
      <c r="AL187" s="1"/>
      <c r="AM187" s="1"/>
      <c r="AN187" s="1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 spans="1:61" ht="14.25" customHeight="1" x14ac:dyDescent="0.25">
      <c r="A188" s="1"/>
      <c r="B188" s="1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1"/>
      <c r="AK188" s="4"/>
      <c r="AL188" s="1"/>
      <c r="AM188" s="1"/>
      <c r="AN188" s="1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 spans="1:61" ht="14.25" customHeight="1" x14ac:dyDescent="0.25">
      <c r="A189" s="1"/>
      <c r="B189" s="1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1"/>
      <c r="AK189" s="4"/>
      <c r="AL189" s="1"/>
      <c r="AM189" s="1"/>
      <c r="AN189" s="1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spans="1:61" ht="14.25" customHeight="1" x14ac:dyDescent="0.25">
      <c r="A190" s="1"/>
      <c r="B190" s="1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1"/>
      <c r="AK190" s="4"/>
      <c r="AL190" s="1"/>
      <c r="AM190" s="1"/>
      <c r="AN190" s="1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 spans="1:61" ht="14.25" customHeight="1" x14ac:dyDescent="0.25">
      <c r="A191" s="1"/>
      <c r="B191" s="1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1"/>
      <c r="AK191" s="4"/>
      <c r="AL191" s="1"/>
      <c r="AM191" s="1"/>
      <c r="AN191" s="1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 spans="1:61" ht="14.25" customHeight="1" x14ac:dyDescent="0.25">
      <c r="A192" s="1"/>
      <c r="B192" s="1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1"/>
      <c r="AK192" s="4"/>
      <c r="AL192" s="1"/>
      <c r="AM192" s="1"/>
      <c r="AN192" s="1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 spans="1:61" ht="14.25" customHeight="1" x14ac:dyDescent="0.25">
      <c r="A193" s="1"/>
      <c r="B193" s="1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1"/>
      <c r="AK193" s="4"/>
      <c r="AL193" s="1"/>
      <c r="AM193" s="1"/>
      <c r="AN193" s="1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 spans="1:61" ht="14.25" customHeight="1" x14ac:dyDescent="0.25">
      <c r="A194" s="1"/>
      <c r="B194" s="1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1"/>
      <c r="AK194" s="4"/>
      <c r="AL194" s="1"/>
      <c r="AM194" s="1"/>
      <c r="AN194" s="1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 spans="1:61" ht="14.25" customHeight="1" x14ac:dyDescent="0.25">
      <c r="A195" s="1"/>
      <c r="B195" s="1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1"/>
      <c r="AK195" s="4"/>
      <c r="AL195" s="1"/>
      <c r="AM195" s="1"/>
      <c r="AN195" s="1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spans="1:61" ht="14.25" customHeight="1" x14ac:dyDescent="0.25">
      <c r="A196" s="1"/>
      <c r="B196" s="1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1"/>
      <c r="AK196" s="4"/>
      <c r="AL196" s="1"/>
      <c r="AM196" s="1"/>
      <c r="AN196" s="1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spans="1:61" ht="14.25" customHeight="1" x14ac:dyDescent="0.25">
      <c r="A197" s="1"/>
      <c r="B197" s="1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1"/>
      <c r="AK197" s="4"/>
      <c r="AL197" s="1"/>
      <c r="AM197" s="1"/>
      <c r="AN197" s="1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spans="1:61" ht="14.25" customHeight="1" x14ac:dyDescent="0.25">
      <c r="A198" s="1"/>
      <c r="B198" s="1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1"/>
      <c r="AK198" s="4"/>
      <c r="AL198" s="1"/>
      <c r="AM198" s="1"/>
      <c r="AN198" s="1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spans="1:61" ht="14.25" customHeight="1" x14ac:dyDescent="0.25">
      <c r="A199" s="1"/>
      <c r="B199" s="1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1"/>
      <c r="AK199" s="4"/>
      <c r="AL199" s="1"/>
      <c r="AM199" s="1"/>
      <c r="AN199" s="1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 spans="1:61" ht="14.25" customHeight="1" x14ac:dyDescent="0.25">
      <c r="A200" s="1"/>
      <c r="B200" s="1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1"/>
      <c r="AK200" s="4"/>
      <c r="AL200" s="1"/>
      <c r="AM200" s="1"/>
      <c r="AN200" s="1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spans="1:61" ht="14.25" customHeight="1" x14ac:dyDescent="0.25">
      <c r="A201" s="1"/>
      <c r="B201" s="1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1"/>
      <c r="AK201" s="4"/>
      <c r="AL201" s="1"/>
      <c r="AM201" s="1"/>
      <c r="AN201" s="1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 spans="1:61" ht="14.25" customHeight="1" x14ac:dyDescent="0.25">
      <c r="A202" s="1"/>
      <c r="B202" s="1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1"/>
      <c r="AK202" s="4"/>
      <c r="AL202" s="1"/>
      <c r="AM202" s="1"/>
      <c r="AN202" s="1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 spans="1:61" ht="14.25" customHeight="1" x14ac:dyDescent="0.25">
      <c r="A203" s="1"/>
      <c r="B203" s="1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1"/>
      <c r="AK203" s="4"/>
      <c r="AL203" s="1"/>
      <c r="AM203" s="1"/>
      <c r="AN203" s="1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spans="1:61" ht="14.25" customHeight="1" x14ac:dyDescent="0.25">
      <c r="A204" s="1"/>
      <c r="B204" s="1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1"/>
      <c r="AK204" s="4"/>
      <c r="AL204" s="1"/>
      <c r="AM204" s="1"/>
      <c r="AN204" s="1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spans="1:61" ht="14.25" customHeight="1" x14ac:dyDescent="0.25">
      <c r="A205" s="1"/>
      <c r="B205" s="1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1"/>
      <c r="AK205" s="4"/>
      <c r="AL205" s="1"/>
      <c r="AM205" s="1"/>
      <c r="AN205" s="1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spans="1:61" ht="14.25" customHeight="1" x14ac:dyDescent="0.25">
      <c r="A206" s="1"/>
      <c r="B206" s="1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1"/>
      <c r="AK206" s="4"/>
      <c r="AL206" s="1"/>
      <c r="AM206" s="1"/>
      <c r="AN206" s="1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 spans="1:61" ht="14.25" customHeight="1" x14ac:dyDescent="0.25">
      <c r="A207" s="1"/>
      <c r="B207" s="1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1"/>
      <c r="AK207" s="4"/>
      <c r="AL207" s="1"/>
      <c r="AM207" s="1"/>
      <c r="AN207" s="1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spans="1:61" ht="14.25" customHeight="1" x14ac:dyDescent="0.25">
      <c r="A208" s="1"/>
      <c r="B208" s="1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1"/>
      <c r="AK208" s="4"/>
      <c r="AL208" s="1"/>
      <c r="AM208" s="1"/>
      <c r="AN208" s="1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 spans="1:61" ht="14.25" customHeight="1" x14ac:dyDescent="0.25">
      <c r="A209" s="1"/>
      <c r="B209" s="1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1"/>
      <c r="AK209" s="4"/>
      <c r="AL209" s="1"/>
      <c r="AM209" s="1"/>
      <c r="AN209" s="1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 spans="1:61" ht="14.25" customHeight="1" x14ac:dyDescent="0.25">
      <c r="A210" s="1"/>
      <c r="B210" s="1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1"/>
      <c r="AK210" s="4"/>
      <c r="AL210" s="1"/>
      <c r="AM210" s="1"/>
      <c r="AN210" s="1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spans="1:61" ht="14.25" customHeight="1" x14ac:dyDescent="0.25">
      <c r="A211" s="1"/>
      <c r="B211" s="1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1"/>
      <c r="AK211" s="4"/>
      <c r="AL211" s="1"/>
      <c r="AM211" s="1"/>
      <c r="AN211" s="1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 spans="1:61" ht="14.25" customHeight="1" x14ac:dyDescent="0.25">
      <c r="A212" s="1"/>
      <c r="B212" s="1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1"/>
      <c r="AK212" s="4"/>
      <c r="AL212" s="1"/>
      <c r="AM212" s="1"/>
      <c r="AN212" s="1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spans="1:61" ht="14.25" customHeight="1" x14ac:dyDescent="0.25">
      <c r="A213" s="1"/>
      <c r="B213" s="1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1"/>
      <c r="AK213" s="4"/>
      <c r="AL213" s="1"/>
      <c r="AM213" s="1"/>
      <c r="AN213" s="1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 spans="1:61" ht="14.25" customHeight="1" x14ac:dyDescent="0.25">
      <c r="A214" s="1"/>
      <c r="B214" s="1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1"/>
      <c r="AK214" s="4"/>
      <c r="AL214" s="1"/>
      <c r="AM214" s="1"/>
      <c r="AN214" s="1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spans="1:61" ht="14.25" customHeight="1" x14ac:dyDescent="0.25">
      <c r="A215" s="1"/>
      <c r="B215" s="1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1"/>
      <c r="AK215" s="4"/>
      <c r="AL215" s="1"/>
      <c r="AM215" s="1"/>
      <c r="AN215" s="1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spans="1:61" ht="14.25" customHeight="1" x14ac:dyDescent="0.25">
      <c r="A216" s="1"/>
      <c r="B216" s="1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1"/>
      <c r="AK216" s="4"/>
      <c r="AL216" s="1"/>
      <c r="AM216" s="1"/>
      <c r="AN216" s="1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spans="1:61" ht="14.25" customHeight="1" x14ac:dyDescent="0.25">
      <c r="A217" s="1"/>
      <c r="B217" s="1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1"/>
      <c r="AK217" s="4"/>
      <c r="AL217" s="1"/>
      <c r="AM217" s="1"/>
      <c r="AN217" s="1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 spans="1:61" ht="14.25" customHeight="1" x14ac:dyDescent="0.25">
      <c r="A218" s="1"/>
      <c r="B218" s="1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1"/>
      <c r="AK218" s="4"/>
      <c r="AL218" s="1"/>
      <c r="AM218" s="1"/>
      <c r="AN218" s="1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spans="1:61" ht="14.25" customHeight="1" x14ac:dyDescent="0.25">
      <c r="A219" s="1"/>
      <c r="B219" s="1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1"/>
      <c r="AK219" s="4"/>
      <c r="AL219" s="1"/>
      <c r="AM219" s="1"/>
      <c r="AN219" s="1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spans="1:61" ht="14.25" customHeight="1" x14ac:dyDescent="0.25">
      <c r="A220" s="1"/>
      <c r="B220" s="1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1"/>
      <c r="AK220" s="4"/>
      <c r="AL220" s="1"/>
      <c r="AM220" s="1"/>
      <c r="AN220" s="1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spans="1:61" ht="14.25" customHeight="1" x14ac:dyDescent="0.25">
      <c r="A221" s="1"/>
      <c r="B221" s="1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1"/>
      <c r="AK221" s="4"/>
      <c r="AL221" s="1"/>
      <c r="AM221" s="1"/>
      <c r="AN221" s="1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 spans="1:61" ht="14.25" customHeight="1" x14ac:dyDescent="0.25">
      <c r="A222" s="1"/>
      <c r="B222" s="1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1"/>
      <c r="AK222" s="4"/>
      <c r="AL222" s="1"/>
      <c r="AM222" s="1"/>
      <c r="AN222" s="1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 spans="1:61" ht="14.25" customHeight="1" x14ac:dyDescent="0.25">
      <c r="A223" s="1"/>
      <c r="B223" s="1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1"/>
      <c r="AK223" s="4"/>
      <c r="AL223" s="1"/>
      <c r="AM223" s="1"/>
      <c r="AN223" s="1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spans="1:61" ht="14.25" customHeight="1" x14ac:dyDescent="0.25">
      <c r="A224" s="1"/>
      <c r="B224" s="1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1"/>
      <c r="AK224" s="4"/>
      <c r="AL224" s="1"/>
      <c r="AM224" s="1"/>
      <c r="AN224" s="1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spans="1:61" ht="14.25" customHeight="1" x14ac:dyDescent="0.25">
      <c r="A225" s="1"/>
      <c r="B225" s="1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1"/>
      <c r="AK225" s="4"/>
      <c r="AL225" s="1"/>
      <c r="AM225" s="1"/>
      <c r="AN225" s="1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spans="1:61" ht="14.25" customHeight="1" x14ac:dyDescent="0.25">
      <c r="A226" s="1"/>
      <c r="B226" s="1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1"/>
      <c r="AK226" s="4"/>
      <c r="AL226" s="1"/>
      <c r="AM226" s="1"/>
      <c r="AN226" s="1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spans="1:61" ht="14.25" customHeight="1" x14ac:dyDescent="0.25">
      <c r="A227" s="1"/>
      <c r="B227" s="1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1"/>
      <c r="AK227" s="4"/>
      <c r="AL227" s="1"/>
      <c r="AM227" s="1"/>
      <c r="AN227" s="1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spans="1:61" ht="14.25" customHeight="1" x14ac:dyDescent="0.25">
      <c r="A228" s="1"/>
      <c r="B228" s="1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1"/>
      <c r="AK228" s="4"/>
      <c r="AL228" s="1"/>
      <c r="AM228" s="1"/>
      <c r="AN228" s="1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 spans="1:61" ht="14.25" customHeight="1" x14ac:dyDescent="0.25">
      <c r="A229" s="1"/>
      <c r="B229" s="1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1"/>
      <c r="AK229" s="4"/>
      <c r="AL229" s="1"/>
      <c r="AM229" s="1"/>
      <c r="AN229" s="1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spans="1:61" ht="14.25" customHeight="1" x14ac:dyDescent="0.25">
      <c r="A230" s="1"/>
      <c r="B230" s="1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1"/>
      <c r="AK230" s="4"/>
      <c r="AL230" s="1"/>
      <c r="AM230" s="1"/>
      <c r="AN230" s="1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spans="1:61" ht="14.25" customHeight="1" x14ac:dyDescent="0.25">
      <c r="A231" s="1"/>
      <c r="B231" s="1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1"/>
      <c r="AK231" s="4"/>
      <c r="AL231" s="1"/>
      <c r="AM231" s="1"/>
      <c r="AN231" s="1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spans="1:61" ht="14.25" customHeight="1" x14ac:dyDescent="0.25">
      <c r="A232" s="1"/>
      <c r="B232" s="1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1"/>
      <c r="AK232" s="4"/>
      <c r="AL232" s="1"/>
      <c r="AM232" s="1"/>
      <c r="AN232" s="1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 spans="1:61" ht="14.25" customHeight="1" x14ac:dyDescent="0.25">
      <c r="A233" s="1"/>
      <c r="B233" s="1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1"/>
      <c r="AK233" s="4"/>
      <c r="AL233" s="1"/>
      <c r="AM233" s="1"/>
      <c r="AN233" s="1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spans="1:61" ht="14.25" customHeight="1" x14ac:dyDescent="0.25">
      <c r="A234" s="1"/>
      <c r="B234" s="1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1"/>
      <c r="AK234" s="4"/>
      <c r="AL234" s="1"/>
      <c r="AM234" s="1"/>
      <c r="AN234" s="1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 spans="1:61" ht="14.25" customHeight="1" x14ac:dyDescent="0.25">
      <c r="A235" s="1"/>
      <c r="B235" s="1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1"/>
      <c r="AK235" s="4"/>
      <c r="AL235" s="1"/>
      <c r="AM235" s="1"/>
      <c r="AN235" s="1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 spans="1:61" ht="14.25" customHeight="1" x14ac:dyDescent="0.25">
      <c r="A236" s="1"/>
      <c r="B236" s="1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1"/>
      <c r="AK236" s="4"/>
      <c r="AL236" s="1"/>
      <c r="AM236" s="1"/>
      <c r="AN236" s="1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spans="1:61" ht="14.25" customHeight="1" x14ac:dyDescent="0.25">
      <c r="A237" s="1"/>
      <c r="B237" s="1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1"/>
      <c r="AK237" s="4"/>
      <c r="AL237" s="1"/>
      <c r="AM237" s="1"/>
      <c r="AN237" s="1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spans="1:61" ht="14.25" customHeight="1" x14ac:dyDescent="0.25">
      <c r="A238" s="1"/>
      <c r="B238" s="1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1"/>
      <c r="AK238" s="4"/>
      <c r="AL238" s="1"/>
      <c r="AM238" s="1"/>
      <c r="AN238" s="1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spans="1:61" ht="14.25" customHeight="1" x14ac:dyDescent="0.25">
      <c r="A239" s="1"/>
      <c r="B239" s="1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1"/>
      <c r="AK239" s="4"/>
      <c r="AL239" s="1"/>
      <c r="AM239" s="1"/>
      <c r="AN239" s="1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spans="1:61" ht="14.25" customHeight="1" x14ac:dyDescent="0.25">
      <c r="A240" s="1"/>
      <c r="B240" s="1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1"/>
      <c r="AK240" s="4"/>
      <c r="AL240" s="1"/>
      <c r="AM240" s="1"/>
      <c r="AN240" s="1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 spans="1:61" ht="14.25" customHeight="1" x14ac:dyDescent="0.25">
      <c r="A241" s="1"/>
      <c r="B241" s="1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1"/>
      <c r="AK241" s="4"/>
      <c r="AL241" s="1"/>
      <c r="AM241" s="1"/>
      <c r="AN241" s="1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 spans="1:61" ht="14.25" customHeight="1" x14ac:dyDescent="0.25">
      <c r="A242" s="1"/>
      <c r="B242" s="1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1"/>
      <c r="AK242" s="4"/>
      <c r="AL242" s="1"/>
      <c r="AM242" s="1"/>
      <c r="AN242" s="1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 spans="1:61" ht="14.25" customHeight="1" x14ac:dyDescent="0.25">
      <c r="A243" s="1"/>
      <c r="B243" s="1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1"/>
      <c r="AK243" s="4"/>
      <c r="AL243" s="1"/>
      <c r="AM243" s="1"/>
      <c r="AN243" s="1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 spans="1:61" ht="14.25" customHeight="1" x14ac:dyDescent="0.25">
      <c r="A244" s="1"/>
      <c r="B244" s="1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1"/>
      <c r="AK244" s="4"/>
      <c r="AL244" s="1"/>
      <c r="AM244" s="1"/>
      <c r="AN244" s="1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 spans="1:61" ht="14.25" customHeight="1" x14ac:dyDescent="0.25">
      <c r="A245" s="1"/>
      <c r="B245" s="1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1"/>
      <c r="AK245" s="4"/>
      <c r="AL245" s="1"/>
      <c r="AM245" s="1"/>
      <c r="AN245" s="1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spans="1:61" ht="14.25" customHeight="1" x14ac:dyDescent="0.25">
      <c r="A246" s="1"/>
      <c r="B246" s="1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1"/>
      <c r="AK246" s="4"/>
      <c r="AL246" s="1"/>
      <c r="AM246" s="1"/>
      <c r="AN246" s="1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 spans="1:61" ht="14.25" customHeight="1" x14ac:dyDescent="0.25">
      <c r="A247" s="1"/>
      <c r="B247" s="1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1"/>
      <c r="AK247" s="4"/>
      <c r="AL247" s="1"/>
      <c r="AM247" s="1"/>
      <c r="AN247" s="1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 spans="1:61" ht="14.25" customHeight="1" x14ac:dyDescent="0.25">
      <c r="A248" s="1"/>
      <c r="B248" s="1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1"/>
      <c r="AK248" s="4"/>
      <c r="AL248" s="1"/>
      <c r="AM248" s="1"/>
      <c r="AN248" s="1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spans="1:61" ht="14.25" customHeight="1" x14ac:dyDescent="0.25">
      <c r="A249" s="1"/>
      <c r="B249" s="1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1"/>
      <c r="AK249" s="4"/>
      <c r="AL249" s="1"/>
      <c r="AM249" s="1"/>
      <c r="AN249" s="1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 spans="1:61" ht="14.25" customHeight="1" x14ac:dyDescent="0.25">
      <c r="A250" s="1"/>
      <c r="B250" s="1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1"/>
      <c r="AK250" s="4"/>
      <c r="AL250" s="1"/>
      <c r="AM250" s="1"/>
      <c r="AN250" s="1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spans="1:61" ht="14.25" customHeight="1" x14ac:dyDescent="0.25">
      <c r="A251" s="1"/>
      <c r="B251" s="1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1"/>
      <c r="AK251" s="4"/>
      <c r="AL251" s="1"/>
      <c r="AM251" s="1"/>
      <c r="AN251" s="1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spans="1:61" ht="14.25" customHeight="1" x14ac:dyDescent="0.25">
      <c r="A252" s="1"/>
      <c r="B252" s="1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1"/>
      <c r="AK252" s="4"/>
      <c r="AL252" s="1"/>
      <c r="AM252" s="1"/>
      <c r="AN252" s="1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spans="1:61" ht="14.25" customHeight="1" x14ac:dyDescent="0.25">
      <c r="A253" s="1"/>
      <c r="B253" s="1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1"/>
      <c r="AK253" s="4"/>
      <c r="AL253" s="1"/>
      <c r="AM253" s="1"/>
      <c r="AN253" s="1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 spans="1:61" ht="14.25" customHeight="1" x14ac:dyDescent="0.25">
      <c r="A254" s="1"/>
      <c r="B254" s="1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1"/>
      <c r="AK254" s="4"/>
      <c r="AL254" s="1"/>
      <c r="AM254" s="1"/>
      <c r="AN254" s="1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 spans="1:61" ht="14.25" customHeight="1" x14ac:dyDescent="0.25">
      <c r="A255" s="1"/>
      <c r="B255" s="1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1"/>
      <c r="AK255" s="4"/>
      <c r="AL255" s="1"/>
      <c r="AM255" s="1"/>
      <c r="AN255" s="1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 spans="1:61" ht="14.25" customHeight="1" x14ac:dyDescent="0.25">
      <c r="A256" s="1"/>
      <c r="B256" s="1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1"/>
      <c r="AK256" s="4"/>
      <c r="AL256" s="1"/>
      <c r="AM256" s="1"/>
      <c r="AN256" s="1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 spans="1:61" ht="14.25" customHeight="1" x14ac:dyDescent="0.25">
      <c r="A257" s="1"/>
      <c r="B257" s="1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1"/>
      <c r="AK257" s="4"/>
      <c r="AL257" s="1"/>
      <c r="AM257" s="1"/>
      <c r="AN257" s="1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spans="1:61" ht="14.25" customHeight="1" x14ac:dyDescent="0.25">
      <c r="A258" s="1"/>
      <c r="B258" s="1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1"/>
      <c r="AK258" s="4"/>
      <c r="AL258" s="1"/>
      <c r="AM258" s="1"/>
      <c r="AN258" s="1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 spans="1:61" ht="14.25" customHeight="1" x14ac:dyDescent="0.25">
      <c r="A259" s="1"/>
      <c r="B259" s="1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1"/>
      <c r="AK259" s="4"/>
      <c r="AL259" s="1"/>
      <c r="AM259" s="1"/>
      <c r="AN259" s="1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spans="1:61" ht="14.25" customHeight="1" x14ac:dyDescent="0.25">
      <c r="A260" s="1"/>
      <c r="B260" s="1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1"/>
      <c r="AK260" s="4"/>
      <c r="AL260" s="1"/>
      <c r="AM260" s="1"/>
      <c r="AN260" s="1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spans="1:61" ht="14.25" customHeight="1" x14ac:dyDescent="0.25">
      <c r="A261" s="1"/>
      <c r="B261" s="1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1"/>
      <c r="AK261" s="4"/>
      <c r="AL261" s="1"/>
      <c r="AM261" s="1"/>
      <c r="AN261" s="1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spans="1:61" ht="14.25" customHeight="1" x14ac:dyDescent="0.25">
      <c r="A262" s="1"/>
      <c r="B262" s="1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1"/>
      <c r="AK262" s="4"/>
      <c r="AL262" s="1"/>
      <c r="AM262" s="1"/>
      <c r="AN262" s="1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 spans="1:61" ht="14.25" customHeight="1" x14ac:dyDescent="0.25">
      <c r="A263" s="1"/>
      <c r="B263" s="1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1"/>
      <c r="AK263" s="4"/>
      <c r="AL263" s="1"/>
      <c r="AM263" s="1"/>
      <c r="AN263" s="1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 spans="1:61" ht="14.25" customHeight="1" x14ac:dyDescent="0.25">
      <c r="A264" s="1"/>
      <c r="B264" s="1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1"/>
      <c r="AK264" s="4"/>
      <c r="AL264" s="1"/>
      <c r="AM264" s="1"/>
      <c r="AN264" s="1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spans="1:61" ht="14.25" customHeight="1" x14ac:dyDescent="0.25">
      <c r="A265" s="1"/>
      <c r="B265" s="1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1"/>
      <c r="AK265" s="4"/>
      <c r="AL265" s="1"/>
      <c r="AM265" s="1"/>
      <c r="AN265" s="1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 spans="1:61" ht="14.25" customHeight="1" x14ac:dyDescent="0.25">
      <c r="A266" s="1"/>
      <c r="B266" s="1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1"/>
      <c r="AK266" s="4"/>
      <c r="AL266" s="1"/>
      <c r="AM266" s="1"/>
      <c r="AN266" s="1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spans="1:61" ht="14.25" customHeight="1" x14ac:dyDescent="0.25">
      <c r="A267" s="1"/>
      <c r="B267" s="1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1"/>
      <c r="AK267" s="4"/>
      <c r="AL267" s="1"/>
      <c r="AM267" s="1"/>
      <c r="AN267" s="1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spans="1:61" ht="14.25" customHeight="1" x14ac:dyDescent="0.25">
      <c r="A268" s="1"/>
      <c r="B268" s="1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1"/>
      <c r="AK268" s="4"/>
      <c r="AL268" s="1"/>
      <c r="AM268" s="1"/>
      <c r="AN268" s="1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 spans="1:61" ht="14.25" customHeight="1" x14ac:dyDescent="0.25">
      <c r="A269" s="1"/>
      <c r="B269" s="1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1"/>
      <c r="AK269" s="4"/>
      <c r="AL269" s="1"/>
      <c r="AM269" s="1"/>
      <c r="AN269" s="1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 spans="1:61" ht="14.25" customHeight="1" x14ac:dyDescent="0.25">
      <c r="A270" s="1"/>
      <c r="B270" s="1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1"/>
      <c r="AK270" s="4"/>
      <c r="AL270" s="1"/>
      <c r="AM270" s="1"/>
      <c r="AN270" s="1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 spans="1:61" ht="14.25" customHeight="1" x14ac:dyDescent="0.25">
      <c r="A271" s="1"/>
      <c r="B271" s="1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1"/>
      <c r="AK271" s="4"/>
      <c r="AL271" s="1"/>
      <c r="AM271" s="1"/>
      <c r="AN271" s="1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 spans="1:61" ht="14.25" customHeight="1" x14ac:dyDescent="0.25">
      <c r="A272" s="1"/>
      <c r="B272" s="1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1"/>
      <c r="AK272" s="4"/>
      <c r="AL272" s="1"/>
      <c r="AM272" s="1"/>
      <c r="AN272" s="1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 spans="1:61" ht="14.25" customHeight="1" x14ac:dyDescent="0.25">
      <c r="A273" s="1"/>
      <c r="B273" s="1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1"/>
      <c r="AK273" s="4"/>
      <c r="AL273" s="1"/>
      <c r="AM273" s="1"/>
      <c r="AN273" s="1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 spans="1:61" ht="14.25" customHeight="1" x14ac:dyDescent="0.25">
      <c r="A274" s="1"/>
      <c r="B274" s="1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1"/>
      <c r="AK274" s="4"/>
      <c r="AL274" s="1"/>
      <c r="AM274" s="1"/>
      <c r="AN274" s="1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 spans="1:61" ht="14.25" customHeight="1" x14ac:dyDescent="0.25">
      <c r="A275" s="1"/>
      <c r="B275" s="1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1"/>
      <c r="AK275" s="4"/>
      <c r="AL275" s="1"/>
      <c r="AM275" s="1"/>
      <c r="AN275" s="1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 spans="1:61" ht="14.25" customHeight="1" x14ac:dyDescent="0.25">
      <c r="A276" s="1"/>
      <c r="B276" s="1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1"/>
      <c r="AK276" s="4"/>
      <c r="AL276" s="1"/>
      <c r="AM276" s="1"/>
      <c r="AN276" s="1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 spans="1:61" ht="14.25" customHeight="1" x14ac:dyDescent="0.25">
      <c r="A277" s="1"/>
      <c r="B277" s="1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1"/>
      <c r="AK277" s="4"/>
      <c r="AL277" s="1"/>
      <c r="AM277" s="1"/>
      <c r="AN277" s="1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 spans="1:61" ht="14.25" customHeight="1" x14ac:dyDescent="0.25">
      <c r="A278" s="1"/>
      <c r="B278" s="1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1"/>
      <c r="AK278" s="4"/>
      <c r="AL278" s="1"/>
      <c r="AM278" s="1"/>
      <c r="AN278" s="1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 spans="1:61" ht="14.25" customHeight="1" x14ac:dyDescent="0.25">
      <c r="A279" s="1"/>
      <c r="B279" s="1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1"/>
      <c r="AK279" s="4"/>
      <c r="AL279" s="1"/>
      <c r="AM279" s="1"/>
      <c r="AN279" s="1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 spans="1:61" ht="14.25" customHeight="1" x14ac:dyDescent="0.25">
      <c r="A280" s="1"/>
      <c r="B280" s="1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1"/>
      <c r="AK280" s="4"/>
      <c r="AL280" s="1"/>
      <c r="AM280" s="1"/>
      <c r="AN280" s="1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spans="1:61" ht="14.25" customHeight="1" x14ac:dyDescent="0.25">
      <c r="A281" s="1"/>
      <c r="B281" s="1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1"/>
      <c r="AK281" s="4"/>
      <c r="AL281" s="1"/>
      <c r="AM281" s="1"/>
      <c r="AN281" s="1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 spans="1:61" ht="14.25" customHeight="1" x14ac:dyDescent="0.25">
      <c r="A282" s="1"/>
      <c r="B282" s="1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1"/>
      <c r="AK282" s="4"/>
      <c r="AL282" s="1"/>
      <c r="AM282" s="1"/>
      <c r="AN282" s="1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 spans="1:61" ht="14.25" customHeight="1" x14ac:dyDescent="0.25">
      <c r="A283" s="1"/>
      <c r="B283" s="1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1"/>
      <c r="AK283" s="4"/>
      <c r="AL283" s="1"/>
      <c r="AM283" s="1"/>
      <c r="AN283" s="1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 spans="1:61" ht="14.25" customHeight="1" x14ac:dyDescent="0.25">
      <c r="A284" s="1"/>
      <c r="B284" s="1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1"/>
      <c r="AK284" s="4"/>
      <c r="AL284" s="1"/>
      <c r="AM284" s="1"/>
      <c r="AN284" s="1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spans="1:61" ht="14.25" customHeight="1" x14ac:dyDescent="0.25">
      <c r="A285" s="1"/>
      <c r="B285" s="1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1"/>
      <c r="AK285" s="4"/>
      <c r="AL285" s="1"/>
      <c r="AM285" s="1"/>
      <c r="AN285" s="1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 spans="1:61" ht="14.25" customHeight="1" x14ac:dyDescent="0.25">
      <c r="A286" s="1"/>
      <c r="B286" s="1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1"/>
      <c r="AK286" s="4"/>
      <c r="AL286" s="1"/>
      <c r="AM286" s="1"/>
      <c r="AN286" s="1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 spans="1:61" ht="14.25" customHeight="1" x14ac:dyDescent="0.25">
      <c r="A287" s="1"/>
      <c r="B287" s="1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1"/>
      <c r="AK287" s="4"/>
      <c r="AL287" s="1"/>
      <c r="AM287" s="1"/>
      <c r="AN287" s="1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spans="1:61" ht="14.25" customHeight="1" x14ac:dyDescent="0.25">
      <c r="A288" s="1"/>
      <c r="B288" s="1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1"/>
      <c r="AK288" s="4"/>
      <c r="AL288" s="1"/>
      <c r="AM288" s="1"/>
      <c r="AN288" s="1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spans="1:61" ht="14.25" customHeight="1" x14ac:dyDescent="0.25">
      <c r="A289" s="1"/>
      <c r="B289" s="1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1"/>
      <c r="AK289" s="4"/>
      <c r="AL289" s="1"/>
      <c r="AM289" s="1"/>
      <c r="AN289" s="1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spans="1:61" ht="14.25" customHeight="1" x14ac:dyDescent="0.25">
      <c r="A290" s="1"/>
      <c r="B290" s="1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1"/>
      <c r="AK290" s="4"/>
      <c r="AL290" s="1"/>
      <c r="AM290" s="1"/>
      <c r="AN290" s="1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spans="1:61" ht="14.25" customHeight="1" x14ac:dyDescent="0.25">
      <c r="A291" s="1"/>
      <c r="B291" s="1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1"/>
      <c r="AK291" s="4"/>
      <c r="AL291" s="1"/>
      <c r="AM291" s="1"/>
      <c r="AN291" s="1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spans="1:61" ht="14.25" customHeight="1" x14ac:dyDescent="0.25">
      <c r="A292" s="1"/>
      <c r="B292" s="1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1"/>
      <c r="AK292" s="4"/>
      <c r="AL292" s="1"/>
      <c r="AM292" s="1"/>
      <c r="AN292" s="1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spans="1:61" ht="14.25" customHeight="1" x14ac:dyDescent="0.25">
      <c r="A293" s="1"/>
      <c r="B293" s="1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1"/>
      <c r="AK293" s="4"/>
      <c r="AL293" s="1"/>
      <c r="AM293" s="1"/>
      <c r="AN293" s="1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spans="1:61" ht="14.25" customHeight="1" x14ac:dyDescent="0.25">
      <c r="A294" s="1"/>
      <c r="B294" s="1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1"/>
      <c r="AK294" s="4"/>
      <c r="AL294" s="1"/>
      <c r="AM294" s="1"/>
      <c r="AN294" s="1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spans="1:61" ht="14.25" customHeight="1" x14ac:dyDescent="0.25">
      <c r="A295" s="1"/>
      <c r="B295" s="1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1"/>
      <c r="AK295" s="4"/>
      <c r="AL295" s="1"/>
      <c r="AM295" s="1"/>
      <c r="AN295" s="1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spans="1:61" ht="14.25" customHeight="1" x14ac:dyDescent="0.25">
      <c r="A296" s="1"/>
      <c r="B296" s="1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1"/>
      <c r="AK296" s="4"/>
      <c r="AL296" s="1"/>
      <c r="AM296" s="1"/>
      <c r="AN296" s="1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spans="1:61" ht="14.25" customHeight="1" x14ac:dyDescent="0.25">
      <c r="A297" s="1"/>
      <c r="B297" s="1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1"/>
      <c r="AK297" s="4"/>
      <c r="AL297" s="1"/>
      <c r="AM297" s="1"/>
      <c r="AN297" s="1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spans="1:61" ht="14.25" customHeight="1" x14ac:dyDescent="0.25">
      <c r="A298" s="1"/>
      <c r="B298" s="1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1"/>
      <c r="AK298" s="4"/>
      <c r="AL298" s="1"/>
      <c r="AM298" s="1"/>
      <c r="AN298" s="1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spans="1:61" ht="14.25" customHeight="1" x14ac:dyDescent="0.25">
      <c r="A299" s="1"/>
      <c r="B299" s="1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1"/>
      <c r="AK299" s="4"/>
      <c r="AL299" s="1"/>
      <c r="AM299" s="1"/>
      <c r="AN299" s="1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spans="1:61" ht="14.25" customHeight="1" x14ac:dyDescent="0.25">
      <c r="A300" s="1"/>
      <c r="B300" s="1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1"/>
      <c r="AK300" s="4"/>
      <c r="AL300" s="1"/>
      <c r="AM300" s="1"/>
      <c r="AN300" s="1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spans="1:61" ht="14.25" customHeight="1" x14ac:dyDescent="0.25">
      <c r="A301" s="1"/>
      <c r="B301" s="1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1"/>
      <c r="AK301" s="4"/>
      <c r="AL301" s="1"/>
      <c r="AM301" s="1"/>
      <c r="AN301" s="1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spans="1:61" ht="14.25" customHeight="1" x14ac:dyDescent="0.25">
      <c r="A302" s="1"/>
      <c r="B302" s="1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1"/>
      <c r="AK302" s="4"/>
      <c r="AL302" s="1"/>
      <c r="AM302" s="1"/>
      <c r="AN302" s="1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spans="1:61" ht="14.25" customHeight="1" x14ac:dyDescent="0.25">
      <c r="A303" s="1"/>
      <c r="B303" s="1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1"/>
      <c r="AK303" s="4"/>
      <c r="AL303" s="1"/>
      <c r="AM303" s="1"/>
      <c r="AN303" s="1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spans="1:61" ht="14.25" customHeight="1" x14ac:dyDescent="0.25">
      <c r="A304" s="1"/>
      <c r="B304" s="1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1"/>
      <c r="AK304" s="4"/>
      <c r="AL304" s="1"/>
      <c r="AM304" s="1"/>
      <c r="AN304" s="1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spans="1:61" ht="14.25" customHeight="1" x14ac:dyDescent="0.25">
      <c r="A305" s="1"/>
      <c r="B305" s="1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1"/>
      <c r="AK305" s="4"/>
      <c r="AL305" s="1"/>
      <c r="AM305" s="1"/>
      <c r="AN305" s="1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spans="1:61" ht="14.25" customHeight="1" x14ac:dyDescent="0.25">
      <c r="A306" s="1"/>
      <c r="B306" s="1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1"/>
      <c r="AK306" s="4"/>
      <c r="AL306" s="1"/>
      <c r="AM306" s="1"/>
      <c r="AN306" s="1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spans="1:61" ht="14.25" customHeight="1" x14ac:dyDescent="0.25">
      <c r="A307" s="1"/>
      <c r="B307" s="1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1"/>
      <c r="AK307" s="4"/>
      <c r="AL307" s="1"/>
      <c r="AM307" s="1"/>
      <c r="AN307" s="1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spans="1:61" ht="14.25" customHeight="1" x14ac:dyDescent="0.25">
      <c r="A308" s="1"/>
      <c r="B308" s="1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1"/>
      <c r="AK308" s="4"/>
      <c r="AL308" s="1"/>
      <c r="AM308" s="1"/>
      <c r="AN308" s="1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spans="1:61" ht="14.25" customHeight="1" x14ac:dyDescent="0.25">
      <c r="A309" s="1"/>
      <c r="B309" s="1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1"/>
      <c r="AK309" s="4"/>
      <c r="AL309" s="1"/>
      <c r="AM309" s="1"/>
      <c r="AN309" s="1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spans="1:61" ht="14.25" customHeight="1" x14ac:dyDescent="0.25">
      <c r="A310" s="1"/>
      <c r="B310" s="1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1"/>
      <c r="AK310" s="4"/>
      <c r="AL310" s="1"/>
      <c r="AM310" s="1"/>
      <c r="AN310" s="1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spans="1:61" ht="14.25" customHeight="1" x14ac:dyDescent="0.25">
      <c r="A311" s="1"/>
      <c r="B311" s="1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1"/>
      <c r="AK311" s="4"/>
      <c r="AL311" s="1"/>
      <c r="AM311" s="1"/>
      <c r="AN311" s="1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spans="1:61" ht="14.25" customHeight="1" x14ac:dyDescent="0.25">
      <c r="A312" s="1"/>
      <c r="B312" s="1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1"/>
      <c r="AK312" s="4"/>
      <c r="AL312" s="1"/>
      <c r="AM312" s="1"/>
      <c r="AN312" s="1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spans="1:61" ht="14.25" customHeight="1" x14ac:dyDescent="0.25">
      <c r="A313" s="1"/>
      <c r="B313" s="1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1"/>
      <c r="AK313" s="4"/>
      <c r="AL313" s="1"/>
      <c r="AM313" s="1"/>
      <c r="AN313" s="1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spans="1:61" ht="14.25" customHeight="1" x14ac:dyDescent="0.25">
      <c r="A314" s="1"/>
      <c r="B314" s="1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1"/>
      <c r="AK314" s="4"/>
      <c r="AL314" s="1"/>
      <c r="AM314" s="1"/>
      <c r="AN314" s="1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</row>
    <row r="315" spans="1:61" ht="14.25" customHeight="1" x14ac:dyDescent="0.25">
      <c r="A315" s="1"/>
      <c r="B315" s="1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1"/>
      <c r="AK315" s="4"/>
      <c r="AL315" s="1"/>
      <c r="AM315" s="1"/>
      <c r="AN315" s="1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 spans="1:61" ht="14.25" customHeight="1" x14ac:dyDescent="0.25">
      <c r="A316" s="1"/>
      <c r="B316" s="1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1"/>
      <c r="AK316" s="4"/>
      <c r="AL316" s="1"/>
      <c r="AM316" s="1"/>
      <c r="AN316" s="1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</row>
    <row r="317" spans="1:61" ht="14.25" customHeight="1" x14ac:dyDescent="0.25">
      <c r="A317" s="1"/>
      <c r="B317" s="1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1"/>
      <c r="AK317" s="4"/>
      <c r="AL317" s="1"/>
      <c r="AM317" s="1"/>
      <c r="AN317" s="1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</row>
    <row r="318" spans="1:61" ht="14.25" customHeight="1" x14ac:dyDescent="0.25">
      <c r="A318" s="1"/>
      <c r="B318" s="1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1"/>
      <c r="AK318" s="4"/>
      <c r="AL318" s="1"/>
      <c r="AM318" s="1"/>
      <c r="AN318" s="1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 spans="1:61" ht="14.25" customHeight="1" x14ac:dyDescent="0.25">
      <c r="A319" s="1"/>
      <c r="B319" s="1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1"/>
      <c r="AK319" s="4"/>
      <c r="AL319" s="1"/>
      <c r="AM319" s="1"/>
      <c r="AN319" s="1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</row>
    <row r="320" spans="1:61" ht="14.25" customHeight="1" x14ac:dyDescent="0.25">
      <c r="A320" s="1"/>
      <c r="B320" s="1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1"/>
      <c r="AK320" s="4"/>
      <c r="AL320" s="1"/>
      <c r="AM320" s="1"/>
      <c r="AN320" s="1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 spans="1:61" ht="14.25" customHeight="1" x14ac:dyDescent="0.25">
      <c r="A321" s="1"/>
      <c r="B321" s="1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1"/>
      <c r="AK321" s="4"/>
      <c r="AL321" s="1"/>
      <c r="AM321" s="1"/>
      <c r="AN321" s="1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</row>
    <row r="322" spans="1:61" ht="14.25" customHeight="1" x14ac:dyDescent="0.25">
      <c r="A322" s="1"/>
      <c r="B322" s="1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1"/>
      <c r="AK322" s="4"/>
      <c r="AL322" s="1"/>
      <c r="AM322" s="1"/>
      <c r="AN322" s="1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 spans="1:61" ht="14.25" customHeight="1" x14ac:dyDescent="0.25">
      <c r="A323" s="1"/>
      <c r="B323" s="1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1"/>
      <c r="AK323" s="4"/>
      <c r="AL323" s="1"/>
      <c r="AM323" s="1"/>
      <c r="AN323" s="1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 spans="1:61" ht="14.25" customHeight="1" x14ac:dyDescent="0.25">
      <c r="A324" s="1"/>
      <c r="B324" s="1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1"/>
      <c r="AK324" s="4"/>
      <c r="AL324" s="1"/>
      <c r="AM324" s="1"/>
      <c r="AN324" s="1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</row>
    <row r="325" spans="1:61" ht="14.25" customHeight="1" x14ac:dyDescent="0.25">
      <c r="A325" s="1"/>
      <c r="B325" s="1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1"/>
      <c r="AK325" s="4"/>
      <c r="AL325" s="1"/>
      <c r="AM325" s="1"/>
      <c r="AN325" s="1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</row>
    <row r="326" spans="1:61" ht="14.25" customHeight="1" x14ac:dyDescent="0.25">
      <c r="A326" s="1"/>
      <c r="B326" s="1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1"/>
      <c r="AK326" s="4"/>
      <c r="AL326" s="1"/>
      <c r="AM326" s="1"/>
      <c r="AN326" s="1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</row>
    <row r="327" spans="1:61" ht="14.25" customHeight="1" x14ac:dyDescent="0.25">
      <c r="A327" s="1"/>
      <c r="B327" s="1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1"/>
      <c r="AK327" s="4"/>
      <c r="AL327" s="1"/>
      <c r="AM327" s="1"/>
      <c r="AN327" s="1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</row>
    <row r="328" spans="1:61" ht="14.25" customHeight="1" x14ac:dyDescent="0.25">
      <c r="A328" s="1"/>
      <c r="B328" s="1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1"/>
      <c r="AK328" s="4"/>
      <c r="AL328" s="1"/>
      <c r="AM328" s="1"/>
      <c r="AN328" s="1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</row>
    <row r="329" spans="1:61" ht="14.25" customHeight="1" x14ac:dyDescent="0.25">
      <c r="A329" s="1"/>
      <c r="B329" s="1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1"/>
      <c r="AK329" s="4"/>
      <c r="AL329" s="1"/>
      <c r="AM329" s="1"/>
      <c r="AN329" s="1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</row>
    <row r="330" spans="1:61" ht="14.25" customHeight="1" x14ac:dyDescent="0.25">
      <c r="A330" s="1"/>
      <c r="B330" s="1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1"/>
      <c r="AK330" s="4"/>
      <c r="AL330" s="1"/>
      <c r="AM330" s="1"/>
      <c r="AN330" s="1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</row>
    <row r="331" spans="1:61" ht="14.25" customHeight="1" x14ac:dyDescent="0.25">
      <c r="A331" s="1"/>
      <c r="B331" s="1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1"/>
      <c r="AK331" s="4"/>
      <c r="AL331" s="1"/>
      <c r="AM331" s="1"/>
      <c r="AN331" s="1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 spans="1:61" ht="14.25" customHeight="1" x14ac:dyDescent="0.25">
      <c r="A332" s="1"/>
      <c r="B332" s="1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1"/>
      <c r="AK332" s="4"/>
      <c r="AL332" s="1"/>
      <c r="AM332" s="1"/>
      <c r="AN332" s="1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 spans="1:61" ht="14.25" customHeight="1" x14ac:dyDescent="0.25">
      <c r="A333" s="1"/>
      <c r="B333" s="1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1"/>
      <c r="AK333" s="4"/>
      <c r="AL333" s="1"/>
      <c r="AM333" s="1"/>
      <c r="AN333" s="1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</row>
    <row r="334" spans="1:61" ht="14.25" customHeight="1" x14ac:dyDescent="0.25">
      <c r="A334" s="1"/>
      <c r="B334" s="1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1"/>
      <c r="AK334" s="4"/>
      <c r="AL334" s="1"/>
      <c r="AM334" s="1"/>
      <c r="AN334" s="1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</row>
    <row r="335" spans="1:61" ht="14.25" customHeight="1" x14ac:dyDescent="0.25">
      <c r="A335" s="1"/>
      <c r="B335" s="1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1"/>
      <c r="AK335" s="4"/>
      <c r="AL335" s="1"/>
      <c r="AM335" s="1"/>
      <c r="AN335" s="1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</row>
    <row r="336" spans="1:61" ht="14.25" customHeight="1" x14ac:dyDescent="0.25">
      <c r="A336" s="1"/>
      <c r="B336" s="1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1"/>
      <c r="AK336" s="4"/>
      <c r="AL336" s="1"/>
      <c r="AM336" s="1"/>
      <c r="AN336" s="1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</row>
    <row r="337" spans="1:61" ht="14.25" customHeight="1" x14ac:dyDescent="0.25">
      <c r="A337" s="1"/>
      <c r="B337" s="1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1"/>
      <c r="AK337" s="4"/>
      <c r="AL337" s="1"/>
      <c r="AM337" s="1"/>
      <c r="AN337" s="1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</row>
    <row r="338" spans="1:61" ht="14.25" customHeight="1" x14ac:dyDescent="0.25">
      <c r="A338" s="1"/>
      <c r="B338" s="1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1"/>
      <c r="AK338" s="4"/>
      <c r="AL338" s="1"/>
      <c r="AM338" s="1"/>
      <c r="AN338" s="1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 spans="1:61" ht="14.25" customHeight="1" x14ac:dyDescent="0.25">
      <c r="A339" s="1"/>
      <c r="B339" s="1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1"/>
      <c r="AK339" s="4"/>
      <c r="AL339" s="1"/>
      <c r="AM339" s="1"/>
      <c r="AN339" s="1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</row>
    <row r="340" spans="1:61" ht="14.25" customHeight="1" x14ac:dyDescent="0.25">
      <c r="A340" s="1"/>
      <c r="B340" s="1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1"/>
      <c r="AK340" s="4"/>
      <c r="AL340" s="1"/>
      <c r="AM340" s="1"/>
      <c r="AN340" s="1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</row>
    <row r="341" spans="1:61" ht="14.25" customHeight="1" x14ac:dyDescent="0.25">
      <c r="A341" s="1"/>
      <c r="B341" s="1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1"/>
      <c r="AK341" s="4"/>
      <c r="AL341" s="1"/>
      <c r="AM341" s="1"/>
      <c r="AN341" s="1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</row>
    <row r="342" spans="1:61" ht="14.25" customHeight="1" x14ac:dyDescent="0.25">
      <c r="A342" s="1"/>
      <c r="B342" s="1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1"/>
      <c r="AK342" s="4"/>
      <c r="AL342" s="1"/>
      <c r="AM342" s="1"/>
      <c r="AN342" s="1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</row>
    <row r="343" spans="1:61" ht="14.25" customHeight="1" x14ac:dyDescent="0.25">
      <c r="A343" s="1"/>
      <c r="B343" s="1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1"/>
      <c r="AK343" s="4"/>
      <c r="AL343" s="1"/>
      <c r="AM343" s="1"/>
      <c r="AN343" s="1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 spans="1:61" ht="14.25" customHeight="1" x14ac:dyDescent="0.25">
      <c r="A344" s="1"/>
      <c r="B344" s="1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1"/>
      <c r="AK344" s="4"/>
      <c r="AL344" s="1"/>
      <c r="AM344" s="1"/>
      <c r="AN344" s="1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 spans="1:61" ht="14.25" customHeight="1" x14ac:dyDescent="0.25">
      <c r="A345" s="1"/>
      <c r="B345" s="1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1"/>
      <c r="AK345" s="4"/>
      <c r="AL345" s="1"/>
      <c r="AM345" s="1"/>
      <c r="AN345" s="1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 spans="1:61" ht="14.25" customHeight="1" x14ac:dyDescent="0.25">
      <c r="A346" s="1"/>
      <c r="B346" s="1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1"/>
      <c r="AK346" s="4"/>
      <c r="AL346" s="1"/>
      <c r="AM346" s="1"/>
      <c r="AN346" s="1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</row>
    <row r="347" spans="1:61" ht="14.25" customHeight="1" x14ac:dyDescent="0.25">
      <c r="A347" s="1"/>
      <c r="B347" s="1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1"/>
      <c r="AK347" s="4"/>
      <c r="AL347" s="1"/>
      <c r="AM347" s="1"/>
      <c r="AN347" s="1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</row>
    <row r="348" spans="1:61" ht="14.25" customHeight="1" x14ac:dyDescent="0.25">
      <c r="A348" s="1"/>
      <c r="B348" s="1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1"/>
      <c r="AK348" s="4"/>
      <c r="AL348" s="1"/>
      <c r="AM348" s="1"/>
      <c r="AN348" s="1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 spans="1:61" ht="14.25" customHeight="1" x14ac:dyDescent="0.25">
      <c r="A349" s="1"/>
      <c r="B349" s="1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1"/>
      <c r="AK349" s="4"/>
      <c r="AL349" s="1"/>
      <c r="AM349" s="1"/>
      <c r="AN349" s="1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 spans="1:61" ht="14.25" customHeight="1" x14ac:dyDescent="0.25">
      <c r="A350" s="1"/>
      <c r="B350" s="1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1"/>
      <c r="AK350" s="4"/>
      <c r="AL350" s="1"/>
      <c r="AM350" s="1"/>
      <c r="AN350" s="1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 spans="1:61" ht="14.25" customHeight="1" x14ac:dyDescent="0.25">
      <c r="A351" s="1"/>
      <c r="B351" s="1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1"/>
      <c r="AK351" s="4"/>
      <c r="AL351" s="1"/>
      <c r="AM351" s="1"/>
      <c r="AN351" s="1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</row>
    <row r="352" spans="1:61" ht="14.25" customHeight="1" x14ac:dyDescent="0.25">
      <c r="A352" s="1"/>
      <c r="B352" s="1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1"/>
      <c r="AK352" s="4"/>
      <c r="AL352" s="1"/>
      <c r="AM352" s="1"/>
      <c r="AN352" s="1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 spans="1:61" ht="14.25" customHeight="1" x14ac:dyDescent="0.25">
      <c r="A353" s="1"/>
      <c r="B353" s="1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1"/>
      <c r="AK353" s="4"/>
      <c r="AL353" s="1"/>
      <c r="AM353" s="1"/>
      <c r="AN353" s="1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</row>
    <row r="354" spans="1:61" ht="14.25" customHeight="1" x14ac:dyDescent="0.25">
      <c r="A354" s="1"/>
      <c r="B354" s="1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1"/>
      <c r="AK354" s="4"/>
      <c r="AL354" s="1"/>
      <c r="AM354" s="1"/>
      <c r="AN354" s="1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</row>
    <row r="355" spans="1:61" ht="14.25" customHeight="1" x14ac:dyDescent="0.25">
      <c r="A355" s="1"/>
      <c r="B355" s="1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1"/>
      <c r="AK355" s="4"/>
      <c r="AL355" s="1"/>
      <c r="AM355" s="1"/>
      <c r="AN355" s="1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 spans="1:61" ht="14.25" customHeight="1" x14ac:dyDescent="0.25">
      <c r="A356" s="1"/>
      <c r="B356" s="1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1"/>
      <c r="AK356" s="4"/>
      <c r="AL356" s="1"/>
      <c r="AM356" s="1"/>
      <c r="AN356" s="1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 spans="1:61" ht="14.25" customHeight="1" x14ac:dyDescent="0.25">
      <c r="A357" s="1"/>
      <c r="B357" s="1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1"/>
      <c r="AK357" s="4"/>
      <c r="AL357" s="1"/>
      <c r="AM357" s="1"/>
      <c r="AN357" s="1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 spans="1:61" ht="14.25" customHeight="1" x14ac:dyDescent="0.25">
      <c r="A358" s="1"/>
      <c r="B358" s="1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1"/>
      <c r="AK358" s="4"/>
      <c r="AL358" s="1"/>
      <c r="AM358" s="1"/>
      <c r="AN358" s="1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</row>
    <row r="359" spans="1:61" ht="14.25" customHeight="1" x14ac:dyDescent="0.25">
      <c r="A359" s="1"/>
      <c r="B359" s="1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1"/>
      <c r="AK359" s="4"/>
      <c r="AL359" s="1"/>
      <c r="AM359" s="1"/>
      <c r="AN359" s="1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 spans="1:61" ht="14.25" customHeight="1" x14ac:dyDescent="0.25">
      <c r="A360" s="1"/>
      <c r="B360" s="1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1"/>
      <c r="AK360" s="4"/>
      <c r="AL360" s="1"/>
      <c r="AM360" s="1"/>
      <c r="AN360" s="1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  <row r="361" spans="1:61" ht="14.25" customHeight="1" x14ac:dyDescent="0.25">
      <c r="A361" s="1"/>
      <c r="B361" s="1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1"/>
      <c r="AK361" s="4"/>
      <c r="AL361" s="1"/>
      <c r="AM361" s="1"/>
      <c r="AN361" s="1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</row>
    <row r="362" spans="1:61" ht="14.25" customHeight="1" x14ac:dyDescent="0.25">
      <c r="A362" s="1"/>
      <c r="B362" s="1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1"/>
      <c r="AK362" s="4"/>
      <c r="AL362" s="1"/>
      <c r="AM362" s="1"/>
      <c r="AN362" s="1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</row>
    <row r="363" spans="1:61" ht="14.25" customHeight="1" x14ac:dyDescent="0.25">
      <c r="A363" s="1"/>
      <c r="B363" s="1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1"/>
      <c r="AK363" s="4"/>
      <c r="AL363" s="1"/>
      <c r="AM363" s="1"/>
      <c r="AN363" s="1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</row>
    <row r="364" spans="1:61" ht="14.25" customHeight="1" x14ac:dyDescent="0.25">
      <c r="A364" s="1"/>
      <c r="B364" s="1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1"/>
      <c r="AK364" s="4"/>
      <c r="AL364" s="1"/>
      <c r="AM364" s="1"/>
      <c r="AN364" s="1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</row>
    <row r="365" spans="1:61" ht="14.25" customHeight="1" x14ac:dyDescent="0.25">
      <c r="A365" s="1"/>
      <c r="B365" s="1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1"/>
      <c r="AK365" s="4"/>
      <c r="AL365" s="1"/>
      <c r="AM365" s="1"/>
      <c r="AN365" s="1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</row>
    <row r="366" spans="1:61" ht="14.25" customHeight="1" x14ac:dyDescent="0.25">
      <c r="A366" s="1"/>
      <c r="B366" s="1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1"/>
      <c r="AK366" s="4"/>
      <c r="AL366" s="1"/>
      <c r="AM366" s="1"/>
      <c r="AN366" s="1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</row>
    <row r="367" spans="1:61" ht="14.25" customHeight="1" x14ac:dyDescent="0.25">
      <c r="A367" s="1"/>
      <c r="B367" s="1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1"/>
      <c r="AK367" s="4"/>
      <c r="AL367" s="1"/>
      <c r="AM367" s="1"/>
      <c r="AN367" s="1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</row>
    <row r="368" spans="1:61" ht="14.25" customHeight="1" x14ac:dyDescent="0.25">
      <c r="A368" s="1"/>
      <c r="B368" s="1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1"/>
      <c r="AK368" s="4"/>
      <c r="AL368" s="1"/>
      <c r="AM368" s="1"/>
      <c r="AN368" s="1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</row>
    <row r="369" spans="1:61" ht="14.25" customHeight="1" x14ac:dyDescent="0.25">
      <c r="A369" s="1"/>
      <c r="B369" s="1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1"/>
      <c r="AK369" s="4"/>
      <c r="AL369" s="1"/>
      <c r="AM369" s="1"/>
      <c r="AN369" s="1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</row>
    <row r="370" spans="1:61" ht="14.25" customHeight="1" x14ac:dyDescent="0.25">
      <c r="A370" s="1"/>
      <c r="B370" s="1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1"/>
      <c r="AK370" s="4"/>
      <c r="AL370" s="1"/>
      <c r="AM370" s="1"/>
      <c r="AN370" s="1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</row>
    <row r="371" spans="1:61" ht="14.25" customHeight="1" x14ac:dyDescent="0.25">
      <c r="A371" s="1"/>
      <c r="B371" s="1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1"/>
      <c r="AK371" s="4"/>
      <c r="AL371" s="1"/>
      <c r="AM371" s="1"/>
      <c r="AN371" s="1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</row>
    <row r="372" spans="1:61" ht="14.25" customHeight="1" x14ac:dyDescent="0.25">
      <c r="A372" s="1"/>
      <c r="B372" s="1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1"/>
      <c r="AK372" s="4"/>
      <c r="AL372" s="1"/>
      <c r="AM372" s="1"/>
      <c r="AN372" s="1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</row>
    <row r="373" spans="1:61" ht="14.25" customHeight="1" x14ac:dyDescent="0.25">
      <c r="A373" s="1"/>
      <c r="B373" s="1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1"/>
      <c r="AK373" s="4"/>
      <c r="AL373" s="1"/>
      <c r="AM373" s="1"/>
      <c r="AN373" s="1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</row>
    <row r="374" spans="1:61" ht="14.25" customHeight="1" x14ac:dyDescent="0.25">
      <c r="A374" s="1"/>
      <c r="B374" s="1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1"/>
      <c r="AK374" s="4"/>
      <c r="AL374" s="1"/>
      <c r="AM374" s="1"/>
      <c r="AN374" s="1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</row>
    <row r="375" spans="1:61" ht="14.25" customHeight="1" x14ac:dyDescent="0.25">
      <c r="A375" s="1"/>
      <c r="B375" s="1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1"/>
      <c r="AK375" s="4"/>
      <c r="AL375" s="1"/>
      <c r="AM375" s="1"/>
      <c r="AN375" s="1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</row>
    <row r="376" spans="1:61" ht="14.25" customHeight="1" x14ac:dyDescent="0.25">
      <c r="A376" s="1"/>
      <c r="B376" s="1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1"/>
      <c r="AK376" s="4"/>
      <c r="AL376" s="1"/>
      <c r="AM376" s="1"/>
      <c r="AN376" s="1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</row>
    <row r="377" spans="1:61" ht="14.25" customHeight="1" x14ac:dyDescent="0.25">
      <c r="A377" s="1"/>
      <c r="B377" s="1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1"/>
      <c r="AK377" s="4"/>
      <c r="AL377" s="1"/>
      <c r="AM377" s="1"/>
      <c r="AN377" s="1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</row>
    <row r="378" spans="1:61" ht="14.25" customHeight="1" x14ac:dyDescent="0.25">
      <c r="A378" s="1"/>
      <c r="B378" s="1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1"/>
      <c r="AK378" s="4"/>
      <c r="AL378" s="1"/>
      <c r="AM378" s="1"/>
      <c r="AN378" s="1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</row>
    <row r="379" spans="1:61" ht="14.25" customHeight="1" x14ac:dyDescent="0.25">
      <c r="A379" s="1"/>
      <c r="B379" s="1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1"/>
      <c r="AK379" s="4"/>
      <c r="AL379" s="1"/>
      <c r="AM379" s="1"/>
      <c r="AN379" s="1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</row>
    <row r="380" spans="1:61" ht="14.25" customHeight="1" x14ac:dyDescent="0.25">
      <c r="A380" s="1"/>
      <c r="B380" s="1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1"/>
      <c r="AK380" s="4"/>
      <c r="AL380" s="1"/>
      <c r="AM380" s="1"/>
      <c r="AN380" s="1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</row>
    <row r="381" spans="1:61" ht="14.25" customHeight="1" x14ac:dyDescent="0.25">
      <c r="A381" s="1"/>
      <c r="B381" s="1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1"/>
      <c r="AK381" s="4"/>
      <c r="AL381" s="1"/>
      <c r="AM381" s="1"/>
      <c r="AN381" s="1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</row>
    <row r="382" spans="1:61" ht="14.25" customHeight="1" x14ac:dyDescent="0.25">
      <c r="A382" s="1"/>
      <c r="B382" s="1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1"/>
      <c r="AK382" s="4"/>
      <c r="AL382" s="1"/>
      <c r="AM382" s="1"/>
      <c r="AN382" s="1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</row>
    <row r="383" spans="1:61" ht="14.25" customHeight="1" x14ac:dyDescent="0.25">
      <c r="A383" s="1"/>
      <c r="B383" s="1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1"/>
      <c r="AK383" s="4"/>
      <c r="AL383" s="1"/>
      <c r="AM383" s="1"/>
      <c r="AN383" s="1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</row>
    <row r="384" spans="1:61" ht="14.25" customHeight="1" x14ac:dyDescent="0.25">
      <c r="A384" s="1"/>
      <c r="B384" s="1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1"/>
      <c r="AK384" s="4"/>
      <c r="AL384" s="1"/>
      <c r="AM384" s="1"/>
      <c r="AN384" s="1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</row>
    <row r="385" spans="1:61" ht="14.25" customHeight="1" x14ac:dyDescent="0.25">
      <c r="A385" s="1"/>
      <c r="B385" s="1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1"/>
      <c r="AK385" s="4"/>
      <c r="AL385" s="1"/>
      <c r="AM385" s="1"/>
      <c r="AN385" s="1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</row>
    <row r="386" spans="1:61" ht="14.25" customHeight="1" x14ac:dyDescent="0.25">
      <c r="A386" s="1"/>
      <c r="B386" s="1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1"/>
      <c r="AK386" s="4"/>
      <c r="AL386" s="1"/>
      <c r="AM386" s="1"/>
      <c r="AN386" s="1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</row>
    <row r="387" spans="1:61" ht="14.25" customHeight="1" x14ac:dyDescent="0.25">
      <c r="A387" s="1"/>
      <c r="B387" s="1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1"/>
      <c r="AK387" s="4"/>
      <c r="AL387" s="1"/>
      <c r="AM387" s="1"/>
      <c r="AN387" s="1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</row>
    <row r="388" spans="1:61" ht="14.25" customHeight="1" x14ac:dyDescent="0.25">
      <c r="A388" s="1"/>
      <c r="B388" s="1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1"/>
      <c r="AK388" s="4"/>
      <c r="AL388" s="1"/>
      <c r="AM388" s="1"/>
      <c r="AN388" s="1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</row>
    <row r="389" spans="1:61" ht="14.25" customHeight="1" x14ac:dyDescent="0.25">
      <c r="A389" s="1"/>
      <c r="B389" s="1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1"/>
      <c r="AK389" s="4"/>
      <c r="AL389" s="1"/>
      <c r="AM389" s="1"/>
      <c r="AN389" s="1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</row>
    <row r="390" spans="1:61" ht="14.25" customHeight="1" x14ac:dyDescent="0.25">
      <c r="A390" s="1"/>
      <c r="B390" s="1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1"/>
      <c r="AK390" s="4"/>
      <c r="AL390" s="1"/>
      <c r="AM390" s="1"/>
      <c r="AN390" s="1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</row>
    <row r="391" spans="1:61" ht="14.25" customHeight="1" x14ac:dyDescent="0.25">
      <c r="A391" s="1"/>
      <c r="B391" s="1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1"/>
      <c r="AK391" s="4"/>
      <c r="AL391" s="1"/>
      <c r="AM391" s="1"/>
      <c r="AN391" s="1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</row>
    <row r="392" spans="1:61" ht="14.25" customHeight="1" x14ac:dyDescent="0.25">
      <c r="A392" s="1"/>
      <c r="B392" s="1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1"/>
      <c r="AK392" s="4"/>
      <c r="AL392" s="1"/>
      <c r="AM392" s="1"/>
      <c r="AN392" s="1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</row>
    <row r="393" spans="1:61" ht="14.25" customHeight="1" x14ac:dyDescent="0.25">
      <c r="A393" s="1"/>
      <c r="B393" s="1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1"/>
      <c r="AK393" s="4"/>
      <c r="AL393" s="1"/>
      <c r="AM393" s="1"/>
      <c r="AN393" s="1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</row>
    <row r="394" spans="1:61" ht="14.25" customHeight="1" x14ac:dyDescent="0.25">
      <c r="A394" s="1"/>
      <c r="B394" s="1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1"/>
      <c r="AK394" s="4"/>
      <c r="AL394" s="1"/>
      <c r="AM394" s="1"/>
      <c r="AN394" s="1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</row>
    <row r="395" spans="1:61" ht="14.25" customHeight="1" x14ac:dyDescent="0.25">
      <c r="A395" s="1"/>
      <c r="B395" s="1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1"/>
      <c r="AK395" s="4"/>
      <c r="AL395" s="1"/>
      <c r="AM395" s="1"/>
      <c r="AN395" s="1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</row>
    <row r="396" spans="1:61" ht="14.25" customHeight="1" x14ac:dyDescent="0.25">
      <c r="A396" s="1"/>
      <c r="B396" s="1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1"/>
      <c r="AK396" s="4"/>
      <c r="AL396" s="1"/>
      <c r="AM396" s="1"/>
      <c r="AN396" s="1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</row>
    <row r="397" spans="1:61" ht="14.25" customHeight="1" x14ac:dyDescent="0.25">
      <c r="A397" s="1"/>
      <c r="B397" s="1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1"/>
      <c r="AK397" s="4"/>
      <c r="AL397" s="1"/>
      <c r="AM397" s="1"/>
      <c r="AN397" s="1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</row>
    <row r="398" spans="1:61" ht="14.25" customHeight="1" x14ac:dyDescent="0.25">
      <c r="A398" s="1"/>
      <c r="B398" s="1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1"/>
      <c r="AK398" s="4"/>
      <c r="AL398" s="1"/>
      <c r="AM398" s="1"/>
      <c r="AN398" s="1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</row>
    <row r="399" spans="1:61" ht="14.25" customHeight="1" x14ac:dyDescent="0.25">
      <c r="A399" s="1"/>
      <c r="B399" s="1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1"/>
      <c r="AK399" s="4"/>
      <c r="AL399" s="1"/>
      <c r="AM399" s="1"/>
      <c r="AN399" s="1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</row>
    <row r="400" spans="1:61" ht="14.25" customHeight="1" x14ac:dyDescent="0.25">
      <c r="A400" s="1"/>
      <c r="B400" s="1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1"/>
      <c r="AK400" s="4"/>
      <c r="AL400" s="1"/>
      <c r="AM400" s="1"/>
      <c r="AN400" s="1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</row>
    <row r="401" spans="1:61" ht="14.25" customHeight="1" x14ac:dyDescent="0.25">
      <c r="A401" s="1"/>
      <c r="B401" s="1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1"/>
      <c r="AK401" s="4"/>
      <c r="AL401" s="1"/>
      <c r="AM401" s="1"/>
      <c r="AN401" s="1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</row>
    <row r="402" spans="1:61" ht="14.25" customHeight="1" x14ac:dyDescent="0.25">
      <c r="A402" s="1"/>
      <c r="B402" s="1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1"/>
      <c r="AK402" s="4"/>
      <c r="AL402" s="1"/>
      <c r="AM402" s="1"/>
      <c r="AN402" s="1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</row>
    <row r="403" spans="1:61" ht="14.25" customHeight="1" x14ac:dyDescent="0.25">
      <c r="A403" s="1"/>
      <c r="B403" s="1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1"/>
      <c r="AK403" s="4"/>
      <c r="AL403" s="1"/>
      <c r="AM403" s="1"/>
      <c r="AN403" s="1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</row>
    <row r="404" spans="1:61" ht="14.25" customHeight="1" x14ac:dyDescent="0.25">
      <c r="A404" s="1"/>
      <c r="B404" s="1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1"/>
      <c r="AK404" s="4"/>
      <c r="AL404" s="1"/>
      <c r="AM404" s="1"/>
      <c r="AN404" s="1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</row>
    <row r="405" spans="1:61" ht="14.25" customHeight="1" x14ac:dyDescent="0.25">
      <c r="A405" s="1"/>
      <c r="B405" s="1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1"/>
      <c r="AK405" s="4"/>
      <c r="AL405" s="1"/>
      <c r="AM405" s="1"/>
      <c r="AN405" s="1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</row>
    <row r="406" spans="1:61" ht="14.25" customHeight="1" x14ac:dyDescent="0.25">
      <c r="A406" s="1"/>
      <c r="B406" s="1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1"/>
      <c r="AK406" s="4"/>
      <c r="AL406" s="1"/>
      <c r="AM406" s="1"/>
      <c r="AN406" s="1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</row>
    <row r="407" spans="1:61" ht="14.25" customHeight="1" x14ac:dyDescent="0.25">
      <c r="A407" s="1"/>
      <c r="B407" s="1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1"/>
      <c r="AK407" s="4"/>
      <c r="AL407" s="1"/>
      <c r="AM407" s="1"/>
      <c r="AN407" s="1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</row>
    <row r="408" spans="1:61" ht="14.25" customHeight="1" x14ac:dyDescent="0.25">
      <c r="A408" s="1"/>
      <c r="B408" s="1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1"/>
      <c r="AK408" s="4"/>
      <c r="AL408" s="1"/>
      <c r="AM408" s="1"/>
      <c r="AN408" s="1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</row>
    <row r="409" spans="1:61" ht="14.25" customHeight="1" x14ac:dyDescent="0.25">
      <c r="A409" s="1"/>
      <c r="B409" s="1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1"/>
      <c r="AK409" s="4"/>
      <c r="AL409" s="1"/>
      <c r="AM409" s="1"/>
      <c r="AN409" s="1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</row>
    <row r="410" spans="1:61" ht="14.25" customHeight="1" x14ac:dyDescent="0.25">
      <c r="A410" s="1"/>
      <c r="B410" s="1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1"/>
      <c r="AK410" s="4"/>
      <c r="AL410" s="1"/>
      <c r="AM410" s="1"/>
      <c r="AN410" s="1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</row>
    <row r="411" spans="1:61" ht="14.25" customHeight="1" x14ac:dyDescent="0.25">
      <c r="A411" s="1"/>
      <c r="B411" s="1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1"/>
      <c r="AK411" s="4"/>
      <c r="AL411" s="1"/>
      <c r="AM411" s="1"/>
      <c r="AN411" s="1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</row>
    <row r="412" spans="1:61" ht="14.25" customHeight="1" x14ac:dyDescent="0.25">
      <c r="A412" s="1"/>
      <c r="B412" s="1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1"/>
      <c r="AK412" s="4"/>
      <c r="AL412" s="1"/>
      <c r="AM412" s="1"/>
      <c r="AN412" s="1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</row>
    <row r="413" spans="1:61" ht="14.25" customHeight="1" x14ac:dyDescent="0.25">
      <c r="A413" s="1"/>
      <c r="B413" s="1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1"/>
      <c r="AK413" s="4"/>
      <c r="AL413" s="1"/>
      <c r="AM413" s="1"/>
      <c r="AN413" s="1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</row>
    <row r="414" spans="1:61" ht="14.25" customHeight="1" x14ac:dyDescent="0.25">
      <c r="A414" s="1"/>
      <c r="B414" s="1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1"/>
      <c r="AK414" s="4"/>
      <c r="AL414" s="1"/>
      <c r="AM414" s="1"/>
      <c r="AN414" s="1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</row>
    <row r="415" spans="1:61" ht="14.25" customHeight="1" x14ac:dyDescent="0.25">
      <c r="A415" s="1"/>
      <c r="B415" s="1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1"/>
      <c r="AK415" s="4"/>
      <c r="AL415" s="1"/>
      <c r="AM415" s="1"/>
      <c r="AN415" s="1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</row>
    <row r="416" spans="1:61" ht="14.25" customHeight="1" x14ac:dyDescent="0.25">
      <c r="A416" s="1"/>
      <c r="B416" s="1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1"/>
      <c r="AK416" s="4"/>
      <c r="AL416" s="1"/>
      <c r="AM416" s="1"/>
      <c r="AN416" s="1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</row>
    <row r="417" spans="1:61" ht="14.25" customHeight="1" x14ac:dyDescent="0.25">
      <c r="A417" s="1"/>
      <c r="B417" s="1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1"/>
      <c r="AK417" s="4"/>
      <c r="AL417" s="1"/>
      <c r="AM417" s="1"/>
      <c r="AN417" s="1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</row>
    <row r="418" spans="1:61" ht="14.25" customHeight="1" x14ac:dyDescent="0.25">
      <c r="A418" s="1"/>
      <c r="B418" s="1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1"/>
      <c r="AK418" s="4"/>
      <c r="AL418" s="1"/>
      <c r="AM418" s="1"/>
      <c r="AN418" s="1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</row>
    <row r="419" spans="1:61" ht="14.25" customHeight="1" x14ac:dyDescent="0.25">
      <c r="A419" s="1"/>
      <c r="B419" s="1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1"/>
      <c r="AK419" s="4"/>
      <c r="AL419" s="1"/>
      <c r="AM419" s="1"/>
      <c r="AN419" s="1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</row>
    <row r="420" spans="1:61" ht="14.25" customHeight="1" x14ac:dyDescent="0.25">
      <c r="A420" s="1"/>
      <c r="B420" s="1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1"/>
      <c r="AK420" s="4"/>
      <c r="AL420" s="1"/>
      <c r="AM420" s="1"/>
      <c r="AN420" s="1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</row>
    <row r="421" spans="1:61" ht="14.25" customHeight="1" x14ac:dyDescent="0.25">
      <c r="A421" s="1"/>
      <c r="B421" s="1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1"/>
      <c r="AK421" s="4"/>
      <c r="AL421" s="1"/>
      <c r="AM421" s="1"/>
      <c r="AN421" s="1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</row>
    <row r="422" spans="1:61" ht="14.25" customHeight="1" x14ac:dyDescent="0.25">
      <c r="A422" s="1"/>
      <c r="B422" s="1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1"/>
      <c r="AK422" s="4"/>
      <c r="AL422" s="1"/>
      <c r="AM422" s="1"/>
      <c r="AN422" s="1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</row>
    <row r="423" spans="1:61" ht="14.25" customHeight="1" x14ac:dyDescent="0.25">
      <c r="A423" s="1"/>
      <c r="B423" s="1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1"/>
      <c r="AK423" s="4"/>
      <c r="AL423" s="1"/>
      <c r="AM423" s="1"/>
      <c r="AN423" s="1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</row>
    <row r="424" spans="1:61" ht="14.25" customHeight="1" x14ac:dyDescent="0.25">
      <c r="A424" s="1"/>
      <c r="B424" s="1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1"/>
      <c r="AK424" s="4"/>
      <c r="AL424" s="1"/>
      <c r="AM424" s="1"/>
      <c r="AN424" s="1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</row>
    <row r="425" spans="1:61" ht="14.25" customHeight="1" x14ac:dyDescent="0.25">
      <c r="A425" s="1"/>
      <c r="B425" s="1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1"/>
      <c r="AK425" s="4"/>
      <c r="AL425" s="1"/>
      <c r="AM425" s="1"/>
      <c r="AN425" s="1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</row>
    <row r="426" spans="1:61" ht="14.25" customHeight="1" x14ac:dyDescent="0.25">
      <c r="A426" s="1"/>
      <c r="B426" s="1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1"/>
      <c r="AK426" s="4"/>
      <c r="AL426" s="1"/>
      <c r="AM426" s="1"/>
      <c r="AN426" s="1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</row>
    <row r="427" spans="1:61" ht="14.25" customHeight="1" x14ac:dyDescent="0.25">
      <c r="A427" s="1"/>
      <c r="B427" s="1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1"/>
      <c r="AK427" s="4"/>
      <c r="AL427" s="1"/>
      <c r="AM427" s="1"/>
      <c r="AN427" s="1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</row>
    <row r="428" spans="1:61" ht="14.25" customHeight="1" x14ac:dyDescent="0.25">
      <c r="A428" s="1"/>
      <c r="B428" s="1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1"/>
      <c r="AK428" s="4"/>
      <c r="AL428" s="1"/>
      <c r="AM428" s="1"/>
      <c r="AN428" s="1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</row>
    <row r="429" spans="1:61" ht="14.25" customHeight="1" x14ac:dyDescent="0.25">
      <c r="A429" s="1"/>
      <c r="B429" s="1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1"/>
      <c r="AK429" s="4"/>
      <c r="AL429" s="1"/>
      <c r="AM429" s="1"/>
      <c r="AN429" s="1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</row>
    <row r="430" spans="1:61" ht="14.25" customHeight="1" x14ac:dyDescent="0.25">
      <c r="A430" s="1"/>
      <c r="B430" s="1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1"/>
      <c r="AK430" s="4"/>
      <c r="AL430" s="1"/>
      <c r="AM430" s="1"/>
      <c r="AN430" s="1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</row>
    <row r="431" spans="1:61" ht="14.25" customHeight="1" x14ac:dyDescent="0.25">
      <c r="A431" s="1"/>
      <c r="B431" s="1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1"/>
      <c r="AK431" s="4"/>
      <c r="AL431" s="1"/>
      <c r="AM431" s="1"/>
      <c r="AN431" s="1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</row>
    <row r="432" spans="1:61" ht="14.25" customHeight="1" x14ac:dyDescent="0.25">
      <c r="A432" s="1"/>
      <c r="B432" s="1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1"/>
      <c r="AK432" s="4"/>
      <c r="AL432" s="1"/>
      <c r="AM432" s="1"/>
      <c r="AN432" s="1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</row>
    <row r="433" spans="1:61" ht="14.25" customHeight="1" x14ac:dyDescent="0.25">
      <c r="A433" s="1"/>
      <c r="B433" s="1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1"/>
      <c r="AK433" s="4"/>
      <c r="AL433" s="1"/>
      <c r="AM433" s="1"/>
      <c r="AN433" s="1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</row>
    <row r="434" spans="1:61" ht="14.25" customHeight="1" x14ac:dyDescent="0.25">
      <c r="A434" s="1"/>
      <c r="B434" s="1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1"/>
      <c r="AK434" s="4"/>
      <c r="AL434" s="1"/>
      <c r="AM434" s="1"/>
      <c r="AN434" s="1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</row>
    <row r="435" spans="1:61" ht="14.25" customHeight="1" x14ac:dyDescent="0.25">
      <c r="A435" s="1"/>
      <c r="B435" s="1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1"/>
      <c r="AK435" s="4"/>
      <c r="AL435" s="1"/>
      <c r="AM435" s="1"/>
      <c r="AN435" s="1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</row>
    <row r="436" spans="1:61" ht="14.25" customHeight="1" x14ac:dyDescent="0.25">
      <c r="A436" s="1"/>
      <c r="B436" s="1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1"/>
      <c r="AK436" s="4"/>
      <c r="AL436" s="1"/>
      <c r="AM436" s="1"/>
      <c r="AN436" s="1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</row>
    <row r="437" spans="1:61" ht="14.25" customHeight="1" x14ac:dyDescent="0.25">
      <c r="A437" s="1"/>
      <c r="B437" s="1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1"/>
      <c r="AK437" s="4"/>
      <c r="AL437" s="1"/>
      <c r="AM437" s="1"/>
      <c r="AN437" s="1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</row>
    <row r="438" spans="1:61" ht="14.25" customHeight="1" x14ac:dyDescent="0.25">
      <c r="A438" s="1"/>
      <c r="B438" s="1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1"/>
      <c r="AK438" s="4"/>
      <c r="AL438" s="1"/>
      <c r="AM438" s="1"/>
      <c r="AN438" s="1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</row>
    <row r="439" spans="1:61" ht="14.25" customHeight="1" x14ac:dyDescent="0.25">
      <c r="A439" s="1"/>
      <c r="B439" s="1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1"/>
      <c r="AK439" s="4"/>
      <c r="AL439" s="1"/>
      <c r="AM439" s="1"/>
      <c r="AN439" s="1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</row>
    <row r="440" spans="1:61" ht="14.25" customHeight="1" x14ac:dyDescent="0.25">
      <c r="A440" s="1"/>
      <c r="B440" s="1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1"/>
      <c r="AK440" s="4"/>
      <c r="AL440" s="1"/>
      <c r="AM440" s="1"/>
      <c r="AN440" s="1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</row>
    <row r="441" spans="1:61" ht="14.25" customHeight="1" x14ac:dyDescent="0.25">
      <c r="A441" s="1"/>
      <c r="B441" s="1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1"/>
      <c r="AK441" s="4"/>
      <c r="AL441" s="1"/>
      <c r="AM441" s="1"/>
      <c r="AN441" s="1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</row>
    <row r="442" spans="1:61" ht="14.25" customHeight="1" x14ac:dyDescent="0.25">
      <c r="A442" s="1"/>
      <c r="B442" s="1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1"/>
      <c r="AK442" s="4"/>
      <c r="AL442" s="1"/>
      <c r="AM442" s="1"/>
      <c r="AN442" s="1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</row>
    <row r="443" spans="1:61" ht="14.25" customHeight="1" x14ac:dyDescent="0.25">
      <c r="A443" s="1"/>
      <c r="B443" s="1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1"/>
      <c r="AK443" s="4"/>
      <c r="AL443" s="1"/>
      <c r="AM443" s="1"/>
      <c r="AN443" s="1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</row>
    <row r="444" spans="1:61" ht="14.25" customHeight="1" x14ac:dyDescent="0.25">
      <c r="A444" s="1"/>
      <c r="B444" s="1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1"/>
      <c r="AK444" s="4"/>
      <c r="AL444" s="1"/>
      <c r="AM444" s="1"/>
      <c r="AN444" s="1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</row>
    <row r="445" spans="1:61" ht="14.25" customHeight="1" x14ac:dyDescent="0.25">
      <c r="A445" s="1"/>
      <c r="B445" s="1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1"/>
      <c r="AK445" s="4"/>
      <c r="AL445" s="1"/>
      <c r="AM445" s="1"/>
      <c r="AN445" s="1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</row>
    <row r="446" spans="1:61" ht="14.25" customHeight="1" x14ac:dyDescent="0.25">
      <c r="A446" s="1"/>
      <c r="B446" s="1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1"/>
      <c r="AK446" s="4"/>
      <c r="AL446" s="1"/>
      <c r="AM446" s="1"/>
      <c r="AN446" s="1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</row>
    <row r="447" spans="1:61" ht="14.25" customHeight="1" x14ac:dyDescent="0.25">
      <c r="A447" s="1"/>
      <c r="B447" s="1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1"/>
      <c r="AK447" s="4"/>
      <c r="AL447" s="1"/>
      <c r="AM447" s="1"/>
      <c r="AN447" s="1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</row>
    <row r="448" spans="1:61" ht="14.25" customHeight="1" x14ac:dyDescent="0.25">
      <c r="A448" s="1"/>
      <c r="B448" s="1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1"/>
      <c r="AK448" s="4"/>
      <c r="AL448" s="1"/>
      <c r="AM448" s="1"/>
      <c r="AN448" s="1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</row>
    <row r="449" spans="1:61" ht="14.25" customHeight="1" x14ac:dyDescent="0.25">
      <c r="A449" s="1"/>
      <c r="B449" s="1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1"/>
      <c r="AK449" s="4"/>
      <c r="AL449" s="1"/>
      <c r="AM449" s="1"/>
      <c r="AN449" s="1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</row>
    <row r="450" spans="1:61" ht="14.25" customHeight="1" x14ac:dyDescent="0.25">
      <c r="A450" s="1"/>
      <c r="B450" s="1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1"/>
      <c r="AK450" s="4"/>
      <c r="AL450" s="1"/>
      <c r="AM450" s="1"/>
      <c r="AN450" s="1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</row>
    <row r="451" spans="1:61" ht="14.25" customHeight="1" x14ac:dyDescent="0.25">
      <c r="A451" s="1"/>
      <c r="B451" s="1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1"/>
      <c r="AK451" s="4"/>
      <c r="AL451" s="1"/>
      <c r="AM451" s="1"/>
      <c r="AN451" s="1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</row>
    <row r="452" spans="1:61" ht="14.25" customHeight="1" x14ac:dyDescent="0.25">
      <c r="A452" s="1"/>
      <c r="B452" s="1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1"/>
      <c r="AK452" s="4"/>
      <c r="AL452" s="1"/>
      <c r="AM452" s="1"/>
      <c r="AN452" s="1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</row>
    <row r="453" spans="1:61" ht="14.25" customHeight="1" x14ac:dyDescent="0.25">
      <c r="A453" s="1"/>
      <c r="B453" s="1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1"/>
      <c r="AK453" s="4"/>
      <c r="AL453" s="1"/>
      <c r="AM453" s="1"/>
      <c r="AN453" s="1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</row>
    <row r="454" spans="1:61" ht="14.25" customHeight="1" x14ac:dyDescent="0.25">
      <c r="A454" s="1"/>
      <c r="B454" s="1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1"/>
      <c r="AK454" s="4"/>
      <c r="AL454" s="1"/>
      <c r="AM454" s="1"/>
      <c r="AN454" s="1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</row>
    <row r="455" spans="1:61" ht="14.25" customHeight="1" x14ac:dyDescent="0.25">
      <c r="A455" s="1"/>
      <c r="B455" s="1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1"/>
      <c r="AK455" s="4"/>
      <c r="AL455" s="1"/>
      <c r="AM455" s="1"/>
      <c r="AN455" s="1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</row>
    <row r="456" spans="1:61" ht="14.25" customHeight="1" x14ac:dyDescent="0.25">
      <c r="A456" s="1"/>
      <c r="B456" s="1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1"/>
      <c r="AK456" s="4"/>
      <c r="AL456" s="1"/>
      <c r="AM456" s="1"/>
      <c r="AN456" s="1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</row>
    <row r="457" spans="1:61" ht="14.25" customHeight="1" x14ac:dyDescent="0.25">
      <c r="A457" s="1"/>
      <c r="B457" s="1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1"/>
      <c r="AK457" s="4"/>
      <c r="AL457" s="1"/>
      <c r="AM457" s="1"/>
      <c r="AN457" s="1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</row>
    <row r="458" spans="1:61" ht="14.25" customHeight="1" x14ac:dyDescent="0.25">
      <c r="A458" s="1"/>
      <c r="B458" s="1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1"/>
      <c r="AK458" s="4"/>
      <c r="AL458" s="1"/>
      <c r="AM458" s="1"/>
      <c r="AN458" s="1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</row>
    <row r="459" spans="1:61" ht="14.25" customHeight="1" x14ac:dyDescent="0.25">
      <c r="A459" s="1"/>
      <c r="B459" s="1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1"/>
      <c r="AK459" s="4"/>
      <c r="AL459" s="1"/>
      <c r="AM459" s="1"/>
      <c r="AN459" s="1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</row>
    <row r="460" spans="1:61" ht="14.25" customHeight="1" x14ac:dyDescent="0.25">
      <c r="A460" s="1"/>
      <c r="B460" s="1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1"/>
      <c r="AK460" s="4"/>
      <c r="AL460" s="1"/>
      <c r="AM460" s="1"/>
      <c r="AN460" s="1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</row>
    <row r="461" spans="1:61" ht="14.25" customHeight="1" x14ac:dyDescent="0.25">
      <c r="A461" s="1"/>
      <c r="B461" s="1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1"/>
      <c r="AK461" s="4"/>
      <c r="AL461" s="1"/>
      <c r="AM461" s="1"/>
      <c r="AN461" s="1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</row>
    <row r="462" spans="1:61" ht="14.25" customHeight="1" x14ac:dyDescent="0.25">
      <c r="A462" s="1"/>
      <c r="B462" s="1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1"/>
      <c r="AK462" s="4"/>
      <c r="AL462" s="1"/>
      <c r="AM462" s="1"/>
      <c r="AN462" s="1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</row>
    <row r="463" spans="1:61" ht="14.25" customHeight="1" x14ac:dyDescent="0.25">
      <c r="A463" s="1"/>
      <c r="B463" s="1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1"/>
      <c r="AK463" s="4"/>
      <c r="AL463" s="1"/>
      <c r="AM463" s="1"/>
      <c r="AN463" s="1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</row>
    <row r="464" spans="1:61" ht="14.25" customHeight="1" x14ac:dyDescent="0.25">
      <c r="A464" s="1"/>
      <c r="B464" s="1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1"/>
      <c r="AK464" s="4"/>
      <c r="AL464" s="1"/>
      <c r="AM464" s="1"/>
      <c r="AN464" s="1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</row>
    <row r="465" spans="1:61" ht="14.25" customHeight="1" x14ac:dyDescent="0.25">
      <c r="A465" s="1"/>
      <c r="B465" s="1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1"/>
      <c r="AK465" s="4"/>
      <c r="AL465" s="1"/>
      <c r="AM465" s="1"/>
      <c r="AN465" s="1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</row>
    <row r="466" spans="1:61" ht="14.25" customHeight="1" x14ac:dyDescent="0.25">
      <c r="A466" s="1"/>
      <c r="B466" s="1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1"/>
      <c r="AK466" s="4"/>
      <c r="AL466" s="1"/>
      <c r="AM466" s="1"/>
      <c r="AN466" s="1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</row>
    <row r="467" spans="1:61" ht="14.25" customHeight="1" x14ac:dyDescent="0.25">
      <c r="A467" s="1"/>
      <c r="B467" s="1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1"/>
      <c r="AK467" s="4"/>
      <c r="AL467" s="1"/>
      <c r="AM467" s="1"/>
      <c r="AN467" s="1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</row>
    <row r="468" spans="1:61" ht="14.25" customHeight="1" x14ac:dyDescent="0.25">
      <c r="A468" s="1"/>
      <c r="B468" s="1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1"/>
      <c r="AK468" s="4"/>
      <c r="AL468" s="1"/>
      <c r="AM468" s="1"/>
      <c r="AN468" s="1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</row>
    <row r="469" spans="1:61" ht="14.25" customHeight="1" x14ac:dyDescent="0.25">
      <c r="A469" s="1"/>
      <c r="B469" s="1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1"/>
      <c r="AK469" s="4"/>
      <c r="AL469" s="1"/>
      <c r="AM469" s="1"/>
      <c r="AN469" s="1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</row>
    <row r="470" spans="1:61" ht="14.25" customHeight="1" x14ac:dyDescent="0.25">
      <c r="A470" s="1"/>
      <c r="B470" s="1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1"/>
      <c r="AK470" s="4"/>
      <c r="AL470" s="1"/>
      <c r="AM470" s="1"/>
      <c r="AN470" s="1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</row>
    <row r="471" spans="1:61" ht="14.25" customHeight="1" x14ac:dyDescent="0.25">
      <c r="A471" s="1"/>
      <c r="B471" s="1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1"/>
      <c r="AK471" s="4"/>
      <c r="AL471" s="1"/>
      <c r="AM471" s="1"/>
      <c r="AN471" s="1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</row>
    <row r="472" spans="1:61" ht="14.25" customHeight="1" x14ac:dyDescent="0.25">
      <c r="A472" s="1"/>
      <c r="B472" s="1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1"/>
      <c r="AK472" s="4"/>
      <c r="AL472" s="1"/>
      <c r="AM472" s="1"/>
      <c r="AN472" s="1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</row>
    <row r="473" spans="1:61" ht="14.25" customHeight="1" x14ac:dyDescent="0.25">
      <c r="A473" s="1"/>
      <c r="B473" s="1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1"/>
      <c r="AK473" s="4"/>
      <c r="AL473" s="1"/>
      <c r="AM473" s="1"/>
      <c r="AN473" s="1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</row>
    <row r="474" spans="1:61" ht="14.25" customHeight="1" x14ac:dyDescent="0.25">
      <c r="A474" s="1"/>
      <c r="B474" s="1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1"/>
      <c r="AK474" s="4"/>
      <c r="AL474" s="1"/>
      <c r="AM474" s="1"/>
      <c r="AN474" s="1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</row>
    <row r="475" spans="1:61" ht="14.25" customHeight="1" x14ac:dyDescent="0.25">
      <c r="A475" s="1"/>
      <c r="B475" s="1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1"/>
      <c r="AK475" s="4"/>
      <c r="AL475" s="1"/>
      <c r="AM475" s="1"/>
      <c r="AN475" s="1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</row>
    <row r="476" spans="1:61" ht="14.25" customHeight="1" x14ac:dyDescent="0.25">
      <c r="A476" s="1"/>
      <c r="B476" s="1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1"/>
      <c r="AK476" s="4"/>
      <c r="AL476" s="1"/>
      <c r="AM476" s="1"/>
      <c r="AN476" s="1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</row>
    <row r="477" spans="1:61" ht="14.25" customHeight="1" x14ac:dyDescent="0.25">
      <c r="A477" s="1"/>
      <c r="B477" s="1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1"/>
      <c r="AK477" s="4"/>
      <c r="AL477" s="1"/>
      <c r="AM477" s="1"/>
      <c r="AN477" s="1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</row>
    <row r="478" spans="1:61" ht="14.25" customHeight="1" x14ac:dyDescent="0.25">
      <c r="A478" s="1"/>
      <c r="B478" s="1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1"/>
      <c r="AK478" s="4"/>
      <c r="AL478" s="1"/>
      <c r="AM478" s="1"/>
      <c r="AN478" s="1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</row>
    <row r="479" spans="1:61" ht="14.25" customHeight="1" x14ac:dyDescent="0.25">
      <c r="A479" s="1"/>
      <c r="B479" s="1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1"/>
      <c r="AK479" s="4"/>
      <c r="AL479" s="1"/>
      <c r="AM479" s="1"/>
      <c r="AN479" s="1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</row>
    <row r="480" spans="1:61" ht="14.25" customHeight="1" x14ac:dyDescent="0.25">
      <c r="A480" s="1"/>
      <c r="B480" s="1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1"/>
      <c r="AK480" s="4"/>
      <c r="AL480" s="1"/>
      <c r="AM480" s="1"/>
      <c r="AN480" s="1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</row>
    <row r="481" spans="1:61" ht="14.25" customHeight="1" x14ac:dyDescent="0.25">
      <c r="A481" s="1"/>
      <c r="B481" s="1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1"/>
      <c r="AK481" s="4"/>
      <c r="AL481" s="1"/>
      <c r="AM481" s="1"/>
      <c r="AN481" s="1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</row>
    <row r="482" spans="1:61" ht="14.25" customHeight="1" x14ac:dyDescent="0.25">
      <c r="A482" s="1"/>
      <c r="B482" s="1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1"/>
      <c r="AK482" s="4"/>
      <c r="AL482" s="1"/>
      <c r="AM482" s="1"/>
      <c r="AN482" s="1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</row>
    <row r="483" spans="1:61" ht="14.25" customHeight="1" x14ac:dyDescent="0.25">
      <c r="A483" s="1"/>
      <c r="B483" s="1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1"/>
      <c r="AK483" s="4"/>
      <c r="AL483" s="1"/>
      <c r="AM483" s="1"/>
      <c r="AN483" s="1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</row>
    <row r="484" spans="1:61" ht="14.25" customHeight="1" x14ac:dyDescent="0.25">
      <c r="A484" s="1"/>
      <c r="B484" s="1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1"/>
      <c r="AK484" s="4"/>
      <c r="AL484" s="1"/>
      <c r="AM484" s="1"/>
      <c r="AN484" s="1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</row>
    <row r="485" spans="1:61" ht="14.25" customHeight="1" x14ac:dyDescent="0.25">
      <c r="A485" s="1"/>
      <c r="B485" s="1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1"/>
      <c r="AK485" s="4"/>
      <c r="AL485" s="1"/>
      <c r="AM485" s="1"/>
      <c r="AN485" s="1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</row>
    <row r="486" spans="1:61" ht="14.25" customHeight="1" x14ac:dyDescent="0.25">
      <c r="A486" s="1"/>
      <c r="B486" s="1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1"/>
      <c r="AK486" s="4"/>
      <c r="AL486" s="1"/>
      <c r="AM486" s="1"/>
      <c r="AN486" s="1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</row>
    <row r="487" spans="1:61" ht="14.25" customHeight="1" x14ac:dyDescent="0.25">
      <c r="A487" s="1"/>
      <c r="B487" s="1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1"/>
      <c r="AK487" s="4"/>
      <c r="AL487" s="1"/>
      <c r="AM487" s="1"/>
      <c r="AN487" s="1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</row>
    <row r="488" spans="1:61" ht="14.25" customHeight="1" x14ac:dyDescent="0.25">
      <c r="A488" s="1"/>
      <c r="B488" s="1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1"/>
      <c r="AK488" s="4"/>
      <c r="AL488" s="1"/>
      <c r="AM488" s="1"/>
      <c r="AN488" s="1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</row>
    <row r="489" spans="1:61" ht="14.25" customHeight="1" x14ac:dyDescent="0.25">
      <c r="A489" s="1"/>
      <c r="B489" s="1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1"/>
      <c r="AK489" s="4"/>
      <c r="AL489" s="1"/>
      <c r="AM489" s="1"/>
      <c r="AN489" s="1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</row>
    <row r="490" spans="1:61" ht="14.25" customHeight="1" x14ac:dyDescent="0.25">
      <c r="A490" s="1"/>
      <c r="B490" s="1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1"/>
      <c r="AK490" s="4"/>
      <c r="AL490" s="1"/>
      <c r="AM490" s="1"/>
      <c r="AN490" s="1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</row>
    <row r="491" spans="1:61" ht="14.25" customHeight="1" x14ac:dyDescent="0.25">
      <c r="A491" s="1"/>
      <c r="B491" s="1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1"/>
      <c r="AK491" s="4"/>
      <c r="AL491" s="1"/>
      <c r="AM491" s="1"/>
      <c r="AN491" s="1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</row>
    <row r="492" spans="1:61" ht="14.25" customHeight="1" x14ac:dyDescent="0.25">
      <c r="A492" s="1"/>
      <c r="B492" s="1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1"/>
      <c r="AK492" s="4"/>
      <c r="AL492" s="1"/>
      <c r="AM492" s="1"/>
      <c r="AN492" s="1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</row>
    <row r="493" spans="1:61" ht="14.25" customHeight="1" x14ac:dyDescent="0.25">
      <c r="A493" s="1"/>
      <c r="B493" s="1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1"/>
      <c r="AK493" s="4"/>
      <c r="AL493" s="1"/>
      <c r="AM493" s="1"/>
      <c r="AN493" s="1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</row>
    <row r="494" spans="1:61" ht="14.25" customHeight="1" x14ac:dyDescent="0.25">
      <c r="A494" s="1"/>
      <c r="B494" s="1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1"/>
      <c r="AK494" s="4"/>
      <c r="AL494" s="1"/>
      <c r="AM494" s="1"/>
      <c r="AN494" s="1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</row>
    <row r="495" spans="1:61" ht="14.25" customHeight="1" x14ac:dyDescent="0.25">
      <c r="A495" s="1"/>
      <c r="B495" s="1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1"/>
      <c r="AK495" s="4"/>
      <c r="AL495" s="1"/>
      <c r="AM495" s="1"/>
      <c r="AN495" s="1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</row>
    <row r="496" spans="1:61" ht="14.25" customHeight="1" x14ac:dyDescent="0.25">
      <c r="A496" s="1"/>
      <c r="B496" s="1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1"/>
      <c r="AK496" s="4"/>
      <c r="AL496" s="1"/>
      <c r="AM496" s="1"/>
      <c r="AN496" s="1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</row>
    <row r="497" spans="1:61" ht="14.25" customHeight="1" x14ac:dyDescent="0.25">
      <c r="A497" s="1"/>
      <c r="B497" s="1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1"/>
      <c r="AK497" s="4"/>
      <c r="AL497" s="1"/>
      <c r="AM497" s="1"/>
      <c r="AN497" s="1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</row>
    <row r="498" spans="1:61" ht="14.25" customHeight="1" x14ac:dyDescent="0.25">
      <c r="A498" s="1"/>
      <c r="B498" s="1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1"/>
      <c r="AK498" s="4"/>
      <c r="AL498" s="1"/>
      <c r="AM498" s="1"/>
      <c r="AN498" s="1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</row>
    <row r="499" spans="1:61" ht="14.25" customHeight="1" x14ac:dyDescent="0.25">
      <c r="A499" s="1"/>
      <c r="B499" s="1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1"/>
      <c r="AK499" s="4"/>
      <c r="AL499" s="1"/>
      <c r="AM499" s="1"/>
      <c r="AN499" s="1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</row>
    <row r="500" spans="1:61" ht="14.25" customHeight="1" x14ac:dyDescent="0.25">
      <c r="A500" s="1"/>
      <c r="B500" s="1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1"/>
      <c r="AK500" s="4"/>
      <c r="AL500" s="1"/>
      <c r="AM500" s="1"/>
      <c r="AN500" s="1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</row>
    <row r="501" spans="1:61" ht="14.25" customHeight="1" x14ac:dyDescent="0.25">
      <c r="A501" s="1"/>
      <c r="B501" s="1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1"/>
      <c r="AK501" s="4"/>
      <c r="AL501" s="1"/>
      <c r="AM501" s="1"/>
      <c r="AN501" s="1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</row>
    <row r="502" spans="1:61" ht="14.25" customHeight="1" x14ac:dyDescent="0.25">
      <c r="A502" s="1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1"/>
      <c r="AK502" s="4"/>
      <c r="AL502" s="1"/>
      <c r="AM502" s="1"/>
      <c r="AN502" s="1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</row>
    <row r="503" spans="1:61" ht="14.25" customHeight="1" x14ac:dyDescent="0.25">
      <c r="A503" s="1"/>
      <c r="B503" s="1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1"/>
      <c r="AK503" s="4"/>
      <c r="AL503" s="1"/>
      <c r="AM503" s="1"/>
      <c r="AN503" s="1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</row>
    <row r="504" spans="1:61" ht="14.25" customHeight="1" x14ac:dyDescent="0.25">
      <c r="A504" s="1"/>
      <c r="B504" s="1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1"/>
      <c r="AK504" s="4"/>
      <c r="AL504" s="1"/>
      <c r="AM504" s="1"/>
      <c r="AN504" s="1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</row>
    <row r="505" spans="1:61" ht="14.25" customHeight="1" x14ac:dyDescent="0.25">
      <c r="A505" s="1"/>
      <c r="B505" s="1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1"/>
      <c r="AK505" s="4"/>
      <c r="AL505" s="1"/>
      <c r="AM505" s="1"/>
      <c r="AN505" s="1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</row>
    <row r="506" spans="1:61" ht="14.25" customHeight="1" x14ac:dyDescent="0.25">
      <c r="A506" s="1"/>
      <c r="B506" s="1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1"/>
      <c r="AK506" s="4"/>
      <c r="AL506" s="1"/>
      <c r="AM506" s="1"/>
      <c r="AN506" s="1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</row>
    <row r="507" spans="1:61" ht="14.25" customHeight="1" x14ac:dyDescent="0.25">
      <c r="A507" s="1"/>
      <c r="B507" s="1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1"/>
      <c r="AK507" s="4"/>
      <c r="AL507" s="1"/>
      <c r="AM507" s="1"/>
      <c r="AN507" s="1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</row>
    <row r="508" spans="1:61" ht="14.25" customHeight="1" x14ac:dyDescent="0.25">
      <c r="A508" s="1"/>
      <c r="B508" s="1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1"/>
      <c r="AK508" s="4"/>
      <c r="AL508" s="1"/>
      <c r="AM508" s="1"/>
      <c r="AN508" s="1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</row>
    <row r="509" spans="1:61" ht="14.25" customHeight="1" x14ac:dyDescent="0.25">
      <c r="A509" s="1"/>
      <c r="B509" s="1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1"/>
      <c r="AK509" s="4"/>
      <c r="AL509" s="1"/>
      <c r="AM509" s="1"/>
      <c r="AN509" s="1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</row>
    <row r="510" spans="1:61" ht="14.25" customHeight="1" x14ac:dyDescent="0.25">
      <c r="A510" s="1"/>
      <c r="B510" s="1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1"/>
      <c r="AK510" s="4"/>
      <c r="AL510" s="1"/>
      <c r="AM510" s="1"/>
      <c r="AN510" s="1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</row>
    <row r="511" spans="1:61" ht="14.25" customHeight="1" x14ac:dyDescent="0.25">
      <c r="A511" s="1"/>
      <c r="B511" s="1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1"/>
      <c r="AK511" s="4"/>
      <c r="AL511" s="1"/>
      <c r="AM511" s="1"/>
      <c r="AN511" s="1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</row>
    <row r="512" spans="1:61" ht="14.25" customHeight="1" x14ac:dyDescent="0.25">
      <c r="A512" s="1"/>
      <c r="B512" s="1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1"/>
      <c r="AK512" s="4"/>
      <c r="AL512" s="1"/>
      <c r="AM512" s="1"/>
      <c r="AN512" s="1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</row>
    <row r="513" spans="1:61" ht="14.25" customHeight="1" x14ac:dyDescent="0.25">
      <c r="A513" s="1"/>
      <c r="B513" s="1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1"/>
      <c r="AK513" s="4"/>
      <c r="AL513" s="1"/>
      <c r="AM513" s="1"/>
      <c r="AN513" s="1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</row>
    <row r="514" spans="1:61" ht="14.25" customHeight="1" x14ac:dyDescent="0.25">
      <c r="A514" s="1"/>
      <c r="B514" s="1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1"/>
      <c r="AK514" s="4"/>
      <c r="AL514" s="1"/>
      <c r="AM514" s="1"/>
      <c r="AN514" s="1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</row>
    <row r="515" spans="1:61" ht="14.25" customHeight="1" x14ac:dyDescent="0.25">
      <c r="A515" s="1"/>
      <c r="B515" s="1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1"/>
      <c r="AK515" s="4"/>
      <c r="AL515" s="1"/>
      <c r="AM515" s="1"/>
      <c r="AN515" s="1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</row>
    <row r="516" spans="1:61" ht="14.25" customHeight="1" x14ac:dyDescent="0.25">
      <c r="A516" s="1"/>
      <c r="B516" s="1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1"/>
      <c r="AK516" s="4"/>
      <c r="AL516" s="1"/>
      <c r="AM516" s="1"/>
      <c r="AN516" s="1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</row>
    <row r="517" spans="1:61" ht="14.25" customHeight="1" x14ac:dyDescent="0.25">
      <c r="A517" s="1"/>
      <c r="B517" s="1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1"/>
      <c r="AK517" s="4"/>
      <c r="AL517" s="1"/>
      <c r="AM517" s="1"/>
      <c r="AN517" s="1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</row>
    <row r="518" spans="1:61" ht="14.25" customHeight="1" x14ac:dyDescent="0.25">
      <c r="A518" s="1"/>
      <c r="B518" s="1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1"/>
      <c r="AK518" s="4"/>
      <c r="AL518" s="1"/>
      <c r="AM518" s="1"/>
      <c r="AN518" s="1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</row>
    <row r="519" spans="1:61" ht="14.25" customHeight="1" x14ac:dyDescent="0.25">
      <c r="A519" s="1"/>
      <c r="B519" s="1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1"/>
      <c r="AK519" s="4"/>
      <c r="AL519" s="1"/>
      <c r="AM519" s="1"/>
      <c r="AN519" s="1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</row>
    <row r="520" spans="1:61" ht="14.25" customHeight="1" x14ac:dyDescent="0.25">
      <c r="A520" s="1"/>
      <c r="B520" s="1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1"/>
      <c r="AK520" s="4"/>
      <c r="AL520" s="1"/>
      <c r="AM520" s="1"/>
      <c r="AN520" s="1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</row>
    <row r="521" spans="1:61" ht="14.25" customHeight="1" x14ac:dyDescent="0.25">
      <c r="A521" s="1"/>
      <c r="B521" s="1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1"/>
      <c r="AK521" s="4"/>
      <c r="AL521" s="1"/>
      <c r="AM521" s="1"/>
      <c r="AN521" s="1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</row>
    <row r="522" spans="1:61" ht="14.25" customHeight="1" x14ac:dyDescent="0.25">
      <c r="A522" s="1"/>
      <c r="B522" s="1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1"/>
      <c r="AK522" s="4"/>
      <c r="AL522" s="1"/>
      <c r="AM522" s="1"/>
      <c r="AN522" s="1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</row>
    <row r="523" spans="1:61" ht="14.25" customHeight="1" x14ac:dyDescent="0.25">
      <c r="A523" s="1"/>
      <c r="B523" s="1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1"/>
      <c r="AK523" s="4"/>
      <c r="AL523" s="1"/>
      <c r="AM523" s="1"/>
      <c r="AN523" s="1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</row>
    <row r="524" spans="1:61" ht="14.25" customHeight="1" x14ac:dyDescent="0.25">
      <c r="A524" s="1"/>
      <c r="B524" s="1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1"/>
      <c r="AK524" s="4"/>
      <c r="AL524" s="1"/>
      <c r="AM524" s="1"/>
      <c r="AN524" s="1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</row>
    <row r="525" spans="1:61" ht="14.25" customHeight="1" x14ac:dyDescent="0.25">
      <c r="A525" s="1"/>
      <c r="B525" s="1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1"/>
      <c r="AK525" s="4"/>
      <c r="AL525" s="1"/>
      <c r="AM525" s="1"/>
      <c r="AN525" s="1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</row>
    <row r="526" spans="1:61" ht="14.25" customHeight="1" x14ac:dyDescent="0.25">
      <c r="A526" s="1"/>
      <c r="B526" s="1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1"/>
      <c r="AK526" s="4"/>
      <c r="AL526" s="1"/>
      <c r="AM526" s="1"/>
      <c r="AN526" s="1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</row>
    <row r="527" spans="1:61" ht="14.25" customHeight="1" x14ac:dyDescent="0.25">
      <c r="A527" s="1"/>
      <c r="B527" s="1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1"/>
      <c r="AK527" s="4"/>
      <c r="AL527" s="1"/>
      <c r="AM527" s="1"/>
      <c r="AN527" s="1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</row>
    <row r="528" spans="1:61" ht="14.25" customHeight="1" x14ac:dyDescent="0.25">
      <c r="A528" s="1"/>
      <c r="B528" s="1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1"/>
      <c r="AK528" s="4"/>
      <c r="AL528" s="1"/>
      <c r="AM528" s="1"/>
      <c r="AN528" s="1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</row>
    <row r="529" spans="1:61" ht="14.25" customHeight="1" x14ac:dyDescent="0.25">
      <c r="A529" s="1"/>
      <c r="B529" s="1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1"/>
      <c r="AK529" s="4"/>
      <c r="AL529" s="1"/>
      <c r="AM529" s="1"/>
      <c r="AN529" s="1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</row>
    <row r="530" spans="1:61" ht="14.25" customHeight="1" x14ac:dyDescent="0.25">
      <c r="A530" s="1"/>
      <c r="B530" s="1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1"/>
      <c r="AK530" s="4"/>
      <c r="AL530" s="1"/>
      <c r="AM530" s="1"/>
      <c r="AN530" s="1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</row>
    <row r="531" spans="1:61" ht="14.25" customHeight="1" x14ac:dyDescent="0.25">
      <c r="A531" s="1"/>
      <c r="B531" s="1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1"/>
      <c r="AK531" s="4"/>
      <c r="AL531" s="1"/>
      <c r="AM531" s="1"/>
      <c r="AN531" s="1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</row>
    <row r="532" spans="1:61" ht="14.25" customHeight="1" x14ac:dyDescent="0.25">
      <c r="A532" s="1"/>
      <c r="B532" s="1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1"/>
      <c r="AK532" s="4"/>
      <c r="AL532" s="1"/>
      <c r="AM532" s="1"/>
      <c r="AN532" s="1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</row>
    <row r="533" spans="1:61" ht="14.25" customHeight="1" x14ac:dyDescent="0.25">
      <c r="A533" s="1"/>
      <c r="B533" s="1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1"/>
      <c r="AK533" s="4"/>
      <c r="AL533" s="1"/>
      <c r="AM533" s="1"/>
      <c r="AN533" s="1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</row>
    <row r="534" spans="1:61" ht="14.25" customHeight="1" x14ac:dyDescent="0.25">
      <c r="A534" s="1"/>
      <c r="B534" s="1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1"/>
      <c r="AK534" s="4"/>
      <c r="AL534" s="1"/>
      <c r="AM534" s="1"/>
      <c r="AN534" s="1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</row>
    <row r="535" spans="1:61" ht="14.25" customHeight="1" x14ac:dyDescent="0.25">
      <c r="A535" s="1"/>
      <c r="B535" s="1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1"/>
      <c r="AK535" s="4"/>
      <c r="AL535" s="1"/>
      <c r="AM535" s="1"/>
      <c r="AN535" s="1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</row>
    <row r="536" spans="1:61" ht="14.25" customHeight="1" x14ac:dyDescent="0.25">
      <c r="A536" s="1"/>
      <c r="B536" s="1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1"/>
      <c r="AK536" s="4"/>
      <c r="AL536" s="1"/>
      <c r="AM536" s="1"/>
      <c r="AN536" s="1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</row>
    <row r="537" spans="1:61" ht="14.25" customHeight="1" x14ac:dyDescent="0.25">
      <c r="A537" s="1"/>
      <c r="B537" s="1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1"/>
      <c r="AK537" s="4"/>
      <c r="AL537" s="1"/>
      <c r="AM537" s="1"/>
      <c r="AN537" s="1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</row>
    <row r="538" spans="1:61" ht="14.25" customHeight="1" x14ac:dyDescent="0.25">
      <c r="A538" s="1"/>
      <c r="B538" s="1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1"/>
      <c r="AK538" s="4"/>
      <c r="AL538" s="1"/>
      <c r="AM538" s="1"/>
      <c r="AN538" s="1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</row>
    <row r="539" spans="1:61" ht="14.25" customHeight="1" x14ac:dyDescent="0.25">
      <c r="A539" s="1"/>
      <c r="B539" s="1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1"/>
      <c r="AK539" s="4"/>
      <c r="AL539" s="1"/>
      <c r="AM539" s="1"/>
      <c r="AN539" s="1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</row>
    <row r="540" spans="1:61" ht="14.25" customHeight="1" x14ac:dyDescent="0.25">
      <c r="A540" s="1"/>
      <c r="B540" s="1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1"/>
      <c r="AK540" s="4"/>
      <c r="AL540" s="1"/>
      <c r="AM540" s="1"/>
      <c r="AN540" s="1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</row>
    <row r="541" spans="1:61" ht="14.25" customHeight="1" x14ac:dyDescent="0.25">
      <c r="A541" s="1"/>
      <c r="B541" s="1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1"/>
      <c r="AK541" s="4"/>
      <c r="AL541" s="1"/>
      <c r="AM541" s="1"/>
      <c r="AN541" s="1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</row>
    <row r="542" spans="1:61" ht="14.25" customHeight="1" x14ac:dyDescent="0.25">
      <c r="A542" s="1"/>
      <c r="B542" s="1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1"/>
      <c r="AK542" s="4"/>
      <c r="AL542" s="1"/>
      <c r="AM542" s="1"/>
      <c r="AN542" s="1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</row>
    <row r="543" spans="1:61" ht="14.25" customHeight="1" x14ac:dyDescent="0.25">
      <c r="A543" s="1"/>
      <c r="B543" s="1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1"/>
      <c r="AK543" s="4"/>
      <c r="AL543" s="1"/>
      <c r="AM543" s="1"/>
      <c r="AN543" s="1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</row>
    <row r="544" spans="1:61" ht="14.25" customHeight="1" x14ac:dyDescent="0.25">
      <c r="A544" s="1"/>
      <c r="B544" s="1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1"/>
      <c r="AK544" s="4"/>
      <c r="AL544" s="1"/>
      <c r="AM544" s="1"/>
      <c r="AN544" s="1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</row>
    <row r="545" spans="1:61" ht="14.25" customHeight="1" x14ac:dyDescent="0.25">
      <c r="A545" s="1"/>
      <c r="B545" s="1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1"/>
      <c r="AK545" s="4"/>
      <c r="AL545" s="1"/>
      <c r="AM545" s="1"/>
      <c r="AN545" s="1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</row>
    <row r="546" spans="1:61" ht="14.25" customHeight="1" x14ac:dyDescent="0.25">
      <c r="A546" s="1"/>
      <c r="B546" s="1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1"/>
      <c r="AK546" s="4"/>
      <c r="AL546" s="1"/>
      <c r="AM546" s="1"/>
      <c r="AN546" s="1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</row>
    <row r="547" spans="1:61" ht="14.25" customHeight="1" x14ac:dyDescent="0.25">
      <c r="A547" s="1"/>
      <c r="B547" s="1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1"/>
      <c r="AK547" s="4"/>
      <c r="AL547" s="1"/>
      <c r="AM547" s="1"/>
      <c r="AN547" s="1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</row>
    <row r="548" spans="1:61" ht="14.25" customHeight="1" x14ac:dyDescent="0.25">
      <c r="A548" s="1"/>
      <c r="B548" s="1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1"/>
      <c r="AK548" s="4"/>
      <c r="AL548" s="1"/>
      <c r="AM548" s="1"/>
      <c r="AN548" s="1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</row>
    <row r="549" spans="1:61" ht="14.25" customHeight="1" x14ac:dyDescent="0.25">
      <c r="A549" s="1"/>
      <c r="B549" s="1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1"/>
      <c r="AK549" s="4"/>
      <c r="AL549" s="1"/>
      <c r="AM549" s="1"/>
      <c r="AN549" s="1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</row>
    <row r="550" spans="1:61" ht="14.25" customHeight="1" x14ac:dyDescent="0.25">
      <c r="A550" s="1"/>
      <c r="B550" s="1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1"/>
      <c r="AK550" s="4"/>
      <c r="AL550" s="1"/>
      <c r="AM550" s="1"/>
      <c r="AN550" s="1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</row>
    <row r="551" spans="1:61" ht="14.25" customHeight="1" x14ac:dyDescent="0.25">
      <c r="A551" s="1"/>
      <c r="B551" s="1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1"/>
      <c r="AK551" s="4"/>
      <c r="AL551" s="1"/>
      <c r="AM551" s="1"/>
      <c r="AN551" s="1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</row>
    <row r="552" spans="1:61" ht="14.25" customHeight="1" x14ac:dyDescent="0.25">
      <c r="A552" s="1"/>
      <c r="B552" s="1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1"/>
      <c r="AK552" s="4"/>
      <c r="AL552" s="1"/>
      <c r="AM552" s="1"/>
      <c r="AN552" s="1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</row>
    <row r="553" spans="1:61" ht="14.25" customHeight="1" x14ac:dyDescent="0.25">
      <c r="A553" s="1"/>
      <c r="B553" s="1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1"/>
      <c r="AK553" s="4"/>
      <c r="AL553" s="1"/>
      <c r="AM553" s="1"/>
      <c r="AN553" s="1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</row>
    <row r="554" spans="1:61" ht="14.25" customHeight="1" x14ac:dyDescent="0.25">
      <c r="A554" s="1"/>
      <c r="B554" s="1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1"/>
      <c r="AK554" s="4"/>
      <c r="AL554" s="1"/>
      <c r="AM554" s="1"/>
      <c r="AN554" s="1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</row>
    <row r="555" spans="1:61" ht="14.25" customHeight="1" x14ac:dyDescent="0.25">
      <c r="A555" s="1"/>
      <c r="B555" s="1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1"/>
      <c r="AK555" s="4"/>
      <c r="AL555" s="1"/>
      <c r="AM555" s="1"/>
      <c r="AN555" s="1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</row>
    <row r="556" spans="1:61" ht="14.25" customHeight="1" x14ac:dyDescent="0.25">
      <c r="A556" s="1"/>
      <c r="B556" s="1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1"/>
      <c r="AK556" s="4"/>
      <c r="AL556" s="1"/>
      <c r="AM556" s="1"/>
      <c r="AN556" s="1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</row>
    <row r="557" spans="1:61" ht="14.25" customHeight="1" x14ac:dyDescent="0.25">
      <c r="A557" s="1"/>
      <c r="B557" s="1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1"/>
      <c r="AK557" s="4"/>
      <c r="AL557" s="1"/>
      <c r="AM557" s="1"/>
      <c r="AN557" s="1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</row>
    <row r="558" spans="1:61" ht="14.25" customHeight="1" x14ac:dyDescent="0.25">
      <c r="A558" s="1"/>
      <c r="B558" s="1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1"/>
      <c r="AK558" s="4"/>
      <c r="AL558" s="1"/>
      <c r="AM558" s="1"/>
      <c r="AN558" s="1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</row>
    <row r="559" spans="1:61" ht="14.25" customHeight="1" x14ac:dyDescent="0.25">
      <c r="A559" s="1"/>
      <c r="B559" s="1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1"/>
      <c r="AK559" s="4"/>
      <c r="AL559" s="1"/>
      <c r="AM559" s="1"/>
      <c r="AN559" s="1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</row>
    <row r="560" spans="1:61" ht="14.25" customHeight="1" x14ac:dyDescent="0.25">
      <c r="A560" s="1"/>
      <c r="B560" s="1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1"/>
      <c r="AK560" s="4"/>
      <c r="AL560" s="1"/>
      <c r="AM560" s="1"/>
      <c r="AN560" s="1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</row>
    <row r="561" spans="1:61" ht="14.25" customHeight="1" x14ac:dyDescent="0.25">
      <c r="A561" s="1"/>
      <c r="B561" s="1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1"/>
      <c r="AK561" s="4"/>
      <c r="AL561" s="1"/>
      <c r="AM561" s="1"/>
      <c r="AN561" s="1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</row>
    <row r="562" spans="1:61" ht="14.25" customHeight="1" x14ac:dyDescent="0.25">
      <c r="A562" s="1"/>
      <c r="B562" s="1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1"/>
      <c r="AK562" s="4"/>
      <c r="AL562" s="1"/>
      <c r="AM562" s="1"/>
      <c r="AN562" s="1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</row>
    <row r="563" spans="1:61" ht="14.25" customHeight="1" x14ac:dyDescent="0.25">
      <c r="A563" s="1"/>
      <c r="B563" s="1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1"/>
      <c r="AK563" s="4"/>
      <c r="AL563" s="1"/>
      <c r="AM563" s="1"/>
      <c r="AN563" s="1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</row>
    <row r="564" spans="1:61" ht="14.25" customHeight="1" x14ac:dyDescent="0.25">
      <c r="A564" s="1"/>
      <c r="B564" s="1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1"/>
      <c r="AK564" s="4"/>
      <c r="AL564" s="1"/>
      <c r="AM564" s="1"/>
      <c r="AN564" s="1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</row>
    <row r="565" spans="1:61" ht="14.25" customHeight="1" x14ac:dyDescent="0.25">
      <c r="A565" s="1"/>
      <c r="B565" s="1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1"/>
      <c r="AK565" s="4"/>
      <c r="AL565" s="1"/>
      <c r="AM565" s="1"/>
      <c r="AN565" s="1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</row>
    <row r="566" spans="1:61" ht="14.25" customHeight="1" x14ac:dyDescent="0.25">
      <c r="A566" s="1"/>
      <c r="B566" s="1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1"/>
      <c r="AK566" s="4"/>
      <c r="AL566" s="1"/>
      <c r="AM566" s="1"/>
      <c r="AN566" s="1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</row>
    <row r="567" spans="1:61" ht="14.25" customHeight="1" x14ac:dyDescent="0.25">
      <c r="A567" s="1"/>
      <c r="B567" s="1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1"/>
      <c r="AK567" s="4"/>
      <c r="AL567" s="1"/>
      <c r="AM567" s="1"/>
      <c r="AN567" s="1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</row>
    <row r="568" spans="1:61" ht="14.25" customHeight="1" x14ac:dyDescent="0.25">
      <c r="A568" s="1"/>
      <c r="B568" s="1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1"/>
      <c r="AK568" s="4"/>
      <c r="AL568" s="1"/>
      <c r="AM568" s="1"/>
      <c r="AN568" s="1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</row>
    <row r="569" spans="1:61" ht="14.25" customHeight="1" x14ac:dyDescent="0.25">
      <c r="A569" s="1"/>
      <c r="B569" s="1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1"/>
      <c r="AK569" s="4"/>
      <c r="AL569" s="1"/>
      <c r="AM569" s="1"/>
      <c r="AN569" s="1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</row>
    <row r="570" spans="1:61" ht="14.25" customHeight="1" x14ac:dyDescent="0.25">
      <c r="A570" s="1"/>
      <c r="B570" s="1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1"/>
      <c r="AK570" s="4"/>
      <c r="AL570" s="1"/>
      <c r="AM570" s="1"/>
      <c r="AN570" s="1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</row>
    <row r="571" spans="1:61" ht="14.25" customHeight="1" x14ac:dyDescent="0.25">
      <c r="A571" s="1"/>
      <c r="B571" s="1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1"/>
      <c r="AK571" s="4"/>
      <c r="AL571" s="1"/>
      <c r="AM571" s="1"/>
      <c r="AN571" s="1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</row>
    <row r="572" spans="1:61" ht="14.25" customHeight="1" x14ac:dyDescent="0.25">
      <c r="A572" s="1"/>
      <c r="B572" s="1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1"/>
      <c r="AK572" s="4"/>
      <c r="AL572" s="1"/>
      <c r="AM572" s="1"/>
      <c r="AN572" s="1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</row>
    <row r="573" spans="1:61" ht="14.25" customHeight="1" x14ac:dyDescent="0.25">
      <c r="A573" s="1"/>
      <c r="B573" s="1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1"/>
      <c r="AK573" s="4"/>
      <c r="AL573" s="1"/>
      <c r="AM573" s="1"/>
      <c r="AN573" s="1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</row>
    <row r="574" spans="1:61" ht="14.25" customHeight="1" x14ac:dyDescent="0.25">
      <c r="A574" s="1"/>
      <c r="B574" s="1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1"/>
      <c r="AK574" s="4"/>
      <c r="AL574" s="1"/>
      <c r="AM574" s="1"/>
      <c r="AN574" s="1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</row>
    <row r="575" spans="1:61" ht="14.25" customHeight="1" x14ac:dyDescent="0.25">
      <c r="A575" s="1"/>
      <c r="B575" s="1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1"/>
      <c r="AK575" s="4"/>
      <c r="AL575" s="1"/>
      <c r="AM575" s="1"/>
      <c r="AN575" s="1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</row>
    <row r="576" spans="1:61" ht="14.25" customHeight="1" x14ac:dyDescent="0.25">
      <c r="A576" s="1"/>
      <c r="B576" s="1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1"/>
      <c r="AK576" s="4"/>
      <c r="AL576" s="1"/>
      <c r="AM576" s="1"/>
      <c r="AN576" s="1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</row>
    <row r="577" spans="1:61" ht="14.25" customHeight="1" x14ac:dyDescent="0.25">
      <c r="A577" s="1"/>
      <c r="B577" s="1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1"/>
      <c r="AK577" s="4"/>
      <c r="AL577" s="1"/>
      <c r="AM577" s="1"/>
      <c r="AN577" s="1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</row>
    <row r="578" spans="1:61" ht="14.25" customHeight="1" x14ac:dyDescent="0.25">
      <c r="A578" s="1"/>
      <c r="B578" s="1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1"/>
      <c r="AK578" s="4"/>
      <c r="AL578" s="1"/>
      <c r="AM578" s="1"/>
      <c r="AN578" s="1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</row>
    <row r="579" spans="1:61" ht="14.25" customHeight="1" x14ac:dyDescent="0.25">
      <c r="A579" s="1"/>
      <c r="B579" s="1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1"/>
      <c r="AK579" s="4"/>
      <c r="AL579" s="1"/>
      <c r="AM579" s="1"/>
      <c r="AN579" s="1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</row>
    <row r="580" spans="1:61" ht="14.25" customHeight="1" x14ac:dyDescent="0.25">
      <c r="A580" s="1"/>
      <c r="B580" s="1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1"/>
      <c r="AK580" s="4"/>
      <c r="AL580" s="1"/>
      <c r="AM580" s="1"/>
      <c r="AN580" s="1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</row>
    <row r="581" spans="1:61" ht="14.25" customHeight="1" x14ac:dyDescent="0.25">
      <c r="A581" s="1"/>
      <c r="B581" s="1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1"/>
      <c r="AK581" s="4"/>
      <c r="AL581" s="1"/>
      <c r="AM581" s="1"/>
      <c r="AN581" s="1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</row>
    <row r="582" spans="1:61" ht="14.25" customHeight="1" x14ac:dyDescent="0.25">
      <c r="A582" s="1"/>
      <c r="B582" s="1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1"/>
      <c r="AK582" s="4"/>
      <c r="AL582" s="1"/>
      <c r="AM582" s="1"/>
      <c r="AN582" s="1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</row>
    <row r="583" spans="1:61" ht="14.25" customHeight="1" x14ac:dyDescent="0.25">
      <c r="A583" s="1"/>
      <c r="B583" s="1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1"/>
      <c r="AK583" s="4"/>
      <c r="AL583" s="1"/>
      <c r="AM583" s="1"/>
      <c r="AN583" s="1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</row>
    <row r="584" spans="1:61" ht="14.25" customHeight="1" x14ac:dyDescent="0.25">
      <c r="A584" s="1"/>
      <c r="B584" s="1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1"/>
      <c r="AK584" s="4"/>
      <c r="AL584" s="1"/>
      <c r="AM584" s="1"/>
      <c r="AN584" s="1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</row>
    <row r="585" spans="1:61" ht="14.25" customHeight="1" x14ac:dyDescent="0.25">
      <c r="A585" s="1"/>
      <c r="B585" s="1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1"/>
      <c r="AK585" s="4"/>
      <c r="AL585" s="1"/>
      <c r="AM585" s="1"/>
      <c r="AN585" s="1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</row>
    <row r="586" spans="1:61" ht="14.25" customHeight="1" x14ac:dyDescent="0.25">
      <c r="A586" s="1"/>
      <c r="B586" s="1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1"/>
      <c r="AK586" s="4"/>
      <c r="AL586" s="1"/>
      <c r="AM586" s="1"/>
      <c r="AN586" s="1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</row>
    <row r="587" spans="1:61" ht="14.25" customHeight="1" x14ac:dyDescent="0.25">
      <c r="A587" s="1"/>
      <c r="B587" s="1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1"/>
      <c r="AK587" s="4"/>
      <c r="AL587" s="1"/>
      <c r="AM587" s="1"/>
      <c r="AN587" s="1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</row>
    <row r="588" spans="1:61" ht="14.25" customHeight="1" x14ac:dyDescent="0.25">
      <c r="A588" s="1"/>
      <c r="B588" s="1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1"/>
      <c r="AK588" s="4"/>
      <c r="AL588" s="1"/>
      <c r="AM588" s="1"/>
      <c r="AN588" s="1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</row>
    <row r="589" spans="1:61" ht="14.25" customHeight="1" x14ac:dyDescent="0.25">
      <c r="A589" s="1"/>
      <c r="B589" s="1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1"/>
      <c r="AK589" s="4"/>
      <c r="AL589" s="1"/>
      <c r="AM589" s="1"/>
      <c r="AN589" s="1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</row>
    <row r="590" spans="1:61" ht="14.25" customHeight="1" x14ac:dyDescent="0.25">
      <c r="A590" s="1"/>
      <c r="B590" s="1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1"/>
      <c r="AK590" s="4"/>
      <c r="AL590" s="1"/>
      <c r="AM590" s="1"/>
      <c r="AN590" s="1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</row>
    <row r="591" spans="1:61" ht="14.25" customHeight="1" x14ac:dyDescent="0.25">
      <c r="A591" s="1"/>
      <c r="B591" s="1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1"/>
      <c r="AK591" s="4"/>
      <c r="AL591" s="1"/>
      <c r="AM591" s="1"/>
      <c r="AN591" s="1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</row>
    <row r="592" spans="1:61" ht="14.25" customHeight="1" x14ac:dyDescent="0.25">
      <c r="A592" s="1"/>
      <c r="B592" s="1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1"/>
      <c r="AK592" s="4"/>
      <c r="AL592" s="1"/>
      <c r="AM592" s="1"/>
      <c r="AN592" s="1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</row>
    <row r="593" spans="1:61" ht="14.25" customHeight="1" x14ac:dyDescent="0.25">
      <c r="A593" s="1"/>
      <c r="B593" s="1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1"/>
      <c r="AK593" s="4"/>
      <c r="AL593" s="1"/>
      <c r="AM593" s="1"/>
      <c r="AN593" s="1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</row>
    <row r="594" spans="1:61" ht="14.25" customHeight="1" x14ac:dyDescent="0.25">
      <c r="A594" s="1"/>
      <c r="B594" s="1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1"/>
      <c r="AK594" s="4"/>
      <c r="AL594" s="1"/>
      <c r="AM594" s="1"/>
      <c r="AN594" s="1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</row>
    <row r="595" spans="1:61" ht="14.25" customHeight="1" x14ac:dyDescent="0.25">
      <c r="A595" s="1"/>
      <c r="B595" s="1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1"/>
      <c r="AK595" s="4"/>
      <c r="AL595" s="1"/>
      <c r="AM595" s="1"/>
      <c r="AN595" s="1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</row>
    <row r="596" spans="1:61" ht="14.25" customHeight="1" x14ac:dyDescent="0.25">
      <c r="A596" s="1"/>
      <c r="B596" s="1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1"/>
      <c r="AK596" s="4"/>
      <c r="AL596" s="1"/>
      <c r="AM596" s="1"/>
      <c r="AN596" s="1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</row>
    <row r="597" spans="1:61" ht="14.25" customHeight="1" x14ac:dyDescent="0.25">
      <c r="A597" s="1"/>
      <c r="B597" s="1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1"/>
      <c r="AK597" s="4"/>
      <c r="AL597" s="1"/>
      <c r="AM597" s="1"/>
      <c r="AN597" s="1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</row>
    <row r="598" spans="1:61" ht="14.25" customHeight="1" x14ac:dyDescent="0.25">
      <c r="A598" s="1"/>
      <c r="B598" s="1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1"/>
      <c r="AK598" s="4"/>
      <c r="AL598" s="1"/>
      <c r="AM598" s="1"/>
      <c r="AN598" s="1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</row>
    <row r="599" spans="1:61" ht="14.25" customHeight="1" x14ac:dyDescent="0.25">
      <c r="A599" s="1"/>
      <c r="B599" s="1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1"/>
      <c r="AK599" s="4"/>
      <c r="AL599" s="1"/>
      <c r="AM599" s="1"/>
      <c r="AN599" s="1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</row>
    <row r="600" spans="1:61" ht="14.25" customHeight="1" x14ac:dyDescent="0.25">
      <c r="A600" s="1"/>
      <c r="B600" s="1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1"/>
      <c r="AK600" s="4"/>
      <c r="AL600" s="1"/>
      <c r="AM600" s="1"/>
      <c r="AN600" s="1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</row>
    <row r="601" spans="1:61" ht="14.25" customHeight="1" x14ac:dyDescent="0.25">
      <c r="A601" s="1"/>
      <c r="B601" s="1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1"/>
      <c r="AK601" s="4"/>
      <c r="AL601" s="1"/>
      <c r="AM601" s="1"/>
      <c r="AN601" s="1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</row>
    <row r="602" spans="1:61" ht="14.25" customHeight="1" x14ac:dyDescent="0.25">
      <c r="A602" s="1"/>
      <c r="B602" s="1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1"/>
      <c r="AK602" s="4"/>
      <c r="AL602" s="1"/>
      <c r="AM602" s="1"/>
      <c r="AN602" s="1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</row>
    <row r="603" spans="1:61" ht="14.25" customHeight="1" x14ac:dyDescent="0.25">
      <c r="A603" s="1"/>
      <c r="B603" s="1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1"/>
      <c r="AK603" s="4"/>
      <c r="AL603" s="1"/>
      <c r="AM603" s="1"/>
      <c r="AN603" s="1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</row>
    <row r="604" spans="1:61" ht="14.25" customHeight="1" x14ac:dyDescent="0.25">
      <c r="A604" s="1"/>
      <c r="B604" s="1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1"/>
      <c r="AK604" s="4"/>
      <c r="AL604" s="1"/>
      <c r="AM604" s="1"/>
      <c r="AN604" s="1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</row>
    <row r="605" spans="1:61" ht="14.25" customHeight="1" x14ac:dyDescent="0.25">
      <c r="A605" s="1"/>
      <c r="B605" s="1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1"/>
      <c r="AK605" s="4"/>
      <c r="AL605" s="1"/>
      <c r="AM605" s="1"/>
      <c r="AN605" s="1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</row>
    <row r="606" spans="1:61" ht="14.25" customHeight="1" x14ac:dyDescent="0.25">
      <c r="A606" s="1"/>
      <c r="B606" s="1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1"/>
      <c r="AK606" s="4"/>
      <c r="AL606" s="1"/>
      <c r="AM606" s="1"/>
      <c r="AN606" s="1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</row>
    <row r="607" spans="1:61" ht="14.25" customHeight="1" x14ac:dyDescent="0.25">
      <c r="A607" s="1"/>
      <c r="B607" s="1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1"/>
      <c r="AK607" s="4"/>
      <c r="AL607" s="1"/>
      <c r="AM607" s="1"/>
      <c r="AN607" s="1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</row>
    <row r="608" spans="1:61" ht="14.25" customHeight="1" x14ac:dyDescent="0.25">
      <c r="A608" s="1"/>
      <c r="B608" s="1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1"/>
      <c r="AK608" s="4"/>
      <c r="AL608" s="1"/>
      <c r="AM608" s="1"/>
      <c r="AN608" s="1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</row>
    <row r="609" spans="1:61" ht="14.25" customHeight="1" x14ac:dyDescent="0.25">
      <c r="A609" s="1"/>
      <c r="B609" s="1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1"/>
      <c r="AK609" s="4"/>
      <c r="AL609" s="1"/>
      <c r="AM609" s="1"/>
      <c r="AN609" s="1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</row>
    <row r="610" spans="1:61" ht="14.25" customHeight="1" x14ac:dyDescent="0.25">
      <c r="A610" s="1"/>
      <c r="B610" s="1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1"/>
      <c r="AK610" s="4"/>
      <c r="AL610" s="1"/>
      <c r="AM610" s="1"/>
      <c r="AN610" s="1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</row>
    <row r="611" spans="1:61" ht="14.25" customHeight="1" x14ac:dyDescent="0.25">
      <c r="A611" s="1"/>
      <c r="B611" s="1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1"/>
      <c r="AK611" s="4"/>
      <c r="AL611" s="1"/>
      <c r="AM611" s="1"/>
      <c r="AN611" s="1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</row>
    <row r="612" spans="1:61" ht="14.25" customHeight="1" x14ac:dyDescent="0.25">
      <c r="A612" s="1"/>
      <c r="B612" s="1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1"/>
      <c r="AK612" s="4"/>
      <c r="AL612" s="1"/>
      <c r="AM612" s="1"/>
      <c r="AN612" s="1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</row>
    <row r="613" spans="1:61" ht="14.25" customHeight="1" x14ac:dyDescent="0.25">
      <c r="A613" s="1"/>
      <c r="B613" s="1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1"/>
      <c r="AK613" s="4"/>
      <c r="AL613" s="1"/>
      <c r="AM613" s="1"/>
      <c r="AN613" s="1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</row>
    <row r="614" spans="1:61" ht="14.25" customHeight="1" x14ac:dyDescent="0.25">
      <c r="A614" s="1"/>
      <c r="B614" s="1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1"/>
      <c r="AK614" s="4"/>
      <c r="AL614" s="1"/>
      <c r="AM614" s="1"/>
      <c r="AN614" s="1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</row>
    <row r="615" spans="1:61" ht="14.25" customHeight="1" x14ac:dyDescent="0.25">
      <c r="A615" s="1"/>
      <c r="B615" s="1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1"/>
      <c r="AK615" s="4"/>
      <c r="AL615" s="1"/>
      <c r="AM615" s="1"/>
      <c r="AN615" s="1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</row>
    <row r="616" spans="1:61" ht="14.25" customHeight="1" x14ac:dyDescent="0.25">
      <c r="A616" s="1"/>
      <c r="B616" s="1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1"/>
      <c r="AK616" s="4"/>
      <c r="AL616" s="1"/>
      <c r="AM616" s="1"/>
      <c r="AN616" s="1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</row>
    <row r="617" spans="1:61" ht="14.25" customHeight="1" x14ac:dyDescent="0.25">
      <c r="A617" s="1"/>
      <c r="B617" s="1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1"/>
      <c r="AK617" s="4"/>
      <c r="AL617" s="1"/>
      <c r="AM617" s="1"/>
      <c r="AN617" s="1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</row>
    <row r="618" spans="1:61" ht="14.25" customHeight="1" x14ac:dyDescent="0.25">
      <c r="A618" s="1"/>
      <c r="B618" s="1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1"/>
      <c r="AK618" s="4"/>
      <c r="AL618" s="1"/>
      <c r="AM618" s="1"/>
      <c r="AN618" s="1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</row>
    <row r="619" spans="1:61" ht="14.25" customHeight="1" x14ac:dyDescent="0.25">
      <c r="A619" s="1"/>
      <c r="B619" s="1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1"/>
      <c r="AK619" s="4"/>
      <c r="AL619" s="1"/>
      <c r="AM619" s="1"/>
      <c r="AN619" s="1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</row>
    <row r="620" spans="1:61" ht="14.25" customHeight="1" x14ac:dyDescent="0.25">
      <c r="A620" s="1"/>
      <c r="B620" s="1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1"/>
      <c r="AK620" s="4"/>
      <c r="AL620" s="1"/>
      <c r="AM620" s="1"/>
      <c r="AN620" s="1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</row>
    <row r="621" spans="1:61" ht="14.25" customHeight="1" x14ac:dyDescent="0.25">
      <c r="A621" s="1"/>
      <c r="B621" s="1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1"/>
      <c r="AK621" s="4"/>
      <c r="AL621" s="1"/>
      <c r="AM621" s="1"/>
      <c r="AN621" s="1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</row>
    <row r="622" spans="1:61" ht="14.25" customHeight="1" x14ac:dyDescent="0.25">
      <c r="A622" s="1"/>
      <c r="B622" s="1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1"/>
      <c r="AK622" s="4"/>
      <c r="AL622" s="1"/>
      <c r="AM622" s="1"/>
      <c r="AN622" s="1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</row>
    <row r="623" spans="1:61" ht="14.25" customHeight="1" x14ac:dyDescent="0.25">
      <c r="A623" s="1"/>
      <c r="B623" s="1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1"/>
      <c r="AK623" s="4"/>
      <c r="AL623" s="1"/>
      <c r="AM623" s="1"/>
      <c r="AN623" s="1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</row>
    <row r="624" spans="1:61" ht="14.25" customHeight="1" x14ac:dyDescent="0.25">
      <c r="A624" s="1"/>
      <c r="B624" s="1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1"/>
      <c r="AK624" s="4"/>
      <c r="AL624" s="1"/>
      <c r="AM624" s="1"/>
      <c r="AN624" s="1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</row>
    <row r="625" spans="1:61" ht="14.25" customHeight="1" x14ac:dyDescent="0.25">
      <c r="A625" s="1"/>
      <c r="B625" s="1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1"/>
      <c r="AK625" s="4"/>
      <c r="AL625" s="1"/>
      <c r="AM625" s="1"/>
      <c r="AN625" s="1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</row>
    <row r="626" spans="1:61" ht="14.25" customHeight="1" x14ac:dyDescent="0.25">
      <c r="A626" s="1"/>
      <c r="B626" s="1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1"/>
      <c r="AK626" s="4"/>
      <c r="AL626" s="1"/>
      <c r="AM626" s="1"/>
      <c r="AN626" s="1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</row>
    <row r="627" spans="1:61" ht="14.25" customHeight="1" x14ac:dyDescent="0.25">
      <c r="A627" s="1"/>
      <c r="B627" s="1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1"/>
      <c r="AK627" s="4"/>
      <c r="AL627" s="1"/>
      <c r="AM627" s="1"/>
      <c r="AN627" s="1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</row>
    <row r="628" spans="1:61" ht="14.25" customHeight="1" x14ac:dyDescent="0.25">
      <c r="A628" s="1"/>
      <c r="B628" s="1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1"/>
      <c r="AK628" s="4"/>
      <c r="AL628" s="1"/>
      <c r="AM628" s="1"/>
      <c r="AN628" s="1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</row>
    <row r="629" spans="1:61" ht="14.25" customHeight="1" x14ac:dyDescent="0.25">
      <c r="A629" s="1"/>
      <c r="B629" s="1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1"/>
      <c r="AK629" s="4"/>
      <c r="AL629" s="1"/>
      <c r="AM629" s="1"/>
      <c r="AN629" s="1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</row>
    <row r="630" spans="1:61" ht="14.25" customHeight="1" x14ac:dyDescent="0.25">
      <c r="A630" s="1"/>
      <c r="B630" s="1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1"/>
      <c r="AK630" s="4"/>
      <c r="AL630" s="1"/>
      <c r="AM630" s="1"/>
      <c r="AN630" s="1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</row>
    <row r="631" spans="1:61" ht="14.25" customHeight="1" x14ac:dyDescent="0.25">
      <c r="A631" s="1"/>
      <c r="B631" s="1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1"/>
      <c r="AK631" s="4"/>
      <c r="AL631" s="1"/>
      <c r="AM631" s="1"/>
      <c r="AN631" s="1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</row>
    <row r="632" spans="1:61" ht="14.25" customHeight="1" x14ac:dyDescent="0.25">
      <c r="A632" s="1"/>
      <c r="B632" s="1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1"/>
      <c r="AK632" s="4"/>
      <c r="AL632" s="1"/>
      <c r="AM632" s="1"/>
      <c r="AN632" s="1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</row>
    <row r="633" spans="1:61" ht="14.25" customHeight="1" x14ac:dyDescent="0.25">
      <c r="A633" s="1"/>
      <c r="B633" s="1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1"/>
      <c r="AK633" s="4"/>
      <c r="AL633" s="1"/>
      <c r="AM633" s="1"/>
      <c r="AN633" s="1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</row>
    <row r="634" spans="1:61" ht="14.25" customHeight="1" x14ac:dyDescent="0.25">
      <c r="A634" s="1"/>
      <c r="B634" s="1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1"/>
      <c r="AK634" s="4"/>
      <c r="AL634" s="1"/>
      <c r="AM634" s="1"/>
      <c r="AN634" s="1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</row>
    <row r="635" spans="1:61" ht="14.25" customHeight="1" x14ac:dyDescent="0.25">
      <c r="A635" s="1"/>
      <c r="B635" s="1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1"/>
      <c r="AK635" s="4"/>
      <c r="AL635" s="1"/>
      <c r="AM635" s="1"/>
      <c r="AN635" s="1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</row>
    <row r="636" spans="1:61" ht="14.25" customHeight="1" x14ac:dyDescent="0.25">
      <c r="A636" s="1"/>
      <c r="B636" s="1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1"/>
      <c r="AK636" s="4"/>
      <c r="AL636" s="1"/>
      <c r="AM636" s="1"/>
      <c r="AN636" s="1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</row>
    <row r="637" spans="1:61" ht="14.25" customHeight="1" x14ac:dyDescent="0.25">
      <c r="A637" s="1"/>
      <c r="B637" s="1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1"/>
      <c r="AK637" s="4"/>
      <c r="AL637" s="1"/>
      <c r="AM637" s="1"/>
      <c r="AN637" s="1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</row>
    <row r="638" spans="1:61" ht="14.25" customHeight="1" x14ac:dyDescent="0.25">
      <c r="A638" s="1"/>
      <c r="B638" s="1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1"/>
      <c r="AK638" s="4"/>
      <c r="AL638" s="1"/>
      <c r="AM638" s="1"/>
      <c r="AN638" s="1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</row>
    <row r="639" spans="1:61" ht="14.25" customHeight="1" x14ac:dyDescent="0.25">
      <c r="A639" s="1"/>
      <c r="B639" s="1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1"/>
      <c r="AK639" s="4"/>
      <c r="AL639" s="1"/>
      <c r="AM639" s="1"/>
      <c r="AN639" s="1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</row>
    <row r="640" spans="1:61" ht="14.25" customHeight="1" x14ac:dyDescent="0.25">
      <c r="A640" s="1"/>
      <c r="B640" s="1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1"/>
      <c r="AK640" s="4"/>
      <c r="AL640" s="1"/>
      <c r="AM640" s="1"/>
      <c r="AN640" s="1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</row>
    <row r="641" spans="1:61" ht="14.25" customHeight="1" x14ac:dyDescent="0.25">
      <c r="A641" s="1"/>
      <c r="B641" s="1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1"/>
      <c r="AK641" s="4"/>
      <c r="AL641" s="1"/>
      <c r="AM641" s="1"/>
      <c r="AN641" s="1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</row>
    <row r="642" spans="1:61" ht="14.25" customHeight="1" x14ac:dyDescent="0.25">
      <c r="A642" s="1"/>
      <c r="B642" s="1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1"/>
      <c r="AK642" s="4"/>
      <c r="AL642" s="1"/>
      <c r="AM642" s="1"/>
      <c r="AN642" s="1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</row>
    <row r="643" spans="1:61" ht="14.25" customHeight="1" x14ac:dyDescent="0.25">
      <c r="A643" s="1"/>
      <c r="B643" s="1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1"/>
      <c r="AK643" s="4"/>
      <c r="AL643" s="1"/>
      <c r="AM643" s="1"/>
      <c r="AN643" s="1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</row>
    <row r="644" spans="1:61" ht="14.25" customHeight="1" x14ac:dyDescent="0.25">
      <c r="A644" s="1"/>
      <c r="B644" s="1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1"/>
      <c r="AK644" s="4"/>
      <c r="AL644" s="1"/>
      <c r="AM644" s="1"/>
      <c r="AN644" s="1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</row>
    <row r="645" spans="1:61" ht="14.25" customHeight="1" x14ac:dyDescent="0.25">
      <c r="A645" s="1"/>
      <c r="B645" s="1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1"/>
      <c r="AK645" s="4"/>
      <c r="AL645" s="1"/>
      <c r="AM645" s="1"/>
      <c r="AN645" s="1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</row>
    <row r="646" spans="1:61" ht="14.25" customHeight="1" x14ac:dyDescent="0.25">
      <c r="A646" s="1"/>
      <c r="B646" s="1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1"/>
      <c r="AK646" s="4"/>
      <c r="AL646" s="1"/>
      <c r="AM646" s="1"/>
      <c r="AN646" s="1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</row>
    <row r="647" spans="1:61" ht="14.25" customHeight="1" x14ac:dyDescent="0.25">
      <c r="A647" s="1"/>
      <c r="B647" s="1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1"/>
      <c r="AK647" s="4"/>
      <c r="AL647" s="1"/>
      <c r="AM647" s="1"/>
      <c r="AN647" s="1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</row>
    <row r="648" spans="1:61" ht="14.25" customHeight="1" x14ac:dyDescent="0.25">
      <c r="A648" s="1"/>
      <c r="B648" s="1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1"/>
      <c r="AK648" s="4"/>
      <c r="AL648" s="1"/>
      <c r="AM648" s="1"/>
      <c r="AN648" s="1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</row>
    <row r="649" spans="1:61" ht="14.25" customHeight="1" x14ac:dyDescent="0.25">
      <c r="A649" s="1"/>
      <c r="B649" s="1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1"/>
      <c r="AK649" s="4"/>
      <c r="AL649" s="1"/>
      <c r="AM649" s="1"/>
      <c r="AN649" s="1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</row>
    <row r="650" spans="1:61" ht="14.25" customHeight="1" x14ac:dyDescent="0.25">
      <c r="A650" s="1"/>
      <c r="B650" s="1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1"/>
      <c r="AK650" s="4"/>
      <c r="AL650" s="1"/>
      <c r="AM650" s="1"/>
      <c r="AN650" s="1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</row>
    <row r="651" spans="1:61" ht="14.25" customHeight="1" x14ac:dyDescent="0.25">
      <c r="A651" s="1"/>
      <c r="B651" s="1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1"/>
      <c r="AK651" s="4"/>
      <c r="AL651" s="1"/>
      <c r="AM651" s="1"/>
      <c r="AN651" s="1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</row>
    <row r="652" spans="1:61" ht="14.25" customHeight="1" x14ac:dyDescent="0.25">
      <c r="A652" s="1"/>
      <c r="B652" s="1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1"/>
      <c r="AK652" s="4"/>
      <c r="AL652" s="1"/>
      <c r="AM652" s="1"/>
      <c r="AN652" s="1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</row>
    <row r="653" spans="1:61" ht="14.25" customHeight="1" x14ac:dyDescent="0.25">
      <c r="A653" s="1"/>
      <c r="B653" s="1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1"/>
      <c r="AK653" s="4"/>
      <c r="AL653" s="1"/>
      <c r="AM653" s="1"/>
      <c r="AN653" s="1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</row>
    <row r="654" spans="1:61" ht="14.25" customHeight="1" x14ac:dyDescent="0.25">
      <c r="A654" s="1"/>
      <c r="B654" s="1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1"/>
      <c r="AK654" s="4"/>
      <c r="AL654" s="1"/>
      <c r="AM654" s="1"/>
      <c r="AN654" s="1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</row>
    <row r="655" spans="1:61" ht="14.25" customHeight="1" x14ac:dyDescent="0.25">
      <c r="A655" s="1"/>
      <c r="B655" s="1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1"/>
      <c r="AK655" s="4"/>
      <c r="AL655" s="1"/>
      <c r="AM655" s="1"/>
      <c r="AN655" s="1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</row>
    <row r="656" spans="1:61" ht="14.25" customHeight="1" x14ac:dyDescent="0.25">
      <c r="A656" s="1"/>
      <c r="B656" s="1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1"/>
      <c r="AK656" s="4"/>
      <c r="AL656" s="1"/>
      <c r="AM656" s="1"/>
      <c r="AN656" s="1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</row>
    <row r="657" spans="1:61" ht="14.25" customHeight="1" x14ac:dyDescent="0.25">
      <c r="A657" s="1"/>
      <c r="B657" s="1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1"/>
      <c r="AK657" s="4"/>
      <c r="AL657" s="1"/>
      <c r="AM657" s="1"/>
      <c r="AN657" s="1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</row>
    <row r="658" spans="1:61" ht="14.25" customHeight="1" x14ac:dyDescent="0.25">
      <c r="A658" s="1"/>
      <c r="B658" s="1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1"/>
      <c r="AK658" s="4"/>
      <c r="AL658" s="1"/>
      <c r="AM658" s="1"/>
      <c r="AN658" s="1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</row>
    <row r="659" spans="1:61" ht="14.25" customHeight="1" x14ac:dyDescent="0.25">
      <c r="A659" s="1"/>
      <c r="B659" s="1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1"/>
      <c r="AK659" s="4"/>
      <c r="AL659" s="1"/>
      <c r="AM659" s="1"/>
      <c r="AN659" s="1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</row>
    <row r="660" spans="1:61" ht="14.25" customHeight="1" x14ac:dyDescent="0.25">
      <c r="A660" s="1"/>
      <c r="B660" s="1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1"/>
      <c r="AK660" s="4"/>
      <c r="AL660" s="1"/>
      <c r="AM660" s="1"/>
      <c r="AN660" s="1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</row>
    <row r="661" spans="1:61" ht="14.25" customHeight="1" x14ac:dyDescent="0.25">
      <c r="A661" s="1"/>
      <c r="B661" s="1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1"/>
      <c r="AK661" s="4"/>
      <c r="AL661" s="1"/>
      <c r="AM661" s="1"/>
      <c r="AN661" s="1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</row>
    <row r="662" spans="1:61" ht="14.25" customHeight="1" x14ac:dyDescent="0.25">
      <c r="A662" s="1"/>
      <c r="B662" s="1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1"/>
      <c r="AK662" s="4"/>
      <c r="AL662" s="1"/>
      <c r="AM662" s="1"/>
      <c r="AN662" s="1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</row>
    <row r="663" spans="1:61" ht="14.25" customHeight="1" x14ac:dyDescent="0.25">
      <c r="A663" s="1"/>
      <c r="B663" s="1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1"/>
      <c r="AK663" s="4"/>
      <c r="AL663" s="1"/>
      <c r="AM663" s="1"/>
      <c r="AN663" s="1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</row>
    <row r="664" spans="1:61" ht="14.25" customHeight="1" x14ac:dyDescent="0.25">
      <c r="A664" s="1"/>
      <c r="B664" s="1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1"/>
      <c r="AK664" s="4"/>
      <c r="AL664" s="1"/>
      <c r="AM664" s="1"/>
      <c r="AN664" s="1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</row>
    <row r="665" spans="1:61" ht="14.25" customHeight="1" x14ac:dyDescent="0.25">
      <c r="A665" s="1"/>
      <c r="B665" s="1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1"/>
      <c r="AK665" s="4"/>
      <c r="AL665" s="1"/>
      <c r="AM665" s="1"/>
      <c r="AN665" s="1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</row>
    <row r="666" spans="1:61" ht="14.25" customHeight="1" x14ac:dyDescent="0.25">
      <c r="A666" s="1"/>
      <c r="B666" s="1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1"/>
      <c r="AK666" s="4"/>
      <c r="AL666" s="1"/>
      <c r="AM666" s="1"/>
      <c r="AN666" s="1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</row>
    <row r="667" spans="1:61" ht="14.25" customHeight="1" x14ac:dyDescent="0.25">
      <c r="A667" s="1"/>
      <c r="B667" s="1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1"/>
      <c r="AK667" s="4"/>
      <c r="AL667" s="1"/>
      <c r="AM667" s="1"/>
      <c r="AN667" s="1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</row>
    <row r="668" spans="1:61" ht="14.25" customHeight="1" x14ac:dyDescent="0.25">
      <c r="A668" s="1"/>
      <c r="B668" s="1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1"/>
      <c r="AK668" s="4"/>
      <c r="AL668" s="1"/>
      <c r="AM668" s="1"/>
      <c r="AN668" s="1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</row>
    <row r="669" spans="1:61" ht="14.25" customHeight="1" x14ac:dyDescent="0.25">
      <c r="A669" s="1"/>
      <c r="B669" s="1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1"/>
      <c r="AK669" s="4"/>
      <c r="AL669" s="1"/>
      <c r="AM669" s="1"/>
      <c r="AN669" s="1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</row>
    <row r="670" spans="1:61" ht="14.25" customHeight="1" x14ac:dyDescent="0.25">
      <c r="A670" s="1"/>
      <c r="B670" s="1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1"/>
      <c r="AK670" s="4"/>
      <c r="AL670" s="1"/>
      <c r="AM670" s="1"/>
      <c r="AN670" s="1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</row>
    <row r="671" spans="1:61" ht="14.25" customHeight="1" x14ac:dyDescent="0.25">
      <c r="A671" s="1"/>
      <c r="B671" s="1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1"/>
      <c r="AK671" s="4"/>
      <c r="AL671" s="1"/>
      <c r="AM671" s="1"/>
      <c r="AN671" s="1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</row>
    <row r="672" spans="1:61" ht="14.25" customHeight="1" x14ac:dyDescent="0.25">
      <c r="A672" s="1"/>
      <c r="B672" s="1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1"/>
      <c r="AK672" s="4"/>
      <c r="AL672" s="1"/>
      <c r="AM672" s="1"/>
      <c r="AN672" s="1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</row>
    <row r="673" spans="1:61" ht="14.25" customHeight="1" x14ac:dyDescent="0.25">
      <c r="A673" s="1"/>
      <c r="B673" s="1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1"/>
      <c r="AK673" s="4"/>
      <c r="AL673" s="1"/>
      <c r="AM673" s="1"/>
      <c r="AN673" s="1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</row>
    <row r="674" spans="1:61" ht="14.25" customHeight="1" x14ac:dyDescent="0.25">
      <c r="A674" s="1"/>
      <c r="B674" s="1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1"/>
      <c r="AK674" s="4"/>
      <c r="AL674" s="1"/>
      <c r="AM674" s="1"/>
      <c r="AN674" s="1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</row>
    <row r="675" spans="1:61" ht="14.25" customHeight="1" x14ac:dyDescent="0.25">
      <c r="A675" s="1"/>
      <c r="B675" s="1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1"/>
      <c r="AK675" s="4"/>
      <c r="AL675" s="1"/>
      <c r="AM675" s="1"/>
      <c r="AN675" s="1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</row>
    <row r="676" spans="1:61" ht="14.25" customHeight="1" x14ac:dyDescent="0.25">
      <c r="A676" s="1"/>
      <c r="B676" s="1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1"/>
      <c r="AK676" s="4"/>
      <c r="AL676" s="1"/>
      <c r="AM676" s="1"/>
      <c r="AN676" s="1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</row>
    <row r="677" spans="1:61" ht="14.25" customHeight="1" x14ac:dyDescent="0.25">
      <c r="A677" s="1"/>
      <c r="B677" s="1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1"/>
      <c r="AK677" s="4"/>
      <c r="AL677" s="1"/>
      <c r="AM677" s="1"/>
      <c r="AN677" s="1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</row>
    <row r="678" spans="1:61" ht="14.25" customHeight="1" x14ac:dyDescent="0.25">
      <c r="A678" s="1"/>
      <c r="B678" s="1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1"/>
      <c r="AK678" s="4"/>
      <c r="AL678" s="1"/>
      <c r="AM678" s="1"/>
      <c r="AN678" s="1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</row>
    <row r="679" spans="1:61" ht="14.25" customHeight="1" x14ac:dyDescent="0.25">
      <c r="A679" s="1"/>
      <c r="B679" s="1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1"/>
      <c r="AK679" s="4"/>
      <c r="AL679" s="1"/>
      <c r="AM679" s="1"/>
      <c r="AN679" s="1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</row>
    <row r="680" spans="1:61" ht="14.25" customHeight="1" x14ac:dyDescent="0.25">
      <c r="A680" s="1"/>
      <c r="B680" s="1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1"/>
      <c r="AK680" s="4"/>
      <c r="AL680" s="1"/>
      <c r="AM680" s="1"/>
      <c r="AN680" s="1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</row>
    <row r="681" spans="1:61" ht="14.25" customHeight="1" x14ac:dyDescent="0.25">
      <c r="A681" s="1"/>
      <c r="B681" s="1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1"/>
      <c r="AK681" s="4"/>
      <c r="AL681" s="1"/>
      <c r="AM681" s="1"/>
      <c r="AN681" s="1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</row>
    <row r="682" spans="1:61" ht="14.25" customHeight="1" x14ac:dyDescent="0.25">
      <c r="A682" s="1"/>
      <c r="B682" s="1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1"/>
      <c r="AK682" s="4"/>
      <c r="AL682" s="1"/>
      <c r="AM682" s="1"/>
      <c r="AN682" s="1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</row>
    <row r="683" spans="1:61" ht="14.25" customHeight="1" x14ac:dyDescent="0.25">
      <c r="A683" s="1"/>
      <c r="B683" s="1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1"/>
      <c r="AK683" s="4"/>
      <c r="AL683" s="1"/>
      <c r="AM683" s="1"/>
      <c r="AN683" s="1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</row>
    <row r="684" spans="1:61" ht="14.25" customHeight="1" x14ac:dyDescent="0.25">
      <c r="A684" s="1"/>
      <c r="B684" s="1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1"/>
      <c r="AK684" s="4"/>
      <c r="AL684" s="1"/>
      <c r="AM684" s="1"/>
      <c r="AN684" s="1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</row>
    <row r="685" spans="1:61" ht="14.25" customHeight="1" x14ac:dyDescent="0.25">
      <c r="A685" s="1"/>
      <c r="B685" s="1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1"/>
      <c r="AK685" s="4"/>
      <c r="AL685" s="1"/>
      <c r="AM685" s="1"/>
      <c r="AN685" s="1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</row>
    <row r="686" spans="1:61" ht="14.25" customHeight="1" x14ac:dyDescent="0.25">
      <c r="A686" s="1"/>
      <c r="B686" s="1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1"/>
      <c r="AK686" s="4"/>
      <c r="AL686" s="1"/>
      <c r="AM686" s="1"/>
      <c r="AN686" s="1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</row>
    <row r="687" spans="1:61" ht="14.25" customHeight="1" x14ac:dyDescent="0.25">
      <c r="A687" s="1"/>
      <c r="B687" s="1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1"/>
      <c r="AK687" s="4"/>
      <c r="AL687" s="1"/>
      <c r="AM687" s="1"/>
      <c r="AN687" s="1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</row>
    <row r="688" spans="1:61" ht="14.25" customHeight="1" x14ac:dyDescent="0.25">
      <c r="A688" s="1"/>
      <c r="B688" s="1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1"/>
      <c r="AK688" s="4"/>
      <c r="AL688" s="1"/>
      <c r="AM688" s="1"/>
      <c r="AN688" s="1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</row>
    <row r="689" spans="1:61" ht="14.25" customHeight="1" x14ac:dyDescent="0.25">
      <c r="A689" s="1"/>
      <c r="B689" s="1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1"/>
      <c r="AK689" s="4"/>
      <c r="AL689" s="1"/>
      <c r="AM689" s="1"/>
      <c r="AN689" s="1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</row>
    <row r="690" spans="1:61" ht="14.25" customHeight="1" x14ac:dyDescent="0.25">
      <c r="A690" s="1"/>
      <c r="B690" s="1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1"/>
      <c r="AK690" s="4"/>
      <c r="AL690" s="1"/>
      <c r="AM690" s="1"/>
      <c r="AN690" s="1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</row>
    <row r="691" spans="1:61" ht="14.25" customHeight="1" x14ac:dyDescent="0.25">
      <c r="A691" s="1"/>
      <c r="B691" s="1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1"/>
      <c r="AK691" s="4"/>
      <c r="AL691" s="1"/>
      <c r="AM691" s="1"/>
      <c r="AN691" s="1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</row>
    <row r="692" spans="1:61" ht="14.25" customHeight="1" x14ac:dyDescent="0.25">
      <c r="A692" s="1"/>
      <c r="B692" s="1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1"/>
      <c r="AK692" s="4"/>
      <c r="AL692" s="1"/>
      <c r="AM692" s="1"/>
      <c r="AN692" s="1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</row>
    <row r="693" spans="1:61" ht="14.25" customHeight="1" x14ac:dyDescent="0.25">
      <c r="A693" s="1"/>
      <c r="B693" s="1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1"/>
      <c r="AK693" s="4"/>
      <c r="AL693" s="1"/>
      <c r="AM693" s="1"/>
      <c r="AN693" s="1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</row>
    <row r="694" spans="1:61" ht="14.25" customHeight="1" x14ac:dyDescent="0.25">
      <c r="A694" s="1"/>
      <c r="B694" s="1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1"/>
      <c r="AK694" s="4"/>
      <c r="AL694" s="1"/>
      <c r="AM694" s="1"/>
      <c r="AN694" s="1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</row>
    <row r="695" spans="1:61" ht="14.25" customHeight="1" x14ac:dyDescent="0.25">
      <c r="A695" s="1"/>
      <c r="B695" s="1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1"/>
      <c r="AK695" s="4"/>
      <c r="AL695" s="1"/>
      <c r="AM695" s="1"/>
      <c r="AN695" s="1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</row>
    <row r="696" spans="1:61" ht="14.25" customHeight="1" x14ac:dyDescent="0.25">
      <c r="A696" s="1"/>
      <c r="B696" s="1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1"/>
      <c r="AK696" s="4"/>
      <c r="AL696" s="1"/>
      <c r="AM696" s="1"/>
      <c r="AN696" s="1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</row>
    <row r="697" spans="1:61" ht="14.25" customHeight="1" x14ac:dyDescent="0.25">
      <c r="A697" s="1"/>
      <c r="B697" s="1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1"/>
      <c r="AK697" s="4"/>
      <c r="AL697" s="1"/>
      <c r="AM697" s="1"/>
      <c r="AN697" s="1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</row>
    <row r="698" spans="1:61" ht="14.25" customHeight="1" x14ac:dyDescent="0.25">
      <c r="A698" s="1"/>
      <c r="B698" s="1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1"/>
      <c r="AK698" s="4"/>
      <c r="AL698" s="1"/>
      <c r="AM698" s="1"/>
      <c r="AN698" s="1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</row>
    <row r="699" spans="1:61" ht="14.25" customHeight="1" x14ac:dyDescent="0.25">
      <c r="A699" s="1"/>
      <c r="B699" s="1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1"/>
      <c r="AK699" s="4"/>
      <c r="AL699" s="1"/>
      <c r="AM699" s="1"/>
      <c r="AN699" s="1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</row>
    <row r="700" spans="1:61" ht="14.25" customHeight="1" x14ac:dyDescent="0.25">
      <c r="A700" s="1"/>
      <c r="B700" s="1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1"/>
      <c r="AK700" s="4"/>
      <c r="AL700" s="1"/>
      <c r="AM700" s="1"/>
      <c r="AN700" s="1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</row>
    <row r="701" spans="1:61" ht="14.25" customHeight="1" x14ac:dyDescent="0.25">
      <c r="A701" s="1"/>
      <c r="B701" s="1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1"/>
      <c r="AK701" s="4"/>
      <c r="AL701" s="1"/>
      <c r="AM701" s="1"/>
      <c r="AN701" s="1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</row>
    <row r="702" spans="1:61" ht="14.25" customHeight="1" x14ac:dyDescent="0.25">
      <c r="A702" s="1"/>
      <c r="B702" s="1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1"/>
      <c r="AK702" s="4"/>
      <c r="AL702" s="1"/>
      <c r="AM702" s="1"/>
      <c r="AN702" s="1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</row>
    <row r="703" spans="1:61" ht="14.25" customHeight="1" x14ac:dyDescent="0.25">
      <c r="A703" s="1"/>
      <c r="B703" s="1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1"/>
      <c r="AK703" s="4"/>
      <c r="AL703" s="1"/>
      <c r="AM703" s="1"/>
      <c r="AN703" s="1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</row>
    <row r="704" spans="1:61" ht="14.25" customHeight="1" x14ac:dyDescent="0.25">
      <c r="A704" s="1"/>
      <c r="B704" s="1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1"/>
      <c r="AK704" s="4"/>
      <c r="AL704" s="1"/>
      <c r="AM704" s="1"/>
      <c r="AN704" s="1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</row>
    <row r="705" spans="1:61" ht="14.25" customHeight="1" x14ac:dyDescent="0.25">
      <c r="A705" s="1"/>
      <c r="B705" s="1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1"/>
      <c r="AK705" s="4"/>
      <c r="AL705" s="1"/>
      <c r="AM705" s="1"/>
      <c r="AN705" s="1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</row>
    <row r="706" spans="1:61" ht="14.25" customHeight="1" x14ac:dyDescent="0.25">
      <c r="A706" s="1"/>
      <c r="B706" s="1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1"/>
      <c r="AK706" s="4"/>
      <c r="AL706" s="1"/>
      <c r="AM706" s="1"/>
      <c r="AN706" s="1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</row>
    <row r="707" spans="1:61" ht="14.25" customHeight="1" x14ac:dyDescent="0.25">
      <c r="A707" s="1"/>
      <c r="B707" s="1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1"/>
      <c r="AK707" s="4"/>
      <c r="AL707" s="1"/>
      <c r="AM707" s="1"/>
      <c r="AN707" s="1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</row>
    <row r="708" spans="1:61" ht="14.25" customHeight="1" x14ac:dyDescent="0.25">
      <c r="A708" s="1"/>
      <c r="B708" s="1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1"/>
      <c r="AK708" s="4"/>
      <c r="AL708" s="1"/>
      <c r="AM708" s="1"/>
      <c r="AN708" s="1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</row>
    <row r="709" spans="1:61" ht="14.25" customHeight="1" x14ac:dyDescent="0.25">
      <c r="A709" s="1"/>
      <c r="B709" s="1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1"/>
      <c r="AK709" s="4"/>
      <c r="AL709" s="1"/>
      <c r="AM709" s="1"/>
      <c r="AN709" s="1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</row>
    <row r="710" spans="1:61" ht="14.25" customHeight="1" x14ac:dyDescent="0.25">
      <c r="A710" s="1"/>
      <c r="B710" s="1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1"/>
      <c r="AK710" s="4"/>
      <c r="AL710" s="1"/>
      <c r="AM710" s="1"/>
      <c r="AN710" s="1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</row>
    <row r="711" spans="1:61" ht="14.25" customHeight="1" x14ac:dyDescent="0.25">
      <c r="A711" s="1"/>
      <c r="B711" s="1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1"/>
      <c r="AK711" s="4"/>
      <c r="AL711" s="1"/>
      <c r="AM711" s="1"/>
      <c r="AN711" s="1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</row>
    <row r="712" spans="1:61" ht="14.25" customHeight="1" x14ac:dyDescent="0.25">
      <c r="A712" s="1"/>
      <c r="B712" s="1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1"/>
      <c r="AK712" s="4"/>
      <c r="AL712" s="1"/>
      <c r="AM712" s="1"/>
      <c r="AN712" s="1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</row>
    <row r="713" spans="1:61" ht="14.25" customHeight="1" x14ac:dyDescent="0.25">
      <c r="A713" s="1"/>
      <c r="B713" s="1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1"/>
      <c r="AK713" s="4"/>
      <c r="AL713" s="1"/>
      <c r="AM713" s="1"/>
      <c r="AN713" s="1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</row>
    <row r="714" spans="1:61" ht="14.25" customHeight="1" x14ac:dyDescent="0.25">
      <c r="A714" s="1"/>
      <c r="B714" s="1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1"/>
      <c r="AK714" s="4"/>
      <c r="AL714" s="1"/>
      <c r="AM714" s="1"/>
      <c r="AN714" s="1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</row>
    <row r="715" spans="1:61" ht="14.25" customHeight="1" x14ac:dyDescent="0.25">
      <c r="A715" s="1"/>
      <c r="B715" s="1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1"/>
      <c r="AK715" s="4"/>
      <c r="AL715" s="1"/>
      <c r="AM715" s="1"/>
      <c r="AN715" s="1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</row>
    <row r="716" spans="1:61" ht="14.25" customHeight="1" x14ac:dyDescent="0.25">
      <c r="A716" s="1"/>
      <c r="B716" s="1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1"/>
      <c r="AK716" s="4"/>
      <c r="AL716" s="1"/>
      <c r="AM716" s="1"/>
      <c r="AN716" s="1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</row>
    <row r="717" spans="1:61" ht="14.25" customHeight="1" x14ac:dyDescent="0.25">
      <c r="A717" s="1"/>
      <c r="B717" s="1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1"/>
      <c r="AK717" s="4"/>
      <c r="AL717" s="1"/>
      <c r="AM717" s="1"/>
      <c r="AN717" s="1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</row>
    <row r="718" spans="1:61" ht="14.25" customHeight="1" x14ac:dyDescent="0.25">
      <c r="A718" s="1"/>
      <c r="B718" s="1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1"/>
      <c r="AK718" s="4"/>
      <c r="AL718" s="1"/>
      <c r="AM718" s="1"/>
      <c r="AN718" s="1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</row>
    <row r="719" spans="1:61" ht="14.25" customHeight="1" x14ac:dyDescent="0.25">
      <c r="A719" s="1"/>
      <c r="B719" s="1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1"/>
      <c r="AK719" s="4"/>
      <c r="AL719" s="1"/>
      <c r="AM719" s="1"/>
      <c r="AN719" s="1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</row>
    <row r="720" spans="1:61" ht="14.25" customHeight="1" x14ac:dyDescent="0.25">
      <c r="A720" s="1"/>
      <c r="B720" s="1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1"/>
      <c r="AK720" s="4"/>
      <c r="AL720" s="1"/>
      <c r="AM720" s="1"/>
      <c r="AN720" s="1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</row>
    <row r="721" spans="1:61" ht="14.25" customHeight="1" x14ac:dyDescent="0.25">
      <c r="A721" s="1"/>
      <c r="B721" s="1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1"/>
      <c r="AK721" s="4"/>
      <c r="AL721" s="1"/>
      <c r="AM721" s="1"/>
      <c r="AN721" s="1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</row>
    <row r="722" spans="1:61" ht="14.25" customHeight="1" x14ac:dyDescent="0.25">
      <c r="A722" s="1"/>
      <c r="B722" s="1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1"/>
      <c r="AK722" s="4"/>
      <c r="AL722" s="1"/>
      <c r="AM722" s="1"/>
      <c r="AN722" s="1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</row>
    <row r="723" spans="1:61" ht="14.25" customHeight="1" x14ac:dyDescent="0.25">
      <c r="A723" s="1"/>
      <c r="B723" s="1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1"/>
      <c r="AK723" s="4"/>
      <c r="AL723" s="1"/>
      <c r="AM723" s="1"/>
      <c r="AN723" s="1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</row>
    <row r="724" spans="1:61" ht="14.25" customHeight="1" x14ac:dyDescent="0.25">
      <c r="A724" s="1"/>
      <c r="B724" s="1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1"/>
      <c r="AK724" s="4"/>
      <c r="AL724" s="1"/>
      <c r="AM724" s="1"/>
      <c r="AN724" s="1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</row>
    <row r="725" spans="1:61" ht="14.25" customHeight="1" x14ac:dyDescent="0.25">
      <c r="A725" s="1"/>
      <c r="B725" s="1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1"/>
      <c r="AK725" s="4"/>
      <c r="AL725" s="1"/>
      <c r="AM725" s="1"/>
      <c r="AN725" s="1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</row>
    <row r="726" spans="1:61" ht="14.25" customHeight="1" x14ac:dyDescent="0.25">
      <c r="A726" s="1"/>
      <c r="B726" s="1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1"/>
      <c r="AK726" s="4"/>
      <c r="AL726" s="1"/>
      <c r="AM726" s="1"/>
      <c r="AN726" s="1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</row>
    <row r="727" spans="1:61" ht="14.25" customHeight="1" x14ac:dyDescent="0.25">
      <c r="A727" s="1"/>
      <c r="B727" s="1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1"/>
      <c r="AK727" s="4"/>
      <c r="AL727" s="1"/>
      <c r="AM727" s="1"/>
      <c r="AN727" s="1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</row>
    <row r="728" spans="1:61" ht="14.25" customHeight="1" x14ac:dyDescent="0.25">
      <c r="A728" s="1"/>
      <c r="B728" s="1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1"/>
      <c r="AK728" s="4"/>
      <c r="AL728" s="1"/>
      <c r="AM728" s="1"/>
      <c r="AN728" s="1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</row>
    <row r="729" spans="1:61" ht="14.25" customHeight="1" x14ac:dyDescent="0.25">
      <c r="A729" s="1"/>
      <c r="B729" s="1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1"/>
      <c r="AK729" s="4"/>
      <c r="AL729" s="1"/>
      <c r="AM729" s="1"/>
      <c r="AN729" s="1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</row>
    <row r="730" spans="1:61" ht="14.25" customHeight="1" x14ac:dyDescent="0.25">
      <c r="A730" s="1"/>
      <c r="B730" s="1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1"/>
      <c r="AK730" s="4"/>
      <c r="AL730" s="1"/>
      <c r="AM730" s="1"/>
      <c r="AN730" s="1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</row>
    <row r="731" spans="1:61" ht="14.25" customHeight="1" x14ac:dyDescent="0.25">
      <c r="A731" s="1"/>
      <c r="B731" s="1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1"/>
      <c r="AK731" s="4"/>
      <c r="AL731" s="1"/>
      <c r="AM731" s="1"/>
      <c r="AN731" s="1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</row>
    <row r="732" spans="1:61" ht="14.25" customHeight="1" x14ac:dyDescent="0.25">
      <c r="A732" s="1"/>
      <c r="B732" s="1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1"/>
      <c r="AK732" s="4"/>
      <c r="AL732" s="1"/>
      <c r="AM732" s="1"/>
      <c r="AN732" s="1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</row>
    <row r="733" spans="1:61" ht="14.25" customHeight="1" x14ac:dyDescent="0.25">
      <c r="A733" s="1"/>
      <c r="B733" s="1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1"/>
      <c r="AK733" s="4"/>
      <c r="AL733" s="1"/>
      <c r="AM733" s="1"/>
      <c r="AN733" s="1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</row>
    <row r="734" spans="1:61" ht="14.25" customHeight="1" x14ac:dyDescent="0.25">
      <c r="A734" s="1"/>
      <c r="B734" s="1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1"/>
      <c r="AK734" s="4"/>
      <c r="AL734" s="1"/>
      <c r="AM734" s="1"/>
      <c r="AN734" s="1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</row>
    <row r="735" spans="1:61" ht="14.25" customHeight="1" x14ac:dyDescent="0.25">
      <c r="A735" s="1"/>
      <c r="B735" s="1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1"/>
      <c r="AK735" s="4"/>
      <c r="AL735" s="1"/>
      <c r="AM735" s="1"/>
      <c r="AN735" s="1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</row>
    <row r="736" spans="1:61" ht="14.25" customHeight="1" x14ac:dyDescent="0.25">
      <c r="A736" s="1"/>
      <c r="B736" s="1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1"/>
      <c r="AK736" s="4"/>
      <c r="AL736" s="1"/>
      <c r="AM736" s="1"/>
      <c r="AN736" s="1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</row>
    <row r="737" spans="1:61" ht="14.25" customHeight="1" x14ac:dyDescent="0.25">
      <c r="A737" s="1"/>
      <c r="B737" s="1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1"/>
      <c r="AK737" s="4"/>
      <c r="AL737" s="1"/>
      <c r="AM737" s="1"/>
      <c r="AN737" s="1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</row>
    <row r="738" spans="1:61" ht="14.25" customHeight="1" x14ac:dyDescent="0.25">
      <c r="A738" s="1"/>
      <c r="B738" s="1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1"/>
      <c r="AK738" s="4"/>
      <c r="AL738" s="1"/>
      <c r="AM738" s="1"/>
      <c r="AN738" s="1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</row>
    <row r="739" spans="1:61" ht="14.25" customHeight="1" x14ac:dyDescent="0.25">
      <c r="A739" s="1"/>
      <c r="B739" s="1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1"/>
      <c r="AK739" s="4"/>
      <c r="AL739" s="1"/>
      <c r="AM739" s="1"/>
      <c r="AN739" s="1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</row>
    <row r="740" spans="1:61" ht="14.25" customHeight="1" x14ac:dyDescent="0.25">
      <c r="A740" s="1"/>
      <c r="B740" s="1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1"/>
      <c r="AK740" s="4"/>
      <c r="AL740" s="1"/>
      <c r="AM740" s="1"/>
      <c r="AN740" s="1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</row>
    <row r="741" spans="1:61" ht="14.25" customHeight="1" x14ac:dyDescent="0.25">
      <c r="A741" s="1"/>
      <c r="B741" s="1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1"/>
      <c r="AK741" s="4"/>
      <c r="AL741" s="1"/>
      <c r="AM741" s="1"/>
      <c r="AN741" s="1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</row>
    <row r="742" spans="1:61" ht="14.25" customHeight="1" x14ac:dyDescent="0.25">
      <c r="A742" s="1"/>
      <c r="B742" s="1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1"/>
      <c r="AK742" s="4"/>
      <c r="AL742" s="1"/>
      <c r="AM742" s="1"/>
      <c r="AN742" s="1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</row>
    <row r="743" spans="1:61" ht="14.25" customHeight="1" x14ac:dyDescent="0.25">
      <c r="A743" s="1"/>
      <c r="B743" s="1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1"/>
      <c r="AK743" s="4"/>
      <c r="AL743" s="1"/>
      <c r="AM743" s="1"/>
      <c r="AN743" s="1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</row>
    <row r="744" spans="1:61" ht="14.25" customHeight="1" x14ac:dyDescent="0.25">
      <c r="A744" s="1"/>
      <c r="B744" s="1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1"/>
      <c r="AK744" s="4"/>
      <c r="AL744" s="1"/>
      <c r="AM744" s="1"/>
      <c r="AN744" s="1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</row>
    <row r="745" spans="1:61" ht="14.25" customHeight="1" x14ac:dyDescent="0.25">
      <c r="A745" s="1"/>
      <c r="B745" s="1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1"/>
      <c r="AK745" s="4"/>
      <c r="AL745" s="1"/>
      <c r="AM745" s="1"/>
      <c r="AN745" s="1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</row>
    <row r="746" spans="1:61" ht="14.25" customHeight="1" x14ac:dyDescent="0.25">
      <c r="A746" s="1"/>
      <c r="B746" s="1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1"/>
      <c r="AK746" s="4"/>
      <c r="AL746" s="1"/>
      <c r="AM746" s="1"/>
      <c r="AN746" s="1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</row>
    <row r="747" spans="1:61" ht="14.25" customHeight="1" x14ac:dyDescent="0.25">
      <c r="A747" s="1"/>
      <c r="B747" s="1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1"/>
      <c r="AK747" s="4"/>
      <c r="AL747" s="1"/>
      <c r="AM747" s="1"/>
      <c r="AN747" s="1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</row>
    <row r="748" spans="1:61" ht="14.25" customHeight="1" x14ac:dyDescent="0.25">
      <c r="A748" s="1"/>
      <c r="B748" s="1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1"/>
      <c r="AK748" s="4"/>
      <c r="AL748" s="1"/>
      <c r="AM748" s="1"/>
      <c r="AN748" s="1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</row>
    <row r="749" spans="1:61" ht="14.25" customHeight="1" x14ac:dyDescent="0.25">
      <c r="A749" s="1"/>
      <c r="B749" s="1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1"/>
      <c r="AK749" s="4"/>
      <c r="AL749" s="1"/>
      <c r="AM749" s="1"/>
      <c r="AN749" s="1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</row>
    <row r="750" spans="1:61" ht="14.25" customHeight="1" x14ac:dyDescent="0.25">
      <c r="A750" s="1"/>
      <c r="B750" s="1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1"/>
      <c r="AK750" s="4"/>
      <c r="AL750" s="1"/>
      <c r="AM750" s="1"/>
      <c r="AN750" s="1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</row>
    <row r="751" spans="1:61" ht="14.25" customHeight="1" x14ac:dyDescent="0.25">
      <c r="A751" s="1"/>
      <c r="B751" s="1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1"/>
      <c r="AK751" s="4"/>
      <c r="AL751" s="1"/>
      <c r="AM751" s="1"/>
      <c r="AN751" s="1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</row>
    <row r="752" spans="1:61" ht="14.25" customHeight="1" x14ac:dyDescent="0.25">
      <c r="A752" s="1"/>
      <c r="B752" s="1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1"/>
      <c r="AK752" s="4"/>
      <c r="AL752" s="1"/>
      <c r="AM752" s="1"/>
      <c r="AN752" s="1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</row>
    <row r="753" spans="1:61" ht="14.25" customHeight="1" x14ac:dyDescent="0.25">
      <c r="A753" s="1"/>
      <c r="B753" s="1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1"/>
      <c r="AK753" s="4"/>
      <c r="AL753" s="1"/>
      <c r="AM753" s="1"/>
      <c r="AN753" s="1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</row>
    <row r="754" spans="1:61" ht="14.25" customHeight="1" x14ac:dyDescent="0.25">
      <c r="A754" s="1"/>
      <c r="B754" s="1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1"/>
      <c r="AK754" s="4"/>
      <c r="AL754" s="1"/>
      <c r="AM754" s="1"/>
      <c r="AN754" s="1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</row>
    <row r="755" spans="1:61" ht="14.25" customHeight="1" x14ac:dyDescent="0.25">
      <c r="A755" s="1"/>
      <c r="B755" s="1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1"/>
      <c r="AK755" s="4"/>
      <c r="AL755" s="1"/>
      <c r="AM755" s="1"/>
      <c r="AN755" s="1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</row>
    <row r="756" spans="1:61" ht="14.25" customHeight="1" x14ac:dyDescent="0.25">
      <c r="A756" s="1"/>
      <c r="B756" s="1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1"/>
      <c r="AK756" s="4"/>
      <c r="AL756" s="1"/>
      <c r="AM756" s="1"/>
      <c r="AN756" s="1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</row>
    <row r="757" spans="1:61" ht="14.25" customHeight="1" x14ac:dyDescent="0.25">
      <c r="A757" s="1"/>
      <c r="B757" s="1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1"/>
      <c r="AK757" s="4"/>
      <c r="AL757" s="1"/>
      <c r="AM757" s="1"/>
      <c r="AN757" s="1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</row>
    <row r="758" spans="1:61" ht="14.25" customHeight="1" x14ac:dyDescent="0.25">
      <c r="A758" s="1"/>
      <c r="B758" s="1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1"/>
      <c r="AK758" s="4"/>
      <c r="AL758" s="1"/>
      <c r="AM758" s="1"/>
      <c r="AN758" s="1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</row>
    <row r="759" spans="1:61" ht="14.25" customHeight="1" x14ac:dyDescent="0.25">
      <c r="A759" s="1"/>
      <c r="B759" s="1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1"/>
      <c r="AK759" s="4"/>
      <c r="AL759" s="1"/>
      <c r="AM759" s="1"/>
      <c r="AN759" s="1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</row>
    <row r="760" spans="1:61" ht="14.25" customHeight="1" x14ac:dyDescent="0.25">
      <c r="A760" s="1"/>
      <c r="B760" s="1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1"/>
      <c r="AK760" s="4"/>
      <c r="AL760" s="1"/>
      <c r="AM760" s="1"/>
      <c r="AN760" s="1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</row>
    <row r="761" spans="1:61" ht="14.25" customHeight="1" x14ac:dyDescent="0.25">
      <c r="A761" s="1"/>
      <c r="B761" s="1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1"/>
      <c r="AK761" s="4"/>
      <c r="AL761" s="1"/>
      <c r="AM761" s="1"/>
      <c r="AN761" s="1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</row>
    <row r="762" spans="1:61" ht="14.25" customHeight="1" x14ac:dyDescent="0.25">
      <c r="A762" s="1"/>
      <c r="B762" s="1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1"/>
      <c r="AK762" s="4"/>
      <c r="AL762" s="1"/>
      <c r="AM762" s="1"/>
      <c r="AN762" s="1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</row>
    <row r="763" spans="1:61" ht="14.25" customHeight="1" x14ac:dyDescent="0.25">
      <c r="A763" s="1"/>
      <c r="B763" s="1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1"/>
      <c r="AK763" s="4"/>
      <c r="AL763" s="1"/>
      <c r="AM763" s="1"/>
      <c r="AN763" s="1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</row>
    <row r="764" spans="1:61" ht="14.25" customHeight="1" x14ac:dyDescent="0.25">
      <c r="A764" s="1"/>
      <c r="B764" s="1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1"/>
      <c r="AK764" s="4"/>
      <c r="AL764" s="1"/>
      <c r="AM764" s="1"/>
      <c r="AN764" s="1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</row>
    <row r="765" spans="1:61" ht="14.25" customHeight="1" x14ac:dyDescent="0.25">
      <c r="A765" s="1"/>
      <c r="B765" s="1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1"/>
      <c r="AK765" s="4"/>
      <c r="AL765" s="1"/>
      <c r="AM765" s="1"/>
      <c r="AN765" s="1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</row>
    <row r="766" spans="1:61" ht="14.25" customHeight="1" x14ac:dyDescent="0.25">
      <c r="A766" s="1"/>
      <c r="B766" s="1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1"/>
      <c r="AK766" s="4"/>
      <c r="AL766" s="1"/>
      <c r="AM766" s="1"/>
      <c r="AN766" s="1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</row>
    <row r="767" spans="1:61" ht="14.25" customHeight="1" x14ac:dyDescent="0.25">
      <c r="A767" s="1"/>
      <c r="B767" s="1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1"/>
      <c r="AK767" s="4"/>
      <c r="AL767" s="1"/>
      <c r="AM767" s="1"/>
      <c r="AN767" s="1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</row>
    <row r="768" spans="1:61" ht="14.25" customHeight="1" x14ac:dyDescent="0.25">
      <c r="A768" s="1"/>
      <c r="B768" s="1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1"/>
      <c r="AK768" s="4"/>
      <c r="AL768" s="1"/>
      <c r="AM768" s="1"/>
      <c r="AN768" s="1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</row>
    <row r="769" spans="1:61" ht="14.25" customHeight="1" x14ac:dyDescent="0.25">
      <c r="A769" s="1"/>
      <c r="B769" s="1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1"/>
      <c r="AK769" s="4"/>
      <c r="AL769" s="1"/>
      <c r="AM769" s="1"/>
      <c r="AN769" s="1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</row>
    <row r="770" spans="1:61" ht="14.25" customHeight="1" x14ac:dyDescent="0.25">
      <c r="A770" s="1"/>
      <c r="B770" s="1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1"/>
      <c r="AK770" s="4"/>
      <c r="AL770" s="1"/>
      <c r="AM770" s="1"/>
      <c r="AN770" s="1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</row>
    <row r="771" spans="1:61" ht="14.25" customHeight="1" x14ac:dyDescent="0.25">
      <c r="A771" s="1"/>
      <c r="B771" s="1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1"/>
      <c r="AK771" s="4"/>
      <c r="AL771" s="1"/>
      <c r="AM771" s="1"/>
      <c r="AN771" s="1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</row>
    <row r="772" spans="1:61" ht="14.25" customHeight="1" x14ac:dyDescent="0.25">
      <c r="A772" s="1"/>
      <c r="B772" s="1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1"/>
      <c r="AK772" s="4"/>
      <c r="AL772" s="1"/>
      <c r="AM772" s="1"/>
      <c r="AN772" s="1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</row>
    <row r="773" spans="1:61" ht="14.25" customHeight="1" x14ac:dyDescent="0.25">
      <c r="A773" s="1"/>
      <c r="B773" s="1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1"/>
      <c r="AK773" s="4"/>
      <c r="AL773" s="1"/>
      <c r="AM773" s="1"/>
      <c r="AN773" s="1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</row>
    <row r="774" spans="1:61" ht="14.25" customHeight="1" x14ac:dyDescent="0.25">
      <c r="A774" s="1"/>
      <c r="B774" s="1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1"/>
      <c r="AK774" s="4"/>
      <c r="AL774" s="1"/>
      <c r="AM774" s="1"/>
      <c r="AN774" s="1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</row>
    <row r="775" spans="1:61" ht="14.25" customHeight="1" x14ac:dyDescent="0.25">
      <c r="A775" s="1"/>
      <c r="B775" s="1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1"/>
      <c r="AK775" s="4"/>
      <c r="AL775" s="1"/>
      <c r="AM775" s="1"/>
      <c r="AN775" s="1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</row>
    <row r="776" spans="1:61" ht="14.25" customHeight="1" x14ac:dyDescent="0.25">
      <c r="A776" s="1"/>
      <c r="B776" s="1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1"/>
      <c r="AK776" s="4"/>
      <c r="AL776" s="1"/>
      <c r="AM776" s="1"/>
      <c r="AN776" s="1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</row>
    <row r="777" spans="1:61" ht="14.25" customHeight="1" x14ac:dyDescent="0.25">
      <c r="A777" s="1"/>
      <c r="B777" s="1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1"/>
      <c r="AK777" s="4"/>
      <c r="AL777" s="1"/>
      <c r="AM777" s="1"/>
      <c r="AN777" s="1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</row>
    <row r="778" spans="1:61" ht="14.25" customHeight="1" x14ac:dyDescent="0.25">
      <c r="A778" s="1"/>
      <c r="B778" s="1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1"/>
      <c r="AK778" s="4"/>
      <c r="AL778" s="1"/>
      <c r="AM778" s="1"/>
      <c r="AN778" s="1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</row>
    <row r="779" spans="1:61" ht="14.25" customHeight="1" x14ac:dyDescent="0.25">
      <c r="A779" s="1"/>
      <c r="B779" s="1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1"/>
      <c r="AK779" s="4"/>
      <c r="AL779" s="1"/>
      <c r="AM779" s="1"/>
      <c r="AN779" s="1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</row>
    <row r="780" spans="1:61" ht="14.25" customHeight="1" x14ac:dyDescent="0.25">
      <c r="A780" s="1"/>
      <c r="B780" s="1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1"/>
      <c r="AK780" s="4"/>
      <c r="AL780" s="1"/>
      <c r="AM780" s="1"/>
      <c r="AN780" s="1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</row>
    <row r="781" spans="1:61" ht="14.25" customHeight="1" x14ac:dyDescent="0.25">
      <c r="A781" s="1"/>
      <c r="B781" s="1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1"/>
      <c r="AK781" s="4"/>
      <c r="AL781" s="1"/>
      <c r="AM781" s="1"/>
      <c r="AN781" s="1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</row>
    <row r="782" spans="1:61" ht="14.25" customHeight="1" x14ac:dyDescent="0.25">
      <c r="A782" s="1"/>
      <c r="B782" s="1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1"/>
      <c r="AK782" s="4"/>
      <c r="AL782" s="1"/>
      <c r="AM782" s="1"/>
      <c r="AN782" s="1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</row>
    <row r="783" spans="1:61" ht="14.25" customHeight="1" x14ac:dyDescent="0.25">
      <c r="A783" s="1"/>
      <c r="B783" s="1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1"/>
      <c r="AK783" s="4"/>
      <c r="AL783" s="1"/>
      <c r="AM783" s="1"/>
      <c r="AN783" s="1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</row>
    <row r="784" spans="1:61" ht="14.25" customHeight="1" x14ac:dyDescent="0.25">
      <c r="A784" s="1"/>
      <c r="B784" s="1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1"/>
      <c r="AK784" s="4"/>
      <c r="AL784" s="1"/>
      <c r="AM784" s="1"/>
      <c r="AN784" s="1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</row>
    <row r="785" spans="1:61" ht="14.25" customHeight="1" x14ac:dyDescent="0.25">
      <c r="A785" s="1"/>
      <c r="B785" s="1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1"/>
      <c r="AK785" s="4"/>
      <c r="AL785" s="1"/>
      <c r="AM785" s="1"/>
      <c r="AN785" s="1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</row>
    <row r="786" spans="1:61" ht="14.25" customHeight="1" x14ac:dyDescent="0.25">
      <c r="A786" s="1"/>
      <c r="B786" s="1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1"/>
      <c r="AK786" s="4"/>
      <c r="AL786" s="1"/>
      <c r="AM786" s="1"/>
      <c r="AN786" s="1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</row>
    <row r="787" spans="1:61" ht="14.25" customHeight="1" x14ac:dyDescent="0.25">
      <c r="A787" s="1"/>
      <c r="B787" s="1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1"/>
      <c r="AK787" s="4"/>
      <c r="AL787" s="1"/>
      <c r="AM787" s="1"/>
      <c r="AN787" s="1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</row>
    <row r="788" spans="1:61" ht="14.25" customHeight="1" x14ac:dyDescent="0.25">
      <c r="A788" s="1"/>
      <c r="B788" s="1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1"/>
      <c r="AK788" s="4"/>
      <c r="AL788" s="1"/>
      <c r="AM788" s="1"/>
      <c r="AN788" s="1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</row>
    <row r="789" spans="1:61" ht="14.25" customHeight="1" x14ac:dyDescent="0.25">
      <c r="A789" s="1"/>
      <c r="B789" s="1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1"/>
      <c r="AK789" s="4"/>
      <c r="AL789" s="1"/>
      <c r="AM789" s="1"/>
      <c r="AN789" s="1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</row>
    <row r="790" spans="1:61" ht="14.25" customHeight="1" x14ac:dyDescent="0.25">
      <c r="A790" s="1"/>
      <c r="B790" s="1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1"/>
      <c r="AK790" s="4"/>
      <c r="AL790" s="1"/>
      <c r="AM790" s="1"/>
      <c r="AN790" s="1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</row>
    <row r="791" spans="1:61" ht="14.25" customHeight="1" x14ac:dyDescent="0.25">
      <c r="A791" s="1"/>
      <c r="B791" s="1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1"/>
      <c r="AK791" s="4"/>
      <c r="AL791" s="1"/>
      <c r="AM791" s="1"/>
      <c r="AN791" s="1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</row>
    <row r="792" spans="1:61" ht="14.25" customHeight="1" x14ac:dyDescent="0.25">
      <c r="A792" s="1"/>
      <c r="B792" s="1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1"/>
      <c r="AK792" s="4"/>
      <c r="AL792" s="1"/>
      <c r="AM792" s="1"/>
      <c r="AN792" s="1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</row>
    <row r="793" spans="1:61" ht="14.25" customHeight="1" x14ac:dyDescent="0.25">
      <c r="A793" s="1"/>
      <c r="B793" s="1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1"/>
      <c r="AK793" s="4"/>
      <c r="AL793" s="1"/>
      <c r="AM793" s="1"/>
      <c r="AN793" s="1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</row>
    <row r="794" spans="1:61" ht="14.25" customHeight="1" x14ac:dyDescent="0.25">
      <c r="A794" s="1"/>
      <c r="B794" s="1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1"/>
      <c r="AK794" s="4"/>
      <c r="AL794" s="1"/>
      <c r="AM794" s="1"/>
      <c r="AN794" s="1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</row>
    <row r="795" spans="1:61" ht="14.25" customHeight="1" x14ac:dyDescent="0.25">
      <c r="A795" s="1"/>
      <c r="B795" s="1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1"/>
      <c r="AK795" s="4"/>
      <c r="AL795" s="1"/>
      <c r="AM795" s="1"/>
      <c r="AN795" s="1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</row>
    <row r="796" spans="1:61" ht="14.25" customHeight="1" x14ac:dyDescent="0.25">
      <c r="A796" s="1"/>
      <c r="B796" s="1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1"/>
      <c r="AK796" s="4"/>
      <c r="AL796" s="1"/>
      <c r="AM796" s="1"/>
      <c r="AN796" s="1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</row>
    <row r="797" spans="1:61" ht="14.25" customHeight="1" x14ac:dyDescent="0.25">
      <c r="A797" s="1"/>
      <c r="B797" s="1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1"/>
      <c r="AK797" s="4"/>
      <c r="AL797" s="1"/>
      <c r="AM797" s="1"/>
      <c r="AN797" s="1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</row>
    <row r="798" spans="1:61" ht="14.25" customHeight="1" x14ac:dyDescent="0.25">
      <c r="A798" s="1"/>
      <c r="B798" s="1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1"/>
      <c r="AK798" s="4"/>
      <c r="AL798" s="1"/>
      <c r="AM798" s="1"/>
      <c r="AN798" s="1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</row>
    <row r="799" spans="1:61" ht="14.25" customHeight="1" x14ac:dyDescent="0.25">
      <c r="A799" s="1"/>
      <c r="B799" s="1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1"/>
      <c r="AK799" s="4"/>
      <c r="AL799" s="1"/>
      <c r="AM799" s="1"/>
      <c r="AN799" s="1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</row>
    <row r="800" spans="1:61" ht="14.25" customHeight="1" x14ac:dyDescent="0.25">
      <c r="A800" s="1"/>
      <c r="B800" s="1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1"/>
      <c r="AK800" s="4"/>
      <c r="AL800" s="1"/>
      <c r="AM800" s="1"/>
      <c r="AN800" s="1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</row>
    <row r="801" spans="1:61" ht="14.25" customHeight="1" x14ac:dyDescent="0.25">
      <c r="A801" s="1"/>
      <c r="B801" s="1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1"/>
      <c r="AK801" s="4"/>
      <c r="AL801" s="1"/>
      <c r="AM801" s="1"/>
      <c r="AN801" s="1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</row>
    <row r="802" spans="1:61" ht="14.25" customHeight="1" x14ac:dyDescent="0.25">
      <c r="A802" s="1"/>
      <c r="B802" s="1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1"/>
      <c r="AK802" s="4"/>
      <c r="AL802" s="1"/>
      <c r="AM802" s="1"/>
      <c r="AN802" s="1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</row>
    <row r="803" spans="1:61" ht="14.25" customHeight="1" x14ac:dyDescent="0.25">
      <c r="A803" s="1"/>
      <c r="B803" s="1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1"/>
      <c r="AK803" s="4"/>
      <c r="AL803" s="1"/>
      <c r="AM803" s="1"/>
      <c r="AN803" s="1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</row>
    <row r="804" spans="1:61" ht="14.25" customHeight="1" x14ac:dyDescent="0.25">
      <c r="A804" s="1"/>
      <c r="B804" s="1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1"/>
      <c r="AK804" s="4"/>
      <c r="AL804" s="1"/>
      <c r="AM804" s="1"/>
      <c r="AN804" s="1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</row>
    <row r="805" spans="1:61" ht="14.25" customHeight="1" x14ac:dyDescent="0.25">
      <c r="A805" s="1"/>
      <c r="B805" s="1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1"/>
      <c r="AK805" s="4"/>
      <c r="AL805" s="1"/>
      <c r="AM805" s="1"/>
      <c r="AN805" s="1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</row>
    <row r="806" spans="1:61" ht="14.25" customHeight="1" x14ac:dyDescent="0.25">
      <c r="A806" s="1"/>
      <c r="B806" s="1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1"/>
      <c r="AK806" s="4"/>
      <c r="AL806" s="1"/>
      <c r="AM806" s="1"/>
      <c r="AN806" s="1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</row>
    <row r="807" spans="1:61" ht="14.25" customHeight="1" x14ac:dyDescent="0.25">
      <c r="A807" s="1"/>
      <c r="B807" s="1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1"/>
      <c r="AK807" s="4"/>
      <c r="AL807" s="1"/>
      <c r="AM807" s="1"/>
      <c r="AN807" s="1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</row>
    <row r="808" spans="1:61" ht="14.25" customHeight="1" x14ac:dyDescent="0.25">
      <c r="A808" s="1"/>
      <c r="B808" s="1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1"/>
      <c r="AK808" s="4"/>
      <c r="AL808" s="1"/>
      <c r="AM808" s="1"/>
      <c r="AN808" s="1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</row>
    <row r="809" spans="1:61" ht="14.25" customHeight="1" x14ac:dyDescent="0.25">
      <c r="A809" s="1"/>
      <c r="B809" s="1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1"/>
      <c r="AK809" s="4"/>
      <c r="AL809" s="1"/>
      <c r="AM809" s="1"/>
      <c r="AN809" s="1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</row>
    <row r="810" spans="1:61" ht="14.25" customHeight="1" x14ac:dyDescent="0.25">
      <c r="A810" s="1"/>
      <c r="B810" s="1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1"/>
      <c r="AK810" s="4"/>
      <c r="AL810" s="1"/>
      <c r="AM810" s="1"/>
      <c r="AN810" s="1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</row>
    <row r="811" spans="1:61" ht="14.25" customHeight="1" x14ac:dyDescent="0.25">
      <c r="A811" s="1"/>
      <c r="B811" s="1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1"/>
      <c r="AK811" s="4"/>
      <c r="AL811" s="1"/>
      <c r="AM811" s="1"/>
      <c r="AN811" s="1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</row>
    <row r="812" spans="1:61" ht="14.25" customHeight="1" x14ac:dyDescent="0.25">
      <c r="A812" s="1"/>
      <c r="B812" s="1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1"/>
      <c r="AK812" s="4"/>
      <c r="AL812" s="1"/>
      <c r="AM812" s="1"/>
      <c r="AN812" s="1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</row>
    <row r="813" spans="1:61" ht="14.25" customHeight="1" x14ac:dyDescent="0.25">
      <c r="A813" s="1"/>
      <c r="B813" s="1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1"/>
      <c r="AK813" s="4"/>
      <c r="AL813" s="1"/>
      <c r="AM813" s="1"/>
      <c r="AN813" s="1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</row>
    <row r="814" spans="1:61" ht="14.25" customHeight="1" x14ac:dyDescent="0.25">
      <c r="A814" s="1"/>
      <c r="B814" s="1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1"/>
      <c r="AK814" s="4"/>
      <c r="AL814" s="1"/>
      <c r="AM814" s="1"/>
      <c r="AN814" s="1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</row>
    <row r="815" spans="1:61" ht="14.25" customHeight="1" x14ac:dyDescent="0.25">
      <c r="A815" s="1"/>
      <c r="B815" s="1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1"/>
      <c r="AK815" s="4"/>
      <c r="AL815" s="1"/>
      <c r="AM815" s="1"/>
      <c r="AN815" s="1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</row>
    <row r="816" spans="1:61" ht="14.25" customHeight="1" x14ac:dyDescent="0.25">
      <c r="A816" s="1"/>
      <c r="B816" s="1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1"/>
      <c r="AK816" s="4"/>
      <c r="AL816" s="1"/>
      <c r="AM816" s="1"/>
      <c r="AN816" s="1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</row>
    <row r="817" spans="1:61" ht="14.25" customHeight="1" x14ac:dyDescent="0.25">
      <c r="A817" s="1"/>
      <c r="B817" s="1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1"/>
      <c r="AK817" s="4"/>
      <c r="AL817" s="1"/>
      <c r="AM817" s="1"/>
      <c r="AN817" s="1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</row>
    <row r="818" spans="1:61" ht="14.25" customHeight="1" x14ac:dyDescent="0.25">
      <c r="A818" s="1"/>
      <c r="B818" s="1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1"/>
      <c r="AK818" s="4"/>
      <c r="AL818" s="1"/>
      <c r="AM818" s="1"/>
      <c r="AN818" s="1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</row>
    <row r="819" spans="1:61" ht="14.25" customHeight="1" x14ac:dyDescent="0.25">
      <c r="A819" s="1"/>
      <c r="B819" s="1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1"/>
      <c r="AK819" s="4"/>
      <c r="AL819" s="1"/>
      <c r="AM819" s="1"/>
      <c r="AN819" s="1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</row>
    <row r="820" spans="1:61" ht="14.25" customHeight="1" x14ac:dyDescent="0.25">
      <c r="A820" s="1"/>
      <c r="B820" s="1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1"/>
      <c r="AK820" s="4"/>
      <c r="AL820" s="1"/>
      <c r="AM820" s="1"/>
      <c r="AN820" s="1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</row>
    <row r="821" spans="1:61" ht="14.25" customHeight="1" x14ac:dyDescent="0.25">
      <c r="A821" s="1"/>
      <c r="B821" s="1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1"/>
      <c r="AK821" s="4"/>
      <c r="AL821" s="1"/>
      <c r="AM821" s="1"/>
      <c r="AN821" s="1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</row>
    <row r="822" spans="1:61" ht="14.25" customHeight="1" x14ac:dyDescent="0.25">
      <c r="A822" s="1"/>
      <c r="B822" s="1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1"/>
      <c r="AK822" s="4"/>
      <c r="AL822" s="1"/>
      <c r="AM822" s="1"/>
      <c r="AN822" s="1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</row>
    <row r="823" spans="1:61" ht="14.25" customHeight="1" x14ac:dyDescent="0.25">
      <c r="A823" s="1"/>
      <c r="B823" s="1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1"/>
      <c r="AK823" s="4"/>
      <c r="AL823" s="1"/>
      <c r="AM823" s="1"/>
      <c r="AN823" s="1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</row>
    <row r="824" spans="1:61" ht="14.25" customHeight="1" x14ac:dyDescent="0.25">
      <c r="A824" s="1"/>
      <c r="B824" s="1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1"/>
      <c r="AK824" s="4"/>
      <c r="AL824" s="1"/>
      <c r="AM824" s="1"/>
      <c r="AN824" s="1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</row>
    <row r="825" spans="1:61" ht="14.25" customHeight="1" x14ac:dyDescent="0.25">
      <c r="A825" s="1"/>
      <c r="B825" s="1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1"/>
      <c r="AK825" s="4"/>
      <c r="AL825" s="1"/>
      <c r="AM825" s="1"/>
      <c r="AN825" s="1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</row>
    <row r="826" spans="1:61" ht="14.25" customHeight="1" x14ac:dyDescent="0.25">
      <c r="A826" s="1"/>
      <c r="B826" s="1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1"/>
      <c r="AK826" s="4"/>
      <c r="AL826" s="1"/>
      <c r="AM826" s="1"/>
      <c r="AN826" s="1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</row>
    <row r="827" spans="1:61" ht="14.25" customHeight="1" x14ac:dyDescent="0.25">
      <c r="A827" s="1"/>
      <c r="B827" s="1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1"/>
      <c r="AK827" s="4"/>
      <c r="AL827" s="1"/>
      <c r="AM827" s="1"/>
      <c r="AN827" s="1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</row>
    <row r="828" spans="1:61" ht="14.25" customHeight="1" x14ac:dyDescent="0.25">
      <c r="A828" s="1"/>
      <c r="B828" s="1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1"/>
      <c r="AK828" s="4"/>
      <c r="AL828" s="1"/>
      <c r="AM828" s="1"/>
      <c r="AN828" s="1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</row>
    <row r="829" spans="1:61" ht="14.25" customHeight="1" x14ac:dyDescent="0.25">
      <c r="A829" s="1"/>
      <c r="B829" s="1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1"/>
      <c r="AK829" s="4"/>
      <c r="AL829" s="1"/>
      <c r="AM829" s="1"/>
      <c r="AN829" s="1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</row>
    <row r="830" spans="1:61" ht="14.25" customHeight="1" x14ac:dyDescent="0.25">
      <c r="A830" s="1"/>
      <c r="B830" s="1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1"/>
      <c r="AK830" s="4"/>
      <c r="AL830" s="1"/>
      <c r="AM830" s="1"/>
      <c r="AN830" s="1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</row>
    <row r="831" spans="1:61" ht="14.25" customHeight="1" x14ac:dyDescent="0.25">
      <c r="A831" s="1"/>
      <c r="B831" s="1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1"/>
      <c r="AK831" s="4"/>
      <c r="AL831" s="1"/>
      <c r="AM831" s="1"/>
      <c r="AN831" s="1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</row>
    <row r="832" spans="1:61" ht="14.25" customHeight="1" x14ac:dyDescent="0.25">
      <c r="A832" s="1"/>
      <c r="B832" s="1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1"/>
      <c r="AK832" s="4"/>
      <c r="AL832" s="1"/>
      <c r="AM832" s="1"/>
      <c r="AN832" s="1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</row>
    <row r="833" spans="1:61" ht="14.25" customHeight="1" x14ac:dyDescent="0.25">
      <c r="A833" s="1"/>
      <c r="B833" s="1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1"/>
      <c r="AK833" s="4"/>
      <c r="AL833" s="1"/>
      <c r="AM833" s="1"/>
      <c r="AN833" s="1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</row>
    <row r="834" spans="1:61" ht="14.25" customHeight="1" x14ac:dyDescent="0.25">
      <c r="A834" s="1"/>
      <c r="B834" s="1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1"/>
      <c r="AK834" s="4"/>
      <c r="AL834" s="1"/>
      <c r="AM834" s="1"/>
      <c r="AN834" s="1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</row>
    <row r="835" spans="1:61" ht="14.25" customHeight="1" x14ac:dyDescent="0.25">
      <c r="A835" s="1"/>
      <c r="B835" s="1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1"/>
      <c r="AK835" s="4"/>
      <c r="AL835" s="1"/>
      <c r="AM835" s="1"/>
      <c r="AN835" s="1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</row>
    <row r="836" spans="1:61" ht="14.25" customHeight="1" x14ac:dyDescent="0.25">
      <c r="A836" s="1"/>
      <c r="B836" s="1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1"/>
      <c r="AK836" s="4"/>
      <c r="AL836" s="1"/>
      <c r="AM836" s="1"/>
      <c r="AN836" s="1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</row>
    <row r="837" spans="1:61" ht="14.25" customHeight="1" x14ac:dyDescent="0.25">
      <c r="A837" s="1"/>
      <c r="B837" s="1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1"/>
      <c r="AK837" s="4"/>
      <c r="AL837" s="1"/>
      <c r="AM837" s="1"/>
      <c r="AN837" s="1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</row>
    <row r="838" spans="1:61" ht="14.25" customHeight="1" x14ac:dyDescent="0.25">
      <c r="A838" s="1"/>
      <c r="B838" s="1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1"/>
      <c r="AK838" s="4"/>
      <c r="AL838" s="1"/>
      <c r="AM838" s="1"/>
      <c r="AN838" s="1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</row>
    <row r="839" spans="1:61" ht="14.25" customHeight="1" x14ac:dyDescent="0.25">
      <c r="A839" s="1"/>
      <c r="B839" s="1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1"/>
      <c r="AK839" s="4"/>
      <c r="AL839" s="1"/>
      <c r="AM839" s="1"/>
      <c r="AN839" s="1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</row>
    <row r="840" spans="1:61" ht="14.25" customHeight="1" x14ac:dyDescent="0.25">
      <c r="A840" s="1"/>
      <c r="B840" s="1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1"/>
      <c r="AK840" s="4"/>
      <c r="AL840" s="1"/>
      <c r="AM840" s="1"/>
      <c r="AN840" s="1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</row>
    <row r="841" spans="1:61" ht="14.25" customHeight="1" x14ac:dyDescent="0.25">
      <c r="A841" s="1"/>
      <c r="B841" s="1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1"/>
      <c r="AK841" s="4"/>
      <c r="AL841" s="1"/>
      <c r="AM841" s="1"/>
      <c r="AN841" s="1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</row>
    <row r="842" spans="1:61" ht="14.25" customHeight="1" x14ac:dyDescent="0.25">
      <c r="A842" s="1"/>
      <c r="B842" s="1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1"/>
      <c r="AK842" s="4"/>
      <c r="AL842" s="1"/>
      <c r="AM842" s="1"/>
      <c r="AN842" s="1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</row>
    <row r="843" spans="1:61" ht="14.25" customHeight="1" x14ac:dyDescent="0.25">
      <c r="A843" s="1"/>
      <c r="B843" s="1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1"/>
      <c r="AK843" s="4"/>
      <c r="AL843" s="1"/>
      <c r="AM843" s="1"/>
      <c r="AN843" s="1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</row>
    <row r="844" spans="1:61" ht="14.25" customHeight="1" x14ac:dyDescent="0.25">
      <c r="A844" s="1"/>
      <c r="B844" s="1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1"/>
      <c r="AK844" s="4"/>
      <c r="AL844" s="1"/>
      <c r="AM844" s="1"/>
      <c r="AN844" s="1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</row>
    <row r="845" spans="1:61" ht="14.25" customHeight="1" x14ac:dyDescent="0.25">
      <c r="A845" s="1"/>
      <c r="B845" s="1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1"/>
      <c r="AK845" s="4"/>
      <c r="AL845" s="1"/>
      <c r="AM845" s="1"/>
      <c r="AN845" s="1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</row>
    <row r="846" spans="1:61" ht="14.25" customHeight="1" x14ac:dyDescent="0.25">
      <c r="A846" s="1"/>
      <c r="B846" s="1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1"/>
      <c r="AK846" s="4"/>
      <c r="AL846" s="1"/>
      <c r="AM846" s="1"/>
      <c r="AN846" s="1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</row>
    <row r="847" spans="1:61" ht="14.25" customHeight="1" x14ac:dyDescent="0.25">
      <c r="A847" s="1"/>
      <c r="B847" s="1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1"/>
      <c r="AK847" s="4"/>
      <c r="AL847" s="1"/>
      <c r="AM847" s="1"/>
      <c r="AN847" s="1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</row>
    <row r="848" spans="1:61" ht="14.25" customHeight="1" x14ac:dyDescent="0.25">
      <c r="A848" s="1"/>
      <c r="B848" s="1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1"/>
      <c r="AK848" s="4"/>
      <c r="AL848" s="1"/>
      <c r="AM848" s="1"/>
      <c r="AN848" s="1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</row>
    <row r="849" spans="1:61" ht="14.25" customHeight="1" x14ac:dyDescent="0.25">
      <c r="A849" s="1"/>
      <c r="B849" s="1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1"/>
      <c r="AK849" s="4"/>
      <c r="AL849" s="1"/>
      <c r="AM849" s="1"/>
      <c r="AN849" s="1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</row>
    <row r="850" spans="1:61" ht="14.25" customHeight="1" x14ac:dyDescent="0.25">
      <c r="A850" s="1"/>
      <c r="B850" s="1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1"/>
      <c r="AK850" s="4"/>
      <c r="AL850" s="1"/>
      <c r="AM850" s="1"/>
      <c r="AN850" s="1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</row>
    <row r="851" spans="1:61" ht="14.25" customHeight="1" x14ac:dyDescent="0.25">
      <c r="A851" s="1"/>
      <c r="B851" s="1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1"/>
      <c r="AK851" s="4"/>
      <c r="AL851" s="1"/>
      <c r="AM851" s="1"/>
      <c r="AN851" s="1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</row>
    <row r="852" spans="1:61" ht="14.25" customHeight="1" x14ac:dyDescent="0.25">
      <c r="A852" s="1"/>
      <c r="B852" s="1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1"/>
      <c r="AK852" s="4"/>
      <c r="AL852" s="1"/>
      <c r="AM852" s="1"/>
      <c r="AN852" s="1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</row>
    <row r="853" spans="1:61" ht="14.25" customHeight="1" x14ac:dyDescent="0.25">
      <c r="A853" s="1"/>
      <c r="B853" s="1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1"/>
      <c r="AK853" s="4"/>
      <c r="AL853" s="1"/>
      <c r="AM853" s="1"/>
      <c r="AN853" s="1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</row>
    <row r="854" spans="1:61" ht="14.25" customHeight="1" x14ac:dyDescent="0.25">
      <c r="A854" s="1"/>
      <c r="B854" s="1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1"/>
      <c r="AK854" s="4"/>
      <c r="AL854" s="1"/>
      <c r="AM854" s="1"/>
      <c r="AN854" s="1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</row>
    <row r="855" spans="1:61" ht="14.25" customHeight="1" x14ac:dyDescent="0.25">
      <c r="A855" s="1"/>
      <c r="B855" s="1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1"/>
      <c r="AK855" s="4"/>
      <c r="AL855" s="1"/>
      <c r="AM855" s="1"/>
      <c r="AN855" s="1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</row>
    <row r="856" spans="1:61" ht="14.25" customHeight="1" x14ac:dyDescent="0.25">
      <c r="A856" s="1"/>
      <c r="B856" s="1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1"/>
      <c r="AK856" s="4"/>
      <c r="AL856" s="1"/>
      <c r="AM856" s="1"/>
      <c r="AN856" s="1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</row>
    <row r="857" spans="1:61" ht="14.25" customHeight="1" x14ac:dyDescent="0.25">
      <c r="A857" s="1"/>
      <c r="B857" s="1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1"/>
      <c r="AK857" s="4"/>
      <c r="AL857" s="1"/>
      <c r="AM857" s="1"/>
      <c r="AN857" s="1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</row>
    <row r="858" spans="1:61" ht="14.25" customHeight="1" x14ac:dyDescent="0.25">
      <c r="A858" s="1"/>
      <c r="B858" s="1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1"/>
      <c r="AK858" s="4"/>
      <c r="AL858" s="1"/>
      <c r="AM858" s="1"/>
      <c r="AN858" s="1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</row>
    <row r="859" spans="1:61" ht="14.25" customHeight="1" x14ac:dyDescent="0.25">
      <c r="A859" s="1"/>
      <c r="B859" s="1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1"/>
      <c r="AK859" s="4"/>
      <c r="AL859" s="1"/>
      <c r="AM859" s="1"/>
      <c r="AN859" s="1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</row>
    <row r="860" spans="1:61" ht="14.25" customHeight="1" x14ac:dyDescent="0.25">
      <c r="A860" s="1"/>
      <c r="B860" s="1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1"/>
      <c r="AK860" s="4"/>
      <c r="AL860" s="1"/>
      <c r="AM860" s="1"/>
      <c r="AN860" s="1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</row>
    <row r="861" spans="1:61" ht="14.25" customHeight="1" x14ac:dyDescent="0.25">
      <c r="A861" s="1"/>
      <c r="B861" s="1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1"/>
      <c r="AK861" s="4"/>
      <c r="AL861" s="1"/>
      <c r="AM861" s="1"/>
      <c r="AN861" s="1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</row>
    <row r="862" spans="1:61" ht="14.25" customHeight="1" x14ac:dyDescent="0.25">
      <c r="A862" s="1"/>
      <c r="B862" s="1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1"/>
      <c r="AK862" s="4"/>
      <c r="AL862" s="1"/>
      <c r="AM862" s="1"/>
      <c r="AN862" s="1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</row>
    <row r="863" spans="1:61" ht="14.25" customHeight="1" x14ac:dyDescent="0.25">
      <c r="A863" s="1"/>
      <c r="B863" s="1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1"/>
      <c r="AK863" s="4"/>
      <c r="AL863" s="1"/>
      <c r="AM863" s="1"/>
      <c r="AN863" s="1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</row>
    <row r="864" spans="1:61" ht="14.25" customHeight="1" x14ac:dyDescent="0.25">
      <c r="A864" s="1"/>
      <c r="B864" s="1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1"/>
      <c r="AK864" s="4"/>
      <c r="AL864" s="1"/>
      <c r="AM864" s="1"/>
      <c r="AN864" s="1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</row>
    <row r="865" spans="1:61" ht="14.25" customHeight="1" x14ac:dyDescent="0.25">
      <c r="A865" s="1"/>
      <c r="B865" s="1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1"/>
      <c r="AK865" s="4"/>
      <c r="AL865" s="1"/>
      <c r="AM865" s="1"/>
      <c r="AN865" s="1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</row>
    <row r="866" spans="1:61" ht="14.25" customHeight="1" x14ac:dyDescent="0.25">
      <c r="A866" s="1"/>
      <c r="B866" s="1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1"/>
      <c r="AK866" s="4"/>
      <c r="AL866" s="1"/>
      <c r="AM866" s="1"/>
      <c r="AN866" s="1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</row>
    <row r="867" spans="1:61" ht="14.25" customHeight="1" x14ac:dyDescent="0.25">
      <c r="A867" s="1"/>
      <c r="B867" s="1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1"/>
      <c r="AK867" s="4"/>
      <c r="AL867" s="1"/>
      <c r="AM867" s="1"/>
      <c r="AN867" s="1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</row>
    <row r="868" spans="1:61" ht="14.25" customHeight="1" x14ac:dyDescent="0.25">
      <c r="A868" s="1"/>
      <c r="B868" s="1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1"/>
      <c r="AK868" s="4"/>
      <c r="AL868" s="1"/>
      <c r="AM868" s="1"/>
      <c r="AN868" s="1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</row>
    <row r="869" spans="1:61" ht="14.25" customHeight="1" x14ac:dyDescent="0.25">
      <c r="A869" s="1"/>
      <c r="B869" s="1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1"/>
      <c r="AK869" s="4"/>
      <c r="AL869" s="1"/>
      <c r="AM869" s="1"/>
      <c r="AN869" s="1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</row>
    <row r="870" spans="1:61" ht="14.25" customHeight="1" x14ac:dyDescent="0.25">
      <c r="A870" s="1"/>
      <c r="B870" s="1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1"/>
      <c r="AK870" s="4"/>
      <c r="AL870" s="1"/>
      <c r="AM870" s="1"/>
      <c r="AN870" s="1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</row>
    <row r="871" spans="1:61" ht="14.25" customHeight="1" x14ac:dyDescent="0.25">
      <c r="A871" s="1"/>
      <c r="B871" s="1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1"/>
      <c r="AK871" s="4"/>
      <c r="AL871" s="1"/>
      <c r="AM871" s="1"/>
      <c r="AN871" s="1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</row>
    <row r="872" spans="1:61" ht="14.25" customHeight="1" x14ac:dyDescent="0.25">
      <c r="A872" s="1"/>
      <c r="B872" s="1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1"/>
      <c r="AK872" s="4"/>
      <c r="AL872" s="1"/>
      <c r="AM872" s="1"/>
      <c r="AN872" s="1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</row>
    <row r="873" spans="1:61" ht="14.25" customHeight="1" x14ac:dyDescent="0.25">
      <c r="A873" s="1"/>
      <c r="B873" s="1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1"/>
      <c r="AK873" s="4"/>
      <c r="AL873" s="1"/>
      <c r="AM873" s="1"/>
      <c r="AN873" s="1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</row>
    <row r="874" spans="1:61" ht="14.25" customHeight="1" x14ac:dyDescent="0.25">
      <c r="A874" s="1"/>
      <c r="B874" s="1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1"/>
      <c r="AK874" s="4"/>
      <c r="AL874" s="1"/>
      <c r="AM874" s="1"/>
      <c r="AN874" s="1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</row>
    <row r="875" spans="1:61" ht="14.25" customHeight="1" x14ac:dyDescent="0.25">
      <c r="A875" s="1"/>
      <c r="B875" s="1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1"/>
      <c r="AK875" s="4"/>
      <c r="AL875" s="1"/>
      <c r="AM875" s="1"/>
      <c r="AN875" s="1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</row>
    <row r="876" spans="1:61" ht="14.25" customHeight="1" x14ac:dyDescent="0.25">
      <c r="A876" s="1"/>
      <c r="B876" s="1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1"/>
      <c r="AK876" s="4"/>
      <c r="AL876" s="1"/>
      <c r="AM876" s="1"/>
      <c r="AN876" s="1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</row>
    <row r="877" spans="1:61" ht="14.25" customHeight="1" x14ac:dyDescent="0.25">
      <c r="A877" s="1"/>
      <c r="B877" s="1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1"/>
      <c r="AK877" s="4"/>
      <c r="AL877" s="1"/>
      <c r="AM877" s="1"/>
      <c r="AN877" s="1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</row>
    <row r="878" spans="1:61" ht="14.25" customHeight="1" x14ac:dyDescent="0.25">
      <c r="A878" s="1"/>
      <c r="B878" s="1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1"/>
      <c r="AK878" s="4"/>
      <c r="AL878" s="1"/>
      <c r="AM878" s="1"/>
      <c r="AN878" s="1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</row>
    <row r="879" spans="1:61" ht="14.25" customHeight="1" x14ac:dyDescent="0.25">
      <c r="A879" s="1"/>
      <c r="B879" s="1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1"/>
      <c r="AK879" s="4"/>
      <c r="AL879" s="1"/>
      <c r="AM879" s="1"/>
      <c r="AN879" s="1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</row>
    <row r="880" spans="1:61" ht="14.25" customHeight="1" x14ac:dyDescent="0.25">
      <c r="A880" s="1"/>
      <c r="B880" s="1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1"/>
      <c r="AK880" s="4"/>
      <c r="AL880" s="1"/>
      <c r="AM880" s="1"/>
      <c r="AN880" s="1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</row>
    <row r="881" spans="1:61" ht="14.25" customHeight="1" x14ac:dyDescent="0.25">
      <c r="A881" s="1"/>
      <c r="B881" s="1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1"/>
      <c r="AK881" s="4"/>
      <c r="AL881" s="1"/>
      <c r="AM881" s="1"/>
      <c r="AN881" s="1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</row>
    <row r="882" spans="1:61" ht="14.25" customHeight="1" x14ac:dyDescent="0.25">
      <c r="A882" s="1"/>
      <c r="B882" s="1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1"/>
      <c r="AK882" s="4"/>
      <c r="AL882" s="1"/>
      <c r="AM882" s="1"/>
      <c r="AN882" s="1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</row>
    <row r="883" spans="1:61" ht="14.25" customHeight="1" x14ac:dyDescent="0.25">
      <c r="A883" s="1"/>
      <c r="B883" s="1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1"/>
      <c r="AK883" s="4"/>
      <c r="AL883" s="1"/>
      <c r="AM883" s="1"/>
      <c r="AN883" s="1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</row>
    <row r="884" spans="1:61" ht="14.25" customHeight="1" x14ac:dyDescent="0.25">
      <c r="A884" s="1"/>
      <c r="B884" s="1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1"/>
      <c r="AK884" s="4"/>
      <c r="AL884" s="1"/>
      <c r="AM884" s="1"/>
      <c r="AN884" s="1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</row>
    <row r="885" spans="1:61" ht="14.25" customHeight="1" x14ac:dyDescent="0.25">
      <c r="A885" s="1"/>
      <c r="B885" s="1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1"/>
      <c r="AK885" s="4"/>
      <c r="AL885" s="1"/>
      <c r="AM885" s="1"/>
      <c r="AN885" s="1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</row>
    <row r="886" spans="1:61" ht="14.25" customHeight="1" x14ac:dyDescent="0.25">
      <c r="A886" s="1"/>
      <c r="B886" s="1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1"/>
      <c r="AK886" s="4"/>
      <c r="AL886" s="1"/>
      <c r="AM886" s="1"/>
      <c r="AN886" s="1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</row>
    <row r="887" spans="1:61" ht="14.25" customHeight="1" x14ac:dyDescent="0.25">
      <c r="A887" s="1"/>
      <c r="B887" s="1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1"/>
      <c r="AK887" s="4"/>
      <c r="AL887" s="1"/>
      <c r="AM887" s="1"/>
      <c r="AN887" s="1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</row>
    <row r="888" spans="1:61" ht="14.25" customHeight="1" x14ac:dyDescent="0.25">
      <c r="A888" s="1"/>
      <c r="B888" s="1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1"/>
      <c r="AK888" s="4"/>
      <c r="AL888" s="1"/>
      <c r="AM888" s="1"/>
      <c r="AN888" s="1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</row>
    <row r="889" spans="1:61" ht="14.25" customHeight="1" x14ac:dyDescent="0.25">
      <c r="A889" s="1"/>
      <c r="B889" s="1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1"/>
      <c r="AK889" s="4"/>
      <c r="AL889" s="1"/>
      <c r="AM889" s="1"/>
      <c r="AN889" s="1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</row>
    <row r="890" spans="1:61" ht="14.25" customHeight="1" x14ac:dyDescent="0.25">
      <c r="A890" s="1"/>
      <c r="B890" s="1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1"/>
      <c r="AK890" s="4"/>
      <c r="AL890" s="1"/>
      <c r="AM890" s="1"/>
      <c r="AN890" s="1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</row>
    <row r="891" spans="1:61" ht="14.25" customHeight="1" x14ac:dyDescent="0.25">
      <c r="A891" s="1"/>
      <c r="B891" s="1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1"/>
      <c r="AK891" s="4"/>
      <c r="AL891" s="1"/>
      <c r="AM891" s="1"/>
      <c r="AN891" s="1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</row>
    <row r="892" spans="1:61" ht="14.25" customHeight="1" x14ac:dyDescent="0.25">
      <c r="A892" s="1"/>
      <c r="B892" s="1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1"/>
      <c r="AK892" s="4"/>
      <c r="AL892" s="1"/>
      <c r="AM892" s="1"/>
      <c r="AN892" s="1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</row>
    <row r="893" spans="1:61" ht="14.25" customHeight="1" x14ac:dyDescent="0.25">
      <c r="A893" s="1"/>
      <c r="B893" s="1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1"/>
      <c r="AK893" s="4"/>
      <c r="AL893" s="1"/>
      <c r="AM893" s="1"/>
      <c r="AN893" s="1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</row>
    <row r="894" spans="1:61" ht="14.25" customHeight="1" x14ac:dyDescent="0.25">
      <c r="A894" s="1"/>
      <c r="B894" s="1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1"/>
      <c r="AK894" s="4"/>
      <c r="AL894" s="1"/>
      <c r="AM894" s="1"/>
      <c r="AN894" s="1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</row>
    <row r="895" spans="1:61" ht="14.25" customHeight="1" x14ac:dyDescent="0.25">
      <c r="A895" s="1"/>
      <c r="B895" s="1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1"/>
      <c r="AK895" s="4"/>
      <c r="AL895" s="1"/>
      <c r="AM895" s="1"/>
      <c r="AN895" s="1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</row>
    <row r="896" spans="1:61" ht="14.25" customHeight="1" x14ac:dyDescent="0.25">
      <c r="A896" s="1"/>
      <c r="B896" s="1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1"/>
      <c r="AK896" s="4"/>
      <c r="AL896" s="1"/>
      <c r="AM896" s="1"/>
      <c r="AN896" s="1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</row>
    <row r="897" spans="1:61" ht="14.25" customHeight="1" x14ac:dyDescent="0.25">
      <c r="A897" s="1"/>
      <c r="B897" s="1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1"/>
      <c r="AK897" s="4"/>
      <c r="AL897" s="1"/>
      <c r="AM897" s="1"/>
      <c r="AN897" s="1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</row>
    <row r="898" spans="1:61" ht="14.25" customHeight="1" x14ac:dyDescent="0.25">
      <c r="A898" s="1"/>
      <c r="B898" s="1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1"/>
      <c r="AK898" s="4"/>
      <c r="AL898" s="1"/>
      <c r="AM898" s="1"/>
      <c r="AN898" s="1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</row>
    <row r="899" spans="1:61" ht="14.25" customHeight="1" x14ac:dyDescent="0.25">
      <c r="A899" s="1"/>
      <c r="B899" s="1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1"/>
      <c r="AK899" s="4"/>
      <c r="AL899" s="1"/>
      <c r="AM899" s="1"/>
      <c r="AN899" s="1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</row>
    <row r="900" spans="1:61" ht="14.25" customHeight="1" x14ac:dyDescent="0.25">
      <c r="A900" s="1"/>
      <c r="B900" s="1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1"/>
      <c r="AK900" s="4"/>
      <c r="AL900" s="1"/>
      <c r="AM900" s="1"/>
      <c r="AN900" s="1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</row>
    <row r="901" spans="1:61" ht="14.25" customHeight="1" x14ac:dyDescent="0.25">
      <c r="A901" s="1"/>
      <c r="B901" s="1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1"/>
      <c r="AK901" s="4"/>
      <c r="AL901" s="1"/>
      <c r="AM901" s="1"/>
      <c r="AN901" s="1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</row>
    <row r="902" spans="1:61" ht="14.25" customHeight="1" x14ac:dyDescent="0.25">
      <c r="A902" s="1"/>
      <c r="B902" s="1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1"/>
      <c r="AK902" s="4"/>
      <c r="AL902" s="1"/>
      <c r="AM902" s="1"/>
      <c r="AN902" s="1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</row>
    <row r="903" spans="1:61" ht="14.25" customHeight="1" x14ac:dyDescent="0.25">
      <c r="A903" s="1"/>
      <c r="B903" s="1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1"/>
      <c r="AK903" s="4"/>
      <c r="AL903" s="1"/>
      <c r="AM903" s="1"/>
      <c r="AN903" s="1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</row>
    <row r="904" spans="1:61" ht="14.25" customHeight="1" x14ac:dyDescent="0.25">
      <c r="A904" s="1"/>
      <c r="B904" s="1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1"/>
      <c r="AK904" s="4"/>
      <c r="AL904" s="1"/>
      <c r="AM904" s="1"/>
      <c r="AN904" s="1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</row>
    <row r="905" spans="1:61" ht="14.25" customHeight="1" x14ac:dyDescent="0.25">
      <c r="A905" s="1"/>
      <c r="B905" s="1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1"/>
      <c r="AK905" s="4"/>
      <c r="AL905" s="1"/>
      <c r="AM905" s="1"/>
      <c r="AN905" s="1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</row>
    <row r="906" spans="1:61" ht="14.25" customHeight="1" x14ac:dyDescent="0.25">
      <c r="A906" s="1"/>
      <c r="B906" s="1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1"/>
      <c r="AK906" s="4"/>
      <c r="AL906" s="1"/>
      <c r="AM906" s="1"/>
      <c r="AN906" s="1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</row>
    <row r="907" spans="1:61" ht="14.25" customHeight="1" x14ac:dyDescent="0.25">
      <c r="A907" s="1"/>
      <c r="B907" s="1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1"/>
      <c r="AK907" s="4"/>
      <c r="AL907" s="1"/>
      <c r="AM907" s="1"/>
      <c r="AN907" s="1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</row>
    <row r="908" spans="1:61" ht="14.25" customHeight="1" x14ac:dyDescent="0.25">
      <c r="A908" s="1"/>
      <c r="B908" s="1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1"/>
      <c r="AK908" s="4"/>
      <c r="AL908" s="1"/>
      <c r="AM908" s="1"/>
      <c r="AN908" s="1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</row>
    <row r="909" spans="1:61" ht="14.25" customHeight="1" x14ac:dyDescent="0.25">
      <c r="A909" s="1"/>
      <c r="B909" s="1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1"/>
      <c r="AK909" s="4"/>
      <c r="AL909" s="1"/>
      <c r="AM909" s="1"/>
      <c r="AN909" s="1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</row>
    <row r="910" spans="1:61" ht="14.25" customHeight="1" x14ac:dyDescent="0.25">
      <c r="A910" s="1"/>
      <c r="B910" s="1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1"/>
      <c r="AK910" s="4"/>
      <c r="AL910" s="1"/>
      <c r="AM910" s="1"/>
      <c r="AN910" s="1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</row>
    <row r="911" spans="1:61" ht="14.25" customHeight="1" x14ac:dyDescent="0.25">
      <c r="A911" s="1"/>
      <c r="B911" s="1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1"/>
      <c r="AK911" s="4"/>
      <c r="AL911" s="1"/>
      <c r="AM911" s="1"/>
      <c r="AN911" s="1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</row>
    <row r="912" spans="1:61" ht="14.25" customHeight="1" x14ac:dyDescent="0.25">
      <c r="A912" s="1"/>
      <c r="B912" s="1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1"/>
      <c r="AK912" s="4"/>
      <c r="AL912" s="1"/>
      <c r="AM912" s="1"/>
      <c r="AN912" s="1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</row>
    <row r="913" spans="1:61" ht="14.25" customHeight="1" x14ac:dyDescent="0.25">
      <c r="A913" s="1"/>
      <c r="B913" s="1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1"/>
      <c r="AK913" s="4"/>
      <c r="AL913" s="1"/>
      <c r="AM913" s="1"/>
      <c r="AN913" s="1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</row>
    <row r="914" spans="1:61" ht="14.25" customHeight="1" x14ac:dyDescent="0.25">
      <c r="A914" s="1"/>
      <c r="B914" s="1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1"/>
      <c r="AK914" s="4"/>
      <c r="AL914" s="1"/>
      <c r="AM914" s="1"/>
      <c r="AN914" s="1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</row>
    <row r="915" spans="1:61" ht="14.25" customHeight="1" x14ac:dyDescent="0.25">
      <c r="A915" s="1"/>
      <c r="B915" s="1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1"/>
      <c r="AK915" s="4"/>
      <c r="AL915" s="1"/>
      <c r="AM915" s="1"/>
      <c r="AN915" s="1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</row>
    <row r="916" spans="1:61" ht="14.25" customHeight="1" x14ac:dyDescent="0.25">
      <c r="A916" s="1"/>
      <c r="B916" s="1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1"/>
      <c r="AK916" s="4"/>
      <c r="AL916" s="1"/>
      <c r="AM916" s="1"/>
      <c r="AN916" s="1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</row>
    <row r="917" spans="1:61" ht="14.25" customHeight="1" x14ac:dyDescent="0.25">
      <c r="A917" s="1"/>
      <c r="B917" s="1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1"/>
      <c r="AK917" s="4"/>
      <c r="AL917" s="1"/>
      <c r="AM917" s="1"/>
      <c r="AN917" s="1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</row>
    <row r="918" spans="1:61" ht="14.25" customHeight="1" x14ac:dyDescent="0.25">
      <c r="A918" s="1"/>
      <c r="B918" s="1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1"/>
      <c r="AK918" s="4"/>
      <c r="AL918" s="1"/>
      <c r="AM918" s="1"/>
      <c r="AN918" s="1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</row>
    <row r="919" spans="1:61" ht="14.25" customHeight="1" x14ac:dyDescent="0.25">
      <c r="A919" s="1"/>
      <c r="B919" s="1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1"/>
      <c r="AK919" s="4"/>
      <c r="AL919" s="1"/>
      <c r="AM919" s="1"/>
      <c r="AN919" s="1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</row>
    <row r="920" spans="1:61" ht="14.25" customHeight="1" x14ac:dyDescent="0.25">
      <c r="A920" s="1"/>
      <c r="B920" s="1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1"/>
      <c r="AK920" s="4"/>
      <c r="AL920" s="1"/>
      <c r="AM920" s="1"/>
      <c r="AN920" s="1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</row>
    <row r="921" spans="1:61" ht="14.25" customHeight="1" x14ac:dyDescent="0.25">
      <c r="A921" s="1"/>
      <c r="B921" s="1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1"/>
      <c r="AK921" s="4"/>
      <c r="AL921" s="1"/>
      <c r="AM921" s="1"/>
      <c r="AN921" s="1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</row>
    <row r="922" spans="1:61" ht="14.25" customHeight="1" x14ac:dyDescent="0.25">
      <c r="A922" s="1"/>
      <c r="B922" s="1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1"/>
      <c r="AK922" s="4"/>
      <c r="AL922" s="1"/>
      <c r="AM922" s="1"/>
      <c r="AN922" s="1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</row>
    <row r="923" spans="1:61" ht="14.25" customHeight="1" x14ac:dyDescent="0.25">
      <c r="A923" s="1"/>
      <c r="B923" s="1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1"/>
      <c r="AK923" s="4"/>
      <c r="AL923" s="1"/>
      <c r="AM923" s="1"/>
      <c r="AN923" s="1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</row>
    <row r="924" spans="1:61" ht="14.25" customHeight="1" x14ac:dyDescent="0.25">
      <c r="A924" s="1"/>
      <c r="B924" s="1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1"/>
      <c r="AK924" s="4"/>
      <c r="AL924" s="1"/>
      <c r="AM924" s="1"/>
      <c r="AN924" s="1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</row>
    <row r="925" spans="1:61" ht="14.25" customHeight="1" x14ac:dyDescent="0.25">
      <c r="A925" s="1"/>
      <c r="B925" s="1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1"/>
      <c r="AK925" s="4"/>
      <c r="AL925" s="1"/>
      <c r="AM925" s="1"/>
      <c r="AN925" s="1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</row>
    <row r="926" spans="1:61" ht="14.25" customHeight="1" x14ac:dyDescent="0.25">
      <c r="A926" s="1"/>
      <c r="B926" s="1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1"/>
      <c r="AK926" s="4"/>
      <c r="AL926" s="1"/>
      <c r="AM926" s="1"/>
      <c r="AN926" s="1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</row>
    <row r="927" spans="1:61" ht="14.25" customHeight="1" x14ac:dyDescent="0.25">
      <c r="A927" s="1"/>
      <c r="B927" s="1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1"/>
      <c r="AK927" s="4"/>
      <c r="AL927" s="1"/>
      <c r="AM927" s="1"/>
      <c r="AN927" s="1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</row>
    <row r="928" spans="1:61" ht="14.25" customHeight="1" x14ac:dyDescent="0.25">
      <c r="A928" s="1"/>
      <c r="B928" s="1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1"/>
      <c r="AK928" s="4"/>
      <c r="AL928" s="1"/>
      <c r="AM928" s="1"/>
      <c r="AN928" s="1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</row>
    <row r="929" spans="1:61" ht="14.25" customHeight="1" x14ac:dyDescent="0.25">
      <c r="A929" s="1"/>
      <c r="B929" s="1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1"/>
      <c r="AK929" s="4"/>
      <c r="AL929" s="1"/>
      <c r="AM929" s="1"/>
      <c r="AN929" s="1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</row>
    <row r="930" spans="1:61" ht="14.25" customHeight="1" x14ac:dyDescent="0.25">
      <c r="A930" s="1"/>
      <c r="B930" s="1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1"/>
      <c r="AK930" s="4"/>
      <c r="AL930" s="1"/>
      <c r="AM930" s="1"/>
      <c r="AN930" s="1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</row>
    <row r="931" spans="1:61" ht="14.25" customHeight="1" x14ac:dyDescent="0.25">
      <c r="A931" s="1"/>
      <c r="B931" s="1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1"/>
      <c r="AK931" s="4"/>
      <c r="AL931" s="1"/>
      <c r="AM931" s="1"/>
      <c r="AN931" s="1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</row>
    <row r="932" spans="1:61" ht="14.25" customHeight="1" x14ac:dyDescent="0.25">
      <c r="A932" s="1"/>
      <c r="B932" s="1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1"/>
      <c r="AK932" s="4"/>
      <c r="AL932" s="1"/>
      <c r="AM932" s="1"/>
      <c r="AN932" s="1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</row>
    <row r="933" spans="1:61" ht="14.25" customHeight="1" x14ac:dyDescent="0.25">
      <c r="A933" s="1"/>
      <c r="B933" s="1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1"/>
      <c r="AK933" s="4"/>
      <c r="AL933" s="1"/>
      <c r="AM933" s="1"/>
      <c r="AN933" s="1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</row>
    <row r="934" spans="1:61" ht="14.25" customHeight="1" x14ac:dyDescent="0.25">
      <c r="A934" s="1"/>
      <c r="B934" s="1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1"/>
      <c r="AK934" s="4"/>
      <c r="AL934" s="1"/>
      <c r="AM934" s="1"/>
      <c r="AN934" s="1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</row>
    <row r="935" spans="1:61" ht="14.25" customHeight="1" x14ac:dyDescent="0.25">
      <c r="A935" s="1"/>
      <c r="B935" s="1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1"/>
      <c r="AK935" s="4"/>
      <c r="AL935" s="1"/>
      <c r="AM935" s="1"/>
      <c r="AN935" s="1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</row>
    <row r="936" spans="1:61" ht="14.25" customHeight="1" x14ac:dyDescent="0.25">
      <c r="A936" s="1"/>
      <c r="B936" s="1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1"/>
      <c r="AK936" s="4"/>
      <c r="AL936" s="1"/>
      <c r="AM936" s="1"/>
      <c r="AN936" s="1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</row>
    <row r="937" spans="1:61" ht="14.25" customHeight="1" x14ac:dyDescent="0.25">
      <c r="A937" s="1"/>
      <c r="B937" s="1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1"/>
      <c r="AK937" s="4"/>
      <c r="AL937" s="1"/>
      <c r="AM937" s="1"/>
      <c r="AN937" s="1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</row>
    <row r="938" spans="1:61" ht="14.25" customHeight="1" x14ac:dyDescent="0.25">
      <c r="A938" s="1"/>
      <c r="B938" s="1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1"/>
      <c r="AK938" s="4"/>
      <c r="AL938" s="1"/>
      <c r="AM938" s="1"/>
      <c r="AN938" s="1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</row>
    <row r="939" spans="1:61" ht="14.25" customHeight="1" x14ac:dyDescent="0.25">
      <c r="A939" s="1"/>
      <c r="B939" s="1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1"/>
      <c r="AK939" s="4"/>
      <c r="AL939" s="1"/>
      <c r="AM939" s="1"/>
      <c r="AN939" s="1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</row>
    <row r="940" spans="1:61" ht="14.25" customHeight="1" x14ac:dyDescent="0.25">
      <c r="A940" s="1"/>
      <c r="B940" s="1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1"/>
      <c r="AK940" s="4"/>
      <c r="AL940" s="1"/>
      <c r="AM940" s="1"/>
      <c r="AN940" s="1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</row>
    <row r="941" spans="1:61" ht="14.25" customHeight="1" x14ac:dyDescent="0.25">
      <c r="A941" s="1"/>
      <c r="B941" s="1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1"/>
      <c r="AK941" s="4"/>
      <c r="AL941" s="1"/>
      <c r="AM941" s="1"/>
      <c r="AN941" s="1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</row>
    <row r="942" spans="1:61" ht="14.25" customHeight="1" x14ac:dyDescent="0.25">
      <c r="A942" s="1"/>
      <c r="B942" s="1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1"/>
      <c r="AK942" s="4"/>
      <c r="AL942" s="1"/>
      <c r="AM942" s="1"/>
      <c r="AN942" s="1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</row>
    <row r="943" spans="1:61" ht="14.25" customHeight="1" x14ac:dyDescent="0.25">
      <c r="A943" s="1"/>
      <c r="B943" s="1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1"/>
      <c r="AK943" s="4"/>
      <c r="AL943" s="1"/>
      <c r="AM943" s="1"/>
      <c r="AN943" s="1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</row>
    <row r="944" spans="1:61" ht="14.25" customHeight="1" x14ac:dyDescent="0.25">
      <c r="A944" s="1"/>
      <c r="B944" s="1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1"/>
      <c r="AK944" s="4"/>
      <c r="AL944" s="1"/>
      <c r="AM944" s="1"/>
      <c r="AN944" s="1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</row>
    <row r="945" spans="1:61" ht="14.25" customHeight="1" x14ac:dyDescent="0.25">
      <c r="A945" s="1"/>
      <c r="B945" s="1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1"/>
      <c r="AK945" s="4"/>
      <c r="AL945" s="1"/>
      <c r="AM945" s="1"/>
      <c r="AN945" s="1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</row>
    <row r="946" spans="1:61" ht="14.25" customHeight="1" x14ac:dyDescent="0.25">
      <c r="A946" s="1"/>
      <c r="B946" s="1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1"/>
      <c r="AK946" s="4"/>
      <c r="AL946" s="1"/>
      <c r="AM946" s="1"/>
      <c r="AN946" s="1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</row>
    <row r="947" spans="1:61" ht="14.25" customHeight="1" x14ac:dyDescent="0.25">
      <c r="A947" s="1"/>
      <c r="B947" s="1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1"/>
      <c r="AK947" s="4"/>
      <c r="AL947" s="1"/>
      <c r="AM947" s="1"/>
      <c r="AN947" s="1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</row>
    <row r="948" spans="1:61" ht="14.25" customHeight="1" x14ac:dyDescent="0.25">
      <c r="A948" s="1"/>
      <c r="B948" s="1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1"/>
      <c r="AK948" s="4"/>
      <c r="AL948" s="1"/>
      <c r="AM948" s="1"/>
      <c r="AN948" s="1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</row>
    <row r="949" spans="1:61" ht="14.25" customHeight="1" x14ac:dyDescent="0.25">
      <c r="A949" s="1"/>
      <c r="B949" s="1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1"/>
      <c r="AK949" s="4"/>
      <c r="AL949" s="1"/>
      <c r="AM949" s="1"/>
      <c r="AN949" s="1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</row>
    <row r="950" spans="1:61" ht="14.25" customHeight="1" x14ac:dyDescent="0.25">
      <c r="A950" s="1"/>
      <c r="B950" s="1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1"/>
      <c r="AK950" s="4"/>
      <c r="AL950" s="1"/>
      <c r="AM950" s="1"/>
      <c r="AN950" s="1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</row>
    <row r="951" spans="1:61" ht="14.25" customHeight="1" x14ac:dyDescent="0.25">
      <c r="A951" s="1"/>
      <c r="B951" s="1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1"/>
      <c r="AK951" s="4"/>
      <c r="AL951" s="1"/>
      <c r="AM951" s="1"/>
      <c r="AN951" s="1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</row>
    <row r="952" spans="1:61" ht="14.25" customHeight="1" x14ac:dyDescent="0.25">
      <c r="A952" s="1"/>
      <c r="B952" s="1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1"/>
      <c r="AK952" s="4"/>
      <c r="AL952" s="1"/>
      <c r="AM952" s="1"/>
      <c r="AN952" s="1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</row>
    <row r="953" spans="1:61" ht="14.25" customHeight="1" x14ac:dyDescent="0.25">
      <c r="A953" s="1"/>
      <c r="B953" s="1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1"/>
      <c r="AK953" s="4"/>
      <c r="AL953" s="1"/>
      <c r="AM953" s="1"/>
      <c r="AN953" s="1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</row>
    <row r="954" spans="1:61" ht="14.25" customHeight="1" x14ac:dyDescent="0.25">
      <c r="A954" s="1"/>
      <c r="B954" s="1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1"/>
      <c r="AK954" s="4"/>
      <c r="AL954" s="1"/>
      <c r="AM954" s="1"/>
      <c r="AN954" s="1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</row>
    <row r="955" spans="1:61" ht="14.25" customHeight="1" x14ac:dyDescent="0.25">
      <c r="A955" s="1"/>
      <c r="B955" s="1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1"/>
      <c r="AK955" s="4"/>
      <c r="AL955" s="1"/>
      <c r="AM955" s="1"/>
      <c r="AN955" s="1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</row>
    <row r="956" spans="1:61" ht="14.25" customHeight="1" x14ac:dyDescent="0.25">
      <c r="A956" s="1"/>
      <c r="B956" s="1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1"/>
      <c r="AK956" s="4"/>
      <c r="AL956" s="1"/>
      <c r="AM956" s="1"/>
      <c r="AN956" s="1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</row>
    <row r="957" spans="1:61" ht="14.25" customHeight="1" x14ac:dyDescent="0.25">
      <c r="A957" s="1"/>
      <c r="B957" s="1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1"/>
      <c r="AK957" s="4"/>
      <c r="AL957" s="1"/>
      <c r="AM957" s="1"/>
      <c r="AN957" s="1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</row>
    <row r="958" spans="1:61" ht="14.25" customHeight="1" x14ac:dyDescent="0.25">
      <c r="A958" s="1"/>
      <c r="B958" s="1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1"/>
      <c r="AK958" s="4"/>
      <c r="AL958" s="1"/>
      <c r="AM958" s="1"/>
      <c r="AN958" s="1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</row>
    <row r="959" spans="1:61" ht="14.25" customHeight="1" x14ac:dyDescent="0.25">
      <c r="A959" s="1"/>
      <c r="B959" s="1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1"/>
      <c r="AK959" s="4"/>
      <c r="AL959" s="1"/>
      <c r="AM959" s="1"/>
      <c r="AN959" s="1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</row>
    <row r="960" spans="1:61" ht="14.25" customHeight="1" x14ac:dyDescent="0.25">
      <c r="A960" s="1"/>
      <c r="B960" s="1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1"/>
      <c r="AK960" s="4"/>
      <c r="AL960" s="1"/>
      <c r="AM960" s="1"/>
      <c r="AN960" s="1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</row>
    <row r="961" spans="1:61" ht="14.25" customHeight="1" x14ac:dyDescent="0.25">
      <c r="A961" s="1"/>
      <c r="B961" s="1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1"/>
      <c r="AK961" s="4"/>
      <c r="AL961" s="1"/>
      <c r="AM961" s="1"/>
      <c r="AN961" s="1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</row>
    <row r="962" spans="1:61" ht="14.25" customHeight="1" x14ac:dyDescent="0.25">
      <c r="A962" s="1"/>
      <c r="B962" s="1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1"/>
      <c r="AK962" s="4"/>
      <c r="AL962" s="1"/>
      <c r="AM962" s="1"/>
      <c r="AN962" s="1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</row>
    <row r="963" spans="1:61" ht="14.25" customHeight="1" x14ac:dyDescent="0.25">
      <c r="A963" s="1"/>
      <c r="B963" s="1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1"/>
      <c r="AK963" s="4"/>
      <c r="AL963" s="1"/>
      <c r="AM963" s="1"/>
      <c r="AN963" s="1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</row>
    <row r="964" spans="1:61" ht="14.25" customHeight="1" x14ac:dyDescent="0.25">
      <c r="A964" s="1"/>
      <c r="B964" s="1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1"/>
      <c r="AK964" s="4"/>
      <c r="AL964" s="1"/>
      <c r="AM964" s="1"/>
      <c r="AN964" s="1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</row>
    <row r="965" spans="1:61" ht="14.25" customHeight="1" x14ac:dyDescent="0.25">
      <c r="A965" s="1"/>
      <c r="B965" s="1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1"/>
      <c r="AK965" s="4"/>
      <c r="AL965" s="1"/>
      <c r="AM965" s="1"/>
      <c r="AN965" s="1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</row>
    <row r="966" spans="1:61" ht="14.25" customHeight="1" x14ac:dyDescent="0.25">
      <c r="A966" s="1"/>
      <c r="B966" s="1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1"/>
      <c r="AK966" s="4"/>
      <c r="AL966" s="1"/>
      <c r="AM966" s="1"/>
      <c r="AN966" s="1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</row>
    <row r="967" spans="1:61" ht="14.25" customHeight="1" x14ac:dyDescent="0.25">
      <c r="A967" s="1"/>
      <c r="B967" s="1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1"/>
      <c r="AK967" s="4"/>
      <c r="AL967" s="1"/>
      <c r="AM967" s="1"/>
      <c r="AN967" s="1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</row>
    <row r="968" spans="1:61" ht="14.25" customHeight="1" x14ac:dyDescent="0.25">
      <c r="A968" s="1"/>
      <c r="B968" s="1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1"/>
      <c r="AK968" s="4"/>
      <c r="AL968" s="1"/>
      <c r="AM968" s="1"/>
      <c r="AN968" s="1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</row>
    <row r="969" spans="1:61" ht="14.25" customHeight="1" x14ac:dyDescent="0.25">
      <c r="A969" s="1"/>
      <c r="B969" s="1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1"/>
      <c r="AK969" s="4"/>
      <c r="AL969" s="1"/>
      <c r="AM969" s="1"/>
      <c r="AN969" s="1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</row>
    <row r="970" spans="1:61" ht="14.25" customHeight="1" x14ac:dyDescent="0.25">
      <c r="A970" s="1"/>
      <c r="B970" s="1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1"/>
      <c r="AK970" s="4"/>
      <c r="AL970" s="1"/>
      <c r="AM970" s="1"/>
      <c r="AN970" s="1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</row>
    <row r="971" spans="1:61" ht="14.25" customHeight="1" x14ac:dyDescent="0.25">
      <c r="A971" s="1"/>
      <c r="B971" s="1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1"/>
      <c r="AK971" s="4"/>
      <c r="AL971" s="1"/>
      <c r="AM971" s="1"/>
      <c r="AN971" s="1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</row>
    <row r="972" spans="1:61" ht="14.25" customHeight="1" x14ac:dyDescent="0.25">
      <c r="A972" s="1"/>
      <c r="B972" s="1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1"/>
      <c r="AK972" s="4"/>
      <c r="AL972" s="1"/>
      <c r="AM972" s="1"/>
      <c r="AN972" s="1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</row>
    <row r="973" spans="1:61" ht="14.25" customHeight="1" x14ac:dyDescent="0.25">
      <c r="A973" s="1"/>
      <c r="B973" s="1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1"/>
      <c r="AK973" s="4"/>
      <c r="AL973" s="1"/>
      <c r="AM973" s="1"/>
      <c r="AN973" s="1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</row>
    <row r="974" spans="1:61" ht="14.25" customHeight="1" x14ac:dyDescent="0.25">
      <c r="A974" s="1"/>
      <c r="B974" s="1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1"/>
      <c r="AK974" s="4"/>
      <c r="AL974" s="1"/>
      <c r="AM974" s="1"/>
      <c r="AN974" s="1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</row>
    <row r="975" spans="1:61" ht="14.25" customHeight="1" x14ac:dyDescent="0.25">
      <c r="A975" s="1"/>
      <c r="B975" s="1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1"/>
      <c r="AK975" s="4"/>
      <c r="AL975" s="1"/>
      <c r="AM975" s="1"/>
      <c r="AN975" s="1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</row>
    <row r="976" spans="1:61" ht="14.25" customHeight="1" x14ac:dyDescent="0.25">
      <c r="A976" s="1"/>
      <c r="B976" s="1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1"/>
      <c r="AK976" s="4"/>
      <c r="AL976" s="1"/>
      <c r="AM976" s="1"/>
      <c r="AN976" s="1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</row>
    <row r="977" spans="1:61" ht="14.25" customHeight="1" x14ac:dyDescent="0.25">
      <c r="A977" s="1"/>
      <c r="B977" s="1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1"/>
      <c r="AK977" s="4"/>
      <c r="AL977" s="1"/>
      <c r="AM977" s="1"/>
      <c r="AN977" s="1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</row>
    <row r="978" spans="1:61" ht="14.25" customHeight="1" x14ac:dyDescent="0.25">
      <c r="A978" s="1"/>
      <c r="B978" s="1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1"/>
      <c r="AK978" s="4"/>
      <c r="AL978" s="1"/>
      <c r="AM978" s="1"/>
      <c r="AN978" s="1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</row>
    <row r="979" spans="1:61" ht="14.25" customHeight="1" x14ac:dyDescent="0.25">
      <c r="A979" s="1"/>
      <c r="B979" s="1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1"/>
      <c r="AK979" s="4"/>
      <c r="AL979" s="1"/>
      <c r="AM979" s="1"/>
      <c r="AN979" s="1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</row>
    <row r="980" spans="1:61" ht="14.25" customHeight="1" x14ac:dyDescent="0.25">
      <c r="A980" s="1"/>
      <c r="B980" s="1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1"/>
      <c r="AK980" s="4"/>
      <c r="AL980" s="1"/>
      <c r="AM980" s="1"/>
      <c r="AN980" s="1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</row>
    <row r="981" spans="1:61" ht="14.25" customHeight="1" x14ac:dyDescent="0.25">
      <c r="A981" s="1"/>
      <c r="B981" s="1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1"/>
      <c r="AK981" s="4"/>
      <c r="AL981" s="1"/>
      <c r="AM981" s="1"/>
      <c r="AN981" s="1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</row>
    <row r="982" spans="1:61" ht="14.25" customHeight="1" x14ac:dyDescent="0.25">
      <c r="A982" s="1"/>
      <c r="B982" s="1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1"/>
      <c r="AK982" s="4"/>
      <c r="AL982" s="1"/>
      <c r="AM982" s="1"/>
      <c r="AN982" s="1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</row>
    <row r="983" spans="1:61" ht="14.25" customHeight="1" x14ac:dyDescent="0.25">
      <c r="A983" s="1"/>
      <c r="B983" s="1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1"/>
      <c r="AK983" s="4"/>
      <c r="AL983" s="1"/>
      <c r="AM983" s="1"/>
      <c r="AN983" s="1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</row>
    <row r="984" spans="1:61" ht="14.25" customHeight="1" x14ac:dyDescent="0.25">
      <c r="A984" s="1"/>
      <c r="B984" s="1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1"/>
      <c r="AK984" s="4"/>
      <c r="AL984" s="1"/>
      <c r="AM984" s="1"/>
      <c r="AN984" s="1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</row>
    <row r="985" spans="1:61" ht="14.25" customHeight="1" x14ac:dyDescent="0.25">
      <c r="A985" s="1"/>
      <c r="B985" s="1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1"/>
      <c r="AK985" s="4"/>
      <c r="AL985" s="1"/>
      <c r="AM985" s="1"/>
      <c r="AN985" s="1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</row>
    <row r="986" spans="1:61" ht="14.25" customHeight="1" x14ac:dyDescent="0.25">
      <c r="A986" s="1"/>
      <c r="B986" s="1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1"/>
      <c r="AK986" s="4"/>
      <c r="AL986" s="1"/>
      <c r="AM986" s="1"/>
      <c r="AN986" s="1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</row>
    <row r="987" spans="1:61" ht="14.25" customHeight="1" x14ac:dyDescent="0.25">
      <c r="A987" s="1"/>
      <c r="B987" s="1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1"/>
      <c r="AK987" s="4"/>
      <c r="AL987" s="1"/>
      <c r="AM987" s="1"/>
      <c r="AN987" s="1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</row>
    <row r="988" spans="1:61" ht="14.25" customHeight="1" x14ac:dyDescent="0.25">
      <c r="A988" s="1"/>
      <c r="B988" s="1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1"/>
      <c r="AK988" s="4"/>
      <c r="AL988" s="1"/>
      <c r="AM988" s="1"/>
      <c r="AN988" s="1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</row>
    <row r="989" spans="1:61" ht="14.25" customHeight="1" x14ac:dyDescent="0.25">
      <c r="A989" s="1"/>
      <c r="B989" s="1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1"/>
      <c r="AK989" s="4"/>
      <c r="AL989" s="1"/>
      <c r="AM989" s="1"/>
      <c r="AN989" s="1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</row>
    <row r="990" spans="1:61" ht="14.25" customHeight="1" x14ac:dyDescent="0.25">
      <c r="A990" s="1"/>
      <c r="B990" s="1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1"/>
      <c r="AK990" s="4"/>
      <c r="AL990" s="1"/>
      <c r="AM990" s="1"/>
      <c r="AN990" s="1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</row>
    <row r="991" spans="1:61" ht="14.25" customHeight="1" x14ac:dyDescent="0.25">
      <c r="A991" s="1"/>
      <c r="B991" s="1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1"/>
      <c r="AK991" s="4"/>
      <c r="AL991" s="1"/>
      <c r="AM991" s="1"/>
      <c r="AN991" s="1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</row>
  </sheetData>
  <mergeCells count="12">
    <mergeCell ref="D2:S2"/>
    <mergeCell ref="D1:AI1"/>
    <mergeCell ref="T2:AI2"/>
    <mergeCell ref="AO3:AR3"/>
    <mergeCell ref="AT3:AY3"/>
    <mergeCell ref="B159:B163"/>
    <mergeCell ref="B165:B169"/>
    <mergeCell ref="B171:B175"/>
    <mergeCell ref="T3:AA3"/>
    <mergeCell ref="AB3:AI3"/>
    <mergeCell ref="L3:S3"/>
    <mergeCell ref="D3:K3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I99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 x14ac:dyDescent="0.2"/>
  <cols>
    <col min="1" max="1" width="4" customWidth="1"/>
    <col min="2" max="2" width="5.5703125" customWidth="1"/>
    <col min="3" max="3" width="6.7109375" customWidth="1"/>
    <col min="4" max="6" width="4" customWidth="1"/>
    <col min="7" max="8" width="5.140625" customWidth="1"/>
    <col min="9" max="9" width="2.7109375" customWidth="1"/>
    <col min="10" max="13" width="3" customWidth="1"/>
    <col min="14" max="14" width="2.7109375" customWidth="1"/>
    <col min="15" max="16" width="5.140625" customWidth="1"/>
    <col min="17" max="22" width="4" customWidth="1"/>
    <col min="23" max="24" width="5.140625" customWidth="1"/>
    <col min="25" max="25" width="2.7109375" customWidth="1"/>
    <col min="26" max="29" width="3" customWidth="1"/>
    <col min="30" max="30" width="2.7109375" customWidth="1"/>
    <col min="31" max="32" width="5.140625" customWidth="1"/>
    <col min="33" max="36" width="4" customWidth="1"/>
    <col min="37" max="37" width="6.140625" customWidth="1"/>
    <col min="38" max="38" width="11.42578125" customWidth="1"/>
    <col min="39" max="39" width="10.28515625" customWidth="1"/>
    <col min="40" max="40" width="11.5703125" customWidth="1"/>
    <col min="41" max="41" width="4.5703125" customWidth="1"/>
    <col min="42" max="42" width="4.28515625" customWidth="1"/>
    <col min="43" max="43" width="5.42578125" customWidth="1"/>
    <col min="44" max="45" width="6.42578125" customWidth="1"/>
    <col min="46" max="50" width="4.28515625" customWidth="1"/>
    <col min="51" max="51" width="6.42578125" customWidth="1"/>
    <col min="52" max="52" width="11.5703125" customWidth="1"/>
    <col min="53" max="53" width="15.42578125" customWidth="1"/>
    <col min="54" max="61" width="11.5703125" customWidth="1"/>
  </cols>
  <sheetData>
    <row r="1" spans="1:61" ht="14.25" customHeight="1" x14ac:dyDescent="0.25">
      <c r="A1" s="1"/>
      <c r="B1" s="1"/>
      <c r="C1" s="1"/>
      <c r="D1" s="51" t="s">
        <v>2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2"/>
      <c r="AK1" s="1"/>
      <c r="AL1" s="3" t="s">
        <v>3</v>
      </c>
      <c r="AM1" s="1"/>
      <c r="AN1" s="1"/>
      <c r="AO1" s="4"/>
      <c r="AP1" s="4"/>
      <c r="AQ1" s="4"/>
      <c r="AR1" s="4"/>
      <c r="AS1" s="4"/>
      <c r="AT1" s="4"/>
      <c r="AU1" s="4"/>
      <c r="AV1" s="4"/>
      <c r="AW1" s="4"/>
      <c r="AX1" s="4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4.25" customHeight="1" x14ac:dyDescent="0.25">
      <c r="A2" s="1"/>
      <c r="B2" s="1"/>
      <c r="C2" s="1"/>
      <c r="D2" s="51" t="s">
        <v>1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1" t="s">
        <v>4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2"/>
      <c r="AK2" s="1"/>
      <c r="AL2" s="1"/>
      <c r="AM2" s="1"/>
      <c r="AN2" s="1"/>
      <c r="AO2" s="4"/>
      <c r="AP2" s="4"/>
      <c r="AQ2" s="4"/>
      <c r="AR2" s="4"/>
      <c r="AS2" s="4"/>
      <c r="AT2" s="4"/>
      <c r="AU2" s="4"/>
      <c r="AV2" s="4"/>
      <c r="AW2" s="4"/>
      <c r="AX2" s="4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ht="14.25" customHeight="1" x14ac:dyDescent="0.25">
      <c r="A3" s="1"/>
      <c r="B3" s="1"/>
      <c r="C3" s="1"/>
      <c r="D3" s="54" t="s">
        <v>5</v>
      </c>
      <c r="E3" s="52"/>
      <c r="F3" s="52"/>
      <c r="G3" s="52"/>
      <c r="H3" s="52"/>
      <c r="I3" s="52"/>
      <c r="J3" s="52"/>
      <c r="K3" s="55"/>
      <c r="L3" s="54" t="s">
        <v>6</v>
      </c>
      <c r="M3" s="52"/>
      <c r="N3" s="52"/>
      <c r="O3" s="52"/>
      <c r="P3" s="52"/>
      <c r="Q3" s="52"/>
      <c r="R3" s="52"/>
      <c r="S3" s="55"/>
      <c r="T3" s="51" t="s">
        <v>5</v>
      </c>
      <c r="U3" s="52"/>
      <c r="V3" s="52"/>
      <c r="W3" s="52"/>
      <c r="X3" s="52"/>
      <c r="Y3" s="52"/>
      <c r="Z3" s="52"/>
      <c r="AA3" s="52"/>
      <c r="AB3" s="54" t="s">
        <v>6</v>
      </c>
      <c r="AC3" s="52"/>
      <c r="AD3" s="52"/>
      <c r="AE3" s="52"/>
      <c r="AF3" s="52"/>
      <c r="AG3" s="52"/>
      <c r="AH3" s="52"/>
      <c r="AI3" s="55"/>
      <c r="AJ3" s="2"/>
      <c r="AK3" s="1"/>
      <c r="AL3" s="1"/>
      <c r="AM3" s="1"/>
      <c r="AN3" s="1"/>
      <c r="AO3" s="51" t="s">
        <v>8</v>
      </c>
      <c r="AP3" s="52"/>
      <c r="AQ3" s="52"/>
      <c r="AR3" s="52"/>
      <c r="AS3" s="4"/>
      <c r="AT3" s="51" t="s">
        <v>9</v>
      </c>
      <c r="AU3" s="52"/>
      <c r="AV3" s="52"/>
      <c r="AW3" s="52"/>
      <c r="AX3" s="52"/>
      <c r="AY3" s="52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ht="14.25" customHeight="1" x14ac:dyDescent="0.25">
      <c r="A4" s="1" t="s">
        <v>10</v>
      </c>
      <c r="B4" s="1" t="s">
        <v>11</v>
      </c>
      <c r="C4" s="1" t="s">
        <v>12</v>
      </c>
      <c r="D4" s="7">
        <v>8</v>
      </c>
      <c r="E4" s="4">
        <v>7</v>
      </c>
      <c r="F4" s="4">
        <v>6</v>
      </c>
      <c r="G4" s="4">
        <v>5</v>
      </c>
      <c r="H4" s="4">
        <v>4</v>
      </c>
      <c r="I4" s="4">
        <v>3</v>
      </c>
      <c r="J4" s="4">
        <v>2</v>
      </c>
      <c r="K4" s="8">
        <v>1</v>
      </c>
      <c r="L4" s="4">
        <v>1</v>
      </c>
      <c r="M4" s="4">
        <v>2</v>
      </c>
      <c r="N4" s="4">
        <v>3</v>
      </c>
      <c r="O4" s="4">
        <v>4</v>
      </c>
      <c r="P4" s="4">
        <v>5</v>
      </c>
      <c r="Q4" s="4">
        <v>6</v>
      </c>
      <c r="R4" s="4">
        <v>7</v>
      </c>
      <c r="S4" s="4">
        <v>8</v>
      </c>
      <c r="T4" s="7">
        <v>8</v>
      </c>
      <c r="U4" s="4">
        <v>7</v>
      </c>
      <c r="V4" s="4">
        <v>6</v>
      </c>
      <c r="W4" s="4">
        <v>5</v>
      </c>
      <c r="X4" s="4">
        <v>4</v>
      </c>
      <c r="Y4" s="4">
        <v>3</v>
      </c>
      <c r="Z4" s="4">
        <v>2</v>
      </c>
      <c r="AA4" s="8">
        <v>1</v>
      </c>
      <c r="AB4" s="7">
        <v>1</v>
      </c>
      <c r="AC4" s="4">
        <v>2</v>
      </c>
      <c r="AD4" s="4">
        <v>3</v>
      </c>
      <c r="AE4" s="4">
        <v>4</v>
      </c>
      <c r="AF4" s="4">
        <v>5</v>
      </c>
      <c r="AG4" s="4">
        <v>6</v>
      </c>
      <c r="AH4" s="4">
        <v>7</v>
      </c>
      <c r="AI4" s="8">
        <v>8</v>
      </c>
      <c r="AJ4" s="4"/>
      <c r="AK4" s="1" t="s">
        <v>16</v>
      </c>
      <c r="AL4" s="1" t="s">
        <v>17</v>
      </c>
      <c r="AM4" s="1" t="s">
        <v>18</v>
      </c>
      <c r="AN4" s="1"/>
      <c r="AO4" s="4">
        <v>1</v>
      </c>
      <c r="AP4" s="4">
        <v>2</v>
      </c>
      <c r="AQ4" s="4">
        <v>3</v>
      </c>
      <c r="AR4" s="4" t="s">
        <v>19</v>
      </c>
      <c r="AS4" s="4"/>
      <c r="AT4" s="4" t="s">
        <v>20</v>
      </c>
      <c r="AU4" s="4" t="s">
        <v>21</v>
      </c>
      <c r="AV4" s="4" t="s">
        <v>22</v>
      </c>
      <c r="AW4" s="4" t="s">
        <v>23</v>
      </c>
      <c r="AX4" s="4" t="s">
        <v>24</v>
      </c>
      <c r="AY4" s="1" t="s">
        <v>19</v>
      </c>
      <c r="AZ4" s="1"/>
      <c r="BA4" s="12" t="s">
        <v>25</v>
      </c>
      <c r="BB4" s="12" t="s">
        <v>36</v>
      </c>
      <c r="BC4" s="1"/>
      <c r="BD4" s="1"/>
      <c r="BE4" s="1"/>
      <c r="BF4" s="1"/>
      <c r="BG4" s="1"/>
      <c r="BH4" s="1"/>
      <c r="BI4" s="1"/>
    </row>
    <row r="5" spans="1:61" ht="14.25" customHeight="1" x14ac:dyDescent="0.25">
      <c r="A5" s="1">
        <v>1</v>
      </c>
      <c r="B5" s="14" t="s">
        <v>37</v>
      </c>
      <c r="C5" s="1" t="s">
        <v>42</v>
      </c>
      <c r="D5" s="7"/>
      <c r="E5" s="4"/>
      <c r="F5" s="4"/>
      <c r="G5" s="4"/>
      <c r="H5" s="4"/>
      <c r="I5" s="4"/>
      <c r="J5" s="4"/>
      <c r="K5" s="8"/>
      <c r="L5" s="7"/>
      <c r="M5" s="4"/>
      <c r="N5" s="4"/>
      <c r="O5" s="4"/>
      <c r="P5" s="4"/>
      <c r="Q5" s="4"/>
      <c r="R5" s="4"/>
      <c r="S5" s="8"/>
      <c r="T5" s="4"/>
      <c r="U5" s="4" t="s">
        <v>46</v>
      </c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8"/>
      <c r="AJ5" s="4">
        <v>1</v>
      </c>
      <c r="AK5" s="1">
        <f t="shared" ref="AK5:AK44" si="0">COUNTA(D5:AI5)</f>
        <v>1</v>
      </c>
      <c r="AL5" s="1">
        <f>Üldinfo!AN4</f>
        <v>1</v>
      </c>
      <c r="AM5" s="16">
        <f t="shared" ref="AM5:AM148" si="1">AK5/AL5</f>
        <v>1</v>
      </c>
      <c r="AN5" s="1"/>
      <c r="AO5" s="4">
        <f t="shared" ref="AO5:AO147" si="2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1",""))</f>
        <v>0</v>
      </c>
      <c r="AP5" s="4">
        <f t="shared" ref="AP5:AP147" si="3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2",""))</f>
        <v>0</v>
      </c>
      <c r="AQ5" s="4">
        <f t="shared" ref="AQ5:AQ147" si="4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3",""))</f>
        <v>5</v>
      </c>
      <c r="AR5" s="1">
        <f t="shared" ref="AR5:AR147" si="5">SUM(AO5:AQ5)</f>
        <v>5</v>
      </c>
      <c r="AS5" s="1"/>
      <c r="AT5" s="1">
        <f t="shared" ref="AT5:AT147" si="6">COUNTIF(D5:AI5,"*m*")</f>
        <v>1</v>
      </c>
      <c r="AU5" s="1">
        <f t="shared" ref="AU5:AU147" si="7">COUNTIF(D5:AI5,"*d*")</f>
        <v>1</v>
      </c>
      <c r="AV5" s="1">
        <f t="shared" ref="AV5:AV147" si="8">COUNTIF(D5:AI5,"*b*")</f>
        <v>1</v>
      </c>
      <c r="AW5" s="1">
        <f t="shared" ref="AW5:AW147" si="9">COUNTIF(D5:AI5,"*l*")</f>
        <v>1</v>
      </c>
      <c r="AX5" s="1">
        <f t="shared" ref="AX5:AX147" si="10">COUNTIF(D5:AI5,"*o*")</f>
        <v>1</v>
      </c>
      <c r="AY5" s="1">
        <f t="shared" ref="AY5:AY147" si="11">SUM(AT5:AX5)</f>
        <v>5</v>
      </c>
      <c r="AZ5" s="1"/>
      <c r="BA5" s="1">
        <f t="shared" ref="BA5:BA147" si="12">COUNTIF(D5:AI5,"*3m3b3d3l3o*")</f>
        <v>1</v>
      </c>
      <c r="BB5" s="1">
        <f t="shared" ref="BB5:BB147" si="13">COUNTIF(BA5,"&lt;&gt;0")</f>
        <v>1</v>
      </c>
      <c r="BC5" s="1"/>
      <c r="BD5" s="1"/>
      <c r="BE5" s="1"/>
      <c r="BF5" s="1"/>
      <c r="BG5" s="1"/>
      <c r="BH5" s="1"/>
      <c r="BI5" s="1"/>
    </row>
    <row r="6" spans="1:61" ht="14.25" customHeight="1" x14ac:dyDescent="0.25">
      <c r="A6" s="1">
        <v>2</v>
      </c>
      <c r="B6" s="14" t="s">
        <v>76</v>
      </c>
      <c r="C6" s="1" t="s">
        <v>64</v>
      </c>
      <c r="D6" s="7"/>
      <c r="E6" s="4"/>
      <c r="F6" s="4"/>
      <c r="G6" s="4"/>
      <c r="H6" s="4"/>
      <c r="I6" s="4"/>
      <c r="J6" s="4"/>
      <c r="K6" s="8"/>
      <c r="L6" s="7"/>
      <c r="M6" s="4"/>
      <c r="N6" s="4"/>
      <c r="O6" s="4"/>
      <c r="P6" s="4"/>
      <c r="Q6" s="4"/>
      <c r="R6" s="4"/>
      <c r="S6" s="8" t="s">
        <v>77</v>
      </c>
      <c r="T6" s="4" t="s">
        <v>78</v>
      </c>
      <c r="U6" s="4" t="s">
        <v>79</v>
      </c>
      <c r="V6" s="4"/>
      <c r="W6" s="4"/>
      <c r="X6" s="4"/>
      <c r="Y6" s="4"/>
      <c r="Z6" s="4"/>
      <c r="AA6" s="4"/>
      <c r="AB6" s="7"/>
      <c r="AC6" s="4"/>
      <c r="AD6" s="4"/>
      <c r="AE6" s="4"/>
      <c r="AF6" s="4"/>
      <c r="AG6" s="4"/>
      <c r="AH6" s="4" t="s">
        <v>80</v>
      </c>
      <c r="AI6" s="8" t="s">
        <v>81</v>
      </c>
      <c r="AJ6" s="4">
        <v>1</v>
      </c>
      <c r="AK6" s="1">
        <f t="shared" si="0"/>
        <v>5</v>
      </c>
      <c r="AL6" s="1">
        <f>Üldinfo!AN5</f>
        <v>8</v>
      </c>
      <c r="AM6" s="16">
        <f t="shared" si="1"/>
        <v>0.625</v>
      </c>
      <c r="AN6" s="1"/>
      <c r="AO6" s="4">
        <f t="shared" si="2"/>
        <v>4</v>
      </c>
      <c r="AP6" s="4">
        <f t="shared" si="3"/>
        <v>6</v>
      </c>
      <c r="AQ6" s="4">
        <f t="shared" si="4"/>
        <v>0</v>
      </c>
      <c r="AR6" s="1">
        <f t="shared" si="5"/>
        <v>10</v>
      </c>
      <c r="AS6" s="1"/>
      <c r="AT6" s="1">
        <f t="shared" si="6"/>
        <v>3</v>
      </c>
      <c r="AU6" s="1">
        <f t="shared" si="7"/>
        <v>1</v>
      </c>
      <c r="AV6" s="1">
        <f t="shared" si="8"/>
        <v>4</v>
      </c>
      <c r="AW6" s="1">
        <f t="shared" si="9"/>
        <v>1</v>
      </c>
      <c r="AX6" s="1">
        <f t="shared" si="10"/>
        <v>1</v>
      </c>
      <c r="AY6" s="1">
        <f t="shared" si="11"/>
        <v>10</v>
      </c>
      <c r="AZ6" s="1"/>
      <c r="BA6" s="1">
        <f t="shared" si="12"/>
        <v>0</v>
      </c>
      <c r="BB6" s="1">
        <f t="shared" si="13"/>
        <v>0</v>
      </c>
      <c r="BC6" s="1"/>
      <c r="BD6" s="1"/>
      <c r="BE6" s="1"/>
      <c r="BF6" s="1"/>
      <c r="BG6" s="1"/>
      <c r="BH6" s="1"/>
      <c r="BI6" s="1"/>
    </row>
    <row r="7" spans="1:61" ht="14.25" customHeight="1" x14ac:dyDescent="0.25">
      <c r="A7" s="1">
        <v>3</v>
      </c>
      <c r="B7" s="14" t="s">
        <v>37</v>
      </c>
      <c r="C7" s="1" t="s">
        <v>67</v>
      </c>
      <c r="D7" s="7"/>
      <c r="E7" s="4"/>
      <c r="F7" s="4"/>
      <c r="G7" s="4"/>
      <c r="H7" s="4"/>
      <c r="I7" s="4"/>
      <c r="J7" s="4"/>
      <c r="K7" s="8"/>
      <c r="L7" s="7"/>
      <c r="M7" s="4"/>
      <c r="N7" s="4"/>
      <c r="O7" s="4"/>
      <c r="P7" s="4"/>
      <c r="Q7" s="4"/>
      <c r="R7" s="4"/>
      <c r="S7" s="8"/>
      <c r="T7" s="4"/>
      <c r="U7" s="4"/>
      <c r="V7" s="4"/>
      <c r="W7" s="4"/>
      <c r="X7" s="4"/>
      <c r="Y7" s="4"/>
      <c r="Z7" s="4"/>
      <c r="AA7" s="4"/>
      <c r="AB7" s="7"/>
      <c r="AC7" s="4"/>
      <c r="AD7" s="4"/>
      <c r="AE7" s="4"/>
      <c r="AF7" s="4"/>
      <c r="AG7" s="4"/>
      <c r="AH7" s="4"/>
      <c r="AI7" s="8"/>
      <c r="AJ7" s="4"/>
      <c r="AK7" s="1">
        <f t="shared" si="0"/>
        <v>0</v>
      </c>
      <c r="AL7" s="1">
        <f>Üldinfo!AN6</f>
        <v>0</v>
      </c>
      <c r="AM7" s="16" t="e">
        <f t="shared" si="1"/>
        <v>#DIV/0!</v>
      </c>
      <c r="AN7" s="1"/>
      <c r="AO7" s="4">
        <f t="shared" si="2"/>
        <v>0</v>
      </c>
      <c r="AP7" s="4">
        <f t="shared" si="3"/>
        <v>0</v>
      </c>
      <c r="AQ7" s="4">
        <f t="shared" si="4"/>
        <v>0</v>
      </c>
      <c r="AR7" s="1">
        <f t="shared" si="5"/>
        <v>0</v>
      </c>
      <c r="AS7" s="4"/>
      <c r="AT7" s="1">
        <f t="shared" si="6"/>
        <v>0</v>
      </c>
      <c r="AU7" s="1">
        <f t="shared" si="7"/>
        <v>0</v>
      </c>
      <c r="AV7" s="1">
        <f t="shared" si="8"/>
        <v>0</v>
      </c>
      <c r="AW7" s="1">
        <f t="shared" si="9"/>
        <v>0</v>
      </c>
      <c r="AX7" s="1">
        <f t="shared" si="10"/>
        <v>0</v>
      </c>
      <c r="AY7" s="1">
        <f t="shared" si="11"/>
        <v>0</v>
      </c>
      <c r="AZ7" s="1"/>
      <c r="BA7" s="1">
        <f t="shared" si="12"/>
        <v>0</v>
      </c>
      <c r="BB7" s="1">
        <f t="shared" si="13"/>
        <v>0</v>
      </c>
      <c r="BC7" s="1"/>
      <c r="BD7" s="1"/>
      <c r="BE7" s="1"/>
      <c r="BF7" s="1"/>
      <c r="BG7" s="1"/>
      <c r="BH7" s="1"/>
      <c r="BI7" s="1"/>
    </row>
    <row r="8" spans="1:61" ht="14.25" customHeight="1" x14ac:dyDescent="0.25">
      <c r="A8" s="1">
        <v>4</v>
      </c>
      <c r="B8" s="14" t="s">
        <v>76</v>
      </c>
      <c r="C8" s="1" t="s">
        <v>68</v>
      </c>
      <c r="D8" s="7"/>
      <c r="E8" s="4"/>
      <c r="F8" s="4"/>
      <c r="G8" s="4"/>
      <c r="H8" s="4"/>
      <c r="I8" s="4"/>
      <c r="J8" s="4"/>
      <c r="K8" s="8"/>
      <c r="L8" s="7"/>
      <c r="M8" s="4"/>
      <c r="N8" s="4"/>
      <c r="O8" s="4"/>
      <c r="P8" s="4"/>
      <c r="Q8" s="4"/>
      <c r="R8" s="4"/>
      <c r="S8" s="8"/>
      <c r="T8" s="4"/>
      <c r="U8" s="4"/>
      <c r="V8" s="4"/>
      <c r="W8" s="4"/>
      <c r="X8" s="4"/>
      <c r="Y8" s="4"/>
      <c r="Z8" s="4"/>
      <c r="AA8" s="4"/>
      <c r="AB8" s="7"/>
      <c r="AC8" s="4"/>
      <c r="AD8" s="4"/>
      <c r="AE8" s="4"/>
      <c r="AF8" s="4"/>
      <c r="AG8" s="4"/>
      <c r="AH8" s="4"/>
      <c r="AI8" s="8"/>
      <c r="AJ8" s="4"/>
      <c r="AK8" s="1">
        <f t="shared" si="0"/>
        <v>0</v>
      </c>
      <c r="AL8" s="1">
        <f>Üldinfo!AN7</f>
        <v>30</v>
      </c>
      <c r="AM8" s="16">
        <f t="shared" si="1"/>
        <v>0</v>
      </c>
      <c r="AN8" s="1"/>
      <c r="AO8" s="4">
        <f t="shared" si="2"/>
        <v>0</v>
      </c>
      <c r="AP8" s="4">
        <f t="shared" si="3"/>
        <v>0</v>
      </c>
      <c r="AQ8" s="4">
        <f t="shared" si="4"/>
        <v>0</v>
      </c>
      <c r="AR8" s="1">
        <f t="shared" si="5"/>
        <v>0</v>
      </c>
      <c r="AS8" s="4"/>
      <c r="AT8" s="1">
        <f t="shared" si="6"/>
        <v>0</v>
      </c>
      <c r="AU8" s="1">
        <f t="shared" si="7"/>
        <v>0</v>
      </c>
      <c r="AV8" s="1">
        <f t="shared" si="8"/>
        <v>0</v>
      </c>
      <c r="AW8" s="1">
        <f t="shared" si="9"/>
        <v>0</v>
      </c>
      <c r="AX8" s="1">
        <f t="shared" si="10"/>
        <v>0</v>
      </c>
      <c r="AY8" s="1">
        <f t="shared" si="11"/>
        <v>0</v>
      </c>
      <c r="AZ8" s="1"/>
      <c r="BA8" s="1">
        <f t="shared" si="12"/>
        <v>0</v>
      </c>
      <c r="BB8" s="1">
        <f t="shared" si="13"/>
        <v>0</v>
      </c>
      <c r="BC8" s="1"/>
      <c r="BD8" s="1"/>
      <c r="BE8" s="1"/>
      <c r="BF8" s="1"/>
      <c r="BG8" s="1"/>
      <c r="BH8" s="1"/>
      <c r="BI8" s="1"/>
    </row>
    <row r="9" spans="1:61" ht="14.25" customHeight="1" x14ac:dyDescent="0.25">
      <c r="A9" s="1">
        <v>5</v>
      </c>
      <c r="B9" s="14" t="s">
        <v>76</v>
      </c>
      <c r="C9" s="1" t="s">
        <v>71</v>
      </c>
      <c r="D9" s="7"/>
      <c r="E9" s="4"/>
      <c r="F9" s="4" t="s">
        <v>46</v>
      </c>
      <c r="G9" s="4"/>
      <c r="H9" s="4"/>
      <c r="I9" s="4"/>
      <c r="J9" s="4"/>
      <c r="K9" s="8"/>
      <c r="L9" s="7"/>
      <c r="M9" s="4"/>
      <c r="N9" s="4"/>
      <c r="O9" s="4"/>
      <c r="P9" s="4"/>
      <c r="Q9" s="4"/>
      <c r="R9" s="4" t="s">
        <v>96</v>
      </c>
      <c r="S9" s="8"/>
      <c r="T9" s="4"/>
      <c r="U9" s="4"/>
      <c r="V9" s="4"/>
      <c r="W9" s="4"/>
      <c r="X9" s="4"/>
      <c r="Y9" s="4"/>
      <c r="Z9" s="4"/>
      <c r="AA9" s="4"/>
      <c r="AB9" s="7"/>
      <c r="AC9" s="4"/>
      <c r="AD9" s="4"/>
      <c r="AE9" s="4"/>
      <c r="AF9" s="4"/>
      <c r="AG9" s="4"/>
      <c r="AH9" s="4" t="s">
        <v>97</v>
      </c>
      <c r="AI9" s="8"/>
      <c r="AJ9" s="4">
        <v>1</v>
      </c>
      <c r="AK9" s="1">
        <f t="shared" si="0"/>
        <v>3</v>
      </c>
      <c r="AL9" s="1">
        <f>Üldinfo!AN8</f>
        <v>20</v>
      </c>
      <c r="AM9" s="16">
        <f t="shared" si="1"/>
        <v>0.15</v>
      </c>
      <c r="AN9" s="1"/>
      <c r="AO9" s="4">
        <f t="shared" si="2"/>
        <v>2</v>
      </c>
      <c r="AP9" s="4">
        <f t="shared" si="3"/>
        <v>1</v>
      </c>
      <c r="AQ9" s="4">
        <f t="shared" si="4"/>
        <v>5</v>
      </c>
      <c r="AR9" s="1">
        <f t="shared" si="5"/>
        <v>8</v>
      </c>
      <c r="AS9" s="4"/>
      <c r="AT9" s="1">
        <f t="shared" si="6"/>
        <v>2</v>
      </c>
      <c r="AU9" s="1">
        <f t="shared" si="7"/>
        <v>2</v>
      </c>
      <c r="AV9" s="1">
        <f t="shared" si="8"/>
        <v>1</v>
      </c>
      <c r="AW9" s="1">
        <f t="shared" si="9"/>
        <v>1</v>
      </c>
      <c r="AX9" s="1">
        <f t="shared" si="10"/>
        <v>2</v>
      </c>
      <c r="AY9" s="1">
        <f t="shared" si="11"/>
        <v>8</v>
      </c>
      <c r="AZ9" s="1"/>
      <c r="BA9" s="1">
        <f t="shared" si="12"/>
        <v>1</v>
      </c>
      <c r="BB9" s="1">
        <f t="shared" si="13"/>
        <v>1</v>
      </c>
      <c r="BC9" s="1"/>
      <c r="BD9" s="1"/>
      <c r="BE9" s="1"/>
      <c r="BF9" s="1"/>
      <c r="BG9" s="1"/>
      <c r="BH9" s="1"/>
      <c r="BI9" s="1"/>
    </row>
    <row r="10" spans="1:61" ht="14.25" customHeight="1" x14ac:dyDescent="0.25">
      <c r="A10" s="1">
        <v>6</v>
      </c>
      <c r="B10" s="14" t="s">
        <v>76</v>
      </c>
      <c r="C10" s="1" t="s">
        <v>42</v>
      </c>
      <c r="D10" s="7"/>
      <c r="E10" s="4" t="s">
        <v>46</v>
      </c>
      <c r="F10" s="4"/>
      <c r="G10" s="4"/>
      <c r="H10" s="4"/>
      <c r="I10" s="4"/>
      <c r="J10" s="4"/>
      <c r="K10" s="8"/>
      <c r="L10" s="7"/>
      <c r="M10" s="4"/>
      <c r="N10" s="4"/>
      <c r="O10" s="4"/>
      <c r="P10" s="4"/>
      <c r="Q10" s="4"/>
      <c r="R10" s="4"/>
      <c r="S10" s="8"/>
      <c r="T10" s="4"/>
      <c r="U10" s="4"/>
      <c r="V10" s="4"/>
      <c r="W10" s="4"/>
      <c r="X10" s="4"/>
      <c r="Y10" s="4"/>
      <c r="Z10" s="4"/>
      <c r="AA10" s="4"/>
      <c r="AB10" s="7"/>
      <c r="AC10" s="4" t="s">
        <v>110</v>
      </c>
      <c r="AD10" s="4"/>
      <c r="AE10" s="4"/>
      <c r="AF10" s="4"/>
      <c r="AG10" s="4" t="s">
        <v>87</v>
      </c>
      <c r="AH10" s="4" t="s">
        <v>46</v>
      </c>
      <c r="AI10" s="8"/>
      <c r="AJ10" s="4">
        <v>1</v>
      </c>
      <c r="AK10" s="1">
        <f t="shared" si="0"/>
        <v>4</v>
      </c>
      <c r="AL10" s="1">
        <f>Üldinfo!AN9</f>
        <v>18</v>
      </c>
      <c r="AM10" s="16">
        <f t="shared" si="1"/>
        <v>0.22222222222222221</v>
      </c>
      <c r="AN10" s="1"/>
      <c r="AO10" s="4">
        <f t="shared" si="2"/>
        <v>2</v>
      </c>
      <c r="AP10" s="4">
        <f t="shared" si="3"/>
        <v>0</v>
      </c>
      <c r="AQ10" s="4">
        <f t="shared" si="4"/>
        <v>10</v>
      </c>
      <c r="AR10" s="1">
        <f t="shared" si="5"/>
        <v>12</v>
      </c>
      <c r="AS10" s="4"/>
      <c r="AT10" s="1">
        <f t="shared" si="6"/>
        <v>2</v>
      </c>
      <c r="AU10" s="1">
        <f t="shared" si="7"/>
        <v>3</v>
      </c>
      <c r="AV10" s="1">
        <f t="shared" si="8"/>
        <v>2</v>
      </c>
      <c r="AW10" s="1">
        <f t="shared" si="9"/>
        <v>2</v>
      </c>
      <c r="AX10" s="1">
        <f t="shared" si="10"/>
        <v>3</v>
      </c>
      <c r="AY10" s="1">
        <f t="shared" si="11"/>
        <v>12</v>
      </c>
      <c r="AZ10" s="1"/>
      <c r="BA10" s="1">
        <f t="shared" si="12"/>
        <v>2</v>
      </c>
      <c r="BB10" s="1">
        <f t="shared" si="13"/>
        <v>1</v>
      </c>
      <c r="BC10" s="1"/>
      <c r="BD10" s="1"/>
      <c r="BE10" s="1"/>
      <c r="BF10" s="1"/>
      <c r="BG10" s="1"/>
      <c r="BH10" s="1"/>
      <c r="BI10" s="1"/>
    </row>
    <row r="11" spans="1:61" ht="14.25" customHeight="1" x14ac:dyDescent="0.25">
      <c r="A11" s="1">
        <v>7</v>
      </c>
      <c r="B11" s="14" t="s">
        <v>119</v>
      </c>
      <c r="C11" s="1" t="s">
        <v>75</v>
      </c>
      <c r="D11" s="7"/>
      <c r="E11" s="4"/>
      <c r="F11" s="4"/>
      <c r="G11" s="4"/>
      <c r="H11" s="4"/>
      <c r="I11" s="4"/>
      <c r="J11" s="4"/>
      <c r="K11" s="8"/>
      <c r="L11" s="7"/>
      <c r="M11" s="4"/>
      <c r="N11" s="4"/>
      <c r="O11" s="4"/>
      <c r="P11" s="4"/>
      <c r="Q11" s="4"/>
      <c r="R11" s="4"/>
      <c r="S11" s="8"/>
      <c r="T11" s="4"/>
      <c r="U11" s="4" t="s">
        <v>96</v>
      </c>
      <c r="V11" s="4"/>
      <c r="W11" s="4"/>
      <c r="X11" s="4"/>
      <c r="Y11" s="4"/>
      <c r="Z11" s="4"/>
      <c r="AA11" s="4"/>
      <c r="AB11" s="7"/>
      <c r="AC11" s="4"/>
      <c r="AD11" s="4"/>
      <c r="AE11" s="4"/>
      <c r="AF11" s="4"/>
      <c r="AG11" s="4"/>
      <c r="AH11" s="4"/>
      <c r="AI11" s="8"/>
      <c r="AJ11" s="4">
        <v>1</v>
      </c>
      <c r="AK11" s="1">
        <f t="shared" si="0"/>
        <v>1</v>
      </c>
      <c r="AL11" s="1">
        <f>Üldinfo!AN10</f>
        <v>26</v>
      </c>
      <c r="AM11" s="16">
        <f t="shared" si="1"/>
        <v>3.8461538461538464E-2</v>
      </c>
      <c r="AN11" s="1"/>
      <c r="AO11" s="4">
        <f t="shared" si="2"/>
        <v>1</v>
      </c>
      <c r="AP11" s="4">
        <f t="shared" si="3"/>
        <v>0</v>
      </c>
      <c r="AQ11" s="4">
        <f t="shared" si="4"/>
        <v>0</v>
      </c>
      <c r="AR11" s="1">
        <f t="shared" si="5"/>
        <v>1</v>
      </c>
      <c r="AS11" s="4"/>
      <c r="AT11" s="1">
        <f t="shared" si="6"/>
        <v>1</v>
      </c>
      <c r="AU11" s="1">
        <f t="shared" si="7"/>
        <v>0</v>
      </c>
      <c r="AV11" s="1">
        <f t="shared" si="8"/>
        <v>0</v>
      </c>
      <c r="AW11" s="1">
        <f t="shared" si="9"/>
        <v>0</v>
      </c>
      <c r="AX11" s="1">
        <f t="shared" si="10"/>
        <v>0</v>
      </c>
      <c r="AY11" s="1">
        <f t="shared" si="11"/>
        <v>1</v>
      </c>
      <c r="AZ11" s="1"/>
      <c r="BA11" s="1">
        <f t="shared" si="12"/>
        <v>0</v>
      </c>
      <c r="BB11" s="1">
        <f t="shared" si="13"/>
        <v>0</v>
      </c>
      <c r="BC11" s="1"/>
      <c r="BD11" s="1"/>
      <c r="BE11" s="1"/>
      <c r="BF11" s="1"/>
      <c r="BG11" s="1"/>
      <c r="BH11" s="1"/>
      <c r="BI11" s="1"/>
    </row>
    <row r="12" spans="1:61" ht="14.25" customHeight="1" x14ac:dyDescent="0.25">
      <c r="A12" s="1">
        <v>8</v>
      </c>
      <c r="B12" s="14" t="s">
        <v>37</v>
      </c>
      <c r="C12" s="1" t="s">
        <v>64</v>
      </c>
      <c r="D12" s="7"/>
      <c r="E12" s="4" t="s">
        <v>125</v>
      </c>
      <c r="F12" s="4"/>
      <c r="G12" s="4"/>
      <c r="H12" s="4"/>
      <c r="I12" s="4"/>
      <c r="J12" s="4"/>
      <c r="K12" s="8"/>
      <c r="L12" s="7"/>
      <c r="M12" s="4"/>
      <c r="N12" s="4"/>
      <c r="O12" s="4" t="s">
        <v>87</v>
      </c>
      <c r="P12" s="4"/>
      <c r="Q12" s="4" t="s">
        <v>46</v>
      </c>
      <c r="R12" s="4" t="s">
        <v>46</v>
      </c>
      <c r="S12" s="8"/>
      <c r="T12" s="4"/>
      <c r="U12" s="4"/>
      <c r="V12" s="4" t="s">
        <v>46</v>
      </c>
      <c r="W12" s="4" t="s">
        <v>126</v>
      </c>
      <c r="X12" s="4"/>
      <c r="Y12" s="4"/>
      <c r="Z12" s="4"/>
      <c r="AA12" s="4"/>
      <c r="AB12" s="7"/>
      <c r="AC12" s="4"/>
      <c r="AD12" s="4"/>
      <c r="AE12" s="4"/>
      <c r="AF12" s="4" t="s">
        <v>87</v>
      </c>
      <c r="AG12" s="4" t="s">
        <v>127</v>
      </c>
      <c r="AH12" s="4"/>
      <c r="AI12" s="8"/>
      <c r="AJ12" s="4">
        <v>1</v>
      </c>
      <c r="AK12" s="1">
        <f t="shared" si="0"/>
        <v>8</v>
      </c>
      <c r="AL12" s="1">
        <f>Üldinfo!AN11</f>
        <v>31</v>
      </c>
      <c r="AM12" s="16">
        <f t="shared" si="1"/>
        <v>0.25806451612903225</v>
      </c>
      <c r="AN12" s="1"/>
      <c r="AO12" s="4">
        <f t="shared" si="2"/>
        <v>2</v>
      </c>
      <c r="AP12" s="4">
        <f t="shared" si="3"/>
        <v>4</v>
      </c>
      <c r="AQ12" s="4">
        <f t="shared" si="4"/>
        <v>15</v>
      </c>
      <c r="AR12" s="1">
        <f t="shared" si="5"/>
        <v>21</v>
      </c>
      <c r="AS12" s="4"/>
      <c r="AT12" s="1">
        <f t="shared" si="6"/>
        <v>5</v>
      </c>
      <c r="AU12" s="1">
        <f t="shared" si="7"/>
        <v>6</v>
      </c>
      <c r="AV12" s="1">
        <f t="shared" si="8"/>
        <v>3</v>
      </c>
      <c r="AW12" s="1">
        <f t="shared" si="9"/>
        <v>3</v>
      </c>
      <c r="AX12" s="1">
        <f t="shared" si="10"/>
        <v>4</v>
      </c>
      <c r="AY12" s="1">
        <f t="shared" si="11"/>
        <v>21</v>
      </c>
      <c r="AZ12" s="1"/>
      <c r="BA12" s="1">
        <f t="shared" si="12"/>
        <v>3</v>
      </c>
      <c r="BB12" s="1">
        <f t="shared" si="13"/>
        <v>1</v>
      </c>
      <c r="BC12" s="1"/>
      <c r="BD12" s="1"/>
      <c r="BE12" s="1"/>
      <c r="BF12" s="1"/>
      <c r="BG12" s="1"/>
      <c r="BH12" s="1"/>
      <c r="BI12" s="1"/>
    </row>
    <row r="13" spans="1:61" ht="14.25" customHeight="1" x14ac:dyDescent="0.25">
      <c r="A13" s="1">
        <v>9</v>
      </c>
      <c r="B13" s="14" t="s">
        <v>37</v>
      </c>
      <c r="C13" s="1" t="s">
        <v>42</v>
      </c>
      <c r="D13" s="7"/>
      <c r="E13" s="4"/>
      <c r="F13" s="4"/>
      <c r="G13" s="4"/>
      <c r="H13" s="4"/>
      <c r="I13" s="4"/>
      <c r="J13" s="4"/>
      <c r="K13" s="8"/>
      <c r="L13" s="7"/>
      <c r="M13" s="4"/>
      <c r="N13" s="4"/>
      <c r="O13" s="4"/>
      <c r="P13" s="4" t="s">
        <v>46</v>
      </c>
      <c r="Q13" s="4"/>
      <c r="R13" s="4" t="s">
        <v>87</v>
      </c>
      <c r="S13" s="8"/>
      <c r="T13" s="4"/>
      <c r="U13" s="4"/>
      <c r="V13" s="4"/>
      <c r="W13" s="4"/>
      <c r="X13" s="4"/>
      <c r="Y13" s="4"/>
      <c r="Z13" s="4"/>
      <c r="AA13" s="4"/>
      <c r="AB13" s="7"/>
      <c r="AC13" s="4"/>
      <c r="AD13" s="4"/>
      <c r="AE13" s="4"/>
      <c r="AF13" s="4"/>
      <c r="AG13" s="4"/>
      <c r="AH13" s="4"/>
      <c r="AI13" s="8"/>
      <c r="AJ13" s="4">
        <v>1</v>
      </c>
      <c r="AK13" s="1">
        <f t="shared" si="0"/>
        <v>2</v>
      </c>
      <c r="AL13" s="1">
        <f>Üldinfo!AN12</f>
        <v>9</v>
      </c>
      <c r="AM13" s="16">
        <f t="shared" si="1"/>
        <v>0.22222222222222221</v>
      </c>
      <c r="AN13" s="1"/>
      <c r="AO13" s="4">
        <f t="shared" si="2"/>
        <v>1</v>
      </c>
      <c r="AP13" s="4">
        <f t="shared" si="3"/>
        <v>0</v>
      </c>
      <c r="AQ13" s="4">
        <f t="shared" si="4"/>
        <v>5</v>
      </c>
      <c r="AR13" s="1">
        <f t="shared" si="5"/>
        <v>6</v>
      </c>
      <c r="AS13" s="4"/>
      <c r="AT13" s="1">
        <f t="shared" si="6"/>
        <v>1</v>
      </c>
      <c r="AU13" s="1">
        <f t="shared" si="7"/>
        <v>2</v>
      </c>
      <c r="AV13" s="1">
        <f t="shared" si="8"/>
        <v>1</v>
      </c>
      <c r="AW13" s="1">
        <f t="shared" si="9"/>
        <v>1</v>
      </c>
      <c r="AX13" s="1">
        <f t="shared" si="10"/>
        <v>1</v>
      </c>
      <c r="AY13" s="1">
        <f t="shared" si="11"/>
        <v>6</v>
      </c>
      <c r="AZ13" s="1"/>
      <c r="BA13" s="1">
        <f t="shared" si="12"/>
        <v>1</v>
      </c>
      <c r="BB13" s="1">
        <f t="shared" si="13"/>
        <v>1</v>
      </c>
      <c r="BC13" s="1"/>
      <c r="BD13" s="1"/>
      <c r="BE13" s="1"/>
      <c r="BF13" s="1"/>
      <c r="BG13" s="1"/>
      <c r="BH13" s="1"/>
      <c r="BI13" s="1"/>
    </row>
    <row r="14" spans="1:61" ht="14.25" customHeight="1" x14ac:dyDescent="0.25">
      <c r="A14" s="1">
        <v>10</v>
      </c>
      <c r="B14" s="14" t="s">
        <v>37</v>
      </c>
      <c r="C14" s="1" t="s">
        <v>71</v>
      </c>
      <c r="D14" s="7"/>
      <c r="E14" s="4"/>
      <c r="F14" s="4"/>
      <c r="G14" s="4"/>
      <c r="H14" s="4"/>
      <c r="I14" s="4"/>
      <c r="J14" s="4"/>
      <c r="K14" s="8"/>
      <c r="L14" s="7"/>
      <c r="M14" s="4"/>
      <c r="N14" s="4"/>
      <c r="O14" s="4"/>
      <c r="P14" s="4"/>
      <c r="Q14" s="4"/>
      <c r="R14" s="4" t="s">
        <v>87</v>
      </c>
      <c r="S14" s="8"/>
      <c r="T14" s="4"/>
      <c r="U14" s="4"/>
      <c r="V14" s="4"/>
      <c r="W14" s="4"/>
      <c r="X14" s="4"/>
      <c r="Y14" s="4"/>
      <c r="Z14" s="4"/>
      <c r="AA14" s="4"/>
      <c r="AB14" s="7"/>
      <c r="AC14" s="4"/>
      <c r="AD14" s="4"/>
      <c r="AE14" s="4"/>
      <c r="AF14" s="4"/>
      <c r="AG14" s="4"/>
      <c r="AH14" s="4"/>
      <c r="AI14" s="8"/>
      <c r="AJ14" s="4">
        <v>1</v>
      </c>
      <c r="AK14" s="1">
        <f t="shared" si="0"/>
        <v>1</v>
      </c>
      <c r="AL14" s="1">
        <f>Üldinfo!AN13</f>
        <v>22</v>
      </c>
      <c r="AM14" s="16">
        <f t="shared" si="1"/>
        <v>4.5454545454545456E-2</v>
      </c>
      <c r="AN14" s="1"/>
      <c r="AO14" s="4">
        <f t="shared" si="2"/>
        <v>1</v>
      </c>
      <c r="AP14" s="4">
        <f t="shared" si="3"/>
        <v>0</v>
      </c>
      <c r="AQ14" s="4">
        <f t="shared" si="4"/>
        <v>0</v>
      </c>
      <c r="AR14" s="1">
        <f t="shared" si="5"/>
        <v>1</v>
      </c>
      <c r="AS14" s="4"/>
      <c r="AT14" s="1">
        <f t="shared" si="6"/>
        <v>0</v>
      </c>
      <c r="AU14" s="1">
        <f t="shared" si="7"/>
        <v>1</v>
      </c>
      <c r="AV14" s="1">
        <f t="shared" si="8"/>
        <v>0</v>
      </c>
      <c r="AW14" s="1">
        <f t="shared" si="9"/>
        <v>0</v>
      </c>
      <c r="AX14" s="1">
        <f t="shared" si="10"/>
        <v>0</v>
      </c>
      <c r="AY14" s="1">
        <f t="shared" si="11"/>
        <v>1</v>
      </c>
      <c r="AZ14" s="1"/>
      <c r="BA14" s="1">
        <f t="shared" si="12"/>
        <v>0</v>
      </c>
      <c r="BB14" s="1">
        <f t="shared" si="13"/>
        <v>0</v>
      </c>
      <c r="BC14" s="1"/>
      <c r="BD14" s="1"/>
      <c r="BE14" s="1"/>
      <c r="BF14" s="1"/>
      <c r="BG14" s="1"/>
      <c r="BH14" s="1"/>
      <c r="BI14" s="1"/>
    </row>
    <row r="15" spans="1:61" ht="14.25" customHeight="1" x14ac:dyDescent="0.25">
      <c r="A15" s="1">
        <v>11</v>
      </c>
      <c r="B15" s="14" t="s">
        <v>76</v>
      </c>
      <c r="C15" s="1" t="s">
        <v>86</v>
      </c>
      <c r="D15" s="7"/>
      <c r="E15" s="4"/>
      <c r="F15" s="4"/>
      <c r="G15" s="4"/>
      <c r="H15" s="4"/>
      <c r="I15" s="4"/>
      <c r="J15" s="4"/>
      <c r="K15" s="8"/>
      <c r="L15" s="7"/>
      <c r="M15" s="4"/>
      <c r="N15" s="4"/>
      <c r="O15" s="4"/>
      <c r="P15" s="4"/>
      <c r="Q15" s="4"/>
      <c r="R15" s="4"/>
      <c r="S15" s="8"/>
      <c r="T15" s="4"/>
      <c r="U15" s="4"/>
      <c r="V15" s="4"/>
      <c r="W15" s="4"/>
      <c r="X15" s="4"/>
      <c r="Y15" s="4"/>
      <c r="Z15" s="4"/>
      <c r="AA15" s="4"/>
      <c r="AB15" s="7"/>
      <c r="AC15" s="4"/>
      <c r="AD15" s="4"/>
      <c r="AE15" s="4"/>
      <c r="AF15" s="4"/>
      <c r="AG15" s="4"/>
      <c r="AH15" s="4"/>
      <c r="AI15" s="8"/>
      <c r="AJ15" s="4"/>
      <c r="AK15" s="1">
        <f t="shared" si="0"/>
        <v>0</v>
      </c>
      <c r="AL15" s="1">
        <f>Üldinfo!AN14</f>
        <v>0</v>
      </c>
      <c r="AM15" s="16" t="e">
        <f t="shared" si="1"/>
        <v>#DIV/0!</v>
      </c>
      <c r="AN15" s="1"/>
      <c r="AO15" s="4">
        <f t="shared" si="2"/>
        <v>0</v>
      </c>
      <c r="AP15" s="4">
        <f t="shared" si="3"/>
        <v>0</v>
      </c>
      <c r="AQ15" s="4">
        <f t="shared" si="4"/>
        <v>0</v>
      </c>
      <c r="AR15" s="1">
        <f t="shared" si="5"/>
        <v>0</v>
      </c>
      <c r="AS15" s="4"/>
      <c r="AT15" s="1">
        <f t="shared" si="6"/>
        <v>0</v>
      </c>
      <c r="AU15" s="1">
        <f t="shared" si="7"/>
        <v>0</v>
      </c>
      <c r="AV15" s="1">
        <f t="shared" si="8"/>
        <v>0</v>
      </c>
      <c r="AW15" s="1">
        <f t="shared" si="9"/>
        <v>0</v>
      </c>
      <c r="AX15" s="1">
        <f t="shared" si="10"/>
        <v>0</v>
      </c>
      <c r="AY15" s="1">
        <f t="shared" si="11"/>
        <v>0</v>
      </c>
      <c r="AZ15" s="1"/>
      <c r="BA15" s="1">
        <f t="shared" si="12"/>
        <v>0</v>
      </c>
      <c r="BB15" s="1">
        <f t="shared" si="13"/>
        <v>0</v>
      </c>
      <c r="BC15" s="1"/>
      <c r="BD15" s="1"/>
      <c r="BE15" s="1"/>
      <c r="BF15" s="1"/>
      <c r="BG15" s="1"/>
      <c r="BH15" s="1"/>
      <c r="BI15" s="1"/>
    </row>
    <row r="16" spans="1:61" ht="14.25" customHeight="1" x14ac:dyDescent="0.25">
      <c r="A16" s="1">
        <v>12</v>
      </c>
      <c r="B16" s="14" t="s">
        <v>37</v>
      </c>
      <c r="C16" s="1" t="s">
        <v>92</v>
      </c>
      <c r="D16" s="7"/>
      <c r="E16" s="4"/>
      <c r="F16" s="4"/>
      <c r="G16" s="4"/>
      <c r="H16" s="4"/>
      <c r="I16" s="4"/>
      <c r="J16" s="4"/>
      <c r="K16" s="8"/>
      <c r="L16" s="7"/>
      <c r="M16" s="4"/>
      <c r="N16" s="4"/>
      <c r="O16" s="4"/>
      <c r="P16" s="4"/>
      <c r="Q16" s="4"/>
      <c r="R16" s="4"/>
      <c r="S16" s="8"/>
      <c r="T16" s="4"/>
      <c r="U16" s="4"/>
      <c r="V16" s="4"/>
      <c r="W16" s="4"/>
      <c r="X16" s="4"/>
      <c r="Y16" s="4"/>
      <c r="Z16" s="4"/>
      <c r="AA16" s="4"/>
      <c r="AB16" s="7"/>
      <c r="AC16" s="4"/>
      <c r="AD16" s="4"/>
      <c r="AE16" s="4"/>
      <c r="AF16" s="4"/>
      <c r="AG16" s="4"/>
      <c r="AH16" s="4"/>
      <c r="AI16" s="8"/>
      <c r="AJ16" s="4"/>
      <c r="AK16" s="1">
        <f t="shared" si="0"/>
        <v>0</v>
      </c>
      <c r="AL16" s="1">
        <f>Üldinfo!AN15</f>
        <v>0</v>
      </c>
      <c r="AM16" s="16" t="e">
        <f t="shared" si="1"/>
        <v>#DIV/0!</v>
      </c>
      <c r="AN16" s="1"/>
      <c r="AO16" s="4">
        <f t="shared" si="2"/>
        <v>0</v>
      </c>
      <c r="AP16" s="4">
        <f t="shared" si="3"/>
        <v>0</v>
      </c>
      <c r="AQ16" s="4">
        <f t="shared" si="4"/>
        <v>0</v>
      </c>
      <c r="AR16" s="1">
        <f t="shared" si="5"/>
        <v>0</v>
      </c>
      <c r="AS16" s="4"/>
      <c r="AT16" s="1">
        <f t="shared" si="6"/>
        <v>0</v>
      </c>
      <c r="AU16" s="1">
        <f t="shared" si="7"/>
        <v>0</v>
      </c>
      <c r="AV16" s="1">
        <f t="shared" si="8"/>
        <v>0</v>
      </c>
      <c r="AW16" s="1">
        <f t="shared" si="9"/>
        <v>0</v>
      </c>
      <c r="AX16" s="1">
        <f t="shared" si="10"/>
        <v>0</v>
      </c>
      <c r="AY16" s="1">
        <f t="shared" si="11"/>
        <v>0</v>
      </c>
      <c r="AZ16" s="1"/>
      <c r="BA16" s="1">
        <f t="shared" si="12"/>
        <v>0</v>
      </c>
      <c r="BB16" s="1">
        <f t="shared" si="13"/>
        <v>0</v>
      </c>
      <c r="BC16" s="1"/>
      <c r="BD16" s="1"/>
      <c r="BE16" s="1"/>
      <c r="BF16" s="1"/>
      <c r="BG16" s="1"/>
      <c r="BH16" s="1"/>
      <c r="BI16" s="1"/>
    </row>
    <row r="17" spans="1:61" ht="14.25" customHeight="1" x14ac:dyDescent="0.25">
      <c r="A17" s="1">
        <v>13</v>
      </c>
      <c r="B17" s="14" t="s">
        <v>37</v>
      </c>
      <c r="C17" s="1" t="s">
        <v>93</v>
      </c>
      <c r="D17" s="7"/>
      <c r="E17" s="4" t="s">
        <v>126</v>
      </c>
      <c r="F17" s="4"/>
      <c r="G17" s="4"/>
      <c r="H17" s="4"/>
      <c r="I17" s="4"/>
      <c r="J17" s="4"/>
      <c r="K17" s="8"/>
      <c r="L17" s="7"/>
      <c r="M17" s="4"/>
      <c r="N17" s="4"/>
      <c r="O17" s="4"/>
      <c r="P17" s="4"/>
      <c r="Q17" s="4"/>
      <c r="R17" s="4"/>
      <c r="S17" s="8"/>
      <c r="T17" s="4"/>
      <c r="U17" s="4"/>
      <c r="V17" s="4"/>
      <c r="W17" s="4"/>
      <c r="X17" s="4"/>
      <c r="Y17" s="4"/>
      <c r="Z17" s="4"/>
      <c r="AA17" s="4"/>
      <c r="AB17" s="7"/>
      <c r="AC17" s="4"/>
      <c r="AD17" s="4"/>
      <c r="AE17" s="4"/>
      <c r="AF17" s="4"/>
      <c r="AG17" s="4"/>
      <c r="AH17" s="4"/>
      <c r="AI17" s="8"/>
      <c r="AJ17" s="4">
        <v>1</v>
      </c>
      <c r="AK17" s="1">
        <f t="shared" si="0"/>
        <v>1</v>
      </c>
      <c r="AL17" s="1">
        <f>Üldinfo!AN16</f>
        <v>8</v>
      </c>
      <c r="AM17" s="16">
        <f t="shared" si="1"/>
        <v>0.125</v>
      </c>
      <c r="AN17" s="1"/>
      <c r="AO17" s="4">
        <f t="shared" si="2"/>
        <v>0</v>
      </c>
      <c r="AP17" s="4">
        <f t="shared" si="3"/>
        <v>1</v>
      </c>
      <c r="AQ17" s="4">
        <f t="shared" si="4"/>
        <v>0</v>
      </c>
      <c r="AR17" s="1">
        <f t="shared" si="5"/>
        <v>1</v>
      </c>
      <c r="AS17" s="4"/>
      <c r="AT17" s="1">
        <f t="shared" si="6"/>
        <v>0</v>
      </c>
      <c r="AU17" s="1">
        <f t="shared" si="7"/>
        <v>1</v>
      </c>
      <c r="AV17" s="1">
        <f t="shared" si="8"/>
        <v>0</v>
      </c>
      <c r="AW17" s="1">
        <f t="shared" si="9"/>
        <v>0</v>
      </c>
      <c r="AX17" s="1">
        <f t="shared" si="10"/>
        <v>0</v>
      </c>
      <c r="AY17" s="1">
        <f t="shared" si="11"/>
        <v>1</v>
      </c>
      <c r="AZ17" s="1"/>
      <c r="BA17" s="1">
        <f t="shared" si="12"/>
        <v>0</v>
      </c>
      <c r="BB17" s="1">
        <f t="shared" si="13"/>
        <v>0</v>
      </c>
      <c r="BC17" s="1"/>
      <c r="BD17" s="1"/>
      <c r="BE17" s="1"/>
      <c r="BF17" s="1"/>
      <c r="BG17" s="1"/>
      <c r="BH17" s="1"/>
      <c r="BI17" s="1"/>
    </row>
    <row r="18" spans="1:61" ht="14.25" customHeight="1" x14ac:dyDescent="0.25">
      <c r="A18" s="1">
        <v>14</v>
      </c>
      <c r="B18" s="14" t="s">
        <v>76</v>
      </c>
      <c r="C18" s="1" t="s">
        <v>95</v>
      </c>
      <c r="D18" s="7" t="s">
        <v>100</v>
      </c>
      <c r="E18" s="4"/>
      <c r="F18" s="4"/>
      <c r="G18" s="4"/>
      <c r="H18" s="4"/>
      <c r="I18" s="4"/>
      <c r="J18" s="4"/>
      <c r="K18" s="8"/>
      <c r="L18" s="7"/>
      <c r="M18" s="4"/>
      <c r="N18" s="4"/>
      <c r="O18" s="4"/>
      <c r="P18" s="4"/>
      <c r="Q18" s="4" t="s">
        <v>143</v>
      </c>
      <c r="R18" s="4"/>
      <c r="S18" s="8"/>
      <c r="T18" s="4"/>
      <c r="U18" s="4"/>
      <c r="V18" s="4"/>
      <c r="W18" s="4" t="s">
        <v>87</v>
      </c>
      <c r="X18" s="4"/>
      <c r="Y18" s="4"/>
      <c r="Z18" s="4" t="s">
        <v>144</v>
      </c>
      <c r="AA18" s="4"/>
      <c r="AB18" s="7"/>
      <c r="AC18" s="4"/>
      <c r="AD18" s="4"/>
      <c r="AE18" s="4" t="s">
        <v>87</v>
      </c>
      <c r="AF18" s="4"/>
      <c r="AG18" s="4"/>
      <c r="AH18" s="4"/>
      <c r="AI18" s="8"/>
      <c r="AJ18" s="4">
        <v>1</v>
      </c>
      <c r="AK18" s="1">
        <f t="shared" si="0"/>
        <v>5</v>
      </c>
      <c r="AL18" s="1">
        <f>Üldinfo!AN17</f>
        <v>20</v>
      </c>
      <c r="AM18" s="16">
        <f t="shared" si="1"/>
        <v>0.25</v>
      </c>
      <c r="AN18" s="1"/>
      <c r="AO18" s="4">
        <f t="shared" si="2"/>
        <v>3</v>
      </c>
      <c r="AP18" s="4">
        <f t="shared" si="3"/>
        <v>1</v>
      </c>
      <c r="AQ18" s="4">
        <f t="shared" si="4"/>
        <v>1</v>
      </c>
      <c r="AR18" s="1">
        <f t="shared" si="5"/>
        <v>5</v>
      </c>
      <c r="AS18" s="4"/>
      <c r="AT18" s="1">
        <f t="shared" si="6"/>
        <v>0</v>
      </c>
      <c r="AU18" s="1">
        <f t="shared" si="7"/>
        <v>2</v>
      </c>
      <c r="AV18" s="1">
        <f t="shared" si="8"/>
        <v>1</v>
      </c>
      <c r="AW18" s="1">
        <f t="shared" si="9"/>
        <v>0</v>
      </c>
      <c r="AX18" s="1">
        <f t="shared" si="10"/>
        <v>2</v>
      </c>
      <c r="AY18" s="1">
        <f t="shared" si="11"/>
        <v>5</v>
      </c>
      <c r="AZ18" s="1"/>
      <c r="BA18" s="1">
        <f t="shared" si="12"/>
        <v>0</v>
      </c>
      <c r="BB18" s="1">
        <f t="shared" si="13"/>
        <v>0</v>
      </c>
      <c r="BC18" s="1"/>
      <c r="BD18" s="1"/>
      <c r="BE18" s="1"/>
      <c r="BF18" s="1"/>
      <c r="BG18" s="1"/>
      <c r="BH18" s="1"/>
      <c r="BI18" s="1"/>
    </row>
    <row r="19" spans="1:61" ht="14.25" customHeight="1" x14ac:dyDescent="0.25">
      <c r="A19" s="1">
        <v>15</v>
      </c>
      <c r="B19" s="14" t="s">
        <v>37</v>
      </c>
      <c r="C19" s="1" t="s">
        <v>99</v>
      </c>
      <c r="D19" s="7"/>
      <c r="E19" s="4"/>
      <c r="F19" s="4"/>
      <c r="G19" s="4"/>
      <c r="H19" s="4"/>
      <c r="I19" s="4"/>
      <c r="J19" s="4"/>
      <c r="K19" s="8"/>
      <c r="L19" s="7"/>
      <c r="M19" s="4"/>
      <c r="N19" s="4"/>
      <c r="O19" s="4"/>
      <c r="P19" s="4"/>
      <c r="Q19" s="4"/>
      <c r="R19" s="4"/>
      <c r="S19" s="8"/>
      <c r="T19" s="4"/>
      <c r="U19" s="4"/>
      <c r="V19" s="4"/>
      <c r="W19" s="4"/>
      <c r="X19" s="4"/>
      <c r="Y19" s="4"/>
      <c r="Z19" s="4"/>
      <c r="AA19" s="4"/>
      <c r="AB19" s="7"/>
      <c r="AC19" s="4"/>
      <c r="AD19" s="4"/>
      <c r="AE19" s="4"/>
      <c r="AF19" s="4"/>
      <c r="AG19" s="4"/>
      <c r="AH19" s="4"/>
      <c r="AI19" s="8"/>
      <c r="AJ19" s="4"/>
      <c r="AK19" s="1">
        <f t="shared" si="0"/>
        <v>0</v>
      </c>
      <c r="AL19" s="1">
        <f>Üldinfo!AN18</f>
        <v>16</v>
      </c>
      <c r="AM19" s="16">
        <f t="shared" si="1"/>
        <v>0</v>
      </c>
      <c r="AN19" s="1"/>
      <c r="AO19" s="4">
        <f t="shared" si="2"/>
        <v>0</v>
      </c>
      <c r="AP19" s="4">
        <f t="shared" si="3"/>
        <v>0</v>
      </c>
      <c r="AQ19" s="4">
        <f t="shared" si="4"/>
        <v>0</v>
      </c>
      <c r="AR19" s="1">
        <f t="shared" si="5"/>
        <v>0</v>
      </c>
      <c r="AS19" s="4"/>
      <c r="AT19" s="1">
        <f t="shared" si="6"/>
        <v>0</v>
      </c>
      <c r="AU19" s="1">
        <f t="shared" si="7"/>
        <v>0</v>
      </c>
      <c r="AV19" s="1">
        <f t="shared" si="8"/>
        <v>0</v>
      </c>
      <c r="AW19" s="1">
        <f t="shared" si="9"/>
        <v>0</v>
      </c>
      <c r="AX19" s="1">
        <f t="shared" si="10"/>
        <v>0</v>
      </c>
      <c r="AY19" s="1">
        <f t="shared" si="11"/>
        <v>0</v>
      </c>
      <c r="AZ19" s="1"/>
      <c r="BA19" s="1">
        <f t="shared" si="12"/>
        <v>0</v>
      </c>
      <c r="BB19" s="1">
        <f t="shared" si="13"/>
        <v>0</v>
      </c>
      <c r="BC19" s="1"/>
      <c r="BD19" s="1"/>
      <c r="BE19" s="1"/>
      <c r="BF19" s="1"/>
      <c r="BG19" s="1"/>
      <c r="BH19" s="1"/>
      <c r="BI19" s="1"/>
    </row>
    <row r="20" spans="1:61" ht="14.25" customHeight="1" x14ac:dyDescent="0.25">
      <c r="A20" s="1">
        <v>16</v>
      </c>
      <c r="B20" s="14" t="s">
        <v>76</v>
      </c>
      <c r="C20" s="1" t="s">
        <v>93</v>
      </c>
      <c r="D20" s="7"/>
      <c r="E20" s="4"/>
      <c r="F20" s="4"/>
      <c r="G20" s="4"/>
      <c r="H20" s="4"/>
      <c r="I20" s="4"/>
      <c r="J20" s="4"/>
      <c r="K20" s="8"/>
      <c r="L20" s="7"/>
      <c r="M20" s="4"/>
      <c r="N20" s="4"/>
      <c r="O20" s="4" t="s">
        <v>87</v>
      </c>
      <c r="P20" s="4" t="s">
        <v>146</v>
      </c>
      <c r="Q20" s="4" t="s">
        <v>147</v>
      </c>
      <c r="R20" s="4" t="s">
        <v>148</v>
      </c>
      <c r="S20" s="8"/>
      <c r="T20" s="4"/>
      <c r="U20" s="4" t="s">
        <v>96</v>
      </c>
      <c r="V20" s="4"/>
      <c r="W20" s="4"/>
      <c r="X20" s="4"/>
      <c r="Y20" s="4"/>
      <c r="Z20" s="4"/>
      <c r="AA20" s="4"/>
      <c r="AB20" s="7"/>
      <c r="AC20" s="4"/>
      <c r="AD20" s="4"/>
      <c r="AE20" s="4"/>
      <c r="AF20" s="4" t="s">
        <v>46</v>
      </c>
      <c r="AG20" s="4" t="s">
        <v>149</v>
      </c>
      <c r="AH20" s="4" t="s">
        <v>87</v>
      </c>
      <c r="AI20" s="8"/>
      <c r="AJ20" s="4">
        <v>1</v>
      </c>
      <c r="AK20" s="1">
        <f t="shared" si="0"/>
        <v>8</v>
      </c>
      <c r="AL20" s="1">
        <f>Üldinfo!AN19</f>
        <v>28</v>
      </c>
      <c r="AM20" s="16">
        <f t="shared" si="1"/>
        <v>0.2857142857142857</v>
      </c>
      <c r="AN20" s="1"/>
      <c r="AO20" s="4">
        <f t="shared" si="2"/>
        <v>3</v>
      </c>
      <c r="AP20" s="4">
        <f t="shared" si="3"/>
        <v>2</v>
      </c>
      <c r="AQ20" s="4">
        <f t="shared" si="4"/>
        <v>13</v>
      </c>
      <c r="AR20" s="1">
        <f t="shared" si="5"/>
        <v>18</v>
      </c>
      <c r="AS20" s="4"/>
      <c r="AT20" s="1">
        <f t="shared" si="6"/>
        <v>6</v>
      </c>
      <c r="AU20" s="1">
        <f t="shared" si="7"/>
        <v>5</v>
      </c>
      <c r="AV20" s="1">
        <f t="shared" si="8"/>
        <v>1</v>
      </c>
      <c r="AW20" s="1">
        <f t="shared" si="9"/>
        <v>1</v>
      </c>
      <c r="AX20" s="1">
        <f t="shared" si="10"/>
        <v>5</v>
      </c>
      <c r="AY20" s="1">
        <f t="shared" si="11"/>
        <v>18</v>
      </c>
      <c r="AZ20" s="1"/>
      <c r="BA20" s="1">
        <f t="shared" si="12"/>
        <v>1</v>
      </c>
      <c r="BB20" s="1">
        <f t="shared" si="13"/>
        <v>1</v>
      </c>
      <c r="BC20" s="1"/>
      <c r="BD20" s="1"/>
      <c r="BE20" s="1"/>
      <c r="BF20" s="1"/>
      <c r="BG20" s="1"/>
      <c r="BH20" s="1"/>
      <c r="BI20" s="1"/>
    </row>
    <row r="21" spans="1:61" ht="14.25" customHeight="1" x14ac:dyDescent="0.25">
      <c r="A21" s="1">
        <v>17</v>
      </c>
      <c r="B21" s="14" t="s">
        <v>37</v>
      </c>
      <c r="C21" s="1" t="s">
        <v>93</v>
      </c>
      <c r="D21" s="7" t="s">
        <v>106</v>
      </c>
      <c r="E21" s="4" t="s">
        <v>46</v>
      </c>
      <c r="F21" s="4"/>
      <c r="G21" s="4" t="s">
        <v>155</v>
      </c>
      <c r="H21" s="4" t="s">
        <v>87</v>
      </c>
      <c r="I21" s="4"/>
      <c r="J21" s="4"/>
      <c r="K21" s="8"/>
      <c r="L21" s="7"/>
      <c r="M21" s="4"/>
      <c r="N21" s="4"/>
      <c r="O21" s="4"/>
      <c r="P21" s="4"/>
      <c r="Q21" s="4"/>
      <c r="R21" s="4"/>
      <c r="S21" s="8"/>
      <c r="T21" s="4"/>
      <c r="U21" s="4"/>
      <c r="V21" s="4" t="s">
        <v>96</v>
      </c>
      <c r="W21" s="4"/>
      <c r="X21" s="4"/>
      <c r="Y21" s="4"/>
      <c r="Z21" s="4"/>
      <c r="AA21" s="4"/>
      <c r="AB21" s="7"/>
      <c r="AC21" s="4"/>
      <c r="AD21" s="4"/>
      <c r="AE21" s="4"/>
      <c r="AF21" s="4"/>
      <c r="AG21" s="4" t="s">
        <v>126</v>
      </c>
      <c r="AH21" s="4" t="s">
        <v>96</v>
      </c>
      <c r="AI21" s="8"/>
      <c r="AJ21" s="4">
        <v>1</v>
      </c>
      <c r="AK21" s="1">
        <f t="shared" si="0"/>
        <v>7</v>
      </c>
      <c r="AL21" s="1">
        <f>Üldinfo!AN20</f>
        <v>32</v>
      </c>
      <c r="AM21" s="16">
        <f t="shared" si="1"/>
        <v>0.21875</v>
      </c>
      <c r="AN21" s="1"/>
      <c r="AO21" s="4">
        <f t="shared" si="2"/>
        <v>5</v>
      </c>
      <c r="AP21" s="4">
        <f t="shared" si="3"/>
        <v>1</v>
      </c>
      <c r="AQ21" s="4">
        <f t="shared" si="4"/>
        <v>9</v>
      </c>
      <c r="AR21" s="1">
        <f t="shared" si="5"/>
        <v>15</v>
      </c>
      <c r="AS21" s="4"/>
      <c r="AT21" s="1">
        <f t="shared" si="6"/>
        <v>5</v>
      </c>
      <c r="AU21" s="1">
        <f t="shared" si="7"/>
        <v>4</v>
      </c>
      <c r="AV21" s="1">
        <f t="shared" si="8"/>
        <v>3</v>
      </c>
      <c r="AW21" s="1">
        <f t="shared" si="9"/>
        <v>2</v>
      </c>
      <c r="AX21" s="1">
        <f t="shared" si="10"/>
        <v>2</v>
      </c>
      <c r="AY21" s="1">
        <f t="shared" si="11"/>
        <v>16</v>
      </c>
      <c r="AZ21" s="1"/>
      <c r="BA21" s="1">
        <f t="shared" si="12"/>
        <v>1</v>
      </c>
      <c r="BB21" s="1">
        <f t="shared" si="13"/>
        <v>1</v>
      </c>
      <c r="BC21" s="1"/>
      <c r="BD21" s="1"/>
      <c r="BE21" s="1"/>
      <c r="BF21" s="1"/>
      <c r="BG21" s="1"/>
      <c r="BH21" s="1"/>
      <c r="BI21" s="1"/>
    </row>
    <row r="22" spans="1:61" ht="14.25" customHeight="1" x14ac:dyDescent="0.25">
      <c r="A22" s="1">
        <v>18</v>
      </c>
      <c r="B22" s="14" t="s">
        <v>37</v>
      </c>
      <c r="C22" s="1" t="s">
        <v>112</v>
      </c>
      <c r="D22" s="7"/>
      <c r="E22" s="4"/>
      <c r="F22" s="4"/>
      <c r="G22" s="4"/>
      <c r="H22" s="4"/>
      <c r="I22" s="4"/>
      <c r="J22" s="4"/>
      <c r="K22" s="8"/>
      <c r="L22" s="7"/>
      <c r="M22" s="4"/>
      <c r="N22" s="4"/>
      <c r="O22" s="4"/>
      <c r="P22" s="4"/>
      <c r="Q22" s="4"/>
      <c r="R22" s="4"/>
      <c r="S22" s="8"/>
      <c r="T22" s="4"/>
      <c r="U22" s="4"/>
      <c r="V22" s="4"/>
      <c r="W22" s="4"/>
      <c r="X22" s="4"/>
      <c r="Y22" s="4"/>
      <c r="Z22" s="4"/>
      <c r="AA22" s="4"/>
      <c r="AB22" s="7"/>
      <c r="AC22" s="4"/>
      <c r="AD22" s="4"/>
      <c r="AE22" s="4"/>
      <c r="AF22" s="4"/>
      <c r="AG22" s="4"/>
      <c r="AH22" s="4"/>
      <c r="AI22" s="8"/>
      <c r="AJ22" s="4"/>
      <c r="AK22" s="1">
        <f t="shared" si="0"/>
        <v>0</v>
      </c>
      <c r="AL22" s="1">
        <f>Üldinfo!AN21</f>
        <v>25</v>
      </c>
      <c r="AM22" s="16">
        <f t="shared" si="1"/>
        <v>0</v>
      </c>
      <c r="AN22" s="1"/>
      <c r="AO22" s="4">
        <f t="shared" si="2"/>
        <v>0</v>
      </c>
      <c r="AP22" s="4">
        <f t="shared" si="3"/>
        <v>0</v>
      </c>
      <c r="AQ22" s="4">
        <f t="shared" si="4"/>
        <v>0</v>
      </c>
      <c r="AR22" s="1">
        <f t="shared" si="5"/>
        <v>0</v>
      </c>
      <c r="AS22" s="4"/>
      <c r="AT22" s="1">
        <f t="shared" si="6"/>
        <v>0</v>
      </c>
      <c r="AU22" s="1">
        <f t="shared" si="7"/>
        <v>0</v>
      </c>
      <c r="AV22" s="1">
        <f t="shared" si="8"/>
        <v>0</v>
      </c>
      <c r="AW22" s="1">
        <f t="shared" si="9"/>
        <v>0</v>
      </c>
      <c r="AX22" s="1">
        <f t="shared" si="10"/>
        <v>0</v>
      </c>
      <c r="AY22" s="1">
        <f t="shared" si="11"/>
        <v>0</v>
      </c>
      <c r="AZ22" s="1"/>
      <c r="BA22" s="1">
        <f t="shared" si="12"/>
        <v>0</v>
      </c>
      <c r="BB22" s="1">
        <f t="shared" si="13"/>
        <v>0</v>
      </c>
      <c r="BC22" s="1"/>
      <c r="BD22" s="1"/>
      <c r="BE22" s="1"/>
      <c r="BF22" s="1"/>
      <c r="BG22" s="1"/>
      <c r="BH22" s="1"/>
      <c r="BI22" s="1"/>
    </row>
    <row r="23" spans="1:61" ht="14.25" customHeight="1" x14ac:dyDescent="0.25">
      <c r="A23" s="1">
        <v>19</v>
      </c>
      <c r="B23" s="14" t="s">
        <v>165</v>
      </c>
      <c r="C23" s="1" t="s">
        <v>99</v>
      </c>
      <c r="D23" s="7"/>
      <c r="E23" s="4"/>
      <c r="F23" s="4"/>
      <c r="G23" s="4"/>
      <c r="H23" s="4"/>
      <c r="I23" s="4"/>
      <c r="J23" s="4"/>
      <c r="K23" s="8"/>
      <c r="L23" s="7"/>
      <c r="M23" s="4"/>
      <c r="N23" s="4"/>
      <c r="O23" s="4"/>
      <c r="P23" s="4"/>
      <c r="Q23" s="4"/>
      <c r="R23" s="4"/>
      <c r="S23" s="8"/>
      <c r="T23" s="4"/>
      <c r="U23" s="4"/>
      <c r="V23" s="4" t="s">
        <v>110</v>
      </c>
      <c r="W23" s="4"/>
      <c r="X23" s="4"/>
      <c r="Y23" s="4"/>
      <c r="Z23" s="4"/>
      <c r="AA23" s="4"/>
      <c r="AB23" s="7"/>
      <c r="AC23" s="4"/>
      <c r="AD23" s="4"/>
      <c r="AE23" s="4"/>
      <c r="AF23" s="4"/>
      <c r="AG23" s="4"/>
      <c r="AH23" s="4"/>
      <c r="AI23" s="8"/>
      <c r="AJ23" s="4">
        <v>1</v>
      </c>
      <c r="AK23" s="1">
        <f t="shared" si="0"/>
        <v>1</v>
      </c>
      <c r="AL23" s="1">
        <f>Üldinfo!AN22</f>
        <v>23</v>
      </c>
      <c r="AM23" s="16">
        <f t="shared" si="1"/>
        <v>4.3478260869565216E-2</v>
      </c>
      <c r="AN23" s="1"/>
      <c r="AO23" s="4">
        <f t="shared" si="2"/>
        <v>1</v>
      </c>
      <c r="AP23" s="4">
        <f t="shared" si="3"/>
        <v>0</v>
      </c>
      <c r="AQ23" s="4">
        <f t="shared" si="4"/>
        <v>0</v>
      </c>
      <c r="AR23" s="1">
        <f t="shared" si="5"/>
        <v>1</v>
      </c>
      <c r="AS23" s="4"/>
      <c r="AT23" s="1">
        <f t="shared" si="6"/>
        <v>0</v>
      </c>
      <c r="AU23" s="1">
        <f t="shared" si="7"/>
        <v>0</v>
      </c>
      <c r="AV23" s="1">
        <f t="shared" si="8"/>
        <v>0</v>
      </c>
      <c r="AW23" s="1">
        <f t="shared" si="9"/>
        <v>0</v>
      </c>
      <c r="AX23" s="1">
        <f t="shared" si="10"/>
        <v>1</v>
      </c>
      <c r="AY23" s="1">
        <f t="shared" si="11"/>
        <v>1</v>
      </c>
      <c r="AZ23" s="1"/>
      <c r="BA23" s="1">
        <f t="shared" si="12"/>
        <v>0</v>
      </c>
      <c r="BB23" s="1">
        <f t="shared" si="13"/>
        <v>0</v>
      </c>
      <c r="BC23" s="1"/>
      <c r="BD23" s="1"/>
      <c r="BE23" s="1"/>
      <c r="BF23" s="1"/>
      <c r="BG23" s="1"/>
      <c r="BH23" s="1"/>
      <c r="BI23" s="1"/>
    </row>
    <row r="24" spans="1:61" ht="14.25" customHeight="1" x14ac:dyDescent="0.25">
      <c r="A24" s="1">
        <v>20</v>
      </c>
      <c r="B24" s="1" t="str">
        <f>Üldinfo!B23</f>
        <v>Mees</v>
      </c>
      <c r="C24" s="1" t="str">
        <f>Üldinfo!C23</f>
        <v>22-24 a</v>
      </c>
      <c r="D24" s="7"/>
      <c r="E24" s="4"/>
      <c r="F24" s="4"/>
      <c r="G24" s="4"/>
      <c r="H24" s="4"/>
      <c r="I24" s="4"/>
      <c r="J24" s="4"/>
      <c r="K24" s="8"/>
      <c r="L24" s="7"/>
      <c r="M24" s="4"/>
      <c r="N24" s="4"/>
      <c r="O24" s="4"/>
      <c r="P24" s="4"/>
      <c r="Q24" s="4"/>
      <c r="R24" s="4"/>
      <c r="S24" s="8"/>
      <c r="T24" s="4"/>
      <c r="U24" s="4"/>
      <c r="V24" s="4"/>
      <c r="W24" s="4"/>
      <c r="X24" s="4"/>
      <c r="Y24" s="4"/>
      <c r="Z24" s="4"/>
      <c r="AA24" s="4"/>
      <c r="AB24" s="7"/>
      <c r="AC24" s="4"/>
      <c r="AD24" s="4"/>
      <c r="AE24" s="4"/>
      <c r="AF24" s="4"/>
      <c r="AG24" s="4"/>
      <c r="AH24" s="4"/>
      <c r="AI24" s="8"/>
      <c r="AJ24" s="4"/>
      <c r="AK24" s="1">
        <f t="shared" si="0"/>
        <v>0</v>
      </c>
      <c r="AL24" s="1">
        <f>Üldinfo!AN23</f>
        <v>0</v>
      </c>
      <c r="AM24" s="16" t="e">
        <f t="shared" si="1"/>
        <v>#DIV/0!</v>
      </c>
      <c r="AN24" s="1"/>
      <c r="AO24" s="4">
        <f t="shared" si="2"/>
        <v>0</v>
      </c>
      <c r="AP24" s="4">
        <f t="shared" si="3"/>
        <v>0</v>
      </c>
      <c r="AQ24" s="4">
        <f t="shared" si="4"/>
        <v>0</v>
      </c>
      <c r="AR24" s="1">
        <f t="shared" si="5"/>
        <v>0</v>
      </c>
      <c r="AS24" s="4"/>
      <c r="AT24" s="1">
        <f t="shared" si="6"/>
        <v>0</v>
      </c>
      <c r="AU24" s="1">
        <f t="shared" si="7"/>
        <v>0</v>
      </c>
      <c r="AV24" s="1">
        <f t="shared" si="8"/>
        <v>0</v>
      </c>
      <c r="AW24" s="1">
        <f t="shared" si="9"/>
        <v>0</v>
      </c>
      <c r="AX24" s="1">
        <f t="shared" si="10"/>
        <v>0</v>
      </c>
      <c r="AY24" s="1">
        <f t="shared" si="11"/>
        <v>0</v>
      </c>
      <c r="AZ24" s="1"/>
      <c r="BA24" s="1">
        <f t="shared" si="12"/>
        <v>0</v>
      </c>
      <c r="BB24" s="1">
        <f t="shared" si="13"/>
        <v>0</v>
      </c>
      <c r="BC24" s="1"/>
      <c r="BD24" s="1"/>
      <c r="BE24" s="1"/>
      <c r="BF24" s="1"/>
      <c r="BG24" s="1"/>
      <c r="BH24" s="1"/>
      <c r="BI24" s="1"/>
    </row>
    <row r="25" spans="1:61" ht="14.25" customHeight="1" x14ac:dyDescent="0.25">
      <c r="A25" s="1">
        <v>21</v>
      </c>
      <c r="B25" s="1" t="str">
        <f>Üldinfo!B24</f>
        <v>Naine</v>
      </c>
      <c r="C25" s="1" t="str">
        <f>Üldinfo!C24</f>
        <v>40+ a</v>
      </c>
      <c r="D25" s="7"/>
      <c r="E25" s="4"/>
      <c r="F25" s="4"/>
      <c r="G25" s="4"/>
      <c r="H25" s="4"/>
      <c r="I25" s="4"/>
      <c r="J25" s="4"/>
      <c r="K25" s="8"/>
      <c r="L25" s="7"/>
      <c r="M25" s="4"/>
      <c r="N25" s="4" t="s">
        <v>144</v>
      </c>
      <c r="O25" s="4"/>
      <c r="P25" s="4"/>
      <c r="Q25" s="4"/>
      <c r="R25" s="4"/>
      <c r="S25" s="8"/>
      <c r="T25" s="4"/>
      <c r="U25" s="4"/>
      <c r="V25" s="4"/>
      <c r="W25" s="4"/>
      <c r="X25" s="4"/>
      <c r="Y25" s="4"/>
      <c r="Z25" s="4"/>
      <c r="AA25" s="4"/>
      <c r="AB25" s="7"/>
      <c r="AC25" s="4" t="s">
        <v>87</v>
      </c>
      <c r="AD25" s="4"/>
      <c r="AE25" s="4"/>
      <c r="AF25" s="4"/>
      <c r="AG25" s="4"/>
      <c r="AH25" s="4"/>
      <c r="AI25" s="8"/>
      <c r="AJ25" s="24">
        <v>1</v>
      </c>
      <c r="AK25" s="1">
        <f t="shared" si="0"/>
        <v>2</v>
      </c>
      <c r="AL25" s="1">
        <f>Üldinfo!AN24</f>
        <v>29</v>
      </c>
      <c r="AM25" s="16">
        <f t="shared" si="1"/>
        <v>6.8965517241379309E-2</v>
      </c>
      <c r="AN25" s="1"/>
      <c r="AO25" s="4">
        <f t="shared" si="2"/>
        <v>1</v>
      </c>
      <c r="AP25" s="4">
        <f t="shared" si="3"/>
        <v>0</v>
      </c>
      <c r="AQ25" s="4">
        <f t="shared" si="4"/>
        <v>1</v>
      </c>
      <c r="AR25" s="1">
        <f t="shared" si="5"/>
        <v>2</v>
      </c>
      <c r="AS25" s="4"/>
      <c r="AT25" s="1">
        <f t="shared" si="6"/>
        <v>0</v>
      </c>
      <c r="AU25" s="1">
        <f t="shared" si="7"/>
        <v>1</v>
      </c>
      <c r="AV25" s="1">
        <f t="shared" si="8"/>
        <v>0</v>
      </c>
      <c r="AW25" s="1">
        <f t="shared" si="9"/>
        <v>0</v>
      </c>
      <c r="AX25" s="1">
        <f t="shared" si="10"/>
        <v>1</v>
      </c>
      <c r="AY25" s="1">
        <f t="shared" si="11"/>
        <v>2</v>
      </c>
      <c r="AZ25" s="1"/>
      <c r="BA25" s="1">
        <f t="shared" si="12"/>
        <v>0</v>
      </c>
      <c r="BB25" s="1">
        <f t="shared" si="13"/>
        <v>0</v>
      </c>
      <c r="BC25" s="1"/>
      <c r="BD25" s="1"/>
      <c r="BE25" s="1"/>
      <c r="BF25" s="1"/>
      <c r="BG25" s="1"/>
      <c r="BH25" s="1"/>
      <c r="BI25" s="1"/>
    </row>
    <row r="26" spans="1:61" ht="14.25" customHeight="1" x14ac:dyDescent="0.25">
      <c r="A26" s="1">
        <v>22</v>
      </c>
      <c r="B26" s="1" t="str">
        <f>Üldinfo!B25</f>
        <v>Mees ?</v>
      </c>
      <c r="C26" s="1" t="str">
        <f>Üldinfo!C25</f>
        <v>25-35 a</v>
      </c>
      <c r="D26" s="7"/>
      <c r="E26" s="4"/>
      <c r="F26" s="4"/>
      <c r="G26" s="4" t="s">
        <v>87</v>
      </c>
      <c r="H26" s="4"/>
      <c r="I26" s="4"/>
      <c r="J26" s="4"/>
      <c r="K26" s="8"/>
      <c r="L26" s="7"/>
      <c r="M26" s="4"/>
      <c r="N26" s="4"/>
      <c r="O26" s="4"/>
      <c r="P26" s="4"/>
      <c r="Q26" s="4"/>
      <c r="R26" s="4"/>
      <c r="S26" s="8"/>
      <c r="T26" s="4"/>
      <c r="U26" s="4"/>
      <c r="V26" s="4"/>
      <c r="W26" s="4"/>
      <c r="X26" s="4"/>
      <c r="Y26" s="4"/>
      <c r="Z26" s="4"/>
      <c r="AA26" s="4"/>
      <c r="AB26" s="7"/>
      <c r="AC26" s="4"/>
      <c r="AD26" s="4"/>
      <c r="AE26" s="4"/>
      <c r="AF26" s="4"/>
      <c r="AG26" s="4"/>
      <c r="AH26" s="4"/>
      <c r="AI26" s="8"/>
      <c r="AJ26" s="4">
        <v>1</v>
      </c>
      <c r="AK26" s="1">
        <f t="shared" si="0"/>
        <v>1</v>
      </c>
      <c r="AL26" s="1">
        <f>Üldinfo!AN25</f>
        <v>31</v>
      </c>
      <c r="AM26" s="16">
        <f t="shared" si="1"/>
        <v>3.2258064516129031E-2</v>
      </c>
      <c r="AN26" s="1"/>
      <c r="AO26" s="4">
        <f t="shared" si="2"/>
        <v>1</v>
      </c>
      <c r="AP26" s="4">
        <f t="shared" si="3"/>
        <v>0</v>
      </c>
      <c r="AQ26" s="4">
        <f t="shared" si="4"/>
        <v>0</v>
      </c>
      <c r="AR26" s="1">
        <f t="shared" si="5"/>
        <v>1</v>
      </c>
      <c r="AS26" s="4"/>
      <c r="AT26" s="1">
        <f t="shared" si="6"/>
        <v>0</v>
      </c>
      <c r="AU26" s="1">
        <f t="shared" si="7"/>
        <v>1</v>
      </c>
      <c r="AV26" s="1">
        <f t="shared" si="8"/>
        <v>0</v>
      </c>
      <c r="AW26" s="1">
        <f t="shared" si="9"/>
        <v>0</v>
      </c>
      <c r="AX26" s="1">
        <f t="shared" si="10"/>
        <v>0</v>
      </c>
      <c r="AY26" s="1">
        <f t="shared" si="11"/>
        <v>1</v>
      </c>
      <c r="AZ26" s="1"/>
      <c r="BA26" s="1">
        <f t="shared" si="12"/>
        <v>0</v>
      </c>
      <c r="BB26" s="1">
        <f t="shared" si="13"/>
        <v>0</v>
      </c>
      <c r="BC26" s="1"/>
      <c r="BD26" s="1"/>
      <c r="BE26" s="1"/>
      <c r="BF26" s="1"/>
      <c r="BG26" s="1"/>
      <c r="BH26" s="1"/>
      <c r="BI26" s="1"/>
    </row>
    <row r="27" spans="1:61" ht="14.25" customHeight="1" x14ac:dyDescent="0.25">
      <c r="A27" s="1">
        <v>23</v>
      </c>
      <c r="B27" s="1" t="str">
        <f>Üldinfo!B26</f>
        <v>Mees</v>
      </c>
      <c r="C27" s="1" t="str">
        <f>Üldinfo!C26</f>
        <v>50+ a</v>
      </c>
      <c r="D27" s="7" t="s">
        <v>182</v>
      </c>
      <c r="E27" s="4" t="s">
        <v>126</v>
      </c>
      <c r="F27" s="4"/>
      <c r="G27" s="4"/>
      <c r="H27" s="4" t="s">
        <v>46</v>
      </c>
      <c r="I27" s="4"/>
      <c r="J27" s="4"/>
      <c r="K27" s="8"/>
      <c r="L27" s="7"/>
      <c r="M27" s="4" t="s">
        <v>96</v>
      </c>
      <c r="N27" s="4"/>
      <c r="O27" s="4"/>
      <c r="P27" s="4"/>
      <c r="Q27" s="4"/>
      <c r="R27" s="4"/>
      <c r="S27" s="8"/>
      <c r="T27" s="4" t="s">
        <v>110</v>
      </c>
      <c r="U27" s="4" t="s">
        <v>110</v>
      </c>
      <c r="V27" s="4"/>
      <c r="W27" s="4"/>
      <c r="X27" s="4"/>
      <c r="Y27" s="4"/>
      <c r="Z27" s="4"/>
      <c r="AA27" s="4"/>
      <c r="AB27" s="7"/>
      <c r="AC27" s="4"/>
      <c r="AD27" s="4"/>
      <c r="AE27" s="4"/>
      <c r="AF27" s="4"/>
      <c r="AG27" s="4"/>
      <c r="AH27" s="4" t="s">
        <v>110</v>
      </c>
      <c r="AI27" s="8"/>
      <c r="AJ27" s="4">
        <v>1</v>
      </c>
      <c r="AK27" s="1">
        <f t="shared" si="0"/>
        <v>7</v>
      </c>
      <c r="AL27" s="1">
        <f>Üldinfo!AN26</f>
        <v>30</v>
      </c>
      <c r="AM27" s="16">
        <f t="shared" si="1"/>
        <v>0.23333333333333334</v>
      </c>
      <c r="AN27" s="1"/>
      <c r="AO27" s="4">
        <f t="shared" si="2"/>
        <v>6</v>
      </c>
      <c r="AP27" s="4">
        <f t="shared" si="3"/>
        <v>1</v>
      </c>
      <c r="AQ27" s="4">
        <f t="shared" si="4"/>
        <v>5</v>
      </c>
      <c r="AR27" s="1">
        <f t="shared" si="5"/>
        <v>12</v>
      </c>
      <c r="AS27" s="4"/>
      <c r="AT27" s="1">
        <f t="shared" si="6"/>
        <v>3</v>
      </c>
      <c r="AU27" s="1">
        <f t="shared" si="7"/>
        <v>2</v>
      </c>
      <c r="AV27" s="1">
        <f t="shared" si="8"/>
        <v>1</v>
      </c>
      <c r="AW27" s="1">
        <f t="shared" si="9"/>
        <v>1</v>
      </c>
      <c r="AX27" s="1">
        <f t="shared" si="10"/>
        <v>5</v>
      </c>
      <c r="AY27" s="1">
        <f t="shared" si="11"/>
        <v>12</v>
      </c>
      <c r="AZ27" s="1"/>
      <c r="BA27" s="1">
        <f t="shared" si="12"/>
        <v>1</v>
      </c>
      <c r="BB27" s="1">
        <f t="shared" si="13"/>
        <v>1</v>
      </c>
      <c r="BC27" s="1"/>
      <c r="BD27" s="1"/>
      <c r="BE27" s="1"/>
      <c r="BF27" s="1"/>
      <c r="BG27" s="1"/>
      <c r="BH27" s="1"/>
      <c r="BI27" s="1"/>
    </row>
    <row r="28" spans="1:61" ht="14.25" customHeight="1" x14ac:dyDescent="0.25">
      <c r="A28" s="1">
        <v>25</v>
      </c>
      <c r="B28" s="1" t="str">
        <f>Üldinfo!B27</f>
        <v>Naine ?</v>
      </c>
      <c r="C28" s="1" t="str">
        <f>Üldinfo!C27</f>
        <v>Täisk</v>
      </c>
      <c r="D28" s="7"/>
      <c r="E28" s="4"/>
      <c r="F28" s="4"/>
      <c r="G28" s="4"/>
      <c r="H28" s="4"/>
      <c r="I28" s="4"/>
      <c r="J28" s="4"/>
      <c r="K28" s="8"/>
      <c r="L28" s="7"/>
      <c r="M28" s="4"/>
      <c r="N28" s="4"/>
      <c r="O28" s="4"/>
      <c r="P28" s="4"/>
      <c r="Q28" s="4"/>
      <c r="R28" s="4"/>
      <c r="S28" s="8"/>
      <c r="T28" s="4"/>
      <c r="U28" s="4"/>
      <c r="V28" s="4"/>
      <c r="W28" s="4"/>
      <c r="X28" s="4"/>
      <c r="Y28" s="4"/>
      <c r="Z28" s="4"/>
      <c r="AA28" s="4"/>
      <c r="AB28" s="7"/>
      <c r="AC28" s="4"/>
      <c r="AD28" s="4"/>
      <c r="AE28" s="4"/>
      <c r="AF28" s="4"/>
      <c r="AG28" s="4"/>
      <c r="AH28" s="4"/>
      <c r="AI28" s="8"/>
      <c r="AJ28" s="4"/>
      <c r="AK28" s="1">
        <f t="shared" si="0"/>
        <v>0</v>
      </c>
      <c r="AL28" s="1">
        <f>Üldinfo!AN27</f>
        <v>0</v>
      </c>
      <c r="AM28" s="16" t="e">
        <f t="shared" si="1"/>
        <v>#DIV/0!</v>
      </c>
      <c r="AN28" s="1"/>
      <c r="AO28" s="4">
        <f t="shared" si="2"/>
        <v>0</v>
      </c>
      <c r="AP28" s="4">
        <f t="shared" si="3"/>
        <v>0</v>
      </c>
      <c r="AQ28" s="4">
        <f t="shared" si="4"/>
        <v>0</v>
      </c>
      <c r="AR28" s="1">
        <f t="shared" si="5"/>
        <v>0</v>
      </c>
      <c r="AS28" s="4"/>
      <c r="AT28" s="1">
        <f t="shared" si="6"/>
        <v>0</v>
      </c>
      <c r="AU28" s="1">
        <f t="shared" si="7"/>
        <v>0</v>
      </c>
      <c r="AV28" s="1">
        <f t="shared" si="8"/>
        <v>0</v>
      </c>
      <c r="AW28" s="1">
        <f t="shared" si="9"/>
        <v>0</v>
      </c>
      <c r="AX28" s="1">
        <f t="shared" si="10"/>
        <v>0</v>
      </c>
      <c r="AY28" s="1">
        <f t="shared" si="11"/>
        <v>0</v>
      </c>
      <c r="AZ28" s="1"/>
      <c r="BA28" s="1">
        <f t="shared" si="12"/>
        <v>0</v>
      </c>
      <c r="BB28" s="1">
        <f t="shared" si="13"/>
        <v>0</v>
      </c>
      <c r="BC28" s="1"/>
      <c r="BD28" s="1"/>
      <c r="BE28" s="1"/>
      <c r="BF28" s="1"/>
      <c r="BG28" s="1"/>
      <c r="BH28" s="1"/>
      <c r="BI28" s="1"/>
    </row>
    <row r="29" spans="1:61" ht="14.25" customHeight="1" x14ac:dyDescent="0.25">
      <c r="A29" s="1">
        <v>26</v>
      </c>
      <c r="B29" s="1" t="str">
        <f>Üldinfo!B28</f>
        <v>Alaealine</v>
      </c>
      <c r="C29" s="1" t="str">
        <f>Üldinfo!C28</f>
        <v>5-9 a</v>
      </c>
      <c r="D29" s="7"/>
      <c r="E29" s="4"/>
      <c r="F29" s="4"/>
      <c r="G29" s="4"/>
      <c r="H29" s="4"/>
      <c r="I29" s="4"/>
      <c r="J29" s="4"/>
      <c r="K29" s="8"/>
      <c r="L29" s="7"/>
      <c r="M29" s="4"/>
      <c r="N29" s="4"/>
      <c r="O29" s="4"/>
      <c r="P29" s="4"/>
      <c r="Q29" s="4"/>
      <c r="R29" s="4"/>
      <c r="S29" s="8"/>
      <c r="T29" s="4"/>
      <c r="U29" s="4"/>
      <c r="V29" s="4"/>
      <c r="W29" s="4"/>
      <c r="X29" s="4"/>
      <c r="Y29" s="4"/>
      <c r="Z29" s="4"/>
      <c r="AA29" s="4"/>
      <c r="AB29" s="7"/>
      <c r="AC29" s="4"/>
      <c r="AD29" s="4"/>
      <c r="AE29" s="4"/>
      <c r="AF29" s="4"/>
      <c r="AG29" s="4"/>
      <c r="AH29" s="4"/>
      <c r="AI29" s="8"/>
      <c r="AJ29" s="4"/>
      <c r="AK29" s="1">
        <f t="shared" si="0"/>
        <v>0</v>
      </c>
      <c r="AL29" s="1">
        <f>Üldinfo!AN28</f>
        <v>0</v>
      </c>
      <c r="AM29" s="16" t="e">
        <f t="shared" si="1"/>
        <v>#DIV/0!</v>
      </c>
      <c r="AN29" s="1"/>
      <c r="AO29" s="4">
        <f t="shared" si="2"/>
        <v>0</v>
      </c>
      <c r="AP29" s="4">
        <f t="shared" si="3"/>
        <v>0</v>
      </c>
      <c r="AQ29" s="4">
        <f t="shared" si="4"/>
        <v>0</v>
      </c>
      <c r="AR29" s="1">
        <f t="shared" si="5"/>
        <v>0</v>
      </c>
      <c r="AS29" s="4"/>
      <c r="AT29" s="1">
        <f t="shared" si="6"/>
        <v>0</v>
      </c>
      <c r="AU29" s="1">
        <f t="shared" si="7"/>
        <v>0</v>
      </c>
      <c r="AV29" s="1">
        <f t="shared" si="8"/>
        <v>0</v>
      </c>
      <c r="AW29" s="1">
        <f t="shared" si="9"/>
        <v>0</v>
      </c>
      <c r="AX29" s="1">
        <f t="shared" si="10"/>
        <v>0</v>
      </c>
      <c r="AY29" s="1">
        <f t="shared" si="11"/>
        <v>0</v>
      </c>
      <c r="AZ29" s="1"/>
      <c r="BA29" s="1">
        <f t="shared" si="12"/>
        <v>0</v>
      </c>
      <c r="BB29" s="1">
        <f t="shared" si="13"/>
        <v>0</v>
      </c>
      <c r="BC29" s="1"/>
      <c r="BD29" s="1"/>
      <c r="BE29" s="1"/>
      <c r="BF29" s="1"/>
      <c r="BG29" s="1"/>
      <c r="BH29" s="1"/>
      <c r="BI29" s="1"/>
    </row>
    <row r="30" spans="1:61" ht="14.25" customHeight="1" x14ac:dyDescent="0.25">
      <c r="A30" s="1">
        <v>27</v>
      </c>
      <c r="B30" s="1" t="str">
        <f>Üldinfo!B29</f>
        <v>Naine ?</v>
      </c>
      <c r="C30" s="1" t="str">
        <f>Üldinfo!C29</f>
        <v>Täisk</v>
      </c>
      <c r="D30" s="7"/>
      <c r="E30" s="4"/>
      <c r="F30" s="4"/>
      <c r="G30" s="4"/>
      <c r="H30" s="4"/>
      <c r="I30" s="4"/>
      <c r="J30" s="4"/>
      <c r="K30" s="8"/>
      <c r="L30" s="7"/>
      <c r="M30" s="4"/>
      <c r="N30" s="4"/>
      <c r="O30" s="4"/>
      <c r="P30" s="4"/>
      <c r="Q30" s="4"/>
      <c r="R30" s="4"/>
      <c r="S30" s="8"/>
      <c r="T30" s="4"/>
      <c r="U30" s="4"/>
      <c r="V30" s="4"/>
      <c r="W30" s="4"/>
      <c r="X30" s="4"/>
      <c r="Y30" s="4"/>
      <c r="Z30" s="4"/>
      <c r="AA30" s="4"/>
      <c r="AB30" s="7"/>
      <c r="AC30" s="4"/>
      <c r="AD30" s="4"/>
      <c r="AE30" s="4"/>
      <c r="AF30" s="4"/>
      <c r="AG30" s="4"/>
      <c r="AH30" s="4"/>
      <c r="AI30" s="8"/>
      <c r="AJ30" s="4"/>
      <c r="AK30" s="1">
        <f t="shared" si="0"/>
        <v>0</v>
      </c>
      <c r="AL30" s="1">
        <f>Üldinfo!AN29</f>
        <v>0</v>
      </c>
      <c r="AM30" s="16" t="e">
        <f t="shared" si="1"/>
        <v>#DIV/0!</v>
      </c>
      <c r="AN30" s="1"/>
      <c r="AO30" s="4">
        <f t="shared" si="2"/>
        <v>0</v>
      </c>
      <c r="AP30" s="4">
        <f t="shared" si="3"/>
        <v>0</v>
      </c>
      <c r="AQ30" s="4">
        <f t="shared" si="4"/>
        <v>0</v>
      </c>
      <c r="AR30" s="1">
        <f t="shared" si="5"/>
        <v>0</v>
      </c>
      <c r="AS30" s="4"/>
      <c r="AT30" s="1">
        <f t="shared" si="6"/>
        <v>0</v>
      </c>
      <c r="AU30" s="1">
        <f t="shared" si="7"/>
        <v>0</v>
      </c>
      <c r="AV30" s="1">
        <f t="shared" si="8"/>
        <v>0</v>
      </c>
      <c r="AW30" s="1">
        <f t="shared" si="9"/>
        <v>0</v>
      </c>
      <c r="AX30" s="1">
        <f t="shared" si="10"/>
        <v>0</v>
      </c>
      <c r="AY30" s="1">
        <f t="shared" si="11"/>
        <v>0</v>
      </c>
      <c r="AZ30" s="1"/>
      <c r="BA30" s="1">
        <f t="shared" si="12"/>
        <v>0</v>
      </c>
      <c r="BB30" s="1">
        <f t="shared" si="13"/>
        <v>0</v>
      </c>
      <c r="BC30" s="1"/>
      <c r="BD30" s="1"/>
      <c r="BE30" s="1"/>
      <c r="BF30" s="1"/>
      <c r="BG30" s="1"/>
      <c r="BH30" s="1"/>
      <c r="BI30" s="1"/>
    </row>
    <row r="31" spans="1:61" ht="14.25" customHeight="1" x14ac:dyDescent="0.25">
      <c r="A31" s="1">
        <v>28</v>
      </c>
      <c r="B31" s="1" t="str">
        <f>Üldinfo!B30</f>
        <v>Mees</v>
      </c>
      <c r="C31" s="1" t="str">
        <f>Üldinfo!C30</f>
        <v>18-19 a</v>
      </c>
      <c r="D31" s="7"/>
      <c r="E31" s="4"/>
      <c r="F31" s="4"/>
      <c r="G31" s="4"/>
      <c r="H31" s="4"/>
      <c r="I31" s="4"/>
      <c r="J31" s="4"/>
      <c r="K31" s="8"/>
      <c r="L31" s="7"/>
      <c r="M31" s="4"/>
      <c r="N31" s="4"/>
      <c r="O31" s="4"/>
      <c r="P31" s="4"/>
      <c r="Q31" s="4"/>
      <c r="R31" s="4"/>
      <c r="S31" s="8"/>
      <c r="T31" s="4" t="s">
        <v>144</v>
      </c>
      <c r="U31" s="4"/>
      <c r="V31" s="4" t="s">
        <v>110</v>
      </c>
      <c r="W31" s="4"/>
      <c r="X31" s="4"/>
      <c r="Y31" s="4"/>
      <c r="Z31" s="4"/>
      <c r="AA31" s="4"/>
      <c r="AB31" s="7"/>
      <c r="AC31" s="4"/>
      <c r="AD31" s="4"/>
      <c r="AE31" s="4"/>
      <c r="AF31" s="4"/>
      <c r="AG31" s="4"/>
      <c r="AH31" s="4"/>
      <c r="AI31" s="8" t="s">
        <v>144</v>
      </c>
      <c r="AJ31" s="4">
        <v>1</v>
      </c>
      <c r="AK31" s="1">
        <f t="shared" si="0"/>
        <v>3</v>
      </c>
      <c r="AL31" s="1">
        <f>Üldinfo!AN30</f>
        <v>32</v>
      </c>
      <c r="AM31" s="16">
        <f t="shared" si="1"/>
        <v>9.375E-2</v>
      </c>
      <c r="AN31" s="1"/>
      <c r="AO31" s="4">
        <f t="shared" si="2"/>
        <v>1</v>
      </c>
      <c r="AP31" s="4">
        <f t="shared" si="3"/>
        <v>0</v>
      </c>
      <c r="AQ31" s="4">
        <f t="shared" si="4"/>
        <v>2</v>
      </c>
      <c r="AR31" s="1">
        <f t="shared" si="5"/>
        <v>3</v>
      </c>
      <c r="AS31" s="4"/>
      <c r="AT31" s="1">
        <f t="shared" si="6"/>
        <v>0</v>
      </c>
      <c r="AU31" s="1">
        <f t="shared" si="7"/>
        <v>0</v>
      </c>
      <c r="AV31" s="1">
        <f t="shared" si="8"/>
        <v>0</v>
      </c>
      <c r="AW31" s="1">
        <f t="shared" si="9"/>
        <v>0</v>
      </c>
      <c r="AX31" s="1">
        <f t="shared" si="10"/>
        <v>3</v>
      </c>
      <c r="AY31" s="1">
        <f t="shared" si="11"/>
        <v>3</v>
      </c>
      <c r="AZ31" s="1"/>
      <c r="BA31" s="1">
        <f t="shared" si="12"/>
        <v>0</v>
      </c>
      <c r="BB31" s="1">
        <f t="shared" si="13"/>
        <v>0</v>
      </c>
      <c r="BC31" s="1"/>
      <c r="BD31" s="1"/>
      <c r="BE31" s="1"/>
      <c r="BF31" s="1"/>
      <c r="BG31" s="1"/>
      <c r="BH31" s="1"/>
      <c r="BI31" s="1"/>
    </row>
    <row r="32" spans="1:61" ht="14.25" customHeight="1" x14ac:dyDescent="0.25">
      <c r="A32" s="1">
        <v>29</v>
      </c>
      <c r="B32" s="1" t="str">
        <f>Üldinfo!B31</f>
        <v>Naine ?</v>
      </c>
      <c r="C32" s="1" t="str">
        <f>Üldinfo!C31</f>
        <v>Täisk</v>
      </c>
      <c r="D32" s="7"/>
      <c r="E32" s="4"/>
      <c r="F32" s="4"/>
      <c r="G32" s="4"/>
      <c r="H32" s="4"/>
      <c r="I32" s="4"/>
      <c r="J32" s="4"/>
      <c r="K32" s="8"/>
      <c r="L32" s="7"/>
      <c r="M32" s="4"/>
      <c r="N32" s="4"/>
      <c r="O32" s="4"/>
      <c r="P32" s="4"/>
      <c r="Q32" s="4"/>
      <c r="R32" s="4"/>
      <c r="S32" s="8"/>
      <c r="T32" s="4"/>
      <c r="U32" s="4"/>
      <c r="V32" s="4"/>
      <c r="W32" s="4"/>
      <c r="X32" s="4"/>
      <c r="Y32" s="4"/>
      <c r="Z32" s="4"/>
      <c r="AA32" s="4"/>
      <c r="AB32" s="7"/>
      <c r="AC32" s="4"/>
      <c r="AD32" s="4"/>
      <c r="AE32" s="4"/>
      <c r="AF32" s="4"/>
      <c r="AG32" s="4"/>
      <c r="AH32" s="4"/>
      <c r="AI32" s="8"/>
      <c r="AJ32" s="4"/>
      <c r="AK32" s="1">
        <f t="shared" si="0"/>
        <v>0</v>
      </c>
      <c r="AL32" s="1">
        <f>Üldinfo!AN31</f>
        <v>0</v>
      </c>
      <c r="AM32" s="16" t="e">
        <f t="shared" si="1"/>
        <v>#DIV/0!</v>
      </c>
      <c r="AN32" s="1"/>
      <c r="AO32" s="4">
        <f t="shared" si="2"/>
        <v>0</v>
      </c>
      <c r="AP32" s="4">
        <f t="shared" si="3"/>
        <v>0</v>
      </c>
      <c r="AQ32" s="4">
        <f t="shared" si="4"/>
        <v>0</v>
      </c>
      <c r="AR32" s="1">
        <f t="shared" si="5"/>
        <v>0</v>
      </c>
      <c r="AS32" s="4"/>
      <c r="AT32" s="1">
        <f t="shared" si="6"/>
        <v>0</v>
      </c>
      <c r="AU32" s="1">
        <f t="shared" si="7"/>
        <v>0</v>
      </c>
      <c r="AV32" s="1">
        <f t="shared" si="8"/>
        <v>0</v>
      </c>
      <c r="AW32" s="1">
        <f t="shared" si="9"/>
        <v>0</v>
      </c>
      <c r="AX32" s="1">
        <f t="shared" si="10"/>
        <v>0</v>
      </c>
      <c r="AY32" s="1">
        <f t="shared" si="11"/>
        <v>0</v>
      </c>
      <c r="AZ32" s="1"/>
      <c r="BA32" s="1">
        <f t="shared" si="12"/>
        <v>0</v>
      </c>
      <c r="BB32" s="1">
        <f t="shared" si="13"/>
        <v>0</v>
      </c>
      <c r="BC32" s="1"/>
      <c r="BD32" s="1"/>
      <c r="BE32" s="1"/>
      <c r="BF32" s="1"/>
      <c r="BG32" s="1"/>
      <c r="BH32" s="1"/>
      <c r="BI32" s="1"/>
    </row>
    <row r="33" spans="1:61" ht="14.25" customHeight="1" x14ac:dyDescent="0.25">
      <c r="A33" s="1">
        <v>30</v>
      </c>
      <c r="B33" s="14" t="s">
        <v>37</v>
      </c>
      <c r="C33" s="1" t="s">
        <v>133</v>
      </c>
      <c r="D33" s="7"/>
      <c r="E33" s="4"/>
      <c r="F33" s="4"/>
      <c r="G33" s="4"/>
      <c r="H33" s="4"/>
      <c r="I33" s="4"/>
      <c r="J33" s="4"/>
      <c r="K33" s="8"/>
      <c r="L33" s="7"/>
      <c r="M33" s="4"/>
      <c r="N33" s="4"/>
      <c r="O33" s="4"/>
      <c r="P33" s="4"/>
      <c r="Q33" s="4"/>
      <c r="R33" s="4"/>
      <c r="S33" s="8"/>
      <c r="T33" s="4"/>
      <c r="U33" s="4"/>
      <c r="V33" s="4"/>
      <c r="W33" s="4"/>
      <c r="X33" s="4"/>
      <c r="Y33" s="4"/>
      <c r="Z33" s="4"/>
      <c r="AA33" s="4"/>
      <c r="AB33" s="7"/>
      <c r="AC33" s="4"/>
      <c r="AD33" s="4"/>
      <c r="AE33" s="4"/>
      <c r="AF33" s="4"/>
      <c r="AG33" s="4" t="s">
        <v>143</v>
      </c>
      <c r="AH33" s="4"/>
      <c r="AI33" s="8"/>
      <c r="AJ33" s="4">
        <v>1</v>
      </c>
      <c r="AK33" s="1">
        <f t="shared" si="0"/>
        <v>1</v>
      </c>
      <c r="AL33" s="1">
        <f>Üldinfo!AN32</f>
        <v>31</v>
      </c>
      <c r="AM33" s="16">
        <f t="shared" si="1"/>
        <v>3.2258064516129031E-2</v>
      </c>
      <c r="AN33" s="1"/>
      <c r="AO33" s="4">
        <f t="shared" si="2"/>
        <v>0</v>
      </c>
      <c r="AP33" s="4">
        <f t="shared" si="3"/>
        <v>1</v>
      </c>
      <c r="AQ33" s="4">
        <f t="shared" si="4"/>
        <v>0</v>
      </c>
      <c r="AR33" s="1">
        <f t="shared" si="5"/>
        <v>1</v>
      </c>
      <c r="AS33" s="4"/>
      <c r="AT33" s="1">
        <f t="shared" si="6"/>
        <v>0</v>
      </c>
      <c r="AU33" s="1">
        <f t="shared" si="7"/>
        <v>0</v>
      </c>
      <c r="AV33" s="1">
        <f t="shared" si="8"/>
        <v>0</v>
      </c>
      <c r="AW33" s="1">
        <f t="shared" si="9"/>
        <v>0</v>
      </c>
      <c r="AX33" s="1">
        <f t="shared" si="10"/>
        <v>1</v>
      </c>
      <c r="AY33" s="1">
        <f t="shared" si="11"/>
        <v>1</v>
      </c>
      <c r="AZ33" s="1"/>
      <c r="BA33" s="1">
        <f t="shared" si="12"/>
        <v>0</v>
      </c>
      <c r="BB33" s="1">
        <f t="shared" si="13"/>
        <v>0</v>
      </c>
      <c r="BC33" s="1"/>
      <c r="BD33" s="1"/>
      <c r="BE33" s="1"/>
      <c r="BF33" s="1"/>
      <c r="BG33" s="1"/>
      <c r="BH33" s="1"/>
      <c r="BI33" s="1"/>
    </row>
    <row r="34" spans="1:61" ht="14.25" customHeight="1" x14ac:dyDescent="0.25">
      <c r="A34" s="1">
        <v>31</v>
      </c>
      <c r="B34" s="1" t="str">
        <f>Üldinfo!B33</f>
        <v>Mees</v>
      </c>
      <c r="C34" s="1" t="str">
        <f>Üldinfo!C33</f>
        <v>39-44 a</v>
      </c>
      <c r="D34" s="7"/>
      <c r="E34" s="4"/>
      <c r="F34" s="4" t="s">
        <v>46</v>
      </c>
      <c r="G34" s="4" t="s">
        <v>87</v>
      </c>
      <c r="H34" s="4"/>
      <c r="I34" s="4" t="s">
        <v>46</v>
      </c>
      <c r="J34" s="4"/>
      <c r="K34" s="8"/>
      <c r="L34" s="7"/>
      <c r="M34" s="4"/>
      <c r="N34" s="4"/>
      <c r="O34" s="4"/>
      <c r="P34" s="4"/>
      <c r="Q34" s="4"/>
      <c r="R34" s="4"/>
      <c r="S34" s="8"/>
      <c r="T34" s="4"/>
      <c r="U34" s="4"/>
      <c r="V34" s="4"/>
      <c r="W34" s="4"/>
      <c r="X34" s="4"/>
      <c r="Y34" s="4"/>
      <c r="Z34" s="4"/>
      <c r="AA34" s="4"/>
      <c r="AB34" s="7"/>
      <c r="AC34" s="4"/>
      <c r="AD34" s="4"/>
      <c r="AE34" s="4"/>
      <c r="AF34" s="4"/>
      <c r="AG34" s="4"/>
      <c r="AH34" s="4" t="s">
        <v>126</v>
      </c>
      <c r="AI34" s="8"/>
      <c r="AJ34" s="4">
        <v>1</v>
      </c>
      <c r="AK34" s="1">
        <f t="shared" si="0"/>
        <v>4</v>
      </c>
      <c r="AL34" s="1">
        <f>Üldinfo!AN33</f>
        <v>31</v>
      </c>
      <c r="AM34" s="16">
        <f t="shared" si="1"/>
        <v>0.12903225806451613</v>
      </c>
      <c r="AN34" s="1"/>
      <c r="AO34" s="4">
        <f t="shared" si="2"/>
        <v>1</v>
      </c>
      <c r="AP34" s="4">
        <f t="shared" si="3"/>
        <v>1</v>
      </c>
      <c r="AQ34" s="4">
        <f t="shared" si="4"/>
        <v>10</v>
      </c>
      <c r="AR34" s="1">
        <f t="shared" si="5"/>
        <v>12</v>
      </c>
      <c r="AS34" s="4"/>
      <c r="AT34" s="1">
        <f t="shared" si="6"/>
        <v>2</v>
      </c>
      <c r="AU34" s="1">
        <f t="shared" si="7"/>
        <v>4</v>
      </c>
      <c r="AV34" s="1">
        <f t="shared" si="8"/>
        <v>2</v>
      </c>
      <c r="AW34" s="1">
        <f t="shared" si="9"/>
        <v>2</v>
      </c>
      <c r="AX34" s="1">
        <f t="shared" si="10"/>
        <v>2</v>
      </c>
      <c r="AY34" s="1">
        <f t="shared" si="11"/>
        <v>12</v>
      </c>
      <c r="AZ34" s="1"/>
      <c r="BA34" s="1">
        <f t="shared" si="12"/>
        <v>2</v>
      </c>
      <c r="BB34" s="1">
        <f t="shared" si="13"/>
        <v>1</v>
      </c>
      <c r="BC34" s="1"/>
      <c r="BD34" s="1"/>
      <c r="BE34" s="1"/>
      <c r="BF34" s="1"/>
      <c r="BG34" s="1"/>
      <c r="BH34" s="1"/>
      <c r="BI34" s="1"/>
    </row>
    <row r="35" spans="1:61" ht="14.25" customHeight="1" x14ac:dyDescent="0.25">
      <c r="A35" s="1">
        <v>32</v>
      </c>
      <c r="B35" s="1" t="str">
        <f>Üldinfo!B34</f>
        <v>Alaealine</v>
      </c>
      <c r="C35" s="1" t="str">
        <f>Üldinfo!C34</f>
        <v>15-18 a</v>
      </c>
      <c r="D35" s="7"/>
      <c r="E35" s="4"/>
      <c r="F35" s="4"/>
      <c r="G35" s="4"/>
      <c r="H35" s="4"/>
      <c r="I35" s="4"/>
      <c r="J35" s="4"/>
      <c r="K35" s="8"/>
      <c r="L35" s="7"/>
      <c r="M35" s="4"/>
      <c r="N35" s="4"/>
      <c r="O35" s="4"/>
      <c r="P35" s="4"/>
      <c r="Q35" s="4"/>
      <c r="R35" s="4"/>
      <c r="S35" s="8"/>
      <c r="T35" s="4"/>
      <c r="U35" s="4"/>
      <c r="V35" s="4"/>
      <c r="W35" s="4"/>
      <c r="X35" s="4"/>
      <c r="Y35" s="4"/>
      <c r="Z35" s="4"/>
      <c r="AA35" s="4"/>
      <c r="AB35" s="7"/>
      <c r="AC35" s="4"/>
      <c r="AD35" s="4"/>
      <c r="AE35" s="4"/>
      <c r="AF35" s="4"/>
      <c r="AG35" s="4"/>
      <c r="AH35" s="4"/>
      <c r="AI35" s="8"/>
      <c r="AJ35" s="4"/>
      <c r="AK35" s="1">
        <f t="shared" si="0"/>
        <v>0</v>
      </c>
      <c r="AL35" s="1">
        <f>Üldinfo!AN34</f>
        <v>0</v>
      </c>
      <c r="AM35" s="16" t="e">
        <f t="shared" si="1"/>
        <v>#DIV/0!</v>
      </c>
      <c r="AN35" s="1"/>
      <c r="AO35" s="4">
        <f t="shared" si="2"/>
        <v>0</v>
      </c>
      <c r="AP35" s="4">
        <f t="shared" si="3"/>
        <v>0</v>
      </c>
      <c r="AQ35" s="4">
        <f t="shared" si="4"/>
        <v>0</v>
      </c>
      <c r="AR35" s="1">
        <f t="shared" si="5"/>
        <v>0</v>
      </c>
      <c r="AS35" s="4"/>
      <c r="AT35" s="1">
        <f t="shared" si="6"/>
        <v>0</v>
      </c>
      <c r="AU35" s="1">
        <f t="shared" si="7"/>
        <v>0</v>
      </c>
      <c r="AV35" s="1">
        <f t="shared" si="8"/>
        <v>0</v>
      </c>
      <c r="AW35" s="1">
        <f t="shared" si="9"/>
        <v>0</v>
      </c>
      <c r="AX35" s="1">
        <f t="shared" si="10"/>
        <v>0</v>
      </c>
      <c r="AY35" s="1">
        <f t="shared" si="11"/>
        <v>0</v>
      </c>
      <c r="AZ35" s="1"/>
      <c r="BA35" s="1">
        <f t="shared" si="12"/>
        <v>0</v>
      </c>
      <c r="BB35" s="1">
        <f t="shared" si="13"/>
        <v>0</v>
      </c>
      <c r="BC35" s="1"/>
      <c r="BD35" s="1"/>
      <c r="BE35" s="1"/>
      <c r="BF35" s="1"/>
      <c r="BG35" s="1"/>
      <c r="BH35" s="1"/>
      <c r="BI35" s="1"/>
    </row>
    <row r="36" spans="1:61" ht="14.25" customHeight="1" x14ac:dyDescent="0.25">
      <c r="A36" s="1">
        <v>33</v>
      </c>
      <c r="B36" s="1" t="str">
        <f>Üldinfo!B35</f>
        <v>Mees</v>
      </c>
      <c r="C36" s="1" t="str">
        <f>Üldinfo!C35</f>
        <v>40+ a</v>
      </c>
      <c r="D36" s="7"/>
      <c r="E36" s="4"/>
      <c r="F36" s="4"/>
      <c r="G36" s="4"/>
      <c r="H36" s="4"/>
      <c r="I36" s="4"/>
      <c r="J36" s="4"/>
      <c r="K36" s="8"/>
      <c r="L36" s="7"/>
      <c r="M36" s="4"/>
      <c r="N36" s="4"/>
      <c r="O36" s="4"/>
      <c r="P36" s="4"/>
      <c r="Q36" s="4"/>
      <c r="R36" s="4"/>
      <c r="S36" s="8"/>
      <c r="T36" s="4"/>
      <c r="U36" s="4"/>
      <c r="V36" s="4"/>
      <c r="W36" s="4"/>
      <c r="X36" s="4"/>
      <c r="Y36" s="4"/>
      <c r="Z36" s="4"/>
      <c r="AA36" s="4"/>
      <c r="AB36" s="7"/>
      <c r="AC36" s="4"/>
      <c r="AD36" s="4"/>
      <c r="AE36" s="4"/>
      <c r="AF36" s="4"/>
      <c r="AG36" s="4"/>
      <c r="AH36" s="4"/>
      <c r="AI36" s="8"/>
      <c r="AJ36" s="4"/>
      <c r="AK36" s="1">
        <f t="shared" si="0"/>
        <v>0</v>
      </c>
      <c r="AL36" s="1">
        <f>Üldinfo!AN35</f>
        <v>0</v>
      </c>
      <c r="AM36" s="16" t="e">
        <f t="shared" si="1"/>
        <v>#DIV/0!</v>
      </c>
      <c r="AN36" s="1"/>
      <c r="AO36" s="4">
        <f t="shared" si="2"/>
        <v>0</v>
      </c>
      <c r="AP36" s="4">
        <f t="shared" si="3"/>
        <v>0</v>
      </c>
      <c r="AQ36" s="4">
        <f t="shared" si="4"/>
        <v>0</v>
      </c>
      <c r="AR36" s="1">
        <f t="shared" si="5"/>
        <v>0</v>
      </c>
      <c r="AS36" s="4"/>
      <c r="AT36" s="1">
        <f t="shared" si="6"/>
        <v>0</v>
      </c>
      <c r="AU36" s="1">
        <f t="shared" si="7"/>
        <v>0</v>
      </c>
      <c r="AV36" s="1">
        <f t="shared" si="8"/>
        <v>0</v>
      </c>
      <c r="AW36" s="1">
        <f t="shared" si="9"/>
        <v>0</v>
      </c>
      <c r="AX36" s="1">
        <f t="shared" si="10"/>
        <v>0</v>
      </c>
      <c r="AY36" s="1">
        <f t="shared" si="11"/>
        <v>0</v>
      </c>
      <c r="AZ36" s="1"/>
      <c r="BA36" s="1">
        <f t="shared" si="12"/>
        <v>0</v>
      </c>
      <c r="BB36" s="1">
        <f t="shared" si="13"/>
        <v>0</v>
      </c>
      <c r="BC36" s="1"/>
      <c r="BD36" s="1"/>
      <c r="BE36" s="1"/>
      <c r="BF36" s="1"/>
      <c r="BG36" s="1"/>
      <c r="BH36" s="1"/>
      <c r="BI36" s="1"/>
    </row>
    <row r="37" spans="1:61" ht="14.25" customHeight="1" x14ac:dyDescent="0.25">
      <c r="A37" s="1">
        <v>34</v>
      </c>
      <c r="B37" s="1" t="str">
        <f>Üldinfo!B36</f>
        <v>Mees</v>
      </c>
      <c r="C37" s="1" t="str">
        <f>Üldinfo!C36</f>
        <v>39-44 a</v>
      </c>
      <c r="D37" s="7"/>
      <c r="E37" s="4"/>
      <c r="F37" s="4"/>
      <c r="G37" s="4"/>
      <c r="H37" s="4"/>
      <c r="I37" s="4"/>
      <c r="J37" s="4"/>
      <c r="K37" s="8"/>
      <c r="L37" s="7"/>
      <c r="M37" s="4"/>
      <c r="N37" s="4"/>
      <c r="O37" s="4"/>
      <c r="P37" s="4"/>
      <c r="Q37" s="4"/>
      <c r="R37" s="4"/>
      <c r="S37" s="8"/>
      <c r="T37" s="4"/>
      <c r="U37" s="4"/>
      <c r="V37" s="4"/>
      <c r="W37" s="4"/>
      <c r="X37" s="4"/>
      <c r="Y37" s="4"/>
      <c r="Z37" s="4"/>
      <c r="AA37" s="4"/>
      <c r="AB37" s="7"/>
      <c r="AC37" s="4"/>
      <c r="AD37" s="4"/>
      <c r="AE37" s="4"/>
      <c r="AF37" s="4"/>
      <c r="AG37" s="4"/>
      <c r="AH37" s="4"/>
      <c r="AI37" s="8"/>
      <c r="AJ37" s="4"/>
      <c r="AK37" s="1">
        <f t="shared" si="0"/>
        <v>0</v>
      </c>
      <c r="AL37" s="1">
        <f>Üldinfo!AN36</f>
        <v>0</v>
      </c>
      <c r="AM37" s="16" t="e">
        <f t="shared" si="1"/>
        <v>#DIV/0!</v>
      </c>
      <c r="AN37" s="1"/>
      <c r="AO37" s="4">
        <f t="shared" si="2"/>
        <v>0</v>
      </c>
      <c r="AP37" s="4">
        <f t="shared" si="3"/>
        <v>0</v>
      </c>
      <c r="AQ37" s="4">
        <f t="shared" si="4"/>
        <v>0</v>
      </c>
      <c r="AR37" s="1">
        <f t="shared" si="5"/>
        <v>0</v>
      </c>
      <c r="AS37" s="4"/>
      <c r="AT37" s="1">
        <f t="shared" si="6"/>
        <v>0</v>
      </c>
      <c r="AU37" s="1">
        <f t="shared" si="7"/>
        <v>0</v>
      </c>
      <c r="AV37" s="1">
        <f t="shared" si="8"/>
        <v>0</v>
      </c>
      <c r="AW37" s="1">
        <f t="shared" si="9"/>
        <v>0</v>
      </c>
      <c r="AX37" s="1">
        <f t="shared" si="10"/>
        <v>0</v>
      </c>
      <c r="AY37" s="1">
        <f t="shared" si="11"/>
        <v>0</v>
      </c>
      <c r="AZ37" s="1"/>
      <c r="BA37" s="1">
        <f t="shared" si="12"/>
        <v>0</v>
      </c>
      <c r="BB37" s="1">
        <f t="shared" si="13"/>
        <v>0</v>
      </c>
      <c r="BC37" s="1"/>
      <c r="BD37" s="1"/>
      <c r="BE37" s="1"/>
      <c r="BF37" s="1"/>
      <c r="BG37" s="1"/>
      <c r="BH37" s="1"/>
      <c r="BI37" s="1"/>
    </row>
    <row r="38" spans="1:61" ht="14.25" customHeight="1" x14ac:dyDescent="0.25">
      <c r="A38" s="1">
        <v>35</v>
      </c>
      <c r="B38" s="1" t="str">
        <f>Üldinfo!B37</f>
        <v>Alaealine</v>
      </c>
      <c r="C38" s="1" t="str">
        <f>Üldinfo!C37</f>
        <v>5 a ± 16 k</v>
      </c>
      <c r="D38" s="7"/>
      <c r="E38" s="4"/>
      <c r="F38" s="4"/>
      <c r="G38" s="4"/>
      <c r="H38" s="4"/>
      <c r="I38" s="4"/>
      <c r="J38" s="4"/>
      <c r="K38" s="8"/>
      <c r="L38" s="7"/>
      <c r="M38" s="4"/>
      <c r="N38" s="4"/>
      <c r="O38" s="4"/>
      <c r="P38" s="4"/>
      <c r="Q38" s="4"/>
      <c r="R38" s="4"/>
      <c r="S38" s="8"/>
      <c r="T38" s="4"/>
      <c r="U38" s="4"/>
      <c r="V38" s="4"/>
      <c r="W38" s="4"/>
      <c r="X38" s="4"/>
      <c r="Y38" s="4"/>
      <c r="Z38" s="4"/>
      <c r="AA38" s="4"/>
      <c r="AB38" s="7"/>
      <c r="AC38" s="4"/>
      <c r="AD38" s="4"/>
      <c r="AE38" s="4"/>
      <c r="AF38" s="4"/>
      <c r="AG38" s="4"/>
      <c r="AH38" s="4"/>
      <c r="AI38" s="8"/>
      <c r="AJ38" s="4"/>
      <c r="AK38" s="1">
        <f t="shared" si="0"/>
        <v>0</v>
      </c>
      <c r="AL38" s="1">
        <f>Üldinfo!AN37</f>
        <v>17</v>
      </c>
      <c r="AM38" s="16">
        <f t="shared" si="1"/>
        <v>0</v>
      </c>
      <c r="AN38" s="1"/>
      <c r="AO38" s="4">
        <f t="shared" si="2"/>
        <v>0</v>
      </c>
      <c r="AP38" s="4">
        <f t="shared" si="3"/>
        <v>0</v>
      </c>
      <c r="AQ38" s="4">
        <f t="shared" si="4"/>
        <v>0</v>
      </c>
      <c r="AR38" s="1">
        <f t="shared" si="5"/>
        <v>0</v>
      </c>
      <c r="AS38" s="4"/>
      <c r="AT38" s="1">
        <f t="shared" si="6"/>
        <v>0</v>
      </c>
      <c r="AU38" s="1">
        <f t="shared" si="7"/>
        <v>0</v>
      </c>
      <c r="AV38" s="1">
        <f t="shared" si="8"/>
        <v>0</v>
      </c>
      <c r="AW38" s="1">
        <f t="shared" si="9"/>
        <v>0</v>
      </c>
      <c r="AX38" s="1">
        <f t="shared" si="10"/>
        <v>0</v>
      </c>
      <c r="AY38" s="1">
        <f t="shared" si="11"/>
        <v>0</v>
      </c>
      <c r="AZ38" s="1"/>
      <c r="BA38" s="1">
        <f t="shared" si="12"/>
        <v>0</v>
      </c>
      <c r="BB38" s="1">
        <f t="shared" si="13"/>
        <v>0</v>
      </c>
      <c r="BC38" s="1"/>
      <c r="BD38" s="1"/>
      <c r="BE38" s="1"/>
      <c r="BF38" s="1"/>
      <c r="BG38" s="1"/>
      <c r="BH38" s="1"/>
      <c r="BI38" s="1"/>
    </row>
    <row r="39" spans="1:61" ht="14.25" customHeight="1" x14ac:dyDescent="0.25">
      <c r="A39" s="1">
        <v>36</v>
      </c>
      <c r="B39" s="1" t="str">
        <f>Üldinfo!B38</f>
        <v>Mees</v>
      </c>
      <c r="C39" s="1" t="str">
        <f>Üldinfo!C38</f>
        <v>44-50 a</v>
      </c>
      <c r="D39" s="7"/>
      <c r="E39" s="4"/>
      <c r="F39" s="4"/>
      <c r="G39" s="4"/>
      <c r="H39" s="4"/>
      <c r="I39" s="4"/>
      <c r="J39" s="4"/>
      <c r="K39" s="8"/>
      <c r="L39" s="7"/>
      <c r="M39" s="4"/>
      <c r="N39" s="4"/>
      <c r="O39" s="4"/>
      <c r="P39" s="4"/>
      <c r="Q39" s="4"/>
      <c r="R39" s="4"/>
      <c r="S39" s="8"/>
      <c r="T39" s="4"/>
      <c r="U39" s="4"/>
      <c r="V39" s="4"/>
      <c r="W39" s="4"/>
      <c r="X39" s="4"/>
      <c r="Y39" s="4"/>
      <c r="Z39" s="4"/>
      <c r="AA39" s="4"/>
      <c r="AB39" s="7"/>
      <c r="AC39" s="4"/>
      <c r="AD39" s="4"/>
      <c r="AE39" s="4"/>
      <c r="AF39" s="4"/>
      <c r="AG39" s="4"/>
      <c r="AH39" s="4"/>
      <c r="AI39" s="8"/>
      <c r="AJ39" s="4"/>
      <c r="AK39" s="1">
        <f t="shared" si="0"/>
        <v>0</v>
      </c>
      <c r="AL39" s="1">
        <f>Üldinfo!AN38</f>
        <v>0</v>
      </c>
      <c r="AM39" s="16" t="e">
        <f t="shared" si="1"/>
        <v>#DIV/0!</v>
      </c>
      <c r="AN39" s="1"/>
      <c r="AO39" s="4">
        <f t="shared" si="2"/>
        <v>0</v>
      </c>
      <c r="AP39" s="4">
        <f t="shared" si="3"/>
        <v>0</v>
      </c>
      <c r="AQ39" s="4">
        <f t="shared" si="4"/>
        <v>0</v>
      </c>
      <c r="AR39" s="1">
        <f t="shared" si="5"/>
        <v>0</v>
      </c>
      <c r="AS39" s="4"/>
      <c r="AT39" s="1">
        <f t="shared" si="6"/>
        <v>0</v>
      </c>
      <c r="AU39" s="1">
        <f t="shared" si="7"/>
        <v>0</v>
      </c>
      <c r="AV39" s="1">
        <f t="shared" si="8"/>
        <v>0</v>
      </c>
      <c r="AW39" s="1">
        <f t="shared" si="9"/>
        <v>0</v>
      </c>
      <c r="AX39" s="1">
        <f t="shared" si="10"/>
        <v>0</v>
      </c>
      <c r="AY39" s="1">
        <f t="shared" si="11"/>
        <v>0</v>
      </c>
      <c r="AZ39" s="1"/>
      <c r="BA39" s="1">
        <f t="shared" si="12"/>
        <v>0</v>
      </c>
      <c r="BB39" s="1">
        <f t="shared" si="13"/>
        <v>0</v>
      </c>
      <c r="BC39" s="1"/>
      <c r="BD39" s="1"/>
      <c r="BE39" s="1"/>
      <c r="BF39" s="1"/>
      <c r="BG39" s="1"/>
      <c r="BH39" s="1"/>
      <c r="BI39" s="1"/>
    </row>
    <row r="40" spans="1:61" ht="14.25" customHeight="1" x14ac:dyDescent="0.25">
      <c r="A40" s="1">
        <v>37</v>
      </c>
      <c r="B40" s="1" t="str">
        <f>Üldinfo!B39</f>
        <v>Naine</v>
      </c>
      <c r="C40" s="1" t="str">
        <f>Üldinfo!C39</f>
        <v>39-44 a</v>
      </c>
      <c r="D40" s="7"/>
      <c r="E40" s="4"/>
      <c r="F40" s="4"/>
      <c r="G40" s="4"/>
      <c r="H40" s="4"/>
      <c r="I40" s="4"/>
      <c r="J40" s="4"/>
      <c r="K40" s="8"/>
      <c r="L40" s="7"/>
      <c r="M40" s="4"/>
      <c r="N40" s="4"/>
      <c r="O40" s="4"/>
      <c r="P40" s="4"/>
      <c r="Q40" s="4"/>
      <c r="R40" s="4"/>
      <c r="S40" s="8"/>
      <c r="T40" s="4"/>
      <c r="U40" s="4"/>
      <c r="V40" s="4"/>
      <c r="W40" s="4"/>
      <c r="X40" s="4"/>
      <c r="Y40" s="4"/>
      <c r="Z40" s="4"/>
      <c r="AA40" s="4"/>
      <c r="AB40" s="7"/>
      <c r="AC40" s="4"/>
      <c r="AD40" s="4"/>
      <c r="AE40" s="4"/>
      <c r="AF40" s="4"/>
      <c r="AG40" s="4"/>
      <c r="AH40" s="4"/>
      <c r="AI40" s="8"/>
      <c r="AJ40" s="4"/>
      <c r="AK40" s="1">
        <f t="shared" si="0"/>
        <v>0</v>
      </c>
      <c r="AL40" s="1">
        <f>Üldinfo!AN39</f>
        <v>0</v>
      </c>
      <c r="AM40" s="16" t="e">
        <f t="shared" si="1"/>
        <v>#DIV/0!</v>
      </c>
      <c r="AN40" s="1"/>
      <c r="AO40" s="4">
        <f t="shared" si="2"/>
        <v>0</v>
      </c>
      <c r="AP40" s="4">
        <f t="shared" si="3"/>
        <v>0</v>
      </c>
      <c r="AQ40" s="4">
        <f t="shared" si="4"/>
        <v>0</v>
      </c>
      <c r="AR40" s="1">
        <f t="shared" si="5"/>
        <v>0</v>
      </c>
      <c r="AS40" s="4"/>
      <c r="AT40" s="1">
        <f t="shared" si="6"/>
        <v>0</v>
      </c>
      <c r="AU40" s="1">
        <f t="shared" si="7"/>
        <v>0</v>
      </c>
      <c r="AV40" s="1">
        <f t="shared" si="8"/>
        <v>0</v>
      </c>
      <c r="AW40" s="1">
        <f t="shared" si="9"/>
        <v>0</v>
      </c>
      <c r="AX40" s="1">
        <f t="shared" si="10"/>
        <v>0</v>
      </c>
      <c r="AY40" s="1">
        <f t="shared" si="11"/>
        <v>0</v>
      </c>
      <c r="AZ40" s="1"/>
      <c r="BA40" s="1">
        <f t="shared" si="12"/>
        <v>0</v>
      </c>
      <c r="BB40" s="1">
        <f t="shared" si="13"/>
        <v>0</v>
      </c>
      <c r="BC40" s="1"/>
      <c r="BD40" s="1"/>
      <c r="BE40" s="1"/>
      <c r="BF40" s="1"/>
      <c r="BG40" s="1"/>
      <c r="BH40" s="1"/>
      <c r="BI40" s="1"/>
    </row>
    <row r="41" spans="1:61" ht="14.25" customHeight="1" x14ac:dyDescent="0.25">
      <c r="A41" s="1">
        <v>38</v>
      </c>
      <c r="B41" s="1" t="str">
        <f>Üldinfo!B40</f>
        <v>Naine</v>
      </c>
      <c r="C41" s="1" t="str">
        <f>Üldinfo!C40</f>
        <v>25-40 a</v>
      </c>
      <c r="D41" s="7"/>
      <c r="E41" s="4"/>
      <c r="F41" s="4"/>
      <c r="G41" s="4"/>
      <c r="H41" s="4"/>
      <c r="I41" s="4"/>
      <c r="J41" s="4"/>
      <c r="K41" s="8"/>
      <c r="L41" s="7"/>
      <c r="M41" s="4"/>
      <c r="N41" s="4"/>
      <c r="O41" s="4"/>
      <c r="P41" s="4"/>
      <c r="Q41" s="4"/>
      <c r="R41" s="4"/>
      <c r="S41" s="8"/>
      <c r="T41" s="4"/>
      <c r="U41" s="4"/>
      <c r="V41" s="4"/>
      <c r="W41" s="4"/>
      <c r="X41" s="4"/>
      <c r="Y41" s="4"/>
      <c r="Z41" s="4"/>
      <c r="AA41" s="4"/>
      <c r="AB41" s="7"/>
      <c r="AC41" s="4"/>
      <c r="AD41" s="4"/>
      <c r="AE41" s="4"/>
      <c r="AF41" s="4"/>
      <c r="AG41" s="4"/>
      <c r="AH41" s="4"/>
      <c r="AI41" s="8"/>
      <c r="AJ41" s="4"/>
      <c r="AK41" s="1">
        <f t="shared" si="0"/>
        <v>0</v>
      </c>
      <c r="AL41" s="1">
        <f>Üldinfo!AN40</f>
        <v>0</v>
      </c>
      <c r="AM41" s="16" t="e">
        <f t="shared" si="1"/>
        <v>#DIV/0!</v>
      </c>
      <c r="AN41" s="1"/>
      <c r="AO41" s="4">
        <f t="shared" si="2"/>
        <v>0</v>
      </c>
      <c r="AP41" s="4">
        <f t="shared" si="3"/>
        <v>0</v>
      </c>
      <c r="AQ41" s="4">
        <f t="shared" si="4"/>
        <v>0</v>
      </c>
      <c r="AR41" s="1">
        <f t="shared" si="5"/>
        <v>0</v>
      </c>
      <c r="AS41" s="4"/>
      <c r="AT41" s="1">
        <f t="shared" si="6"/>
        <v>0</v>
      </c>
      <c r="AU41" s="1">
        <f t="shared" si="7"/>
        <v>0</v>
      </c>
      <c r="AV41" s="1">
        <f t="shared" si="8"/>
        <v>0</v>
      </c>
      <c r="AW41" s="1">
        <f t="shared" si="9"/>
        <v>0</v>
      </c>
      <c r="AX41" s="1">
        <f t="shared" si="10"/>
        <v>0</v>
      </c>
      <c r="AY41" s="1">
        <f t="shared" si="11"/>
        <v>0</v>
      </c>
      <c r="AZ41" s="1"/>
      <c r="BA41" s="1">
        <f t="shared" si="12"/>
        <v>0</v>
      </c>
      <c r="BB41" s="1">
        <f t="shared" si="13"/>
        <v>0</v>
      </c>
      <c r="BC41" s="1"/>
      <c r="BD41" s="1"/>
      <c r="BE41" s="1"/>
      <c r="BF41" s="1"/>
      <c r="BG41" s="1"/>
      <c r="BH41" s="1"/>
      <c r="BI41" s="1"/>
    </row>
    <row r="42" spans="1:61" ht="14.25" customHeight="1" x14ac:dyDescent="0.25">
      <c r="A42" s="1">
        <v>39</v>
      </c>
      <c r="B42" s="1" t="str">
        <f>Üldinfo!B41</f>
        <v>Mees ?</v>
      </c>
      <c r="C42" s="1" t="str">
        <f>Üldinfo!C41</f>
        <v>44-50 a</v>
      </c>
      <c r="D42" s="7"/>
      <c r="E42" s="4"/>
      <c r="F42" s="4"/>
      <c r="G42" s="4"/>
      <c r="H42" s="4"/>
      <c r="I42" s="4"/>
      <c r="J42" s="4"/>
      <c r="K42" s="8"/>
      <c r="L42" s="7"/>
      <c r="M42" s="4"/>
      <c r="N42" s="4"/>
      <c r="O42" s="4"/>
      <c r="P42" s="4"/>
      <c r="Q42" s="4"/>
      <c r="R42" s="4"/>
      <c r="S42" s="8"/>
      <c r="T42" s="4"/>
      <c r="U42" s="4"/>
      <c r="V42" s="4"/>
      <c r="W42" s="4"/>
      <c r="X42" s="4"/>
      <c r="Y42" s="4"/>
      <c r="Z42" s="4"/>
      <c r="AA42" s="4"/>
      <c r="AB42" s="7"/>
      <c r="AC42" s="4"/>
      <c r="AD42" s="4"/>
      <c r="AE42" s="4"/>
      <c r="AF42" s="4"/>
      <c r="AG42" s="4"/>
      <c r="AH42" s="4"/>
      <c r="AI42" s="8"/>
      <c r="AJ42" s="4"/>
      <c r="AK42" s="1">
        <f t="shared" si="0"/>
        <v>0</v>
      </c>
      <c r="AL42" s="1">
        <f>Üldinfo!AN41</f>
        <v>0</v>
      </c>
      <c r="AM42" s="16" t="e">
        <f t="shared" si="1"/>
        <v>#DIV/0!</v>
      </c>
      <c r="AN42" s="1"/>
      <c r="AO42" s="4">
        <f t="shared" si="2"/>
        <v>0</v>
      </c>
      <c r="AP42" s="4">
        <f t="shared" si="3"/>
        <v>0</v>
      </c>
      <c r="AQ42" s="4">
        <f t="shared" si="4"/>
        <v>0</v>
      </c>
      <c r="AR42" s="1">
        <f t="shared" si="5"/>
        <v>0</v>
      </c>
      <c r="AS42" s="4"/>
      <c r="AT42" s="1">
        <f t="shared" si="6"/>
        <v>0</v>
      </c>
      <c r="AU42" s="1">
        <f t="shared" si="7"/>
        <v>0</v>
      </c>
      <c r="AV42" s="1">
        <f t="shared" si="8"/>
        <v>0</v>
      </c>
      <c r="AW42" s="1">
        <f t="shared" si="9"/>
        <v>0</v>
      </c>
      <c r="AX42" s="1">
        <f t="shared" si="10"/>
        <v>0</v>
      </c>
      <c r="AY42" s="1">
        <f t="shared" si="11"/>
        <v>0</v>
      </c>
      <c r="AZ42" s="1"/>
      <c r="BA42" s="1">
        <f t="shared" si="12"/>
        <v>0</v>
      </c>
      <c r="BB42" s="1">
        <f t="shared" si="13"/>
        <v>0</v>
      </c>
      <c r="BC42" s="1"/>
      <c r="BD42" s="1"/>
      <c r="BE42" s="1"/>
      <c r="BF42" s="1"/>
      <c r="BG42" s="1"/>
      <c r="BH42" s="1"/>
      <c r="BI42" s="1"/>
    </row>
    <row r="43" spans="1:61" ht="14.25" customHeight="1" x14ac:dyDescent="0.25">
      <c r="A43" s="1">
        <v>40</v>
      </c>
      <c r="B43" s="1" t="str">
        <f>Üldinfo!B42</f>
        <v>Naine</v>
      </c>
      <c r="C43" s="1" t="str">
        <f>Üldinfo!C42</f>
        <v>40+ a</v>
      </c>
      <c r="D43" s="7"/>
      <c r="E43" s="4"/>
      <c r="F43" s="4"/>
      <c r="G43" s="4"/>
      <c r="H43" s="4"/>
      <c r="I43" s="4"/>
      <c r="J43" s="4"/>
      <c r="K43" s="8"/>
      <c r="L43" s="7"/>
      <c r="M43" s="4"/>
      <c r="N43" s="4"/>
      <c r="O43" s="4"/>
      <c r="P43" s="4"/>
      <c r="Q43" s="4"/>
      <c r="R43" s="4"/>
      <c r="S43" s="8"/>
      <c r="T43" s="4"/>
      <c r="U43" s="4"/>
      <c r="V43" s="4"/>
      <c r="W43" s="4"/>
      <c r="X43" s="4"/>
      <c r="Y43" s="4"/>
      <c r="Z43" s="4"/>
      <c r="AA43" s="4"/>
      <c r="AB43" s="7"/>
      <c r="AC43" s="4"/>
      <c r="AD43" s="4"/>
      <c r="AE43" s="4"/>
      <c r="AF43" s="4"/>
      <c r="AG43" s="4"/>
      <c r="AH43" s="4"/>
      <c r="AI43" s="8"/>
      <c r="AJ43" s="4"/>
      <c r="AK43" s="1">
        <f t="shared" si="0"/>
        <v>0</v>
      </c>
      <c r="AL43" s="1">
        <f>Üldinfo!AN42</f>
        <v>0</v>
      </c>
      <c r="AM43" s="16" t="e">
        <f t="shared" si="1"/>
        <v>#DIV/0!</v>
      </c>
      <c r="AN43" s="1"/>
      <c r="AO43" s="4">
        <f t="shared" si="2"/>
        <v>0</v>
      </c>
      <c r="AP43" s="4">
        <f t="shared" si="3"/>
        <v>0</v>
      </c>
      <c r="AQ43" s="4">
        <f t="shared" si="4"/>
        <v>0</v>
      </c>
      <c r="AR43" s="1">
        <f t="shared" si="5"/>
        <v>0</v>
      </c>
      <c r="AS43" s="4"/>
      <c r="AT43" s="1">
        <f t="shared" si="6"/>
        <v>0</v>
      </c>
      <c r="AU43" s="1">
        <f t="shared" si="7"/>
        <v>0</v>
      </c>
      <c r="AV43" s="1">
        <f t="shared" si="8"/>
        <v>0</v>
      </c>
      <c r="AW43" s="1">
        <f t="shared" si="9"/>
        <v>0</v>
      </c>
      <c r="AX43" s="1">
        <f t="shared" si="10"/>
        <v>0</v>
      </c>
      <c r="AY43" s="1">
        <f t="shared" si="11"/>
        <v>0</v>
      </c>
      <c r="AZ43" s="1"/>
      <c r="BA43" s="1">
        <f t="shared" si="12"/>
        <v>0</v>
      </c>
      <c r="BB43" s="1">
        <f t="shared" si="13"/>
        <v>0</v>
      </c>
      <c r="BC43" s="1"/>
      <c r="BD43" s="1"/>
      <c r="BE43" s="1"/>
      <c r="BF43" s="1"/>
      <c r="BG43" s="1"/>
      <c r="BH43" s="1"/>
      <c r="BI43" s="1"/>
    </row>
    <row r="44" spans="1:61" ht="14.25" customHeight="1" x14ac:dyDescent="0.25">
      <c r="A44" s="1">
        <v>42</v>
      </c>
      <c r="B44" s="1" t="str">
        <f>Üldinfo!B43</f>
        <v>Mees</v>
      </c>
      <c r="C44" s="1" t="str">
        <f>Üldinfo!C43</f>
        <v>25-35 a</v>
      </c>
      <c r="D44" s="7"/>
      <c r="E44" s="4"/>
      <c r="F44" s="4"/>
      <c r="G44" s="4"/>
      <c r="H44" s="4"/>
      <c r="I44" s="4"/>
      <c r="J44" s="4"/>
      <c r="K44" s="8"/>
      <c r="L44" s="7"/>
      <c r="M44" s="4"/>
      <c r="N44" s="4"/>
      <c r="O44" s="4"/>
      <c r="P44" s="4"/>
      <c r="Q44" s="4"/>
      <c r="R44" s="4"/>
      <c r="S44" s="8"/>
      <c r="T44" s="7"/>
      <c r="U44" s="4"/>
      <c r="V44" s="4"/>
      <c r="W44" s="4"/>
      <c r="X44" s="4"/>
      <c r="Y44" s="4"/>
      <c r="Z44" s="4"/>
      <c r="AA44" s="8"/>
      <c r="AB44" s="7"/>
      <c r="AC44" s="4"/>
      <c r="AD44" s="4"/>
      <c r="AE44" s="4"/>
      <c r="AF44" s="4"/>
      <c r="AG44" s="4"/>
      <c r="AH44" s="4"/>
      <c r="AI44" s="8"/>
      <c r="AJ44" s="4"/>
      <c r="AK44" s="1">
        <f t="shared" si="0"/>
        <v>0</v>
      </c>
      <c r="AL44" s="1">
        <f>Üldinfo!AN43</f>
        <v>28</v>
      </c>
      <c r="AM44" s="16">
        <f t="shared" si="1"/>
        <v>0</v>
      </c>
      <c r="AN44" s="1"/>
      <c r="AO44" s="4">
        <f t="shared" si="2"/>
        <v>0</v>
      </c>
      <c r="AP44" s="4">
        <f t="shared" si="3"/>
        <v>0</v>
      </c>
      <c r="AQ44" s="4">
        <f t="shared" si="4"/>
        <v>0</v>
      </c>
      <c r="AR44" s="1">
        <f t="shared" si="5"/>
        <v>0</v>
      </c>
      <c r="AS44" s="4"/>
      <c r="AT44" s="1">
        <f t="shared" si="6"/>
        <v>0</v>
      </c>
      <c r="AU44" s="1">
        <f t="shared" si="7"/>
        <v>0</v>
      </c>
      <c r="AV44" s="1">
        <f t="shared" si="8"/>
        <v>0</v>
      </c>
      <c r="AW44" s="1">
        <f t="shared" si="9"/>
        <v>0</v>
      </c>
      <c r="AX44" s="1">
        <f t="shared" si="10"/>
        <v>0</v>
      </c>
      <c r="AY44" s="1">
        <f t="shared" si="11"/>
        <v>0</v>
      </c>
      <c r="AZ44" s="1"/>
      <c r="BA44" s="1">
        <f t="shared" si="12"/>
        <v>0</v>
      </c>
      <c r="BB44" s="1">
        <f t="shared" si="13"/>
        <v>0</v>
      </c>
      <c r="BC44" s="1"/>
      <c r="BD44" s="1"/>
      <c r="BE44" s="1"/>
      <c r="BF44" s="1"/>
      <c r="BG44" s="1"/>
      <c r="BH44" s="1"/>
      <c r="BI44" s="1"/>
    </row>
    <row r="45" spans="1:61" ht="14.25" customHeight="1" x14ac:dyDescent="0.25">
      <c r="A45" s="1" t="s">
        <v>159</v>
      </c>
      <c r="B45" s="1" t="s">
        <v>119</v>
      </c>
      <c r="C45" s="1" t="s">
        <v>160</v>
      </c>
      <c r="D45" s="7"/>
      <c r="E45" s="4"/>
      <c r="F45" s="4"/>
      <c r="G45" s="4"/>
      <c r="H45" s="4"/>
      <c r="I45" s="4"/>
      <c r="J45" s="4"/>
      <c r="K45" s="8"/>
      <c r="L45" s="7"/>
      <c r="M45" s="4"/>
      <c r="N45" s="4"/>
      <c r="O45" s="4"/>
      <c r="P45" s="4"/>
      <c r="Q45" s="4"/>
      <c r="R45" s="4"/>
      <c r="S45" s="8"/>
      <c r="T45" s="7"/>
      <c r="U45" s="4"/>
      <c r="V45" s="4"/>
      <c r="W45" s="4"/>
      <c r="X45" s="4"/>
      <c r="Y45" s="4"/>
      <c r="Z45" s="4"/>
      <c r="AA45" s="8"/>
      <c r="AB45" s="7"/>
      <c r="AC45" s="4"/>
      <c r="AD45" s="4"/>
      <c r="AE45" s="4"/>
      <c r="AF45" s="4"/>
      <c r="AG45" s="4"/>
      <c r="AH45" s="4"/>
      <c r="AI45" s="8"/>
      <c r="AJ45" s="4"/>
      <c r="AK45" s="1">
        <v>0</v>
      </c>
      <c r="AL45" s="1">
        <f>Üldinfo!AN44</f>
        <v>0</v>
      </c>
      <c r="AM45" s="16" t="e">
        <f t="shared" si="1"/>
        <v>#DIV/0!</v>
      </c>
      <c r="AN45" s="1"/>
      <c r="AO45" s="4">
        <f t="shared" si="2"/>
        <v>0</v>
      </c>
      <c r="AP45" s="4">
        <f t="shared" si="3"/>
        <v>0</v>
      </c>
      <c r="AQ45" s="4">
        <f t="shared" si="4"/>
        <v>0</v>
      </c>
      <c r="AR45" s="1">
        <f t="shared" si="5"/>
        <v>0</v>
      </c>
      <c r="AS45" s="4"/>
      <c r="AT45" s="1">
        <f t="shared" si="6"/>
        <v>0</v>
      </c>
      <c r="AU45" s="1">
        <f t="shared" si="7"/>
        <v>0</v>
      </c>
      <c r="AV45" s="1">
        <f t="shared" si="8"/>
        <v>0</v>
      </c>
      <c r="AW45" s="1">
        <f t="shared" si="9"/>
        <v>0</v>
      </c>
      <c r="AX45" s="1">
        <f t="shared" si="10"/>
        <v>0</v>
      </c>
      <c r="AY45" s="1">
        <f t="shared" si="11"/>
        <v>0</v>
      </c>
      <c r="AZ45" s="1"/>
      <c r="BA45" s="1">
        <f t="shared" si="12"/>
        <v>0</v>
      </c>
      <c r="BB45" s="1">
        <f t="shared" si="13"/>
        <v>0</v>
      </c>
      <c r="BC45" s="1"/>
      <c r="BD45" s="1"/>
      <c r="BE45" s="1"/>
      <c r="BF45" s="1"/>
      <c r="BG45" s="1"/>
      <c r="BH45" s="1"/>
      <c r="BI45" s="1"/>
    </row>
    <row r="46" spans="1:61" ht="14.25" customHeight="1" x14ac:dyDescent="0.25">
      <c r="A46" s="1">
        <v>43</v>
      </c>
      <c r="B46" s="1" t="str">
        <f>Üldinfo!B45</f>
        <v>Mees</v>
      </c>
      <c r="C46" s="1" t="str">
        <f>Üldinfo!C45</f>
        <v>18-19 a</v>
      </c>
      <c r="D46" s="7"/>
      <c r="E46" s="4"/>
      <c r="F46" s="4"/>
      <c r="G46" s="4"/>
      <c r="H46" s="4"/>
      <c r="I46" s="4"/>
      <c r="J46" s="4"/>
      <c r="K46" s="8"/>
      <c r="L46" s="7"/>
      <c r="M46" s="4"/>
      <c r="N46" s="4"/>
      <c r="O46" s="4"/>
      <c r="P46" s="4"/>
      <c r="Q46" s="4"/>
      <c r="R46" s="4"/>
      <c r="S46" s="8"/>
      <c r="T46" s="7"/>
      <c r="U46" s="4"/>
      <c r="V46" s="4"/>
      <c r="W46" s="4"/>
      <c r="X46" s="4"/>
      <c r="Y46" s="4"/>
      <c r="Z46" s="4"/>
      <c r="AA46" s="8"/>
      <c r="AB46" s="7"/>
      <c r="AC46" s="4"/>
      <c r="AD46" s="4"/>
      <c r="AE46" s="4"/>
      <c r="AF46" s="4"/>
      <c r="AG46" s="4"/>
      <c r="AH46" s="4"/>
      <c r="AI46" s="8"/>
      <c r="AJ46" s="4"/>
      <c r="AK46" s="1">
        <f t="shared" ref="AK46:AK147" si="14">COUNTA(D46:AI46)</f>
        <v>0</v>
      </c>
      <c r="AL46" s="1">
        <f>Üldinfo!AN45</f>
        <v>28</v>
      </c>
      <c r="AM46" s="16">
        <f t="shared" si="1"/>
        <v>0</v>
      </c>
      <c r="AN46" s="1"/>
      <c r="AO46" s="4">
        <f t="shared" si="2"/>
        <v>0</v>
      </c>
      <c r="AP46" s="4">
        <f t="shared" si="3"/>
        <v>0</v>
      </c>
      <c r="AQ46" s="4">
        <f t="shared" si="4"/>
        <v>0</v>
      </c>
      <c r="AR46" s="1">
        <f t="shared" si="5"/>
        <v>0</v>
      </c>
      <c r="AS46" s="4"/>
      <c r="AT46" s="1">
        <f t="shared" si="6"/>
        <v>0</v>
      </c>
      <c r="AU46" s="1">
        <f t="shared" si="7"/>
        <v>0</v>
      </c>
      <c r="AV46" s="1">
        <f t="shared" si="8"/>
        <v>0</v>
      </c>
      <c r="AW46" s="1">
        <f t="shared" si="9"/>
        <v>0</v>
      </c>
      <c r="AX46" s="1">
        <f t="shared" si="10"/>
        <v>0</v>
      </c>
      <c r="AY46" s="1">
        <f t="shared" si="11"/>
        <v>0</v>
      </c>
      <c r="AZ46" s="1"/>
      <c r="BA46" s="1">
        <f t="shared" si="12"/>
        <v>0</v>
      </c>
      <c r="BB46" s="1">
        <f t="shared" si="13"/>
        <v>0</v>
      </c>
      <c r="BC46" s="1"/>
      <c r="BD46" s="1"/>
      <c r="BE46" s="1"/>
      <c r="BF46" s="1"/>
      <c r="BG46" s="1"/>
      <c r="BH46" s="1"/>
      <c r="BI46" s="1"/>
    </row>
    <row r="47" spans="1:61" ht="14.25" customHeight="1" x14ac:dyDescent="0.25">
      <c r="A47" s="1">
        <v>44</v>
      </c>
      <c r="B47" s="1" t="str">
        <f>Üldinfo!B46</f>
        <v>Alaealine</v>
      </c>
      <c r="C47" s="1" t="str">
        <f>Üldinfo!C46</f>
        <v>4-8 a</v>
      </c>
      <c r="D47" s="7"/>
      <c r="E47" s="4"/>
      <c r="F47" s="4"/>
      <c r="G47" s="4"/>
      <c r="H47" s="4"/>
      <c r="I47" s="4"/>
      <c r="J47" s="4"/>
      <c r="K47" s="8"/>
      <c r="L47" s="7"/>
      <c r="M47" s="4"/>
      <c r="N47" s="4"/>
      <c r="O47" s="4"/>
      <c r="P47" s="4"/>
      <c r="Q47" s="4"/>
      <c r="R47" s="4"/>
      <c r="S47" s="8"/>
      <c r="T47" s="7"/>
      <c r="U47" s="4"/>
      <c r="V47" s="4"/>
      <c r="W47" s="4"/>
      <c r="X47" s="4"/>
      <c r="Y47" s="4"/>
      <c r="Z47" s="4"/>
      <c r="AA47" s="8"/>
      <c r="AB47" s="7"/>
      <c r="AC47" s="4"/>
      <c r="AD47" s="4"/>
      <c r="AE47" s="4"/>
      <c r="AF47" s="4"/>
      <c r="AG47" s="4"/>
      <c r="AH47" s="4"/>
      <c r="AI47" s="8"/>
      <c r="AJ47" s="4"/>
      <c r="AK47" s="1">
        <f t="shared" si="14"/>
        <v>0</v>
      </c>
      <c r="AL47" s="1">
        <f>Üldinfo!AN46</f>
        <v>0</v>
      </c>
      <c r="AM47" s="16" t="e">
        <f t="shared" si="1"/>
        <v>#DIV/0!</v>
      </c>
      <c r="AN47" s="1"/>
      <c r="AO47" s="4">
        <f t="shared" si="2"/>
        <v>0</v>
      </c>
      <c r="AP47" s="4">
        <f t="shared" si="3"/>
        <v>0</v>
      </c>
      <c r="AQ47" s="4">
        <f t="shared" si="4"/>
        <v>0</v>
      </c>
      <c r="AR47" s="1">
        <f t="shared" si="5"/>
        <v>0</v>
      </c>
      <c r="AS47" s="4"/>
      <c r="AT47" s="1">
        <f t="shared" si="6"/>
        <v>0</v>
      </c>
      <c r="AU47" s="1">
        <f t="shared" si="7"/>
        <v>0</v>
      </c>
      <c r="AV47" s="1">
        <f t="shared" si="8"/>
        <v>0</v>
      </c>
      <c r="AW47" s="1">
        <f t="shared" si="9"/>
        <v>0</v>
      </c>
      <c r="AX47" s="1">
        <f t="shared" si="10"/>
        <v>0</v>
      </c>
      <c r="AY47" s="1">
        <f t="shared" si="11"/>
        <v>0</v>
      </c>
      <c r="AZ47" s="1"/>
      <c r="BA47" s="1">
        <f t="shared" si="12"/>
        <v>0</v>
      </c>
      <c r="BB47" s="1">
        <f t="shared" si="13"/>
        <v>0</v>
      </c>
      <c r="BC47" s="1"/>
      <c r="BD47" s="1"/>
      <c r="BE47" s="1"/>
      <c r="BF47" s="1"/>
      <c r="BG47" s="1"/>
      <c r="BH47" s="1"/>
      <c r="BI47" s="1"/>
    </row>
    <row r="48" spans="1:61" ht="14.25" customHeight="1" x14ac:dyDescent="0.25">
      <c r="A48" s="1">
        <v>45</v>
      </c>
      <c r="B48" s="1" t="str">
        <f>Üldinfo!B47</f>
        <v>Alaealine</v>
      </c>
      <c r="C48" s="1" t="str">
        <f>Üldinfo!C47</f>
        <v>3-9 k</v>
      </c>
      <c r="D48" s="7"/>
      <c r="E48" s="4"/>
      <c r="F48" s="4"/>
      <c r="G48" s="4"/>
      <c r="H48" s="4"/>
      <c r="I48" s="4"/>
      <c r="J48" s="4"/>
      <c r="K48" s="8"/>
      <c r="L48" s="7"/>
      <c r="M48" s="4"/>
      <c r="N48" s="4"/>
      <c r="O48" s="4"/>
      <c r="P48" s="4"/>
      <c r="Q48" s="4"/>
      <c r="R48" s="4"/>
      <c r="S48" s="8"/>
      <c r="T48" s="7"/>
      <c r="U48" s="4"/>
      <c r="V48" s="4"/>
      <c r="W48" s="4"/>
      <c r="X48" s="4"/>
      <c r="Y48" s="4"/>
      <c r="Z48" s="4"/>
      <c r="AA48" s="8"/>
      <c r="AB48" s="7"/>
      <c r="AC48" s="4"/>
      <c r="AD48" s="4"/>
      <c r="AE48" s="4"/>
      <c r="AF48" s="4"/>
      <c r="AG48" s="4"/>
      <c r="AH48" s="4"/>
      <c r="AI48" s="8"/>
      <c r="AJ48" s="4"/>
      <c r="AK48" s="1">
        <f t="shared" si="14"/>
        <v>0</v>
      </c>
      <c r="AL48" s="1">
        <f>Üldinfo!AN47</f>
        <v>0</v>
      </c>
      <c r="AM48" s="16" t="e">
        <f t="shared" si="1"/>
        <v>#DIV/0!</v>
      </c>
      <c r="AN48" s="1"/>
      <c r="AO48" s="4">
        <f t="shared" si="2"/>
        <v>0</v>
      </c>
      <c r="AP48" s="4">
        <f t="shared" si="3"/>
        <v>0</v>
      </c>
      <c r="AQ48" s="4">
        <f t="shared" si="4"/>
        <v>0</v>
      </c>
      <c r="AR48" s="1">
        <f t="shared" si="5"/>
        <v>0</v>
      </c>
      <c r="AS48" s="4"/>
      <c r="AT48" s="1">
        <f t="shared" si="6"/>
        <v>0</v>
      </c>
      <c r="AU48" s="1">
        <f t="shared" si="7"/>
        <v>0</v>
      </c>
      <c r="AV48" s="1">
        <f t="shared" si="8"/>
        <v>0</v>
      </c>
      <c r="AW48" s="1">
        <f t="shared" si="9"/>
        <v>0</v>
      </c>
      <c r="AX48" s="1">
        <f t="shared" si="10"/>
        <v>0</v>
      </c>
      <c r="AY48" s="1">
        <f t="shared" si="11"/>
        <v>0</v>
      </c>
      <c r="AZ48" s="1"/>
      <c r="BA48" s="1">
        <f t="shared" si="12"/>
        <v>0</v>
      </c>
      <c r="BB48" s="1">
        <f t="shared" si="13"/>
        <v>0</v>
      </c>
      <c r="BC48" s="1"/>
      <c r="BD48" s="1"/>
      <c r="BE48" s="1"/>
      <c r="BF48" s="1"/>
      <c r="BG48" s="1"/>
      <c r="BH48" s="1"/>
      <c r="BI48" s="1"/>
    </row>
    <row r="49" spans="1:61" ht="14.25" customHeight="1" x14ac:dyDescent="0.25">
      <c r="A49" s="1">
        <v>46</v>
      </c>
      <c r="B49" s="1" t="str">
        <f>Üldinfo!B48</f>
        <v>Mees</v>
      </c>
      <c r="C49" s="1" t="str">
        <f>Üldinfo!C48</f>
        <v>25-26 a</v>
      </c>
      <c r="D49" s="4"/>
      <c r="E49" s="4"/>
      <c r="F49" s="4"/>
      <c r="G49" s="4"/>
      <c r="H49" s="4"/>
      <c r="I49" s="4"/>
      <c r="J49" s="4"/>
      <c r="K49" s="8"/>
      <c r="L49" s="7"/>
      <c r="M49" s="4"/>
      <c r="N49" s="4"/>
      <c r="O49" s="4"/>
      <c r="P49" s="4"/>
      <c r="Q49" s="4"/>
      <c r="R49" s="4"/>
      <c r="S49" s="8"/>
      <c r="T49" s="7"/>
      <c r="U49" s="4"/>
      <c r="V49" s="4"/>
      <c r="W49" s="4"/>
      <c r="X49" s="4"/>
      <c r="Y49" s="4"/>
      <c r="Z49" s="4"/>
      <c r="AA49" s="8"/>
      <c r="AB49" s="7"/>
      <c r="AC49" s="4"/>
      <c r="AD49" s="4"/>
      <c r="AE49" s="4"/>
      <c r="AF49" s="4"/>
      <c r="AG49" s="4"/>
      <c r="AH49" s="4"/>
      <c r="AI49" s="8"/>
      <c r="AJ49" s="4"/>
      <c r="AK49" s="1">
        <f t="shared" si="14"/>
        <v>0</v>
      </c>
      <c r="AL49" s="1">
        <f>Üldinfo!AN48</f>
        <v>0</v>
      </c>
      <c r="AM49" s="16" t="e">
        <f t="shared" si="1"/>
        <v>#DIV/0!</v>
      </c>
      <c r="AN49" s="1"/>
      <c r="AO49" s="4">
        <f t="shared" si="2"/>
        <v>0</v>
      </c>
      <c r="AP49" s="4">
        <f t="shared" si="3"/>
        <v>0</v>
      </c>
      <c r="AQ49" s="4">
        <f t="shared" si="4"/>
        <v>0</v>
      </c>
      <c r="AR49" s="1">
        <f t="shared" si="5"/>
        <v>0</v>
      </c>
      <c r="AS49" s="4"/>
      <c r="AT49" s="1">
        <f t="shared" si="6"/>
        <v>0</v>
      </c>
      <c r="AU49" s="1">
        <f t="shared" si="7"/>
        <v>0</v>
      </c>
      <c r="AV49" s="1">
        <f t="shared" si="8"/>
        <v>0</v>
      </c>
      <c r="AW49" s="1">
        <f t="shared" si="9"/>
        <v>0</v>
      </c>
      <c r="AX49" s="1">
        <f t="shared" si="10"/>
        <v>0</v>
      </c>
      <c r="AY49" s="1">
        <f t="shared" si="11"/>
        <v>0</v>
      </c>
      <c r="AZ49" s="1"/>
      <c r="BA49" s="1">
        <f t="shared" si="12"/>
        <v>0</v>
      </c>
      <c r="BB49" s="1">
        <f t="shared" si="13"/>
        <v>0</v>
      </c>
      <c r="BC49" s="1"/>
      <c r="BD49" s="1"/>
      <c r="BE49" s="1"/>
      <c r="BF49" s="1"/>
      <c r="BG49" s="1"/>
      <c r="BH49" s="1"/>
      <c r="BI49" s="1"/>
    </row>
    <row r="50" spans="1:61" ht="14.25" customHeight="1" x14ac:dyDescent="0.25">
      <c r="A50" s="1">
        <v>47</v>
      </c>
      <c r="B50" s="1" t="str">
        <f>Üldinfo!B49</f>
        <v>Mees</v>
      </c>
      <c r="C50" s="1" t="str">
        <f>Üldinfo!C49</f>
        <v>18-20 a</v>
      </c>
      <c r="D50" s="4"/>
      <c r="E50" s="4"/>
      <c r="F50" s="4"/>
      <c r="G50" s="4"/>
      <c r="H50" s="4"/>
      <c r="I50" s="4"/>
      <c r="J50" s="4"/>
      <c r="K50" s="8"/>
      <c r="L50" s="7"/>
      <c r="M50" s="4"/>
      <c r="N50" s="4"/>
      <c r="O50" s="4"/>
      <c r="P50" s="4"/>
      <c r="Q50" s="4"/>
      <c r="R50" s="4"/>
      <c r="S50" s="8"/>
      <c r="T50" s="7"/>
      <c r="U50" s="4"/>
      <c r="V50" s="4"/>
      <c r="W50" s="4"/>
      <c r="X50" s="4"/>
      <c r="Y50" s="4"/>
      <c r="Z50" s="4"/>
      <c r="AA50" s="8"/>
      <c r="AB50" s="7"/>
      <c r="AC50" s="4"/>
      <c r="AD50" s="4"/>
      <c r="AE50" s="4"/>
      <c r="AF50" s="4"/>
      <c r="AG50" s="4"/>
      <c r="AH50" s="4"/>
      <c r="AI50" s="8"/>
      <c r="AJ50" s="4"/>
      <c r="AK50" s="1">
        <f t="shared" si="14"/>
        <v>0</v>
      </c>
      <c r="AL50" s="1">
        <f>Üldinfo!AN49</f>
        <v>29</v>
      </c>
      <c r="AM50" s="16">
        <f t="shared" si="1"/>
        <v>0</v>
      </c>
      <c r="AN50" s="1"/>
      <c r="AO50" s="4">
        <f t="shared" si="2"/>
        <v>0</v>
      </c>
      <c r="AP50" s="4">
        <f t="shared" si="3"/>
        <v>0</v>
      </c>
      <c r="AQ50" s="4">
        <f t="shared" si="4"/>
        <v>0</v>
      </c>
      <c r="AR50" s="1">
        <f t="shared" si="5"/>
        <v>0</v>
      </c>
      <c r="AS50" s="4"/>
      <c r="AT50" s="1">
        <f t="shared" si="6"/>
        <v>0</v>
      </c>
      <c r="AU50" s="1">
        <f t="shared" si="7"/>
        <v>0</v>
      </c>
      <c r="AV50" s="1">
        <f t="shared" si="8"/>
        <v>0</v>
      </c>
      <c r="AW50" s="1">
        <f t="shared" si="9"/>
        <v>0</v>
      </c>
      <c r="AX50" s="1">
        <f t="shared" si="10"/>
        <v>0</v>
      </c>
      <c r="AY50" s="1">
        <f t="shared" si="11"/>
        <v>0</v>
      </c>
      <c r="AZ50" s="1"/>
      <c r="BA50" s="1">
        <f t="shared" si="12"/>
        <v>0</v>
      </c>
      <c r="BB50" s="1">
        <f t="shared" si="13"/>
        <v>0</v>
      </c>
      <c r="BC50" s="1"/>
      <c r="BD50" s="1"/>
      <c r="BE50" s="1"/>
      <c r="BF50" s="1"/>
      <c r="BG50" s="1"/>
      <c r="BH50" s="1"/>
      <c r="BI50" s="1"/>
    </row>
    <row r="51" spans="1:61" ht="14.25" customHeight="1" x14ac:dyDescent="0.25">
      <c r="A51" s="1">
        <v>48</v>
      </c>
      <c r="B51" s="1" t="str">
        <f>Üldinfo!B50</f>
        <v>Mees</v>
      </c>
      <c r="C51" s="1" t="str">
        <f>Üldinfo!C50</f>
        <v>25-35 a</v>
      </c>
      <c r="D51" s="4"/>
      <c r="E51" s="4"/>
      <c r="F51" s="4"/>
      <c r="G51" s="4"/>
      <c r="H51" s="4"/>
      <c r="I51" s="4"/>
      <c r="J51" s="4"/>
      <c r="K51" s="8"/>
      <c r="L51" s="7"/>
      <c r="M51" s="4"/>
      <c r="N51" s="4"/>
      <c r="O51" s="4"/>
      <c r="P51" s="4"/>
      <c r="Q51" s="4"/>
      <c r="R51" s="4"/>
      <c r="S51" s="8"/>
      <c r="T51" s="7"/>
      <c r="U51" s="4"/>
      <c r="V51" s="4"/>
      <c r="W51" s="4"/>
      <c r="X51" s="4"/>
      <c r="Y51" s="4"/>
      <c r="Z51" s="4"/>
      <c r="AA51" s="8"/>
      <c r="AB51" s="7"/>
      <c r="AC51" s="4"/>
      <c r="AD51" s="4"/>
      <c r="AE51" s="4"/>
      <c r="AF51" s="4"/>
      <c r="AG51" s="4"/>
      <c r="AH51" s="4"/>
      <c r="AI51" s="8"/>
      <c r="AJ51" s="4"/>
      <c r="AK51" s="1">
        <f t="shared" si="14"/>
        <v>0</v>
      </c>
      <c r="AL51" s="1">
        <f>Üldinfo!AN50</f>
        <v>31</v>
      </c>
      <c r="AM51" s="16">
        <f t="shared" si="1"/>
        <v>0</v>
      </c>
      <c r="AN51" s="1"/>
      <c r="AO51" s="4">
        <f t="shared" si="2"/>
        <v>0</v>
      </c>
      <c r="AP51" s="4">
        <f t="shared" si="3"/>
        <v>0</v>
      </c>
      <c r="AQ51" s="4">
        <f t="shared" si="4"/>
        <v>0</v>
      </c>
      <c r="AR51" s="1">
        <f t="shared" si="5"/>
        <v>0</v>
      </c>
      <c r="AS51" s="4"/>
      <c r="AT51" s="1">
        <f t="shared" si="6"/>
        <v>0</v>
      </c>
      <c r="AU51" s="1">
        <f t="shared" si="7"/>
        <v>0</v>
      </c>
      <c r="AV51" s="1">
        <f t="shared" si="8"/>
        <v>0</v>
      </c>
      <c r="AW51" s="1">
        <f t="shared" si="9"/>
        <v>0</v>
      </c>
      <c r="AX51" s="1">
        <f t="shared" si="10"/>
        <v>0</v>
      </c>
      <c r="AY51" s="1">
        <f t="shared" si="11"/>
        <v>0</v>
      </c>
      <c r="AZ51" s="1"/>
      <c r="BA51" s="1">
        <f t="shared" si="12"/>
        <v>0</v>
      </c>
      <c r="BB51" s="1">
        <f t="shared" si="13"/>
        <v>0</v>
      </c>
      <c r="BC51" s="1"/>
      <c r="BD51" s="1"/>
      <c r="BE51" s="1"/>
      <c r="BF51" s="1"/>
      <c r="BG51" s="1"/>
      <c r="BH51" s="1"/>
      <c r="BI51" s="1"/>
    </row>
    <row r="52" spans="1:61" ht="14.25" customHeight="1" x14ac:dyDescent="0.25">
      <c r="A52" s="1">
        <v>49</v>
      </c>
      <c r="B52" s="1" t="str">
        <f>Üldinfo!B51</f>
        <v>Mees</v>
      </c>
      <c r="C52" s="1" t="str">
        <f>Üldinfo!C51</f>
        <v>18-20 a</v>
      </c>
      <c r="D52" s="4"/>
      <c r="E52" s="4"/>
      <c r="F52" s="4"/>
      <c r="G52" s="4"/>
      <c r="H52" s="4"/>
      <c r="I52" s="4"/>
      <c r="J52" s="4"/>
      <c r="K52" s="8"/>
      <c r="L52" s="7"/>
      <c r="M52" s="4"/>
      <c r="N52" s="4"/>
      <c r="O52" s="4"/>
      <c r="P52" s="4"/>
      <c r="Q52" s="4"/>
      <c r="R52" s="4"/>
      <c r="S52" s="8"/>
      <c r="T52" s="7"/>
      <c r="U52" s="4"/>
      <c r="V52" s="4"/>
      <c r="W52" s="4"/>
      <c r="X52" s="4"/>
      <c r="Y52" s="4"/>
      <c r="Z52" s="4"/>
      <c r="AA52" s="8"/>
      <c r="AB52" s="7"/>
      <c r="AC52" s="4"/>
      <c r="AD52" s="4"/>
      <c r="AE52" s="4"/>
      <c r="AF52" s="4"/>
      <c r="AG52" s="4" t="s">
        <v>87</v>
      </c>
      <c r="AH52" s="4"/>
      <c r="AI52" s="8"/>
      <c r="AJ52" s="4">
        <v>1</v>
      </c>
      <c r="AK52" s="1">
        <f t="shared" si="14"/>
        <v>1</v>
      </c>
      <c r="AL52" s="1">
        <f>Üldinfo!AN51</f>
        <v>2</v>
      </c>
      <c r="AM52" s="16">
        <f t="shared" si="1"/>
        <v>0.5</v>
      </c>
      <c r="AN52" s="1"/>
      <c r="AO52" s="4">
        <f t="shared" si="2"/>
        <v>1</v>
      </c>
      <c r="AP52" s="4">
        <f t="shared" si="3"/>
        <v>0</v>
      </c>
      <c r="AQ52" s="4">
        <f t="shared" si="4"/>
        <v>0</v>
      </c>
      <c r="AR52" s="1">
        <f t="shared" si="5"/>
        <v>1</v>
      </c>
      <c r="AS52" s="4"/>
      <c r="AT52" s="1">
        <f t="shared" si="6"/>
        <v>0</v>
      </c>
      <c r="AU52" s="1">
        <f t="shared" si="7"/>
        <v>1</v>
      </c>
      <c r="AV52" s="1">
        <f t="shared" si="8"/>
        <v>0</v>
      </c>
      <c r="AW52" s="1">
        <f t="shared" si="9"/>
        <v>0</v>
      </c>
      <c r="AX52" s="1">
        <f t="shared" si="10"/>
        <v>0</v>
      </c>
      <c r="AY52" s="1">
        <f t="shared" si="11"/>
        <v>1</v>
      </c>
      <c r="AZ52" s="1"/>
      <c r="BA52" s="1">
        <f t="shared" si="12"/>
        <v>0</v>
      </c>
      <c r="BB52" s="1">
        <f t="shared" si="13"/>
        <v>0</v>
      </c>
      <c r="BC52" s="1"/>
      <c r="BD52" s="1"/>
      <c r="BE52" s="1"/>
      <c r="BF52" s="1"/>
      <c r="BG52" s="1"/>
      <c r="BH52" s="1"/>
      <c r="BI52" s="1"/>
    </row>
    <row r="53" spans="1:61" ht="14.25" customHeight="1" x14ac:dyDescent="0.25">
      <c r="A53" s="1">
        <v>50</v>
      </c>
      <c r="B53" s="1" t="str">
        <f>Üldinfo!B52</f>
        <v>Mees</v>
      </c>
      <c r="C53" s="1" t="str">
        <f>Üldinfo!C52</f>
        <v>18-19 a</v>
      </c>
      <c r="D53" s="4"/>
      <c r="E53" s="4"/>
      <c r="F53" s="4"/>
      <c r="G53" s="4"/>
      <c r="H53" s="4"/>
      <c r="I53" s="4"/>
      <c r="J53" s="4"/>
      <c r="K53" s="8"/>
      <c r="L53" s="7"/>
      <c r="M53" s="4"/>
      <c r="N53" s="4"/>
      <c r="O53" s="4"/>
      <c r="P53" s="4"/>
      <c r="Q53" s="4"/>
      <c r="R53" s="4"/>
      <c r="S53" s="8"/>
      <c r="T53" s="7"/>
      <c r="U53" s="4"/>
      <c r="V53" s="4"/>
      <c r="W53" s="4"/>
      <c r="X53" s="4"/>
      <c r="Y53" s="4"/>
      <c r="Z53" s="4"/>
      <c r="AA53" s="8"/>
      <c r="AB53" s="7"/>
      <c r="AC53" s="4"/>
      <c r="AD53" s="4"/>
      <c r="AE53" s="4"/>
      <c r="AF53" s="4"/>
      <c r="AG53" s="4"/>
      <c r="AH53" s="4" t="s">
        <v>236</v>
      </c>
      <c r="AI53" s="8"/>
      <c r="AJ53" s="4">
        <v>1</v>
      </c>
      <c r="AK53" s="1">
        <f t="shared" si="14"/>
        <v>1</v>
      </c>
      <c r="AL53" s="1">
        <f>Üldinfo!AN52</f>
        <v>27</v>
      </c>
      <c r="AM53" s="16">
        <f t="shared" si="1"/>
        <v>3.7037037037037035E-2</v>
      </c>
      <c r="AN53" s="1"/>
      <c r="AO53" s="4">
        <f t="shared" si="2"/>
        <v>0</v>
      </c>
      <c r="AP53" s="4">
        <f t="shared" si="3"/>
        <v>0</v>
      </c>
      <c r="AQ53" s="4">
        <f t="shared" si="4"/>
        <v>2</v>
      </c>
      <c r="AR53" s="1">
        <f t="shared" si="5"/>
        <v>2</v>
      </c>
      <c r="AS53" s="4"/>
      <c r="AT53" s="1">
        <f t="shared" si="6"/>
        <v>0</v>
      </c>
      <c r="AU53" s="1">
        <f t="shared" si="7"/>
        <v>0</v>
      </c>
      <c r="AV53" s="1">
        <f t="shared" si="8"/>
        <v>0</v>
      </c>
      <c r="AW53" s="1">
        <f t="shared" si="9"/>
        <v>1</v>
      </c>
      <c r="AX53" s="1">
        <f t="shared" si="10"/>
        <v>1</v>
      </c>
      <c r="AY53" s="1">
        <f t="shared" si="11"/>
        <v>2</v>
      </c>
      <c r="AZ53" s="1"/>
      <c r="BA53" s="1">
        <f t="shared" si="12"/>
        <v>0</v>
      </c>
      <c r="BB53" s="1">
        <f t="shared" si="13"/>
        <v>0</v>
      </c>
      <c r="BC53" s="1"/>
      <c r="BD53" s="1"/>
      <c r="BE53" s="1"/>
      <c r="BF53" s="1"/>
      <c r="BG53" s="1"/>
      <c r="BH53" s="1"/>
      <c r="BI53" s="1"/>
    </row>
    <row r="54" spans="1:61" ht="14.25" customHeight="1" x14ac:dyDescent="0.25">
      <c r="A54" s="1">
        <v>51</v>
      </c>
      <c r="B54" s="1" t="str">
        <f>Üldinfo!B53</f>
        <v>Naine</v>
      </c>
      <c r="C54" s="1" t="str">
        <f>Üldinfo!C53</f>
        <v>25-40 a</v>
      </c>
      <c r="D54" s="4"/>
      <c r="E54" s="4"/>
      <c r="F54" s="4"/>
      <c r="G54" s="4"/>
      <c r="H54" s="4"/>
      <c r="I54" s="4"/>
      <c r="J54" s="4"/>
      <c r="K54" s="8"/>
      <c r="L54" s="7"/>
      <c r="M54" s="4"/>
      <c r="N54" s="4"/>
      <c r="O54" s="4"/>
      <c r="P54" s="4"/>
      <c r="Q54" s="4"/>
      <c r="R54" s="4"/>
      <c r="S54" s="8"/>
      <c r="T54" s="7"/>
      <c r="U54" s="4"/>
      <c r="V54" s="4"/>
      <c r="W54" s="4"/>
      <c r="X54" s="4"/>
      <c r="Y54" s="4"/>
      <c r="Z54" s="4"/>
      <c r="AA54" s="8"/>
      <c r="AB54" s="7"/>
      <c r="AC54" s="4"/>
      <c r="AD54" s="4"/>
      <c r="AE54" s="4"/>
      <c r="AF54" s="4"/>
      <c r="AG54" s="4"/>
      <c r="AH54" s="4"/>
      <c r="AI54" s="8"/>
      <c r="AJ54" s="4"/>
      <c r="AK54" s="1">
        <f t="shared" si="14"/>
        <v>0</v>
      </c>
      <c r="AL54" s="1">
        <f>Üldinfo!AN53</f>
        <v>0</v>
      </c>
      <c r="AM54" s="16" t="e">
        <f t="shared" si="1"/>
        <v>#DIV/0!</v>
      </c>
      <c r="AN54" s="1"/>
      <c r="AO54" s="4">
        <f t="shared" si="2"/>
        <v>0</v>
      </c>
      <c r="AP54" s="4">
        <f t="shared" si="3"/>
        <v>0</v>
      </c>
      <c r="AQ54" s="4">
        <f t="shared" si="4"/>
        <v>0</v>
      </c>
      <c r="AR54" s="1">
        <f t="shared" si="5"/>
        <v>0</v>
      </c>
      <c r="AS54" s="4"/>
      <c r="AT54" s="1">
        <f t="shared" si="6"/>
        <v>0</v>
      </c>
      <c r="AU54" s="1">
        <f t="shared" si="7"/>
        <v>0</v>
      </c>
      <c r="AV54" s="1">
        <f t="shared" si="8"/>
        <v>0</v>
      </c>
      <c r="AW54" s="1">
        <f t="shared" si="9"/>
        <v>0</v>
      </c>
      <c r="AX54" s="1">
        <f t="shared" si="10"/>
        <v>0</v>
      </c>
      <c r="AY54" s="1">
        <f t="shared" si="11"/>
        <v>0</v>
      </c>
      <c r="AZ54" s="1"/>
      <c r="BA54" s="1">
        <f t="shared" si="12"/>
        <v>0</v>
      </c>
      <c r="BB54" s="1">
        <f t="shared" si="13"/>
        <v>0</v>
      </c>
      <c r="BC54" s="1"/>
      <c r="BD54" s="1"/>
      <c r="BE54" s="1"/>
      <c r="BF54" s="1"/>
      <c r="BG54" s="1"/>
      <c r="BH54" s="1"/>
      <c r="BI54" s="1"/>
    </row>
    <row r="55" spans="1:61" ht="14.25" customHeight="1" x14ac:dyDescent="0.25">
      <c r="A55" s="1">
        <v>52</v>
      </c>
      <c r="B55" s="1" t="str">
        <f>Üldinfo!B54</f>
        <v>Alaealine</v>
      </c>
      <c r="C55" s="1" t="str">
        <f>Üldinfo!C54</f>
        <v>10-16 a</v>
      </c>
      <c r="D55" s="4"/>
      <c r="E55" s="4"/>
      <c r="F55" s="4"/>
      <c r="G55" s="4"/>
      <c r="H55" s="4"/>
      <c r="I55" s="4"/>
      <c r="J55" s="4"/>
      <c r="K55" s="8"/>
      <c r="L55" s="7"/>
      <c r="M55" s="4"/>
      <c r="N55" s="4"/>
      <c r="O55" s="4"/>
      <c r="P55" s="4"/>
      <c r="Q55" s="4"/>
      <c r="R55" s="4"/>
      <c r="S55" s="8"/>
      <c r="T55" s="7"/>
      <c r="U55" s="4"/>
      <c r="V55" s="4"/>
      <c r="W55" s="4"/>
      <c r="X55" s="4"/>
      <c r="Y55" s="4"/>
      <c r="Z55" s="4"/>
      <c r="AA55" s="8"/>
      <c r="AB55" s="7"/>
      <c r="AC55" s="4"/>
      <c r="AD55" s="4"/>
      <c r="AE55" s="4"/>
      <c r="AF55" s="4"/>
      <c r="AG55" s="4"/>
      <c r="AH55" s="4"/>
      <c r="AI55" s="8"/>
      <c r="AJ55" s="4"/>
      <c r="AK55" s="1">
        <f t="shared" si="14"/>
        <v>0</v>
      </c>
      <c r="AL55" s="1">
        <f>Üldinfo!AN54</f>
        <v>0</v>
      </c>
      <c r="AM55" s="16" t="e">
        <f t="shared" si="1"/>
        <v>#DIV/0!</v>
      </c>
      <c r="AN55" s="1"/>
      <c r="AO55" s="4">
        <f t="shared" si="2"/>
        <v>0</v>
      </c>
      <c r="AP55" s="4">
        <f t="shared" si="3"/>
        <v>0</v>
      </c>
      <c r="AQ55" s="4">
        <f t="shared" si="4"/>
        <v>0</v>
      </c>
      <c r="AR55" s="1">
        <f t="shared" si="5"/>
        <v>0</v>
      </c>
      <c r="AS55" s="4"/>
      <c r="AT55" s="1">
        <f t="shared" si="6"/>
        <v>0</v>
      </c>
      <c r="AU55" s="1">
        <f t="shared" si="7"/>
        <v>0</v>
      </c>
      <c r="AV55" s="1">
        <f t="shared" si="8"/>
        <v>0</v>
      </c>
      <c r="AW55" s="1">
        <f t="shared" si="9"/>
        <v>0</v>
      </c>
      <c r="AX55" s="1">
        <f t="shared" si="10"/>
        <v>0</v>
      </c>
      <c r="AY55" s="1">
        <f t="shared" si="11"/>
        <v>0</v>
      </c>
      <c r="AZ55" s="1"/>
      <c r="BA55" s="1">
        <f t="shared" si="12"/>
        <v>0</v>
      </c>
      <c r="BB55" s="1">
        <f t="shared" si="13"/>
        <v>0</v>
      </c>
      <c r="BC55" s="1"/>
      <c r="BD55" s="1"/>
      <c r="BE55" s="1"/>
      <c r="BF55" s="1"/>
      <c r="BG55" s="1"/>
      <c r="BH55" s="1"/>
      <c r="BI55" s="1"/>
    </row>
    <row r="56" spans="1:61" ht="14.25" customHeight="1" x14ac:dyDescent="0.25">
      <c r="A56" s="1">
        <v>53</v>
      </c>
      <c r="B56" s="1" t="str">
        <f>Üldinfo!B55</f>
        <v>Naine ?</v>
      </c>
      <c r="C56" s="1" t="str">
        <f>Üldinfo!C55</f>
        <v>Täisk</v>
      </c>
      <c r="D56" s="4"/>
      <c r="E56" s="4"/>
      <c r="F56" s="4"/>
      <c r="G56" s="4"/>
      <c r="H56" s="4"/>
      <c r="I56" s="4"/>
      <c r="J56" s="4"/>
      <c r="K56" s="8"/>
      <c r="L56" s="7"/>
      <c r="M56" s="4"/>
      <c r="N56" s="4"/>
      <c r="O56" s="4"/>
      <c r="P56" s="4"/>
      <c r="Q56" s="4"/>
      <c r="R56" s="4"/>
      <c r="S56" s="8"/>
      <c r="T56" s="7"/>
      <c r="U56" s="4"/>
      <c r="V56" s="4"/>
      <c r="W56" s="4"/>
      <c r="X56" s="4"/>
      <c r="Y56" s="4"/>
      <c r="Z56" s="4"/>
      <c r="AA56" s="8"/>
      <c r="AB56" s="7"/>
      <c r="AC56" s="4"/>
      <c r="AD56" s="4"/>
      <c r="AE56" s="4"/>
      <c r="AF56" s="4"/>
      <c r="AG56" s="4"/>
      <c r="AH56" s="4"/>
      <c r="AI56" s="8"/>
      <c r="AJ56" s="4"/>
      <c r="AK56" s="1">
        <f t="shared" si="14"/>
        <v>0</v>
      </c>
      <c r="AL56" s="1">
        <f>Üldinfo!AN55</f>
        <v>0</v>
      </c>
      <c r="AM56" s="16" t="e">
        <f t="shared" si="1"/>
        <v>#DIV/0!</v>
      </c>
      <c r="AN56" s="1"/>
      <c r="AO56" s="4">
        <f t="shared" si="2"/>
        <v>0</v>
      </c>
      <c r="AP56" s="4">
        <f t="shared" si="3"/>
        <v>0</v>
      </c>
      <c r="AQ56" s="4">
        <f t="shared" si="4"/>
        <v>0</v>
      </c>
      <c r="AR56" s="1">
        <f t="shared" si="5"/>
        <v>0</v>
      </c>
      <c r="AS56" s="4"/>
      <c r="AT56" s="1">
        <f t="shared" si="6"/>
        <v>0</v>
      </c>
      <c r="AU56" s="1">
        <f t="shared" si="7"/>
        <v>0</v>
      </c>
      <c r="AV56" s="1">
        <f t="shared" si="8"/>
        <v>0</v>
      </c>
      <c r="AW56" s="1">
        <f t="shared" si="9"/>
        <v>0</v>
      </c>
      <c r="AX56" s="1">
        <f t="shared" si="10"/>
        <v>0</v>
      </c>
      <c r="AY56" s="1">
        <f t="shared" si="11"/>
        <v>0</v>
      </c>
      <c r="AZ56" s="1"/>
      <c r="BA56" s="1">
        <f t="shared" si="12"/>
        <v>0</v>
      </c>
      <c r="BB56" s="1">
        <f t="shared" si="13"/>
        <v>0</v>
      </c>
      <c r="BC56" s="1"/>
      <c r="BD56" s="1"/>
      <c r="BE56" s="1"/>
      <c r="BF56" s="1"/>
      <c r="BG56" s="1"/>
      <c r="BH56" s="1"/>
      <c r="BI56" s="1"/>
    </row>
    <row r="57" spans="1:61" ht="14.25" customHeight="1" x14ac:dyDescent="0.25">
      <c r="A57" s="1">
        <v>54</v>
      </c>
      <c r="B57" s="1" t="str">
        <f>Üldinfo!B56</f>
        <v>Naine</v>
      </c>
      <c r="C57" s="1" t="str">
        <f>Üldinfo!C56</f>
        <v>44-50 a</v>
      </c>
      <c r="D57" s="4"/>
      <c r="E57" s="4"/>
      <c r="F57" s="4"/>
      <c r="G57" s="4"/>
      <c r="H57" s="4"/>
      <c r="I57" s="4"/>
      <c r="J57" s="4"/>
      <c r="K57" s="8"/>
      <c r="L57" s="7"/>
      <c r="M57" s="4"/>
      <c r="N57" s="4"/>
      <c r="O57" s="4"/>
      <c r="P57" s="4"/>
      <c r="Q57" s="4"/>
      <c r="R57" s="4"/>
      <c r="S57" s="8"/>
      <c r="T57" s="7"/>
      <c r="U57" s="4"/>
      <c r="V57" s="4"/>
      <c r="W57" s="4" t="s">
        <v>87</v>
      </c>
      <c r="X57" s="4"/>
      <c r="Y57" s="4"/>
      <c r="Z57" s="4"/>
      <c r="AA57" s="8"/>
      <c r="AB57" s="7"/>
      <c r="AC57" s="4"/>
      <c r="AD57" s="4"/>
      <c r="AE57" s="4"/>
      <c r="AF57" s="4"/>
      <c r="AG57" s="4"/>
      <c r="AH57" s="4"/>
      <c r="AI57" s="8"/>
      <c r="AJ57" s="4">
        <v>1</v>
      </c>
      <c r="AK57" s="1">
        <f t="shared" si="14"/>
        <v>1</v>
      </c>
      <c r="AL57" s="1">
        <f>Üldinfo!AN56</f>
        <v>17</v>
      </c>
      <c r="AM57" s="16">
        <f t="shared" si="1"/>
        <v>5.8823529411764705E-2</v>
      </c>
      <c r="AN57" s="1"/>
      <c r="AO57" s="4">
        <f t="shared" si="2"/>
        <v>1</v>
      </c>
      <c r="AP57" s="4">
        <f t="shared" si="3"/>
        <v>0</v>
      </c>
      <c r="AQ57" s="4">
        <f t="shared" si="4"/>
        <v>0</v>
      </c>
      <c r="AR57" s="1">
        <f t="shared" si="5"/>
        <v>1</v>
      </c>
      <c r="AS57" s="4"/>
      <c r="AT57" s="1">
        <f t="shared" si="6"/>
        <v>0</v>
      </c>
      <c r="AU57" s="1">
        <f t="shared" si="7"/>
        <v>1</v>
      </c>
      <c r="AV57" s="1">
        <f t="shared" si="8"/>
        <v>0</v>
      </c>
      <c r="AW57" s="1">
        <f t="shared" si="9"/>
        <v>0</v>
      </c>
      <c r="AX57" s="1">
        <f t="shared" si="10"/>
        <v>0</v>
      </c>
      <c r="AY57" s="1">
        <f t="shared" si="11"/>
        <v>1</v>
      </c>
      <c r="AZ57" s="1"/>
      <c r="BA57" s="1">
        <f t="shared" si="12"/>
        <v>0</v>
      </c>
      <c r="BB57" s="1">
        <f t="shared" si="13"/>
        <v>0</v>
      </c>
      <c r="BC57" s="1"/>
      <c r="BD57" s="1"/>
      <c r="BE57" s="1"/>
      <c r="BF57" s="1"/>
      <c r="BG57" s="1"/>
      <c r="BH57" s="1"/>
      <c r="BI57" s="1"/>
    </row>
    <row r="58" spans="1:61" ht="14.25" customHeight="1" x14ac:dyDescent="0.25">
      <c r="A58" s="1">
        <v>55</v>
      </c>
      <c r="B58" s="1" t="str">
        <f>Üldinfo!B57</f>
        <v>Mees</v>
      </c>
      <c r="C58" s="1" t="str">
        <f>Üldinfo!C57</f>
        <v>25-35 a</v>
      </c>
      <c r="D58" s="4"/>
      <c r="E58" s="4"/>
      <c r="F58" s="4"/>
      <c r="G58" s="4"/>
      <c r="H58" s="4"/>
      <c r="I58" s="4"/>
      <c r="J58" s="4"/>
      <c r="K58" s="8"/>
      <c r="L58" s="7"/>
      <c r="M58" s="4"/>
      <c r="N58" s="4"/>
      <c r="O58" s="4"/>
      <c r="P58" s="4"/>
      <c r="Q58" s="4"/>
      <c r="R58" s="4"/>
      <c r="S58" s="8"/>
      <c r="T58" s="7"/>
      <c r="U58" s="4"/>
      <c r="V58" s="4"/>
      <c r="W58" s="4"/>
      <c r="X58" s="4"/>
      <c r="Y58" s="4"/>
      <c r="Z58" s="4"/>
      <c r="AA58" s="8"/>
      <c r="AB58" s="7"/>
      <c r="AC58" s="4"/>
      <c r="AD58" s="4"/>
      <c r="AE58" s="4"/>
      <c r="AF58" s="4"/>
      <c r="AG58" s="4"/>
      <c r="AH58" s="4"/>
      <c r="AI58" s="8"/>
      <c r="AJ58" s="4"/>
      <c r="AK58" s="1">
        <f t="shared" si="14"/>
        <v>0</v>
      </c>
      <c r="AL58" s="1">
        <f>Üldinfo!AN57</f>
        <v>28</v>
      </c>
      <c r="AM58" s="16">
        <f t="shared" si="1"/>
        <v>0</v>
      </c>
      <c r="AN58" s="1"/>
      <c r="AO58" s="4">
        <f t="shared" si="2"/>
        <v>0</v>
      </c>
      <c r="AP58" s="4">
        <f t="shared" si="3"/>
        <v>0</v>
      </c>
      <c r="AQ58" s="4">
        <f t="shared" si="4"/>
        <v>0</v>
      </c>
      <c r="AR58" s="1">
        <f t="shared" si="5"/>
        <v>0</v>
      </c>
      <c r="AS58" s="4"/>
      <c r="AT58" s="1">
        <f t="shared" si="6"/>
        <v>0</v>
      </c>
      <c r="AU58" s="1">
        <f t="shared" si="7"/>
        <v>0</v>
      </c>
      <c r="AV58" s="1">
        <f t="shared" si="8"/>
        <v>0</v>
      </c>
      <c r="AW58" s="1">
        <f t="shared" si="9"/>
        <v>0</v>
      </c>
      <c r="AX58" s="1">
        <f t="shared" si="10"/>
        <v>0</v>
      </c>
      <c r="AY58" s="1">
        <f t="shared" si="11"/>
        <v>0</v>
      </c>
      <c r="AZ58" s="1"/>
      <c r="BA58" s="1">
        <f t="shared" si="12"/>
        <v>0</v>
      </c>
      <c r="BB58" s="1">
        <f t="shared" si="13"/>
        <v>0</v>
      </c>
      <c r="BC58" s="1"/>
      <c r="BD58" s="1"/>
      <c r="BE58" s="1"/>
      <c r="BF58" s="1"/>
      <c r="BG58" s="1"/>
      <c r="BH58" s="1"/>
      <c r="BI58" s="1"/>
    </row>
    <row r="59" spans="1:61" ht="14.25" customHeight="1" x14ac:dyDescent="0.25">
      <c r="A59" s="1">
        <v>56</v>
      </c>
      <c r="B59" s="1" t="str">
        <f>Üldinfo!B58</f>
        <v>Mees</v>
      </c>
      <c r="C59" s="1" t="str">
        <f>Üldinfo!C58</f>
        <v>50+ a</v>
      </c>
      <c r="D59" s="4"/>
      <c r="E59" s="4"/>
      <c r="F59" s="4"/>
      <c r="G59" s="4"/>
      <c r="H59" s="4"/>
      <c r="I59" s="4"/>
      <c r="J59" s="4"/>
      <c r="K59" s="8"/>
      <c r="L59" s="7"/>
      <c r="M59" s="4"/>
      <c r="N59" s="4"/>
      <c r="O59" s="4"/>
      <c r="P59" s="4"/>
      <c r="Q59" s="4"/>
      <c r="R59" s="4" t="s">
        <v>87</v>
      </c>
      <c r="S59" s="8"/>
      <c r="T59" s="7"/>
      <c r="U59" s="4"/>
      <c r="V59" s="4"/>
      <c r="W59" s="4"/>
      <c r="X59" s="4"/>
      <c r="Y59" s="4"/>
      <c r="Z59" s="4"/>
      <c r="AA59" s="8"/>
      <c r="AB59" s="7"/>
      <c r="AC59" s="4"/>
      <c r="AD59" s="4"/>
      <c r="AE59" s="4"/>
      <c r="AF59" s="4"/>
      <c r="AG59" s="4"/>
      <c r="AH59" s="4"/>
      <c r="AI59" s="8"/>
      <c r="AJ59" s="4">
        <v>1</v>
      </c>
      <c r="AK59" s="1">
        <f t="shared" si="14"/>
        <v>1</v>
      </c>
      <c r="AL59" s="1">
        <f>Üldinfo!AN58</f>
        <v>29</v>
      </c>
      <c r="AM59" s="16">
        <f t="shared" si="1"/>
        <v>3.4482758620689655E-2</v>
      </c>
      <c r="AN59" s="1"/>
      <c r="AO59" s="4">
        <f t="shared" si="2"/>
        <v>1</v>
      </c>
      <c r="AP59" s="4">
        <f t="shared" si="3"/>
        <v>0</v>
      </c>
      <c r="AQ59" s="4">
        <f t="shared" si="4"/>
        <v>0</v>
      </c>
      <c r="AR59" s="1">
        <f t="shared" si="5"/>
        <v>1</v>
      </c>
      <c r="AS59" s="4"/>
      <c r="AT59" s="1">
        <f t="shared" si="6"/>
        <v>0</v>
      </c>
      <c r="AU59" s="1">
        <f t="shared" si="7"/>
        <v>1</v>
      </c>
      <c r="AV59" s="1">
        <f t="shared" si="8"/>
        <v>0</v>
      </c>
      <c r="AW59" s="1">
        <f t="shared" si="9"/>
        <v>0</v>
      </c>
      <c r="AX59" s="1">
        <f t="shared" si="10"/>
        <v>0</v>
      </c>
      <c r="AY59" s="1">
        <f t="shared" si="11"/>
        <v>1</v>
      </c>
      <c r="AZ59" s="1"/>
      <c r="BA59" s="1">
        <f t="shared" si="12"/>
        <v>0</v>
      </c>
      <c r="BB59" s="1">
        <f t="shared" si="13"/>
        <v>0</v>
      </c>
      <c r="BC59" s="1"/>
      <c r="BD59" s="1"/>
      <c r="BE59" s="1"/>
      <c r="BF59" s="1"/>
      <c r="BG59" s="1"/>
      <c r="BH59" s="1"/>
      <c r="BI59" s="1"/>
    </row>
    <row r="60" spans="1:61" ht="14.25" customHeight="1" x14ac:dyDescent="0.25">
      <c r="A60" s="1">
        <v>57</v>
      </c>
      <c r="B60" s="1" t="str">
        <f>Üldinfo!B59</f>
        <v>Naine</v>
      </c>
      <c r="C60" s="1" t="str">
        <f>Üldinfo!C59</f>
        <v>25-35 a</v>
      </c>
      <c r="D60" s="4"/>
      <c r="E60" s="4"/>
      <c r="F60" s="4"/>
      <c r="G60" s="4"/>
      <c r="H60" s="4"/>
      <c r="I60" s="4"/>
      <c r="J60" s="4"/>
      <c r="K60" s="8"/>
      <c r="L60" s="7"/>
      <c r="M60" s="4"/>
      <c r="N60" s="4"/>
      <c r="O60" s="4"/>
      <c r="P60" s="4"/>
      <c r="Q60" s="4"/>
      <c r="R60" s="4"/>
      <c r="S60" s="8"/>
      <c r="T60" s="7"/>
      <c r="U60" s="4"/>
      <c r="V60" s="4"/>
      <c r="W60" s="4"/>
      <c r="X60" s="4"/>
      <c r="Y60" s="4"/>
      <c r="Z60" s="4"/>
      <c r="AA60" s="8"/>
      <c r="AB60" s="7"/>
      <c r="AC60" s="4"/>
      <c r="AD60" s="4"/>
      <c r="AE60" s="4"/>
      <c r="AF60" s="4"/>
      <c r="AG60" s="4" t="s">
        <v>87</v>
      </c>
      <c r="AH60" s="4"/>
      <c r="AI60" s="8"/>
      <c r="AJ60" s="4">
        <v>1</v>
      </c>
      <c r="AK60" s="1">
        <f t="shared" si="14"/>
        <v>1</v>
      </c>
      <c r="AL60" s="1">
        <f>Üldinfo!AN59</f>
        <v>27</v>
      </c>
      <c r="AM60" s="16">
        <f t="shared" si="1"/>
        <v>3.7037037037037035E-2</v>
      </c>
      <c r="AN60" s="1"/>
      <c r="AO60" s="4">
        <f t="shared" si="2"/>
        <v>1</v>
      </c>
      <c r="AP60" s="4">
        <f t="shared" si="3"/>
        <v>0</v>
      </c>
      <c r="AQ60" s="4">
        <f t="shared" si="4"/>
        <v>0</v>
      </c>
      <c r="AR60" s="1">
        <f t="shared" si="5"/>
        <v>1</v>
      </c>
      <c r="AS60" s="4"/>
      <c r="AT60" s="1">
        <f t="shared" si="6"/>
        <v>0</v>
      </c>
      <c r="AU60" s="1">
        <f t="shared" si="7"/>
        <v>1</v>
      </c>
      <c r="AV60" s="1">
        <f t="shared" si="8"/>
        <v>0</v>
      </c>
      <c r="AW60" s="1">
        <f t="shared" si="9"/>
        <v>0</v>
      </c>
      <c r="AX60" s="1">
        <f t="shared" si="10"/>
        <v>0</v>
      </c>
      <c r="AY60" s="1">
        <f t="shared" si="11"/>
        <v>1</v>
      </c>
      <c r="AZ60" s="1"/>
      <c r="BA60" s="1">
        <f t="shared" si="12"/>
        <v>0</v>
      </c>
      <c r="BB60" s="1">
        <f t="shared" si="13"/>
        <v>0</v>
      </c>
      <c r="BC60" s="1"/>
      <c r="BD60" s="1"/>
      <c r="BE60" s="1"/>
      <c r="BF60" s="1"/>
      <c r="BG60" s="1"/>
      <c r="BH60" s="1"/>
      <c r="BI60" s="1"/>
    </row>
    <row r="61" spans="1:61" ht="14.25" customHeight="1" x14ac:dyDescent="0.25">
      <c r="A61" s="1">
        <v>58</v>
      </c>
      <c r="B61" s="1" t="str">
        <f>Üldinfo!B60</f>
        <v>Alaealine</v>
      </c>
      <c r="C61" s="1" t="str">
        <f>Üldinfo!C60</f>
        <v>4-8 a</v>
      </c>
      <c r="D61" s="4"/>
      <c r="E61" s="4"/>
      <c r="F61" s="4"/>
      <c r="G61" s="4"/>
      <c r="H61" s="4"/>
      <c r="I61" s="4"/>
      <c r="J61" s="4"/>
      <c r="K61" s="8"/>
      <c r="L61" s="7"/>
      <c r="M61" s="4"/>
      <c r="N61" s="4"/>
      <c r="O61" s="4"/>
      <c r="P61" s="4"/>
      <c r="Q61" s="4"/>
      <c r="R61" s="4"/>
      <c r="S61" s="8"/>
      <c r="T61" s="7"/>
      <c r="U61" s="4"/>
      <c r="V61" s="4"/>
      <c r="W61" s="4"/>
      <c r="X61" s="4"/>
      <c r="Y61" s="4"/>
      <c r="Z61" s="4"/>
      <c r="AA61" s="8"/>
      <c r="AB61" s="7"/>
      <c r="AC61" s="4"/>
      <c r="AD61" s="4"/>
      <c r="AE61" s="4"/>
      <c r="AF61" s="4"/>
      <c r="AG61" s="4"/>
      <c r="AH61" s="4"/>
      <c r="AI61" s="8"/>
      <c r="AJ61" s="4"/>
      <c r="AK61" s="1">
        <f t="shared" si="14"/>
        <v>0</v>
      </c>
      <c r="AL61" s="1">
        <f>Üldinfo!AN60</f>
        <v>0</v>
      </c>
      <c r="AM61" s="16" t="e">
        <f t="shared" si="1"/>
        <v>#DIV/0!</v>
      </c>
      <c r="AN61" s="1"/>
      <c r="AO61" s="4">
        <f t="shared" si="2"/>
        <v>0</v>
      </c>
      <c r="AP61" s="4">
        <f t="shared" si="3"/>
        <v>0</v>
      </c>
      <c r="AQ61" s="4">
        <f t="shared" si="4"/>
        <v>0</v>
      </c>
      <c r="AR61" s="1">
        <f t="shared" si="5"/>
        <v>0</v>
      </c>
      <c r="AS61" s="4"/>
      <c r="AT61" s="1">
        <f t="shared" si="6"/>
        <v>0</v>
      </c>
      <c r="AU61" s="1">
        <f t="shared" si="7"/>
        <v>0</v>
      </c>
      <c r="AV61" s="1">
        <f t="shared" si="8"/>
        <v>0</v>
      </c>
      <c r="AW61" s="1">
        <f t="shared" si="9"/>
        <v>0</v>
      </c>
      <c r="AX61" s="1">
        <f t="shared" si="10"/>
        <v>0</v>
      </c>
      <c r="AY61" s="1">
        <f t="shared" si="11"/>
        <v>0</v>
      </c>
      <c r="AZ61" s="1"/>
      <c r="BA61" s="1">
        <f t="shared" si="12"/>
        <v>0</v>
      </c>
      <c r="BB61" s="1">
        <f t="shared" si="13"/>
        <v>0</v>
      </c>
      <c r="BC61" s="1"/>
      <c r="BD61" s="1"/>
      <c r="BE61" s="1"/>
      <c r="BF61" s="1"/>
      <c r="BG61" s="1"/>
      <c r="BH61" s="1"/>
      <c r="BI61" s="1"/>
    </row>
    <row r="62" spans="1:61" ht="14.25" customHeight="1" x14ac:dyDescent="0.25">
      <c r="A62" s="1">
        <v>59</v>
      </c>
      <c r="B62" s="1" t="str">
        <f>Üldinfo!B61</f>
        <v>Mees</v>
      </c>
      <c r="C62" s="1" t="str">
        <f>Üldinfo!C61</f>
        <v>40+ a</v>
      </c>
      <c r="D62" s="4"/>
      <c r="E62" s="4"/>
      <c r="F62" s="4"/>
      <c r="G62" s="4"/>
      <c r="H62" s="4"/>
      <c r="I62" s="4"/>
      <c r="J62" s="4"/>
      <c r="K62" s="8"/>
      <c r="L62" s="7"/>
      <c r="M62" s="4"/>
      <c r="N62" s="4"/>
      <c r="O62" s="4"/>
      <c r="P62" s="4"/>
      <c r="Q62" s="4"/>
      <c r="R62" s="4"/>
      <c r="S62" s="8"/>
      <c r="T62" s="7"/>
      <c r="U62" s="4"/>
      <c r="V62" s="4"/>
      <c r="W62" s="4"/>
      <c r="X62" s="4"/>
      <c r="Y62" s="4"/>
      <c r="Z62" s="4"/>
      <c r="AA62" s="8"/>
      <c r="AB62" s="7"/>
      <c r="AC62" s="4"/>
      <c r="AD62" s="4"/>
      <c r="AE62" s="4"/>
      <c r="AF62" s="4"/>
      <c r="AG62" s="4"/>
      <c r="AH62" s="4"/>
      <c r="AI62" s="8"/>
      <c r="AJ62" s="4"/>
      <c r="AK62" s="1">
        <f t="shared" si="14"/>
        <v>0</v>
      </c>
      <c r="AL62" s="1">
        <f>Üldinfo!AN61</f>
        <v>0</v>
      </c>
      <c r="AM62" s="16" t="e">
        <f t="shared" si="1"/>
        <v>#DIV/0!</v>
      </c>
      <c r="AN62" s="1"/>
      <c r="AO62" s="4">
        <f t="shared" si="2"/>
        <v>0</v>
      </c>
      <c r="AP62" s="4">
        <f t="shared" si="3"/>
        <v>0</v>
      </c>
      <c r="AQ62" s="4">
        <f t="shared" si="4"/>
        <v>0</v>
      </c>
      <c r="AR62" s="1">
        <f t="shared" si="5"/>
        <v>0</v>
      </c>
      <c r="AS62" s="4"/>
      <c r="AT62" s="1">
        <f t="shared" si="6"/>
        <v>0</v>
      </c>
      <c r="AU62" s="1">
        <f t="shared" si="7"/>
        <v>0</v>
      </c>
      <c r="AV62" s="1">
        <f t="shared" si="8"/>
        <v>0</v>
      </c>
      <c r="AW62" s="1">
        <f t="shared" si="9"/>
        <v>0</v>
      </c>
      <c r="AX62" s="1">
        <f t="shared" si="10"/>
        <v>0</v>
      </c>
      <c r="AY62" s="1">
        <f t="shared" si="11"/>
        <v>0</v>
      </c>
      <c r="AZ62" s="1"/>
      <c r="BA62" s="1">
        <f t="shared" si="12"/>
        <v>0</v>
      </c>
      <c r="BB62" s="1">
        <f t="shared" si="13"/>
        <v>0</v>
      </c>
      <c r="BC62" s="1"/>
      <c r="BD62" s="1"/>
      <c r="BE62" s="1"/>
      <c r="BF62" s="1"/>
      <c r="BG62" s="1"/>
      <c r="BH62" s="1"/>
      <c r="BI62" s="1"/>
    </row>
    <row r="63" spans="1:61" ht="14.25" customHeight="1" x14ac:dyDescent="0.25">
      <c r="A63" s="1">
        <v>60</v>
      </c>
      <c r="B63" s="1" t="str">
        <f>Üldinfo!B62</f>
        <v>Alaealine</v>
      </c>
      <c r="C63" s="1" t="str">
        <f>Üldinfo!C62</f>
        <v>0 ± 2 k</v>
      </c>
      <c r="D63" s="4"/>
      <c r="E63" s="4"/>
      <c r="F63" s="4"/>
      <c r="G63" s="4"/>
      <c r="H63" s="4"/>
      <c r="I63" s="4"/>
      <c r="J63" s="4"/>
      <c r="K63" s="8"/>
      <c r="L63" s="7"/>
      <c r="M63" s="4"/>
      <c r="N63" s="4"/>
      <c r="O63" s="4"/>
      <c r="P63" s="4"/>
      <c r="Q63" s="4"/>
      <c r="R63" s="4"/>
      <c r="S63" s="8"/>
      <c r="T63" s="7"/>
      <c r="U63" s="4"/>
      <c r="V63" s="4"/>
      <c r="W63" s="4"/>
      <c r="X63" s="4"/>
      <c r="Y63" s="4"/>
      <c r="Z63" s="4"/>
      <c r="AA63" s="8"/>
      <c r="AB63" s="7"/>
      <c r="AC63" s="4"/>
      <c r="AD63" s="4"/>
      <c r="AE63" s="4"/>
      <c r="AF63" s="4"/>
      <c r="AG63" s="4"/>
      <c r="AH63" s="4"/>
      <c r="AI63" s="8"/>
      <c r="AJ63" s="4"/>
      <c r="AK63" s="1">
        <f t="shared" si="14"/>
        <v>0</v>
      </c>
      <c r="AL63" s="1">
        <f>Üldinfo!AN62</f>
        <v>0</v>
      </c>
      <c r="AM63" s="16" t="e">
        <f t="shared" si="1"/>
        <v>#DIV/0!</v>
      </c>
      <c r="AN63" s="1"/>
      <c r="AO63" s="4">
        <f t="shared" si="2"/>
        <v>0</v>
      </c>
      <c r="AP63" s="4">
        <f t="shared" si="3"/>
        <v>0</v>
      </c>
      <c r="AQ63" s="4">
        <f t="shared" si="4"/>
        <v>0</v>
      </c>
      <c r="AR63" s="1">
        <f t="shared" si="5"/>
        <v>0</v>
      </c>
      <c r="AS63" s="4"/>
      <c r="AT63" s="1">
        <f t="shared" si="6"/>
        <v>0</v>
      </c>
      <c r="AU63" s="1">
        <f t="shared" si="7"/>
        <v>0</v>
      </c>
      <c r="AV63" s="1">
        <f t="shared" si="8"/>
        <v>0</v>
      </c>
      <c r="AW63" s="1">
        <f t="shared" si="9"/>
        <v>0</v>
      </c>
      <c r="AX63" s="1">
        <f t="shared" si="10"/>
        <v>0</v>
      </c>
      <c r="AY63" s="1">
        <f t="shared" si="11"/>
        <v>0</v>
      </c>
      <c r="AZ63" s="1"/>
      <c r="BA63" s="1">
        <f t="shared" si="12"/>
        <v>0</v>
      </c>
      <c r="BB63" s="1">
        <f t="shared" si="13"/>
        <v>0</v>
      </c>
      <c r="BC63" s="1"/>
      <c r="BD63" s="1"/>
      <c r="BE63" s="1"/>
      <c r="BF63" s="1"/>
      <c r="BG63" s="1"/>
      <c r="BH63" s="1"/>
      <c r="BI63" s="1"/>
    </row>
    <row r="64" spans="1:61" ht="14.25" customHeight="1" x14ac:dyDescent="0.25">
      <c r="A64" s="1">
        <v>61</v>
      </c>
      <c r="B64" s="1" t="str">
        <f>Üldinfo!B63</f>
        <v>Alaealine</v>
      </c>
      <c r="C64" s="1" t="str">
        <f>Üldinfo!C63</f>
        <v>12-16 a</v>
      </c>
      <c r="D64" s="4"/>
      <c r="E64" s="4"/>
      <c r="F64" s="4"/>
      <c r="G64" s="4"/>
      <c r="H64" s="4"/>
      <c r="I64" s="4"/>
      <c r="J64" s="4"/>
      <c r="K64" s="8"/>
      <c r="L64" s="7"/>
      <c r="M64" s="4"/>
      <c r="N64" s="4"/>
      <c r="O64" s="4"/>
      <c r="P64" s="4"/>
      <c r="Q64" s="4"/>
      <c r="R64" s="4"/>
      <c r="S64" s="8"/>
      <c r="T64" s="7"/>
      <c r="U64" s="4"/>
      <c r="V64" s="4"/>
      <c r="W64" s="4" t="s">
        <v>243</v>
      </c>
      <c r="X64" s="4"/>
      <c r="Y64" s="4"/>
      <c r="Z64" s="4"/>
      <c r="AA64" s="8"/>
      <c r="AB64" s="7"/>
      <c r="AC64" s="4"/>
      <c r="AD64" s="4"/>
      <c r="AE64" s="4"/>
      <c r="AF64" s="4"/>
      <c r="AG64" s="4"/>
      <c r="AH64" s="4"/>
      <c r="AI64" s="8"/>
      <c r="AJ64" s="4">
        <v>1</v>
      </c>
      <c r="AK64" s="1">
        <f t="shared" si="14"/>
        <v>1</v>
      </c>
      <c r="AL64" s="1">
        <f>Üldinfo!AN63</f>
        <v>21</v>
      </c>
      <c r="AM64" s="16">
        <f t="shared" si="1"/>
        <v>4.7619047619047616E-2</v>
      </c>
      <c r="AN64" s="1"/>
      <c r="AO64" s="4">
        <f t="shared" si="2"/>
        <v>0</v>
      </c>
      <c r="AP64" s="4">
        <f t="shared" si="3"/>
        <v>2</v>
      </c>
      <c r="AQ64" s="4">
        <f t="shared" si="4"/>
        <v>0</v>
      </c>
      <c r="AR64" s="1">
        <f t="shared" si="5"/>
        <v>2</v>
      </c>
      <c r="AS64" s="4"/>
      <c r="AT64" s="1">
        <f t="shared" si="6"/>
        <v>0</v>
      </c>
      <c r="AU64" s="1">
        <f t="shared" si="7"/>
        <v>1</v>
      </c>
      <c r="AV64" s="1">
        <f t="shared" si="8"/>
        <v>0</v>
      </c>
      <c r="AW64" s="1">
        <f t="shared" si="9"/>
        <v>0</v>
      </c>
      <c r="AX64" s="1">
        <f t="shared" si="10"/>
        <v>1</v>
      </c>
      <c r="AY64" s="1">
        <f t="shared" si="11"/>
        <v>2</v>
      </c>
      <c r="AZ64" s="1"/>
      <c r="BA64" s="1">
        <f t="shared" si="12"/>
        <v>0</v>
      </c>
      <c r="BB64" s="1">
        <f t="shared" si="13"/>
        <v>0</v>
      </c>
      <c r="BC64" s="1"/>
      <c r="BD64" s="1"/>
      <c r="BE64" s="1"/>
      <c r="BF64" s="1"/>
      <c r="BG64" s="1"/>
      <c r="BH64" s="1"/>
      <c r="BI64" s="1"/>
    </row>
    <row r="65" spans="1:61" ht="14.25" customHeight="1" x14ac:dyDescent="0.25">
      <c r="A65" s="1">
        <v>62</v>
      </c>
      <c r="B65" s="1" t="str">
        <f>Üldinfo!B64</f>
        <v>Alaealine</v>
      </c>
      <c r="C65" s="1" t="str">
        <f>Üldinfo!C64</f>
        <v>2 a ± 8 k</v>
      </c>
      <c r="D65" s="4"/>
      <c r="E65" s="4"/>
      <c r="F65" s="4"/>
      <c r="G65" s="4"/>
      <c r="H65" s="4"/>
      <c r="I65" s="4"/>
      <c r="J65" s="4"/>
      <c r="K65" s="8"/>
      <c r="L65" s="7"/>
      <c r="M65" s="4"/>
      <c r="N65" s="4"/>
      <c r="O65" s="4"/>
      <c r="P65" s="4"/>
      <c r="Q65" s="4"/>
      <c r="R65" s="4"/>
      <c r="S65" s="8"/>
      <c r="T65" s="7"/>
      <c r="U65" s="4"/>
      <c r="V65" s="4"/>
      <c r="W65" s="4"/>
      <c r="X65" s="4"/>
      <c r="Y65" s="4"/>
      <c r="Z65" s="4"/>
      <c r="AA65" s="8"/>
      <c r="AB65" s="7"/>
      <c r="AC65" s="4"/>
      <c r="AD65" s="4"/>
      <c r="AE65" s="4"/>
      <c r="AF65" s="4"/>
      <c r="AG65" s="4"/>
      <c r="AH65" s="4"/>
      <c r="AI65" s="8"/>
      <c r="AJ65" s="4"/>
      <c r="AK65" s="1">
        <f t="shared" si="14"/>
        <v>0</v>
      </c>
      <c r="AL65" s="1">
        <f>Üldinfo!AN64</f>
        <v>11</v>
      </c>
      <c r="AM65" s="16">
        <f t="shared" si="1"/>
        <v>0</v>
      </c>
      <c r="AN65" s="1"/>
      <c r="AO65" s="4">
        <f t="shared" si="2"/>
        <v>0</v>
      </c>
      <c r="AP65" s="4">
        <f t="shared" si="3"/>
        <v>0</v>
      </c>
      <c r="AQ65" s="4">
        <f t="shared" si="4"/>
        <v>0</v>
      </c>
      <c r="AR65" s="1">
        <f t="shared" si="5"/>
        <v>0</v>
      </c>
      <c r="AS65" s="4"/>
      <c r="AT65" s="1">
        <f t="shared" si="6"/>
        <v>0</v>
      </c>
      <c r="AU65" s="1">
        <f t="shared" si="7"/>
        <v>0</v>
      </c>
      <c r="AV65" s="1">
        <f t="shared" si="8"/>
        <v>0</v>
      </c>
      <c r="AW65" s="1">
        <f t="shared" si="9"/>
        <v>0</v>
      </c>
      <c r="AX65" s="1">
        <f t="shared" si="10"/>
        <v>0</v>
      </c>
      <c r="AY65" s="1">
        <f t="shared" si="11"/>
        <v>0</v>
      </c>
      <c r="AZ65" s="1"/>
      <c r="BA65" s="1">
        <f t="shared" si="12"/>
        <v>0</v>
      </c>
      <c r="BB65" s="1">
        <f t="shared" si="13"/>
        <v>0</v>
      </c>
      <c r="BC65" s="1"/>
      <c r="BD65" s="1"/>
      <c r="BE65" s="1"/>
      <c r="BF65" s="1"/>
      <c r="BG65" s="1"/>
      <c r="BH65" s="1"/>
      <c r="BI65" s="1"/>
    </row>
    <row r="66" spans="1:61" ht="14.25" customHeight="1" x14ac:dyDescent="0.25">
      <c r="A66" s="1">
        <v>63</v>
      </c>
      <c r="B66" s="1" t="str">
        <f>Üldinfo!B65</f>
        <v>Alaealine</v>
      </c>
      <c r="C66" s="1" t="str">
        <f>Üldinfo!C65</f>
        <v>4-8 a</v>
      </c>
      <c r="D66" s="4"/>
      <c r="E66" s="4"/>
      <c r="F66" s="4"/>
      <c r="G66" s="4"/>
      <c r="H66" s="4"/>
      <c r="I66" s="4"/>
      <c r="J66" s="4"/>
      <c r="K66" s="8"/>
      <c r="L66" s="7"/>
      <c r="M66" s="4"/>
      <c r="N66" s="4"/>
      <c r="O66" s="4"/>
      <c r="P66" s="4"/>
      <c r="Q66" s="4"/>
      <c r="R66" s="4"/>
      <c r="S66" s="8"/>
      <c r="T66" s="7"/>
      <c r="U66" s="4"/>
      <c r="V66" s="4"/>
      <c r="W66" s="4"/>
      <c r="X66" s="4"/>
      <c r="Y66" s="4"/>
      <c r="Z66" s="4"/>
      <c r="AA66" s="8"/>
      <c r="AB66" s="7"/>
      <c r="AC66" s="4"/>
      <c r="AD66" s="4"/>
      <c r="AE66" s="4"/>
      <c r="AF66" s="4"/>
      <c r="AG66" s="4"/>
      <c r="AH66" s="4"/>
      <c r="AI66" s="8"/>
      <c r="AJ66" s="4"/>
      <c r="AK66" s="1">
        <f t="shared" si="14"/>
        <v>0</v>
      </c>
      <c r="AL66" s="1">
        <f>Üldinfo!AN65</f>
        <v>0</v>
      </c>
      <c r="AM66" s="16" t="e">
        <f t="shared" si="1"/>
        <v>#DIV/0!</v>
      </c>
      <c r="AN66" s="1"/>
      <c r="AO66" s="4">
        <f t="shared" si="2"/>
        <v>0</v>
      </c>
      <c r="AP66" s="4">
        <f t="shared" si="3"/>
        <v>0</v>
      </c>
      <c r="AQ66" s="4">
        <f t="shared" si="4"/>
        <v>0</v>
      </c>
      <c r="AR66" s="1">
        <f t="shared" si="5"/>
        <v>0</v>
      </c>
      <c r="AS66" s="4"/>
      <c r="AT66" s="1">
        <f t="shared" si="6"/>
        <v>0</v>
      </c>
      <c r="AU66" s="1">
        <f t="shared" si="7"/>
        <v>0</v>
      </c>
      <c r="AV66" s="1">
        <f t="shared" si="8"/>
        <v>0</v>
      </c>
      <c r="AW66" s="1">
        <f t="shared" si="9"/>
        <v>0</v>
      </c>
      <c r="AX66" s="1">
        <f t="shared" si="10"/>
        <v>0</v>
      </c>
      <c r="AY66" s="1">
        <f t="shared" si="11"/>
        <v>0</v>
      </c>
      <c r="AZ66" s="1"/>
      <c r="BA66" s="1">
        <f t="shared" si="12"/>
        <v>0</v>
      </c>
      <c r="BB66" s="1">
        <f t="shared" si="13"/>
        <v>0</v>
      </c>
      <c r="BC66" s="1"/>
      <c r="BD66" s="1"/>
      <c r="BE66" s="1"/>
      <c r="BF66" s="1"/>
      <c r="BG66" s="1"/>
      <c r="BH66" s="1"/>
      <c r="BI66" s="1"/>
    </row>
    <row r="67" spans="1:61" ht="14.25" customHeight="1" x14ac:dyDescent="0.25">
      <c r="A67" s="1">
        <v>64</v>
      </c>
      <c r="B67" s="1" t="str">
        <f>Üldinfo!B66</f>
        <v>Mees</v>
      </c>
      <c r="C67" s="1" t="str">
        <f>Üldinfo!C66</f>
        <v>20-25 a</v>
      </c>
      <c r="D67" s="4"/>
      <c r="E67" s="4"/>
      <c r="F67" s="4"/>
      <c r="G67" s="4"/>
      <c r="H67" s="4"/>
      <c r="I67" s="4"/>
      <c r="J67" s="4"/>
      <c r="K67" s="8"/>
      <c r="L67" s="7"/>
      <c r="M67" s="4"/>
      <c r="N67" s="4"/>
      <c r="O67" s="4" t="s">
        <v>87</v>
      </c>
      <c r="P67" s="4"/>
      <c r="Q67" s="4"/>
      <c r="R67" s="4"/>
      <c r="S67" s="8"/>
      <c r="T67" s="7"/>
      <c r="U67" s="4"/>
      <c r="V67" s="4"/>
      <c r="W67" s="4"/>
      <c r="X67" s="4"/>
      <c r="Y67" s="4"/>
      <c r="Z67" s="4"/>
      <c r="AA67" s="8"/>
      <c r="AB67" s="7"/>
      <c r="AC67" s="4"/>
      <c r="AD67" s="4"/>
      <c r="AE67" s="4"/>
      <c r="AF67" s="4"/>
      <c r="AG67" s="4"/>
      <c r="AH67" s="4"/>
      <c r="AI67" s="8"/>
      <c r="AJ67" s="4">
        <v>1</v>
      </c>
      <c r="AK67" s="1">
        <f t="shared" si="14"/>
        <v>1</v>
      </c>
      <c r="AL67" s="1">
        <f>Üldinfo!AN66</f>
        <v>23</v>
      </c>
      <c r="AM67" s="16">
        <f t="shared" si="1"/>
        <v>4.3478260869565216E-2</v>
      </c>
      <c r="AN67" s="1"/>
      <c r="AO67" s="4">
        <f t="shared" si="2"/>
        <v>1</v>
      </c>
      <c r="AP67" s="4">
        <f t="shared" si="3"/>
        <v>0</v>
      </c>
      <c r="AQ67" s="4">
        <f t="shared" si="4"/>
        <v>0</v>
      </c>
      <c r="AR67" s="1">
        <f t="shared" si="5"/>
        <v>1</v>
      </c>
      <c r="AS67" s="4"/>
      <c r="AT67" s="1">
        <f t="shared" si="6"/>
        <v>0</v>
      </c>
      <c r="AU67" s="1">
        <f t="shared" si="7"/>
        <v>1</v>
      </c>
      <c r="AV67" s="1">
        <f t="shared" si="8"/>
        <v>0</v>
      </c>
      <c r="AW67" s="1">
        <f t="shared" si="9"/>
        <v>0</v>
      </c>
      <c r="AX67" s="1">
        <f t="shared" si="10"/>
        <v>0</v>
      </c>
      <c r="AY67" s="1">
        <f t="shared" si="11"/>
        <v>1</v>
      </c>
      <c r="AZ67" s="1"/>
      <c r="BA67" s="1">
        <f t="shared" si="12"/>
        <v>0</v>
      </c>
      <c r="BB67" s="1">
        <f t="shared" si="13"/>
        <v>0</v>
      </c>
      <c r="BC67" s="1"/>
      <c r="BD67" s="1"/>
      <c r="BE67" s="1"/>
      <c r="BF67" s="1"/>
      <c r="BG67" s="1"/>
      <c r="BH67" s="1"/>
      <c r="BI67" s="1"/>
    </row>
    <row r="68" spans="1:61" ht="14.25" customHeight="1" x14ac:dyDescent="0.25">
      <c r="A68" s="1">
        <v>65</v>
      </c>
      <c r="B68" s="1" t="str">
        <f>Üldinfo!B67</f>
        <v>Mees</v>
      </c>
      <c r="C68" s="1" t="str">
        <f>Üldinfo!C67</f>
        <v>35-45 a</v>
      </c>
      <c r="D68" s="4"/>
      <c r="E68" s="4"/>
      <c r="F68" s="4"/>
      <c r="G68" s="4"/>
      <c r="H68" s="4"/>
      <c r="I68" s="4"/>
      <c r="J68" s="4"/>
      <c r="K68" s="8"/>
      <c r="L68" s="7"/>
      <c r="M68" s="4"/>
      <c r="N68" s="4"/>
      <c r="O68" s="4"/>
      <c r="P68" s="4"/>
      <c r="Q68" s="4"/>
      <c r="R68" s="4"/>
      <c r="S68" s="8"/>
      <c r="T68" s="7"/>
      <c r="U68" s="4"/>
      <c r="V68" s="4"/>
      <c r="W68" s="4"/>
      <c r="X68" s="4"/>
      <c r="Y68" s="4"/>
      <c r="Z68" s="4"/>
      <c r="AA68" s="8"/>
      <c r="AB68" s="7"/>
      <c r="AC68" s="4"/>
      <c r="AD68" s="4"/>
      <c r="AE68" s="4"/>
      <c r="AF68" s="4"/>
      <c r="AG68" s="4"/>
      <c r="AH68" s="4"/>
      <c r="AI68" s="8"/>
      <c r="AJ68" s="4"/>
      <c r="AK68" s="1">
        <f t="shared" si="14"/>
        <v>0</v>
      </c>
      <c r="AL68" s="1">
        <f>Üldinfo!AN67</f>
        <v>11</v>
      </c>
      <c r="AM68" s="16">
        <f t="shared" si="1"/>
        <v>0</v>
      </c>
      <c r="AN68" s="1"/>
      <c r="AO68" s="4">
        <f t="shared" si="2"/>
        <v>0</v>
      </c>
      <c r="AP68" s="4">
        <f t="shared" si="3"/>
        <v>0</v>
      </c>
      <c r="AQ68" s="4">
        <f t="shared" si="4"/>
        <v>0</v>
      </c>
      <c r="AR68" s="1">
        <f t="shared" si="5"/>
        <v>0</v>
      </c>
      <c r="AS68" s="4"/>
      <c r="AT68" s="1">
        <f t="shared" si="6"/>
        <v>0</v>
      </c>
      <c r="AU68" s="1">
        <f t="shared" si="7"/>
        <v>0</v>
      </c>
      <c r="AV68" s="1">
        <f t="shared" si="8"/>
        <v>0</v>
      </c>
      <c r="AW68" s="1">
        <f t="shared" si="9"/>
        <v>0</v>
      </c>
      <c r="AX68" s="1">
        <f t="shared" si="10"/>
        <v>0</v>
      </c>
      <c r="AY68" s="1">
        <f t="shared" si="11"/>
        <v>0</v>
      </c>
      <c r="AZ68" s="1"/>
      <c r="BA68" s="1">
        <f t="shared" si="12"/>
        <v>0</v>
      </c>
      <c r="BB68" s="1">
        <f t="shared" si="13"/>
        <v>0</v>
      </c>
      <c r="BC68" s="1"/>
      <c r="BD68" s="1"/>
      <c r="BE68" s="1"/>
      <c r="BF68" s="1"/>
      <c r="BG68" s="1"/>
      <c r="BH68" s="1"/>
      <c r="BI68" s="1"/>
    </row>
    <row r="69" spans="1:61" ht="14.25" customHeight="1" x14ac:dyDescent="0.25">
      <c r="A69" s="1">
        <v>66</v>
      </c>
      <c r="B69" s="1" t="str">
        <f>Üldinfo!B68</f>
        <v>Alaealine</v>
      </c>
      <c r="C69" s="1" t="str">
        <f>Üldinfo!C68</f>
        <v>11-16 a</v>
      </c>
      <c r="D69" s="4"/>
      <c r="E69" s="4"/>
      <c r="F69" s="4"/>
      <c r="G69" s="4"/>
      <c r="H69" s="4"/>
      <c r="I69" s="4"/>
      <c r="J69" s="4"/>
      <c r="K69" s="8"/>
      <c r="L69" s="7"/>
      <c r="M69" s="4"/>
      <c r="N69" s="4"/>
      <c r="O69" s="4"/>
      <c r="P69" s="4"/>
      <c r="Q69" s="4"/>
      <c r="R69" s="4"/>
      <c r="S69" s="8"/>
      <c r="T69" s="7"/>
      <c r="U69" s="4"/>
      <c r="V69" s="4"/>
      <c r="W69" s="4"/>
      <c r="X69" s="4"/>
      <c r="Y69" s="4"/>
      <c r="Z69" s="4"/>
      <c r="AA69" s="8"/>
      <c r="AB69" s="7"/>
      <c r="AC69" s="4"/>
      <c r="AD69" s="4"/>
      <c r="AE69" s="4"/>
      <c r="AF69" s="4"/>
      <c r="AG69" s="4"/>
      <c r="AH69" s="4"/>
      <c r="AI69" s="8"/>
      <c r="AJ69" s="4"/>
      <c r="AK69" s="1">
        <f t="shared" si="14"/>
        <v>0</v>
      </c>
      <c r="AL69" s="1">
        <f>Üldinfo!AN68</f>
        <v>1</v>
      </c>
      <c r="AM69" s="16">
        <f t="shared" si="1"/>
        <v>0</v>
      </c>
      <c r="AN69" s="1"/>
      <c r="AO69" s="4">
        <f t="shared" si="2"/>
        <v>0</v>
      </c>
      <c r="AP69" s="4">
        <f t="shared" si="3"/>
        <v>0</v>
      </c>
      <c r="AQ69" s="4">
        <f t="shared" si="4"/>
        <v>0</v>
      </c>
      <c r="AR69" s="1">
        <f t="shared" si="5"/>
        <v>0</v>
      </c>
      <c r="AS69" s="4"/>
      <c r="AT69" s="1">
        <f t="shared" si="6"/>
        <v>0</v>
      </c>
      <c r="AU69" s="1">
        <f t="shared" si="7"/>
        <v>0</v>
      </c>
      <c r="AV69" s="1">
        <f t="shared" si="8"/>
        <v>0</v>
      </c>
      <c r="AW69" s="1">
        <f t="shared" si="9"/>
        <v>0</v>
      </c>
      <c r="AX69" s="1">
        <f t="shared" si="10"/>
        <v>0</v>
      </c>
      <c r="AY69" s="1">
        <f t="shared" si="11"/>
        <v>0</v>
      </c>
      <c r="AZ69" s="1"/>
      <c r="BA69" s="1">
        <f t="shared" si="12"/>
        <v>0</v>
      </c>
      <c r="BB69" s="1">
        <f t="shared" si="13"/>
        <v>0</v>
      </c>
      <c r="BC69" s="1"/>
      <c r="BD69" s="1"/>
      <c r="BE69" s="1"/>
      <c r="BF69" s="1"/>
      <c r="BG69" s="1"/>
      <c r="BH69" s="1"/>
      <c r="BI69" s="1"/>
    </row>
    <row r="70" spans="1:61" ht="14.25" customHeight="1" x14ac:dyDescent="0.25">
      <c r="A70" s="1">
        <v>67</v>
      </c>
      <c r="B70" s="1" t="str">
        <f>Üldinfo!B69</f>
        <v>Mees</v>
      </c>
      <c r="C70" s="1" t="str">
        <f>Üldinfo!C69</f>
        <v>22-24 a</v>
      </c>
      <c r="D70" s="4"/>
      <c r="E70" s="4"/>
      <c r="F70" s="4"/>
      <c r="G70" s="4"/>
      <c r="H70" s="4"/>
      <c r="I70" s="4"/>
      <c r="J70" s="4"/>
      <c r="K70" s="8"/>
      <c r="L70" s="7"/>
      <c r="M70" s="4"/>
      <c r="N70" s="4"/>
      <c r="O70" s="4"/>
      <c r="P70" s="4"/>
      <c r="Q70" s="4"/>
      <c r="R70" s="4"/>
      <c r="S70" s="8"/>
      <c r="T70" s="7"/>
      <c r="U70" s="4"/>
      <c r="V70" s="4"/>
      <c r="W70" s="4"/>
      <c r="X70" s="4"/>
      <c r="Y70" s="4"/>
      <c r="Z70" s="4"/>
      <c r="AA70" s="8"/>
      <c r="AB70" s="7"/>
      <c r="AC70" s="4"/>
      <c r="AD70" s="4"/>
      <c r="AE70" s="4"/>
      <c r="AF70" s="4"/>
      <c r="AG70" s="4"/>
      <c r="AH70" s="4"/>
      <c r="AI70" s="8"/>
      <c r="AJ70" s="4"/>
      <c r="AK70" s="1">
        <f t="shared" si="14"/>
        <v>0</v>
      </c>
      <c r="AL70" s="1">
        <f>Üldinfo!AN69</f>
        <v>31</v>
      </c>
      <c r="AM70" s="16">
        <f t="shared" si="1"/>
        <v>0</v>
      </c>
      <c r="AN70" s="1"/>
      <c r="AO70" s="4">
        <f t="shared" si="2"/>
        <v>0</v>
      </c>
      <c r="AP70" s="4">
        <f t="shared" si="3"/>
        <v>0</v>
      </c>
      <c r="AQ70" s="4">
        <f t="shared" si="4"/>
        <v>0</v>
      </c>
      <c r="AR70" s="1">
        <f t="shared" si="5"/>
        <v>0</v>
      </c>
      <c r="AS70" s="4"/>
      <c r="AT70" s="1">
        <f t="shared" si="6"/>
        <v>0</v>
      </c>
      <c r="AU70" s="1">
        <f t="shared" si="7"/>
        <v>0</v>
      </c>
      <c r="AV70" s="1">
        <f t="shared" si="8"/>
        <v>0</v>
      </c>
      <c r="AW70" s="1">
        <f t="shared" si="9"/>
        <v>0</v>
      </c>
      <c r="AX70" s="1">
        <f t="shared" si="10"/>
        <v>0</v>
      </c>
      <c r="AY70" s="1">
        <f t="shared" si="11"/>
        <v>0</v>
      </c>
      <c r="AZ70" s="1"/>
      <c r="BA70" s="1">
        <f t="shared" si="12"/>
        <v>0</v>
      </c>
      <c r="BB70" s="1">
        <f t="shared" si="13"/>
        <v>0</v>
      </c>
      <c r="BC70" s="1"/>
      <c r="BD70" s="1"/>
      <c r="BE70" s="1"/>
      <c r="BF70" s="1"/>
      <c r="BG70" s="1"/>
      <c r="BH70" s="1"/>
      <c r="BI70" s="1"/>
    </row>
    <row r="71" spans="1:61" ht="14.25" customHeight="1" x14ac:dyDescent="0.25">
      <c r="A71" s="1">
        <v>68</v>
      </c>
      <c r="B71" s="1" t="str">
        <f>Üldinfo!B70</f>
        <v>Alaealine</v>
      </c>
      <c r="C71" s="1" t="str">
        <f>Üldinfo!C70</f>
        <v>3-9 k</v>
      </c>
      <c r="D71" s="4"/>
      <c r="E71" s="4"/>
      <c r="F71" s="4"/>
      <c r="G71" s="4"/>
      <c r="H71" s="4"/>
      <c r="I71" s="4"/>
      <c r="J71" s="4"/>
      <c r="K71" s="8"/>
      <c r="L71" s="7"/>
      <c r="M71" s="4"/>
      <c r="N71" s="4"/>
      <c r="O71" s="4"/>
      <c r="P71" s="4"/>
      <c r="Q71" s="4"/>
      <c r="R71" s="4"/>
      <c r="S71" s="8"/>
      <c r="T71" s="7"/>
      <c r="U71" s="4"/>
      <c r="V71" s="4"/>
      <c r="W71" s="4"/>
      <c r="X71" s="4"/>
      <c r="Y71" s="4"/>
      <c r="Z71" s="4"/>
      <c r="AA71" s="8"/>
      <c r="AB71" s="7"/>
      <c r="AC71" s="4"/>
      <c r="AD71" s="4"/>
      <c r="AE71" s="4"/>
      <c r="AF71" s="4"/>
      <c r="AG71" s="4"/>
      <c r="AH71" s="4"/>
      <c r="AI71" s="8"/>
      <c r="AJ71" s="4"/>
      <c r="AK71" s="1">
        <f t="shared" si="14"/>
        <v>0</v>
      </c>
      <c r="AL71" s="1">
        <f>Üldinfo!AN70</f>
        <v>0</v>
      </c>
      <c r="AM71" s="16" t="e">
        <f t="shared" si="1"/>
        <v>#DIV/0!</v>
      </c>
      <c r="AN71" s="1"/>
      <c r="AO71" s="4">
        <f t="shared" si="2"/>
        <v>0</v>
      </c>
      <c r="AP71" s="4">
        <f t="shared" si="3"/>
        <v>0</v>
      </c>
      <c r="AQ71" s="4">
        <f t="shared" si="4"/>
        <v>0</v>
      </c>
      <c r="AR71" s="1">
        <f t="shared" si="5"/>
        <v>0</v>
      </c>
      <c r="AS71" s="4"/>
      <c r="AT71" s="1">
        <f t="shared" si="6"/>
        <v>0</v>
      </c>
      <c r="AU71" s="1">
        <f t="shared" si="7"/>
        <v>0</v>
      </c>
      <c r="AV71" s="1">
        <f t="shared" si="8"/>
        <v>0</v>
      </c>
      <c r="AW71" s="1">
        <f t="shared" si="9"/>
        <v>0</v>
      </c>
      <c r="AX71" s="1">
        <f t="shared" si="10"/>
        <v>0</v>
      </c>
      <c r="AY71" s="1">
        <f t="shared" si="11"/>
        <v>0</v>
      </c>
      <c r="AZ71" s="1"/>
      <c r="BA71" s="1">
        <f t="shared" si="12"/>
        <v>0</v>
      </c>
      <c r="BB71" s="1">
        <f t="shared" si="13"/>
        <v>0</v>
      </c>
      <c r="BC71" s="1"/>
      <c r="BD71" s="1"/>
      <c r="BE71" s="1"/>
      <c r="BF71" s="1"/>
      <c r="BG71" s="1"/>
      <c r="BH71" s="1"/>
      <c r="BI71" s="1"/>
    </row>
    <row r="72" spans="1:61" ht="14.25" customHeight="1" x14ac:dyDescent="0.25">
      <c r="A72" s="1">
        <v>69</v>
      </c>
      <c r="B72" s="1" t="str">
        <f>Üldinfo!B71</f>
        <v>Mees</v>
      </c>
      <c r="C72" s="1" t="str">
        <f>Üldinfo!C71</f>
        <v>39-44 a</v>
      </c>
      <c r="D72" s="4"/>
      <c r="E72" s="4"/>
      <c r="F72" s="4"/>
      <c r="G72" s="4"/>
      <c r="H72" s="4"/>
      <c r="I72" s="4"/>
      <c r="J72" s="4"/>
      <c r="K72" s="8"/>
      <c r="L72" s="7"/>
      <c r="M72" s="4"/>
      <c r="N72" s="4"/>
      <c r="O72" s="4"/>
      <c r="P72" s="4"/>
      <c r="Q72" s="4"/>
      <c r="R72" s="4"/>
      <c r="S72" s="8"/>
      <c r="T72" s="7"/>
      <c r="U72" s="4"/>
      <c r="V72" s="4"/>
      <c r="W72" s="4"/>
      <c r="X72" s="4"/>
      <c r="Y72" s="4"/>
      <c r="Z72" s="4"/>
      <c r="AA72" s="8"/>
      <c r="AB72" s="7"/>
      <c r="AC72" s="4"/>
      <c r="AD72" s="4"/>
      <c r="AE72" s="4"/>
      <c r="AF72" s="4"/>
      <c r="AG72" s="4"/>
      <c r="AH72" s="4"/>
      <c r="AI72" s="8"/>
      <c r="AJ72" s="4"/>
      <c r="AK72" s="1">
        <f t="shared" si="14"/>
        <v>0</v>
      </c>
      <c r="AL72" s="1">
        <f>Üldinfo!AN71</f>
        <v>32</v>
      </c>
      <c r="AM72" s="16">
        <f t="shared" si="1"/>
        <v>0</v>
      </c>
      <c r="AN72" s="1"/>
      <c r="AO72" s="4">
        <f t="shared" si="2"/>
        <v>0</v>
      </c>
      <c r="AP72" s="4">
        <f t="shared" si="3"/>
        <v>0</v>
      </c>
      <c r="AQ72" s="4">
        <f t="shared" si="4"/>
        <v>0</v>
      </c>
      <c r="AR72" s="1">
        <f t="shared" si="5"/>
        <v>0</v>
      </c>
      <c r="AS72" s="4"/>
      <c r="AT72" s="1">
        <f t="shared" si="6"/>
        <v>0</v>
      </c>
      <c r="AU72" s="1">
        <f t="shared" si="7"/>
        <v>0</v>
      </c>
      <c r="AV72" s="1">
        <f t="shared" si="8"/>
        <v>0</v>
      </c>
      <c r="AW72" s="1">
        <f t="shared" si="9"/>
        <v>0</v>
      </c>
      <c r="AX72" s="1">
        <f t="shared" si="10"/>
        <v>0</v>
      </c>
      <c r="AY72" s="1">
        <f t="shared" si="11"/>
        <v>0</v>
      </c>
      <c r="AZ72" s="1"/>
      <c r="BA72" s="1">
        <f t="shared" si="12"/>
        <v>0</v>
      </c>
      <c r="BB72" s="1">
        <f t="shared" si="13"/>
        <v>0</v>
      </c>
      <c r="BC72" s="1"/>
      <c r="BD72" s="1"/>
      <c r="BE72" s="1"/>
      <c r="BF72" s="1"/>
      <c r="BG72" s="1"/>
      <c r="BH72" s="1"/>
      <c r="BI72" s="1"/>
    </row>
    <row r="73" spans="1:61" ht="14.25" customHeight="1" x14ac:dyDescent="0.25">
      <c r="A73" s="1">
        <v>70</v>
      </c>
      <c r="B73" s="1" t="str">
        <f>Üldinfo!B72</f>
        <v>Mees</v>
      </c>
      <c r="C73" s="1" t="str">
        <f>Üldinfo!C72</f>
        <v>25-35 a</v>
      </c>
      <c r="D73" s="4"/>
      <c r="E73" s="4"/>
      <c r="F73" s="4"/>
      <c r="G73" s="4"/>
      <c r="H73" s="4"/>
      <c r="I73" s="4"/>
      <c r="J73" s="4"/>
      <c r="K73" s="8"/>
      <c r="L73" s="7"/>
      <c r="M73" s="4"/>
      <c r="N73" s="4"/>
      <c r="O73" s="4"/>
      <c r="P73" s="4"/>
      <c r="Q73" s="4"/>
      <c r="R73" s="4"/>
      <c r="S73" s="8"/>
      <c r="T73" s="7"/>
      <c r="U73" s="4"/>
      <c r="V73" s="4"/>
      <c r="W73" s="4"/>
      <c r="X73" s="4"/>
      <c r="Y73" s="4"/>
      <c r="Z73" s="4"/>
      <c r="AA73" s="8"/>
      <c r="AB73" s="7"/>
      <c r="AC73" s="4"/>
      <c r="AD73" s="4"/>
      <c r="AE73" s="4"/>
      <c r="AF73" s="4"/>
      <c r="AG73" s="4"/>
      <c r="AH73" s="4"/>
      <c r="AI73" s="8"/>
      <c r="AJ73" s="4"/>
      <c r="AK73" s="1">
        <f t="shared" si="14"/>
        <v>0</v>
      </c>
      <c r="AL73" s="1">
        <f>Üldinfo!AN72</f>
        <v>24</v>
      </c>
      <c r="AM73" s="16">
        <f t="shared" si="1"/>
        <v>0</v>
      </c>
      <c r="AN73" s="1"/>
      <c r="AO73" s="4">
        <f t="shared" si="2"/>
        <v>0</v>
      </c>
      <c r="AP73" s="4">
        <f t="shared" si="3"/>
        <v>0</v>
      </c>
      <c r="AQ73" s="4">
        <f t="shared" si="4"/>
        <v>0</v>
      </c>
      <c r="AR73" s="1">
        <f t="shared" si="5"/>
        <v>0</v>
      </c>
      <c r="AS73" s="4"/>
      <c r="AT73" s="1">
        <f t="shared" si="6"/>
        <v>0</v>
      </c>
      <c r="AU73" s="1">
        <f t="shared" si="7"/>
        <v>0</v>
      </c>
      <c r="AV73" s="1">
        <f t="shared" si="8"/>
        <v>0</v>
      </c>
      <c r="AW73" s="1">
        <f t="shared" si="9"/>
        <v>0</v>
      </c>
      <c r="AX73" s="1">
        <f t="shared" si="10"/>
        <v>0</v>
      </c>
      <c r="AY73" s="1">
        <f t="shared" si="11"/>
        <v>0</v>
      </c>
      <c r="AZ73" s="1"/>
      <c r="BA73" s="1">
        <f t="shared" si="12"/>
        <v>0</v>
      </c>
      <c r="BB73" s="1">
        <f t="shared" si="13"/>
        <v>0</v>
      </c>
      <c r="BC73" s="1"/>
      <c r="BD73" s="1"/>
      <c r="BE73" s="1"/>
      <c r="BF73" s="1"/>
      <c r="BG73" s="1"/>
      <c r="BH73" s="1"/>
      <c r="BI73" s="1"/>
    </row>
    <row r="74" spans="1:61" ht="14.25" customHeight="1" x14ac:dyDescent="0.25">
      <c r="A74" s="1">
        <v>71</v>
      </c>
      <c r="B74" s="1" t="str">
        <f>Üldinfo!B73</f>
        <v>Mees</v>
      </c>
      <c r="C74" s="1" t="str">
        <f>Üldinfo!C73</f>
        <v>17-20 a</v>
      </c>
      <c r="D74" s="4"/>
      <c r="E74" s="4"/>
      <c r="F74" s="4"/>
      <c r="G74" s="4"/>
      <c r="H74" s="4"/>
      <c r="I74" s="4"/>
      <c r="J74" s="4"/>
      <c r="K74" s="8"/>
      <c r="L74" s="7"/>
      <c r="M74" s="4"/>
      <c r="N74" s="4"/>
      <c r="O74" s="4"/>
      <c r="P74" s="4"/>
      <c r="Q74" s="4"/>
      <c r="R74" s="4"/>
      <c r="S74" s="8"/>
      <c r="T74" s="7"/>
      <c r="U74" s="4"/>
      <c r="V74" s="4"/>
      <c r="W74" s="4"/>
      <c r="X74" s="4"/>
      <c r="Y74" s="4"/>
      <c r="Z74" s="4"/>
      <c r="AA74" s="8"/>
      <c r="AB74" s="7"/>
      <c r="AC74" s="4"/>
      <c r="AD74" s="4"/>
      <c r="AE74" s="4"/>
      <c r="AF74" s="4"/>
      <c r="AG74" s="4"/>
      <c r="AH74" s="4"/>
      <c r="AI74" s="8"/>
      <c r="AJ74" s="4"/>
      <c r="AK74" s="1">
        <f t="shared" si="14"/>
        <v>0</v>
      </c>
      <c r="AL74" s="1">
        <f>Üldinfo!AN73</f>
        <v>28</v>
      </c>
      <c r="AM74" s="16">
        <f t="shared" si="1"/>
        <v>0</v>
      </c>
      <c r="AN74" s="1"/>
      <c r="AO74" s="4">
        <f t="shared" si="2"/>
        <v>0</v>
      </c>
      <c r="AP74" s="4">
        <f t="shared" si="3"/>
        <v>0</v>
      </c>
      <c r="AQ74" s="4">
        <f t="shared" si="4"/>
        <v>0</v>
      </c>
      <c r="AR74" s="1">
        <f t="shared" si="5"/>
        <v>0</v>
      </c>
      <c r="AS74" s="4"/>
      <c r="AT74" s="1">
        <f t="shared" si="6"/>
        <v>0</v>
      </c>
      <c r="AU74" s="1">
        <f t="shared" si="7"/>
        <v>0</v>
      </c>
      <c r="AV74" s="1">
        <f t="shared" si="8"/>
        <v>0</v>
      </c>
      <c r="AW74" s="1">
        <f t="shared" si="9"/>
        <v>0</v>
      </c>
      <c r="AX74" s="1">
        <f t="shared" si="10"/>
        <v>0</v>
      </c>
      <c r="AY74" s="1">
        <f t="shared" si="11"/>
        <v>0</v>
      </c>
      <c r="AZ74" s="1"/>
      <c r="BA74" s="1">
        <f t="shared" si="12"/>
        <v>0</v>
      </c>
      <c r="BB74" s="1">
        <f t="shared" si="13"/>
        <v>0</v>
      </c>
      <c r="BC74" s="1"/>
      <c r="BD74" s="1"/>
      <c r="BE74" s="1"/>
      <c r="BF74" s="1"/>
      <c r="BG74" s="1"/>
      <c r="BH74" s="1"/>
      <c r="BI74" s="1"/>
    </row>
    <row r="75" spans="1:61" ht="14.25" customHeight="1" x14ac:dyDescent="0.25">
      <c r="A75" s="1">
        <v>72</v>
      </c>
      <c r="B75" s="1" t="str">
        <f>Üldinfo!B74</f>
        <v>Mees</v>
      </c>
      <c r="C75" s="1" t="str">
        <f>Üldinfo!C74</f>
        <v>39-44 a</v>
      </c>
      <c r="D75" s="4"/>
      <c r="E75" s="4"/>
      <c r="F75" s="4"/>
      <c r="G75" s="4" t="s">
        <v>96</v>
      </c>
      <c r="H75" s="4" t="s">
        <v>182</v>
      </c>
      <c r="I75" s="4" t="s">
        <v>87</v>
      </c>
      <c r="J75" s="4"/>
      <c r="K75" s="8"/>
      <c r="L75" s="7"/>
      <c r="M75" s="4" t="s">
        <v>46</v>
      </c>
      <c r="N75" s="4"/>
      <c r="O75" s="4" t="s">
        <v>102</v>
      </c>
      <c r="P75" s="4" t="s">
        <v>96</v>
      </c>
      <c r="Q75" s="4"/>
      <c r="R75" s="4"/>
      <c r="S75" s="8"/>
      <c r="T75" s="7"/>
      <c r="U75" s="4"/>
      <c r="V75" s="4"/>
      <c r="W75" s="4"/>
      <c r="X75" s="4" t="s">
        <v>87</v>
      </c>
      <c r="Y75" s="4"/>
      <c r="Z75" s="4"/>
      <c r="AA75" s="8"/>
      <c r="AB75" s="7"/>
      <c r="AC75" s="4"/>
      <c r="AD75" s="4"/>
      <c r="AE75" s="4"/>
      <c r="AF75" s="4"/>
      <c r="AG75" s="4"/>
      <c r="AH75" s="4"/>
      <c r="AI75" s="8"/>
      <c r="AJ75" s="4">
        <v>1</v>
      </c>
      <c r="AK75" s="1">
        <f t="shared" si="14"/>
        <v>7</v>
      </c>
      <c r="AL75" s="1">
        <f>Üldinfo!AN74</f>
        <v>25</v>
      </c>
      <c r="AM75" s="16">
        <f t="shared" si="1"/>
        <v>0.28000000000000003</v>
      </c>
      <c r="AN75" s="1"/>
      <c r="AO75" s="4">
        <f t="shared" si="2"/>
        <v>8</v>
      </c>
      <c r="AP75" s="4">
        <f t="shared" si="3"/>
        <v>0</v>
      </c>
      <c r="AQ75" s="4">
        <f t="shared" si="4"/>
        <v>5</v>
      </c>
      <c r="AR75" s="1">
        <f t="shared" si="5"/>
        <v>13</v>
      </c>
      <c r="AS75" s="4"/>
      <c r="AT75" s="1">
        <f t="shared" si="6"/>
        <v>5</v>
      </c>
      <c r="AU75" s="1">
        <f t="shared" si="7"/>
        <v>4</v>
      </c>
      <c r="AV75" s="1">
        <f t="shared" si="8"/>
        <v>1</v>
      </c>
      <c r="AW75" s="1">
        <f t="shared" si="9"/>
        <v>1</v>
      </c>
      <c r="AX75" s="1">
        <f t="shared" si="10"/>
        <v>2</v>
      </c>
      <c r="AY75" s="1">
        <f t="shared" si="11"/>
        <v>13</v>
      </c>
      <c r="AZ75" s="1"/>
      <c r="BA75" s="1">
        <f t="shared" si="12"/>
        <v>1</v>
      </c>
      <c r="BB75" s="1">
        <f t="shared" si="13"/>
        <v>1</v>
      </c>
      <c r="BC75" s="1"/>
      <c r="BD75" s="1"/>
      <c r="BE75" s="1"/>
      <c r="BF75" s="1"/>
      <c r="BG75" s="1"/>
      <c r="BH75" s="1"/>
      <c r="BI75" s="1"/>
    </row>
    <row r="76" spans="1:61" ht="14.25" customHeight="1" x14ac:dyDescent="0.25">
      <c r="A76" s="1">
        <v>73</v>
      </c>
      <c r="B76" s="1" t="str">
        <f>Üldinfo!B75</f>
        <v>Alaealine</v>
      </c>
      <c r="C76" s="1" t="str">
        <f>Üldinfo!C75</f>
        <v>11-16 a</v>
      </c>
      <c r="D76" s="4"/>
      <c r="E76" s="4"/>
      <c r="F76" s="4"/>
      <c r="G76" s="4"/>
      <c r="H76" s="4"/>
      <c r="I76" s="4"/>
      <c r="J76" s="4"/>
      <c r="K76" s="8"/>
      <c r="L76" s="7"/>
      <c r="M76" s="4"/>
      <c r="N76" s="4"/>
      <c r="O76" s="4"/>
      <c r="P76" s="4"/>
      <c r="Q76" s="4"/>
      <c r="R76" s="4"/>
      <c r="S76" s="8"/>
      <c r="T76" s="7"/>
      <c r="U76" s="4"/>
      <c r="V76" s="4"/>
      <c r="W76" s="4"/>
      <c r="X76" s="4"/>
      <c r="Y76" s="4"/>
      <c r="Z76" s="4"/>
      <c r="AA76" s="8"/>
      <c r="AB76" s="7"/>
      <c r="AC76" s="4"/>
      <c r="AD76" s="4"/>
      <c r="AE76" s="4"/>
      <c r="AF76" s="4"/>
      <c r="AG76" s="4"/>
      <c r="AH76" s="4" t="s">
        <v>96</v>
      </c>
      <c r="AI76" s="8"/>
      <c r="AJ76" s="4">
        <v>1</v>
      </c>
      <c r="AK76" s="1">
        <f t="shared" si="14"/>
        <v>1</v>
      </c>
      <c r="AL76" s="1">
        <f>Üldinfo!AN75</f>
        <v>27</v>
      </c>
      <c r="AM76" s="16">
        <f t="shared" si="1"/>
        <v>3.7037037037037035E-2</v>
      </c>
      <c r="AN76" s="1"/>
      <c r="AO76" s="4">
        <f t="shared" si="2"/>
        <v>1</v>
      </c>
      <c r="AP76" s="4">
        <f t="shared" si="3"/>
        <v>0</v>
      </c>
      <c r="AQ76" s="4">
        <f t="shared" si="4"/>
        <v>0</v>
      </c>
      <c r="AR76" s="1">
        <f t="shared" si="5"/>
        <v>1</v>
      </c>
      <c r="AS76" s="4"/>
      <c r="AT76" s="1">
        <f t="shared" si="6"/>
        <v>1</v>
      </c>
      <c r="AU76" s="1">
        <f t="shared" si="7"/>
        <v>0</v>
      </c>
      <c r="AV76" s="1">
        <f t="shared" si="8"/>
        <v>0</v>
      </c>
      <c r="AW76" s="1">
        <f t="shared" si="9"/>
        <v>0</v>
      </c>
      <c r="AX76" s="1">
        <f t="shared" si="10"/>
        <v>0</v>
      </c>
      <c r="AY76" s="1">
        <f t="shared" si="11"/>
        <v>1</v>
      </c>
      <c r="AZ76" s="1"/>
      <c r="BA76" s="1">
        <f t="shared" si="12"/>
        <v>0</v>
      </c>
      <c r="BB76" s="1">
        <f t="shared" si="13"/>
        <v>0</v>
      </c>
      <c r="BC76" s="1"/>
      <c r="BD76" s="1"/>
      <c r="BE76" s="1"/>
      <c r="BF76" s="1"/>
      <c r="BG76" s="1"/>
      <c r="BH76" s="1"/>
      <c r="BI76" s="1"/>
    </row>
    <row r="77" spans="1:61" ht="14.25" customHeight="1" x14ac:dyDescent="0.25">
      <c r="A77" s="1">
        <v>74</v>
      </c>
      <c r="B77" s="1" t="str">
        <f>Üldinfo!B76</f>
        <v>Naine</v>
      </c>
      <c r="C77" s="1" t="str">
        <f>Üldinfo!C76</f>
        <v>39-44 a</v>
      </c>
      <c r="D77" s="4"/>
      <c r="E77" s="4"/>
      <c r="F77" s="4"/>
      <c r="G77" s="4"/>
      <c r="H77" s="4"/>
      <c r="I77" s="4"/>
      <c r="J77" s="4"/>
      <c r="K77" s="8"/>
      <c r="L77" s="7"/>
      <c r="M77" s="4"/>
      <c r="N77" s="4"/>
      <c r="O77" s="4"/>
      <c r="P77" s="4"/>
      <c r="Q77" s="4"/>
      <c r="R77" s="4"/>
      <c r="S77" s="8"/>
      <c r="T77" s="7"/>
      <c r="U77" s="4"/>
      <c r="V77" s="4"/>
      <c r="W77" s="4"/>
      <c r="X77" s="4"/>
      <c r="Y77" s="4"/>
      <c r="Z77" s="4"/>
      <c r="AA77" s="8"/>
      <c r="AB77" s="7"/>
      <c r="AC77" s="4"/>
      <c r="AD77" s="4"/>
      <c r="AE77" s="4"/>
      <c r="AF77" s="4"/>
      <c r="AG77" s="4"/>
      <c r="AH77" s="4"/>
      <c r="AI77" s="8"/>
      <c r="AJ77" s="4"/>
      <c r="AK77" s="1">
        <f t="shared" si="14"/>
        <v>0</v>
      </c>
      <c r="AL77" s="1">
        <f>Üldinfo!AN76</f>
        <v>30</v>
      </c>
      <c r="AM77" s="16">
        <f t="shared" si="1"/>
        <v>0</v>
      </c>
      <c r="AN77" s="1"/>
      <c r="AO77" s="4">
        <f t="shared" si="2"/>
        <v>0</v>
      </c>
      <c r="AP77" s="4">
        <f t="shared" si="3"/>
        <v>0</v>
      </c>
      <c r="AQ77" s="4">
        <f t="shared" si="4"/>
        <v>0</v>
      </c>
      <c r="AR77" s="1">
        <f t="shared" si="5"/>
        <v>0</v>
      </c>
      <c r="AS77" s="4"/>
      <c r="AT77" s="1">
        <f t="shared" si="6"/>
        <v>0</v>
      </c>
      <c r="AU77" s="1">
        <f t="shared" si="7"/>
        <v>0</v>
      </c>
      <c r="AV77" s="1">
        <f t="shared" si="8"/>
        <v>0</v>
      </c>
      <c r="AW77" s="1">
        <f t="shared" si="9"/>
        <v>0</v>
      </c>
      <c r="AX77" s="1">
        <f t="shared" si="10"/>
        <v>0</v>
      </c>
      <c r="AY77" s="1">
        <f t="shared" si="11"/>
        <v>0</v>
      </c>
      <c r="AZ77" s="1"/>
      <c r="BA77" s="1">
        <f t="shared" si="12"/>
        <v>0</v>
      </c>
      <c r="BB77" s="1">
        <f t="shared" si="13"/>
        <v>0</v>
      </c>
      <c r="BC77" s="1"/>
      <c r="BD77" s="1"/>
      <c r="BE77" s="1"/>
      <c r="BF77" s="1"/>
      <c r="BG77" s="1"/>
      <c r="BH77" s="1"/>
      <c r="BI77" s="1"/>
    </row>
    <row r="78" spans="1:61" ht="14.25" customHeight="1" x14ac:dyDescent="0.25">
      <c r="A78" s="1">
        <v>75</v>
      </c>
      <c r="B78" s="1" t="str">
        <f>Üldinfo!B77</f>
        <v>Mees</v>
      </c>
      <c r="C78" s="1" t="str">
        <f>Üldinfo!C77</f>
        <v>Täisk</v>
      </c>
      <c r="D78" s="4"/>
      <c r="E78" s="4"/>
      <c r="F78" s="4"/>
      <c r="G78" s="4"/>
      <c r="H78" s="4"/>
      <c r="I78" s="4"/>
      <c r="J78" s="4"/>
      <c r="K78" s="8"/>
      <c r="L78" s="7"/>
      <c r="M78" s="4"/>
      <c r="N78" s="4"/>
      <c r="O78" s="4"/>
      <c r="P78" s="4"/>
      <c r="Q78" s="4"/>
      <c r="R78" s="4"/>
      <c r="S78" s="8"/>
      <c r="T78" s="7"/>
      <c r="U78" s="4"/>
      <c r="V78" s="4"/>
      <c r="W78" s="4"/>
      <c r="X78" s="4"/>
      <c r="Y78" s="4"/>
      <c r="Z78" s="4"/>
      <c r="AA78" s="8"/>
      <c r="AB78" s="7"/>
      <c r="AC78" s="4"/>
      <c r="AD78" s="4"/>
      <c r="AE78" s="4"/>
      <c r="AF78" s="4"/>
      <c r="AG78" s="4"/>
      <c r="AH78" s="4"/>
      <c r="AI78" s="8"/>
      <c r="AJ78" s="4"/>
      <c r="AK78" s="1">
        <f t="shared" si="14"/>
        <v>0</v>
      </c>
      <c r="AL78" s="1">
        <f>Üldinfo!AN77</f>
        <v>0</v>
      </c>
      <c r="AM78" s="16" t="e">
        <f t="shared" si="1"/>
        <v>#DIV/0!</v>
      </c>
      <c r="AN78" s="1"/>
      <c r="AO78" s="4">
        <f t="shared" si="2"/>
        <v>0</v>
      </c>
      <c r="AP78" s="4">
        <f t="shared" si="3"/>
        <v>0</v>
      </c>
      <c r="AQ78" s="4">
        <f t="shared" si="4"/>
        <v>0</v>
      </c>
      <c r="AR78" s="1">
        <f t="shared" si="5"/>
        <v>0</v>
      </c>
      <c r="AS78" s="4"/>
      <c r="AT78" s="1">
        <f t="shared" si="6"/>
        <v>0</v>
      </c>
      <c r="AU78" s="1">
        <f t="shared" si="7"/>
        <v>0</v>
      </c>
      <c r="AV78" s="1">
        <f t="shared" si="8"/>
        <v>0</v>
      </c>
      <c r="AW78" s="1">
        <f t="shared" si="9"/>
        <v>0</v>
      </c>
      <c r="AX78" s="1">
        <f t="shared" si="10"/>
        <v>0</v>
      </c>
      <c r="AY78" s="1">
        <f t="shared" si="11"/>
        <v>0</v>
      </c>
      <c r="AZ78" s="1"/>
      <c r="BA78" s="1">
        <f t="shared" si="12"/>
        <v>0</v>
      </c>
      <c r="BB78" s="1">
        <f t="shared" si="13"/>
        <v>0</v>
      </c>
      <c r="BC78" s="1"/>
      <c r="BD78" s="1"/>
      <c r="BE78" s="1"/>
      <c r="BF78" s="1"/>
      <c r="BG78" s="1"/>
      <c r="BH78" s="1"/>
      <c r="BI78" s="1"/>
    </row>
    <row r="79" spans="1:61" ht="14.25" customHeight="1" x14ac:dyDescent="0.25">
      <c r="A79" s="1">
        <v>76</v>
      </c>
      <c r="B79" s="1" t="str">
        <f>Üldinfo!B78</f>
        <v>Naine</v>
      </c>
      <c r="C79" s="1" t="str">
        <f>Üldinfo!C78</f>
        <v>44-50 a</v>
      </c>
      <c r="D79" s="4"/>
      <c r="E79" s="4"/>
      <c r="F79" s="4"/>
      <c r="G79" s="4"/>
      <c r="H79" s="4"/>
      <c r="I79" s="4"/>
      <c r="J79" s="4"/>
      <c r="K79" s="8"/>
      <c r="L79" s="7"/>
      <c r="M79" s="4"/>
      <c r="N79" s="4"/>
      <c r="O79" s="4" t="s">
        <v>96</v>
      </c>
      <c r="P79" s="4"/>
      <c r="Q79" s="4"/>
      <c r="R79" s="4"/>
      <c r="S79" s="8"/>
      <c r="T79" s="7"/>
      <c r="U79" s="4" t="s">
        <v>110</v>
      </c>
      <c r="V79" s="4"/>
      <c r="W79" s="4"/>
      <c r="X79" s="4" t="s">
        <v>102</v>
      </c>
      <c r="Y79" s="4" t="s">
        <v>144</v>
      </c>
      <c r="Z79" s="4"/>
      <c r="AA79" s="8"/>
      <c r="AB79" s="7"/>
      <c r="AC79" s="4" t="s">
        <v>245</v>
      </c>
      <c r="AD79" s="4" t="s">
        <v>96</v>
      </c>
      <c r="AE79" s="4" t="s">
        <v>87</v>
      </c>
      <c r="AF79" s="4"/>
      <c r="AG79" s="4"/>
      <c r="AH79" s="4"/>
      <c r="AI79" s="8"/>
      <c r="AJ79" s="4">
        <v>1</v>
      </c>
      <c r="AK79" s="1">
        <f t="shared" si="14"/>
        <v>7</v>
      </c>
      <c r="AL79" s="1">
        <f>Üldinfo!AN78</f>
        <v>20</v>
      </c>
      <c r="AM79" s="16">
        <f t="shared" si="1"/>
        <v>0.35</v>
      </c>
      <c r="AN79" s="1"/>
      <c r="AO79" s="4">
        <f t="shared" si="2"/>
        <v>8</v>
      </c>
      <c r="AP79" s="4">
        <f t="shared" si="3"/>
        <v>0</v>
      </c>
      <c r="AQ79" s="4">
        <f t="shared" si="4"/>
        <v>1</v>
      </c>
      <c r="AR79" s="1">
        <f t="shared" si="5"/>
        <v>9</v>
      </c>
      <c r="AS79" s="4"/>
      <c r="AT79" s="1">
        <f t="shared" si="6"/>
        <v>3</v>
      </c>
      <c r="AU79" s="1">
        <f t="shared" si="7"/>
        <v>3</v>
      </c>
      <c r="AV79" s="1">
        <f t="shared" si="8"/>
        <v>0</v>
      </c>
      <c r="AW79" s="1">
        <f t="shared" si="9"/>
        <v>0</v>
      </c>
      <c r="AX79" s="1">
        <f t="shared" si="10"/>
        <v>3</v>
      </c>
      <c r="AY79" s="1">
        <f t="shared" si="11"/>
        <v>9</v>
      </c>
      <c r="AZ79" s="1"/>
      <c r="BA79" s="1">
        <f t="shared" si="12"/>
        <v>0</v>
      </c>
      <c r="BB79" s="1">
        <f t="shared" si="13"/>
        <v>0</v>
      </c>
      <c r="BC79" s="1"/>
      <c r="BD79" s="1"/>
      <c r="BE79" s="1"/>
      <c r="BF79" s="1"/>
      <c r="BG79" s="1"/>
      <c r="BH79" s="1"/>
      <c r="BI79" s="1"/>
    </row>
    <row r="80" spans="1:61" ht="14.25" customHeight="1" x14ac:dyDescent="0.25">
      <c r="A80" s="1">
        <v>77</v>
      </c>
      <c r="B80" s="1" t="str">
        <f>Üldinfo!B79</f>
        <v>Alaealine</v>
      </c>
      <c r="C80" s="1" t="str">
        <f>Üldinfo!C79</f>
        <v>15-16 a</v>
      </c>
      <c r="D80" s="4"/>
      <c r="E80" s="4"/>
      <c r="F80" s="4"/>
      <c r="G80" s="4"/>
      <c r="H80" s="4"/>
      <c r="I80" s="4"/>
      <c r="J80" s="4"/>
      <c r="K80" s="8"/>
      <c r="L80" s="7"/>
      <c r="M80" s="4"/>
      <c r="N80" s="4"/>
      <c r="O80" s="4"/>
      <c r="P80" s="4"/>
      <c r="Q80" s="4"/>
      <c r="R80" s="4"/>
      <c r="S80" s="8"/>
      <c r="T80" s="7"/>
      <c r="U80" s="4"/>
      <c r="V80" s="4"/>
      <c r="W80" s="4"/>
      <c r="X80" s="4"/>
      <c r="Y80" s="4"/>
      <c r="Z80" s="4"/>
      <c r="AA80" s="8"/>
      <c r="AB80" s="7"/>
      <c r="AC80" s="4"/>
      <c r="AD80" s="4"/>
      <c r="AE80" s="4"/>
      <c r="AF80" s="4"/>
      <c r="AG80" s="4"/>
      <c r="AH80" s="4"/>
      <c r="AI80" s="8"/>
      <c r="AJ80" s="4"/>
      <c r="AK80" s="1">
        <f t="shared" si="14"/>
        <v>0</v>
      </c>
      <c r="AL80" s="1">
        <f>Üldinfo!AN79</f>
        <v>27</v>
      </c>
      <c r="AM80" s="16">
        <f t="shared" si="1"/>
        <v>0</v>
      </c>
      <c r="AN80" s="1"/>
      <c r="AO80" s="4">
        <f t="shared" si="2"/>
        <v>0</v>
      </c>
      <c r="AP80" s="4">
        <f t="shared" si="3"/>
        <v>0</v>
      </c>
      <c r="AQ80" s="4">
        <f t="shared" si="4"/>
        <v>0</v>
      </c>
      <c r="AR80" s="1">
        <f t="shared" si="5"/>
        <v>0</v>
      </c>
      <c r="AS80" s="4"/>
      <c r="AT80" s="1">
        <f t="shared" si="6"/>
        <v>0</v>
      </c>
      <c r="AU80" s="1">
        <f t="shared" si="7"/>
        <v>0</v>
      </c>
      <c r="AV80" s="1">
        <f t="shared" si="8"/>
        <v>0</v>
      </c>
      <c r="AW80" s="1">
        <f t="shared" si="9"/>
        <v>0</v>
      </c>
      <c r="AX80" s="1">
        <f t="shared" si="10"/>
        <v>0</v>
      </c>
      <c r="AY80" s="1">
        <f t="shared" si="11"/>
        <v>0</v>
      </c>
      <c r="AZ80" s="1"/>
      <c r="BA80" s="1">
        <f t="shared" si="12"/>
        <v>0</v>
      </c>
      <c r="BB80" s="1">
        <f t="shared" si="13"/>
        <v>0</v>
      </c>
      <c r="BC80" s="1"/>
      <c r="BD80" s="1"/>
      <c r="BE80" s="1"/>
      <c r="BF80" s="1"/>
      <c r="BG80" s="1"/>
      <c r="BH80" s="1"/>
      <c r="BI80" s="1"/>
    </row>
    <row r="81" spans="1:61" ht="14.25" customHeight="1" x14ac:dyDescent="0.25">
      <c r="A81" s="1">
        <v>78</v>
      </c>
      <c r="B81" s="1" t="str">
        <f>Üldinfo!B80</f>
        <v>Mees</v>
      </c>
      <c r="C81" s="1" t="str">
        <f>Üldinfo!C80</f>
        <v>39-44 a</v>
      </c>
      <c r="D81" s="4"/>
      <c r="E81" s="4"/>
      <c r="F81" s="4"/>
      <c r="G81" s="4"/>
      <c r="H81" s="4"/>
      <c r="I81" s="4"/>
      <c r="J81" s="4"/>
      <c r="K81" s="8"/>
      <c r="L81" s="7"/>
      <c r="M81" s="4"/>
      <c r="N81" s="4"/>
      <c r="O81" s="4"/>
      <c r="P81" s="4"/>
      <c r="Q81" s="4"/>
      <c r="R81" s="4"/>
      <c r="S81" s="8"/>
      <c r="T81" s="7"/>
      <c r="U81" s="4"/>
      <c r="V81" s="4"/>
      <c r="W81" s="4"/>
      <c r="X81" s="4"/>
      <c r="Y81" s="4"/>
      <c r="Z81" s="4"/>
      <c r="AA81" s="8"/>
      <c r="AB81" s="7"/>
      <c r="AC81" s="4"/>
      <c r="AD81" s="4"/>
      <c r="AE81" s="4"/>
      <c r="AF81" s="4"/>
      <c r="AG81" s="4"/>
      <c r="AH81" s="4"/>
      <c r="AI81" s="8"/>
      <c r="AJ81" s="4"/>
      <c r="AK81" s="1">
        <f t="shared" si="14"/>
        <v>0</v>
      </c>
      <c r="AL81" s="1">
        <f>Üldinfo!AN80</f>
        <v>31</v>
      </c>
      <c r="AM81" s="16">
        <f t="shared" si="1"/>
        <v>0</v>
      </c>
      <c r="AN81" s="1"/>
      <c r="AO81" s="4">
        <f t="shared" si="2"/>
        <v>0</v>
      </c>
      <c r="AP81" s="4">
        <f t="shared" si="3"/>
        <v>0</v>
      </c>
      <c r="AQ81" s="4">
        <f t="shared" si="4"/>
        <v>0</v>
      </c>
      <c r="AR81" s="1">
        <f t="shared" si="5"/>
        <v>0</v>
      </c>
      <c r="AS81" s="4"/>
      <c r="AT81" s="1">
        <f t="shared" si="6"/>
        <v>0</v>
      </c>
      <c r="AU81" s="1">
        <f t="shared" si="7"/>
        <v>0</v>
      </c>
      <c r="AV81" s="1">
        <f t="shared" si="8"/>
        <v>0</v>
      </c>
      <c r="AW81" s="1">
        <f t="shared" si="9"/>
        <v>0</v>
      </c>
      <c r="AX81" s="1">
        <f t="shared" si="10"/>
        <v>0</v>
      </c>
      <c r="AY81" s="1">
        <f t="shared" si="11"/>
        <v>0</v>
      </c>
      <c r="AZ81" s="1"/>
      <c r="BA81" s="1">
        <f t="shared" si="12"/>
        <v>0</v>
      </c>
      <c r="BB81" s="1">
        <f t="shared" si="13"/>
        <v>0</v>
      </c>
      <c r="BC81" s="1"/>
      <c r="BD81" s="1"/>
      <c r="BE81" s="1"/>
      <c r="BF81" s="1"/>
      <c r="BG81" s="1"/>
      <c r="BH81" s="1"/>
      <c r="BI81" s="1"/>
    </row>
    <row r="82" spans="1:61" ht="14.25" customHeight="1" x14ac:dyDescent="0.25">
      <c r="A82" s="1">
        <v>79</v>
      </c>
      <c r="B82" s="1" t="str">
        <f>Üldinfo!B81</f>
        <v>Naine</v>
      </c>
      <c r="C82" s="1" t="str">
        <f>Üldinfo!C81</f>
        <v>44-50 a</v>
      </c>
      <c r="D82" s="4"/>
      <c r="E82" s="4" t="s">
        <v>102</v>
      </c>
      <c r="F82" s="4"/>
      <c r="G82" s="4"/>
      <c r="H82" s="4"/>
      <c r="I82" s="4"/>
      <c r="J82" s="4"/>
      <c r="K82" s="8"/>
      <c r="L82" s="7"/>
      <c r="M82" s="4"/>
      <c r="N82" s="4"/>
      <c r="O82" s="4"/>
      <c r="P82" s="4"/>
      <c r="Q82" s="4"/>
      <c r="R82" s="4"/>
      <c r="S82" s="8"/>
      <c r="T82" s="7"/>
      <c r="U82" s="4"/>
      <c r="V82" s="4" t="s">
        <v>46</v>
      </c>
      <c r="W82" s="4" t="s">
        <v>126</v>
      </c>
      <c r="X82" s="4"/>
      <c r="Y82" s="4"/>
      <c r="Z82" s="4"/>
      <c r="AA82" s="8"/>
      <c r="AB82" s="7"/>
      <c r="AC82" s="4"/>
      <c r="AD82" s="4"/>
      <c r="AE82" s="4"/>
      <c r="AF82" s="4"/>
      <c r="AG82" s="4"/>
      <c r="AH82" s="4"/>
      <c r="AI82" s="8"/>
      <c r="AJ82" s="4">
        <v>1</v>
      </c>
      <c r="AK82" s="1">
        <f t="shared" si="14"/>
        <v>3</v>
      </c>
      <c r="AL82" s="1">
        <f>Üldinfo!AN81</f>
        <v>16</v>
      </c>
      <c r="AM82" s="16">
        <f t="shared" si="1"/>
        <v>0.1875</v>
      </c>
      <c r="AN82" s="1"/>
      <c r="AO82" s="4">
        <f t="shared" si="2"/>
        <v>2</v>
      </c>
      <c r="AP82" s="4">
        <f t="shared" si="3"/>
        <v>1</v>
      </c>
      <c r="AQ82" s="4">
        <f t="shared" si="4"/>
        <v>5</v>
      </c>
      <c r="AR82" s="1">
        <f t="shared" si="5"/>
        <v>8</v>
      </c>
      <c r="AS82" s="4"/>
      <c r="AT82" s="1">
        <f t="shared" si="6"/>
        <v>2</v>
      </c>
      <c r="AU82" s="1">
        <f t="shared" si="7"/>
        <v>3</v>
      </c>
      <c r="AV82" s="1">
        <f t="shared" si="8"/>
        <v>1</v>
      </c>
      <c r="AW82" s="1">
        <f t="shared" si="9"/>
        <v>1</v>
      </c>
      <c r="AX82" s="1">
        <f t="shared" si="10"/>
        <v>1</v>
      </c>
      <c r="AY82" s="1">
        <f t="shared" si="11"/>
        <v>8</v>
      </c>
      <c r="AZ82" s="1"/>
      <c r="BA82" s="1">
        <f t="shared" si="12"/>
        <v>1</v>
      </c>
      <c r="BB82" s="1">
        <f t="shared" si="13"/>
        <v>1</v>
      </c>
      <c r="BC82" s="1"/>
      <c r="BD82" s="1"/>
      <c r="BE82" s="1"/>
      <c r="BF82" s="1"/>
      <c r="BG82" s="1"/>
      <c r="BH82" s="1"/>
      <c r="BI82" s="1"/>
    </row>
    <row r="83" spans="1:61" ht="14.25" customHeight="1" x14ac:dyDescent="0.25">
      <c r="A83" s="1">
        <v>80</v>
      </c>
      <c r="B83" s="1" t="str">
        <f>Üldinfo!B82</f>
        <v>Mees</v>
      </c>
      <c r="C83" s="1" t="str">
        <f>Üldinfo!C82</f>
        <v>Täisk</v>
      </c>
      <c r="D83" s="4"/>
      <c r="E83" s="4"/>
      <c r="F83" s="4"/>
      <c r="G83" s="4"/>
      <c r="H83" s="4"/>
      <c r="I83" s="4"/>
      <c r="J83" s="4"/>
      <c r="K83" s="8"/>
      <c r="L83" s="7"/>
      <c r="M83" s="4"/>
      <c r="N83" s="4"/>
      <c r="O83" s="4"/>
      <c r="P83" s="4"/>
      <c r="Q83" s="4"/>
      <c r="R83" s="4"/>
      <c r="S83" s="8"/>
      <c r="T83" s="7"/>
      <c r="U83" s="4"/>
      <c r="V83" s="4"/>
      <c r="W83" s="4"/>
      <c r="X83" s="4"/>
      <c r="Y83" s="4"/>
      <c r="Z83" s="4"/>
      <c r="AA83" s="8"/>
      <c r="AB83" s="7"/>
      <c r="AC83" s="4"/>
      <c r="AD83" s="4"/>
      <c r="AE83" s="4"/>
      <c r="AF83" s="4"/>
      <c r="AG83" s="4"/>
      <c r="AH83" s="4"/>
      <c r="AI83" s="8"/>
      <c r="AJ83" s="4"/>
      <c r="AK83" s="1">
        <f t="shared" si="14"/>
        <v>0</v>
      </c>
      <c r="AL83" s="1">
        <f>Üldinfo!AN82</f>
        <v>0</v>
      </c>
      <c r="AM83" s="16" t="e">
        <f t="shared" si="1"/>
        <v>#DIV/0!</v>
      </c>
      <c r="AN83" s="1"/>
      <c r="AO83" s="4">
        <f t="shared" si="2"/>
        <v>0</v>
      </c>
      <c r="AP83" s="4">
        <f t="shared" si="3"/>
        <v>0</v>
      </c>
      <c r="AQ83" s="4">
        <f t="shared" si="4"/>
        <v>0</v>
      </c>
      <c r="AR83" s="1">
        <f t="shared" si="5"/>
        <v>0</v>
      </c>
      <c r="AS83" s="4"/>
      <c r="AT83" s="1">
        <f t="shared" si="6"/>
        <v>0</v>
      </c>
      <c r="AU83" s="1">
        <f t="shared" si="7"/>
        <v>0</v>
      </c>
      <c r="AV83" s="1">
        <f t="shared" si="8"/>
        <v>0</v>
      </c>
      <c r="AW83" s="1">
        <f t="shared" si="9"/>
        <v>0</v>
      </c>
      <c r="AX83" s="1">
        <f t="shared" si="10"/>
        <v>0</v>
      </c>
      <c r="AY83" s="1">
        <f t="shared" si="11"/>
        <v>0</v>
      </c>
      <c r="AZ83" s="1"/>
      <c r="BA83" s="1">
        <f t="shared" si="12"/>
        <v>0</v>
      </c>
      <c r="BB83" s="1">
        <f t="shared" si="13"/>
        <v>0</v>
      </c>
      <c r="BC83" s="1"/>
      <c r="BD83" s="1"/>
      <c r="BE83" s="1"/>
      <c r="BF83" s="1"/>
      <c r="BG83" s="1"/>
      <c r="BH83" s="1"/>
      <c r="BI83" s="1"/>
    </row>
    <row r="84" spans="1:61" ht="14.25" customHeight="1" x14ac:dyDescent="0.25">
      <c r="A84" s="1">
        <v>81</v>
      </c>
      <c r="B84" s="1" t="str">
        <f>Üldinfo!B83</f>
        <v>Mees</v>
      </c>
      <c r="C84" s="1" t="str">
        <f>Üldinfo!C83</f>
        <v>39-44 a</v>
      </c>
      <c r="D84" s="4"/>
      <c r="E84" s="4"/>
      <c r="F84" s="4"/>
      <c r="G84" s="4"/>
      <c r="H84" s="4"/>
      <c r="I84" s="4"/>
      <c r="J84" s="4"/>
      <c r="K84" s="8"/>
      <c r="L84" s="7"/>
      <c r="M84" s="4"/>
      <c r="N84" s="4"/>
      <c r="O84" s="4"/>
      <c r="P84" s="4"/>
      <c r="Q84" s="4"/>
      <c r="R84" s="4"/>
      <c r="S84" s="8"/>
      <c r="T84" s="7"/>
      <c r="U84" s="4"/>
      <c r="V84" s="4"/>
      <c r="W84" s="4"/>
      <c r="X84" s="4"/>
      <c r="Y84" s="4"/>
      <c r="Z84" s="4"/>
      <c r="AA84" s="8"/>
      <c r="AB84" s="7"/>
      <c r="AC84" s="4"/>
      <c r="AD84" s="4"/>
      <c r="AE84" s="4"/>
      <c r="AF84" s="4"/>
      <c r="AG84" s="4"/>
      <c r="AH84" s="4"/>
      <c r="AI84" s="8"/>
      <c r="AJ84" s="4"/>
      <c r="AK84" s="1">
        <f t="shared" si="14"/>
        <v>0</v>
      </c>
      <c r="AL84" s="1">
        <f>Üldinfo!AN83</f>
        <v>0</v>
      </c>
      <c r="AM84" s="16" t="e">
        <f t="shared" si="1"/>
        <v>#DIV/0!</v>
      </c>
      <c r="AN84" s="1"/>
      <c r="AO84" s="4">
        <f t="shared" si="2"/>
        <v>0</v>
      </c>
      <c r="AP84" s="4">
        <f t="shared" si="3"/>
        <v>0</v>
      </c>
      <c r="AQ84" s="4">
        <f t="shared" si="4"/>
        <v>0</v>
      </c>
      <c r="AR84" s="1">
        <f t="shared" si="5"/>
        <v>0</v>
      </c>
      <c r="AS84" s="4"/>
      <c r="AT84" s="1">
        <f t="shared" si="6"/>
        <v>0</v>
      </c>
      <c r="AU84" s="1">
        <f t="shared" si="7"/>
        <v>0</v>
      </c>
      <c r="AV84" s="1">
        <f t="shared" si="8"/>
        <v>0</v>
      </c>
      <c r="AW84" s="1">
        <f t="shared" si="9"/>
        <v>0</v>
      </c>
      <c r="AX84" s="1">
        <f t="shared" si="10"/>
        <v>0</v>
      </c>
      <c r="AY84" s="1">
        <f t="shared" si="11"/>
        <v>0</v>
      </c>
      <c r="AZ84" s="1"/>
      <c r="BA84" s="1">
        <f t="shared" si="12"/>
        <v>0</v>
      </c>
      <c r="BB84" s="1">
        <f t="shared" si="13"/>
        <v>0</v>
      </c>
      <c r="BC84" s="1"/>
      <c r="BD84" s="1"/>
      <c r="BE84" s="1"/>
      <c r="BF84" s="1"/>
      <c r="BG84" s="1"/>
      <c r="BH84" s="1"/>
      <c r="BI84" s="1"/>
    </row>
    <row r="85" spans="1:61" ht="14.25" customHeight="1" x14ac:dyDescent="0.25">
      <c r="A85" s="1">
        <v>82</v>
      </c>
      <c r="B85" s="1" t="str">
        <f>Üldinfo!B84</f>
        <v>Alaealine</v>
      </c>
      <c r="C85" s="1" t="str">
        <f>Üldinfo!C84</f>
        <v>4-8 a</v>
      </c>
      <c r="D85" s="4"/>
      <c r="E85" s="4"/>
      <c r="F85" s="4"/>
      <c r="G85" s="4"/>
      <c r="H85" s="4"/>
      <c r="I85" s="4"/>
      <c r="J85" s="4"/>
      <c r="K85" s="8"/>
      <c r="L85" s="7"/>
      <c r="M85" s="4"/>
      <c r="N85" s="4"/>
      <c r="O85" s="4"/>
      <c r="P85" s="4"/>
      <c r="Q85" s="4"/>
      <c r="R85" s="4"/>
      <c r="S85" s="8"/>
      <c r="T85" s="7"/>
      <c r="U85" s="4"/>
      <c r="V85" s="4"/>
      <c r="W85" s="4"/>
      <c r="X85" s="4"/>
      <c r="Y85" s="4"/>
      <c r="Z85" s="4"/>
      <c r="AA85" s="8"/>
      <c r="AB85" s="7"/>
      <c r="AC85" s="4"/>
      <c r="AD85" s="4"/>
      <c r="AE85" s="4"/>
      <c r="AF85" s="4"/>
      <c r="AG85" s="4"/>
      <c r="AH85" s="4"/>
      <c r="AI85" s="8"/>
      <c r="AJ85" s="4"/>
      <c r="AK85" s="1">
        <f t="shared" si="14"/>
        <v>0</v>
      </c>
      <c r="AL85" s="1">
        <f>Üldinfo!AN84</f>
        <v>12</v>
      </c>
      <c r="AM85" s="16">
        <f t="shared" si="1"/>
        <v>0</v>
      </c>
      <c r="AN85" s="1"/>
      <c r="AO85" s="4">
        <f t="shared" si="2"/>
        <v>0</v>
      </c>
      <c r="AP85" s="4">
        <f t="shared" si="3"/>
        <v>0</v>
      </c>
      <c r="AQ85" s="4">
        <f t="shared" si="4"/>
        <v>0</v>
      </c>
      <c r="AR85" s="1">
        <f t="shared" si="5"/>
        <v>0</v>
      </c>
      <c r="AS85" s="4"/>
      <c r="AT85" s="1">
        <f t="shared" si="6"/>
        <v>0</v>
      </c>
      <c r="AU85" s="1">
        <f t="shared" si="7"/>
        <v>0</v>
      </c>
      <c r="AV85" s="1">
        <f t="shared" si="8"/>
        <v>0</v>
      </c>
      <c r="AW85" s="1">
        <f t="shared" si="9"/>
        <v>0</v>
      </c>
      <c r="AX85" s="1">
        <f t="shared" si="10"/>
        <v>0</v>
      </c>
      <c r="AY85" s="1">
        <f t="shared" si="11"/>
        <v>0</v>
      </c>
      <c r="AZ85" s="1"/>
      <c r="BA85" s="1">
        <f t="shared" si="12"/>
        <v>0</v>
      </c>
      <c r="BB85" s="1">
        <f t="shared" si="13"/>
        <v>0</v>
      </c>
      <c r="BC85" s="1"/>
      <c r="BD85" s="1"/>
      <c r="BE85" s="1"/>
      <c r="BF85" s="1"/>
      <c r="BG85" s="1"/>
      <c r="BH85" s="1"/>
      <c r="BI85" s="1"/>
    </row>
    <row r="86" spans="1:61" ht="14.25" customHeight="1" x14ac:dyDescent="0.25">
      <c r="A86" s="1">
        <v>83</v>
      </c>
      <c r="B86" s="1" t="str">
        <f>Üldinfo!B85</f>
        <v>Alaealine</v>
      </c>
      <c r="C86" s="1" t="str">
        <f>Üldinfo!C85</f>
        <v>11-15 a</v>
      </c>
      <c r="D86" s="4"/>
      <c r="E86" s="4"/>
      <c r="F86" s="4"/>
      <c r="G86" s="4"/>
      <c r="H86" s="4"/>
      <c r="I86" s="4"/>
      <c r="J86" s="4"/>
      <c r="K86" s="8"/>
      <c r="L86" s="7"/>
      <c r="M86" s="4"/>
      <c r="N86" s="4"/>
      <c r="O86" s="4"/>
      <c r="P86" s="4"/>
      <c r="Q86" s="4"/>
      <c r="R86" s="4"/>
      <c r="S86" s="8"/>
      <c r="T86" s="7"/>
      <c r="U86" s="4"/>
      <c r="V86" s="4" t="s">
        <v>143</v>
      </c>
      <c r="W86" s="4"/>
      <c r="X86" s="4"/>
      <c r="Y86" s="4"/>
      <c r="Z86" s="4"/>
      <c r="AA86" s="8"/>
      <c r="AB86" s="7"/>
      <c r="AC86" s="4"/>
      <c r="AD86" s="4"/>
      <c r="AE86" s="4"/>
      <c r="AF86" s="4"/>
      <c r="AG86" s="4"/>
      <c r="AH86" s="4"/>
      <c r="AI86" s="8"/>
      <c r="AJ86" s="4">
        <v>1</v>
      </c>
      <c r="AK86" s="1">
        <f t="shared" si="14"/>
        <v>1</v>
      </c>
      <c r="AL86" s="1">
        <f>Üldinfo!AN85</f>
        <v>27</v>
      </c>
      <c r="AM86" s="16">
        <f t="shared" si="1"/>
        <v>3.7037037037037035E-2</v>
      </c>
      <c r="AN86" s="1"/>
      <c r="AO86" s="4">
        <f t="shared" si="2"/>
        <v>0</v>
      </c>
      <c r="AP86" s="4">
        <f t="shared" si="3"/>
        <v>1</v>
      </c>
      <c r="AQ86" s="4">
        <f t="shared" si="4"/>
        <v>0</v>
      </c>
      <c r="AR86" s="1">
        <f t="shared" si="5"/>
        <v>1</v>
      </c>
      <c r="AS86" s="4"/>
      <c r="AT86" s="1">
        <f t="shared" si="6"/>
        <v>0</v>
      </c>
      <c r="AU86" s="1">
        <f t="shared" si="7"/>
        <v>0</v>
      </c>
      <c r="AV86" s="1">
        <f t="shared" si="8"/>
        <v>0</v>
      </c>
      <c r="AW86" s="1">
        <f t="shared" si="9"/>
        <v>0</v>
      </c>
      <c r="AX86" s="1">
        <f t="shared" si="10"/>
        <v>1</v>
      </c>
      <c r="AY86" s="1">
        <f t="shared" si="11"/>
        <v>1</v>
      </c>
      <c r="AZ86" s="1"/>
      <c r="BA86" s="1">
        <f t="shared" si="12"/>
        <v>0</v>
      </c>
      <c r="BB86" s="1">
        <f t="shared" si="13"/>
        <v>0</v>
      </c>
      <c r="BC86" s="1"/>
      <c r="BD86" s="1"/>
      <c r="BE86" s="1"/>
      <c r="BF86" s="1"/>
      <c r="BG86" s="1"/>
      <c r="BH86" s="1"/>
      <c r="BI86" s="1"/>
    </row>
    <row r="87" spans="1:61" ht="14.25" customHeight="1" x14ac:dyDescent="0.25">
      <c r="A87" s="1">
        <v>84</v>
      </c>
      <c r="B87" s="1" t="str">
        <f>Üldinfo!B86</f>
        <v>Mees</v>
      </c>
      <c r="C87" s="1" t="str">
        <f>Üldinfo!C86</f>
        <v>22-24 a</v>
      </c>
      <c r="D87" s="4"/>
      <c r="E87" s="4"/>
      <c r="F87" s="4"/>
      <c r="G87" s="4"/>
      <c r="H87" s="4"/>
      <c r="I87" s="4"/>
      <c r="J87" s="4"/>
      <c r="K87" s="8"/>
      <c r="L87" s="7"/>
      <c r="M87" s="4"/>
      <c r="N87" s="4"/>
      <c r="O87" s="4"/>
      <c r="P87" s="4"/>
      <c r="Q87" s="4"/>
      <c r="R87" s="4" t="s">
        <v>125</v>
      </c>
      <c r="S87" s="8"/>
      <c r="T87" s="7"/>
      <c r="U87" s="4"/>
      <c r="V87" s="4"/>
      <c r="W87" s="4"/>
      <c r="X87" s="4"/>
      <c r="Y87" s="4"/>
      <c r="Z87" s="4"/>
      <c r="AA87" s="8"/>
      <c r="AB87" s="7"/>
      <c r="AC87" s="4"/>
      <c r="AD87" s="4"/>
      <c r="AE87" s="4"/>
      <c r="AF87" s="4"/>
      <c r="AG87" s="4"/>
      <c r="AH87" s="4"/>
      <c r="AI87" s="8"/>
      <c r="AJ87" s="4">
        <v>1</v>
      </c>
      <c r="AK87" s="1">
        <f t="shared" si="14"/>
        <v>1</v>
      </c>
      <c r="AL87" s="1">
        <f>Üldinfo!AN86</f>
        <v>29</v>
      </c>
      <c r="AM87" s="16">
        <f t="shared" si="1"/>
        <v>3.4482758620689655E-2</v>
      </c>
      <c r="AN87" s="1"/>
      <c r="AO87" s="4">
        <f t="shared" si="2"/>
        <v>0</v>
      </c>
      <c r="AP87" s="4">
        <f t="shared" si="3"/>
        <v>1</v>
      </c>
      <c r="AQ87" s="4">
        <f t="shared" si="4"/>
        <v>0</v>
      </c>
      <c r="AR87" s="1">
        <f t="shared" si="5"/>
        <v>1</v>
      </c>
      <c r="AS87" s="4"/>
      <c r="AT87" s="1">
        <f t="shared" si="6"/>
        <v>1</v>
      </c>
      <c r="AU87" s="1">
        <f t="shared" si="7"/>
        <v>0</v>
      </c>
      <c r="AV87" s="1">
        <f t="shared" si="8"/>
        <v>0</v>
      </c>
      <c r="AW87" s="1">
        <f t="shared" si="9"/>
        <v>0</v>
      </c>
      <c r="AX87" s="1">
        <f t="shared" si="10"/>
        <v>0</v>
      </c>
      <c r="AY87" s="1">
        <f t="shared" si="11"/>
        <v>1</v>
      </c>
      <c r="AZ87" s="1"/>
      <c r="BA87" s="1">
        <f t="shared" si="12"/>
        <v>0</v>
      </c>
      <c r="BB87" s="1">
        <f t="shared" si="13"/>
        <v>0</v>
      </c>
      <c r="BC87" s="1"/>
      <c r="BD87" s="1"/>
      <c r="BE87" s="1"/>
      <c r="BF87" s="1"/>
      <c r="BG87" s="1"/>
      <c r="BH87" s="1"/>
      <c r="BI87" s="1"/>
    </row>
    <row r="88" spans="1:61" ht="14.25" customHeight="1" x14ac:dyDescent="0.25">
      <c r="A88" s="1">
        <v>85</v>
      </c>
      <c r="B88" s="1" t="str">
        <f>Üldinfo!B87</f>
        <v>Naine</v>
      </c>
      <c r="C88" s="1" t="str">
        <f>Üldinfo!C87</f>
        <v>20-24 a</v>
      </c>
      <c r="D88" s="4"/>
      <c r="E88" s="4"/>
      <c r="F88" s="4"/>
      <c r="G88" s="4"/>
      <c r="H88" s="4"/>
      <c r="I88" s="4"/>
      <c r="J88" s="4"/>
      <c r="K88" s="8"/>
      <c r="L88" s="7"/>
      <c r="M88" s="4"/>
      <c r="N88" s="4"/>
      <c r="O88" s="4"/>
      <c r="P88" s="4"/>
      <c r="Q88" s="4"/>
      <c r="R88" s="4"/>
      <c r="S88" s="8"/>
      <c r="T88" s="7"/>
      <c r="U88" s="4"/>
      <c r="V88" s="4"/>
      <c r="W88" s="4"/>
      <c r="X88" s="4"/>
      <c r="Y88" s="4"/>
      <c r="Z88" s="4"/>
      <c r="AA88" s="8"/>
      <c r="AB88" s="7"/>
      <c r="AC88" s="4"/>
      <c r="AD88" s="4"/>
      <c r="AE88" s="4"/>
      <c r="AF88" s="4"/>
      <c r="AG88" s="4"/>
      <c r="AH88" s="4"/>
      <c r="AI88" s="8"/>
      <c r="AJ88" s="4"/>
      <c r="AK88" s="1">
        <f t="shared" si="14"/>
        <v>0</v>
      </c>
      <c r="AL88" s="1">
        <f>Üldinfo!AN87</f>
        <v>26</v>
      </c>
      <c r="AM88" s="16">
        <f t="shared" si="1"/>
        <v>0</v>
      </c>
      <c r="AN88" s="1"/>
      <c r="AO88" s="4">
        <f t="shared" si="2"/>
        <v>0</v>
      </c>
      <c r="AP88" s="4">
        <f t="shared" si="3"/>
        <v>0</v>
      </c>
      <c r="AQ88" s="4">
        <f t="shared" si="4"/>
        <v>0</v>
      </c>
      <c r="AR88" s="1">
        <f t="shared" si="5"/>
        <v>0</v>
      </c>
      <c r="AS88" s="4"/>
      <c r="AT88" s="1">
        <f t="shared" si="6"/>
        <v>0</v>
      </c>
      <c r="AU88" s="1">
        <f t="shared" si="7"/>
        <v>0</v>
      </c>
      <c r="AV88" s="1">
        <f t="shared" si="8"/>
        <v>0</v>
      </c>
      <c r="AW88" s="1">
        <f t="shared" si="9"/>
        <v>0</v>
      </c>
      <c r="AX88" s="1">
        <f t="shared" si="10"/>
        <v>0</v>
      </c>
      <c r="AY88" s="1">
        <f t="shared" si="11"/>
        <v>0</v>
      </c>
      <c r="AZ88" s="1"/>
      <c r="BA88" s="1">
        <f t="shared" si="12"/>
        <v>0</v>
      </c>
      <c r="BB88" s="1">
        <f t="shared" si="13"/>
        <v>0</v>
      </c>
      <c r="BC88" s="1"/>
      <c r="BD88" s="1"/>
      <c r="BE88" s="1"/>
      <c r="BF88" s="1"/>
      <c r="BG88" s="1"/>
      <c r="BH88" s="1"/>
      <c r="BI88" s="1"/>
    </row>
    <row r="89" spans="1:61" ht="14.25" customHeight="1" x14ac:dyDescent="0.25">
      <c r="A89" s="1">
        <v>86</v>
      </c>
      <c r="B89" s="1" t="str">
        <f>Üldinfo!B88</f>
        <v>Alaealine</v>
      </c>
      <c r="C89" s="1" t="str">
        <f>Üldinfo!C88</f>
        <v>11-14 a</v>
      </c>
      <c r="D89" s="4"/>
      <c r="E89" s="4"/>
      <c r="F89" s="4"/>
      <c r="G89" s="4"/>
      <c r="H89" s="4"/>
      <c r="I89" s="4"/>
      <c r="J89" s="4"/>
      <c r="K89" s="8"/>
      <c r="L89" s="7"/>
      <c r="M89" s="4"/>
      <c r="N89" s="4"/>
      <c r="O89" s="4"/>
      <c r="P89" s="4"/>
      <c r="Q89" s="4"/>
      <c r="R89" s="4"/>
      <c r="S89" s="8"/>
      <c r="T89" s="7"/>
      <c r="U89" s="4"/>
      <c r="V89" s="4"/>
      <c r="W89" s="4"/>
      <c r="X89" s="4"/>
      <c r="Y89" s="4"/>
      <c r="Z89" s="4"/>
      <c r="AA89" s="8"/>
      <c r="AB89" s="7"/>
      <c r="AC89" s="4"/>
      <c r="AD89" s="4"/>
      <c r="AE89" s="4"/>
      <c r="AF89" s="4"/>
      <c r="AG89" s="4"/>
      <c r="AH89" s="4"/>
      <c r="AI89" s="8"/>
      <c r="AJ89" s="4"/>
      <c r="AK89" s="1">
        <f t="shared" si="14"/>
        <v>0</v>
      </c>
      <c r="AL89" s="1">
        <f>Üldinfo!AN88</f>
        <v>29</v>
      </c>
      <c r="AM89" s="16">
        <f t="shared" si="1"/>
        <v>0</v>
      </c>
      <c r="AN89" s="1"/>
      <c r="AO89" s="4">
        <f t="shared" si="2"/>
        <v>0</v>
      </c>
      <c r="AP89" s="4">
        <f t="shared" si="3"/>
        <v>0</v>
      </c>
      <c r="AQ89" s="4">
        <f t="shared" si="4"/>
        <v>0</v>
      </c>
      <c r="AR89" s="1">
        <f t="shared" si="5"/>
        <v>0</v>
      </c>
      <c r="AS89" s="4"/>
      <c r="AT89" s="1">
        <f t="shared" si="6"/>
        <v>0</v>
      </c>
      <c r="AU89" s="1">
        <f t="shared" si="7"/>
        <v>0</v>
      </c>
      <c r="AV89" s="1">
        <f t="shared" si="8"/>
        <v>0</v>
      </c>
      <c r="AW89" s="1">
        <f t="shared" si="9"/>
        <v>0</v>
      </c>
      <c r="AX89" s="1">
        <f t="shared" si="10"/>
        <v>0</v>
      </c>
      <c r="AY89" s="1">
        <f t="shared" si="11"/>
        <v>0</v>
      </c>
      <c r="AZ89" s="1"/>
      <c r="BA89" s="1">
        <f t="shared" si="12"/>
        <v>0</v>
      </c>
      <c r="BB89" s="1">
        <f t="shared" si="13"/>
        <v>0</v>
      </c>
      <c r="BC89" s="1"/>
      <c r="BD89" s="1"/>
      <c r="BE89" s="1"/>
      <c r="BF89" s="1"/>
      <c r="BG89" s="1"/>
      <c r="BH89" s="1"/>
      <c r="BI89" s="1"/>
    </row>
    <row r="90" spans="1:61" ht="14.25" customHeight="1" x14ac:dyDescent="0.25">
      <c r="A90" s="1">
        <v>87</v>
      </c>
      <c r="B90" s="1" t="str">
        <f>Üldinfo!B89</f>
        <v>Alaealine</v>
      </c>
      <c r="C90" s="1" t="str">
        <f>Üldinfo!C89</f>
        <v>5 a ± 16 k</v>
      </c>
      <c r="D90" s="4"/>
      <c r="E90" s="4"/>
      <c r="F90" s="4"/>
      <c r="G90" s="4"/>
      <c r="H90" s="4"/>
      <c r="I90" s="4"/>
      <c r="J90" s="4"/>
      <c r="K90" s="8"/>
      <c r="L90" s="7"/>
      <c r="M90" s="4"/>
      <c r="N90" s="4"/>
      <c r="O90" s="4"/>
      <c r="P90" s="4"/>
      <c r="Q90" s="4"/>
      <c r="R90" s="4"/>
      <c r="S90" s="8"/>
      <c r="T90" s="7"/>
      <c r="U90" s="4"/>
      <c r="V90" s="4"/>
      <c r="W90" s="4"/>
      <c r="X90" s="4"/>
      <c r="Y90" s="4"/>
      <c r="Z90" s="4"/>
      <c r="AA90" s="8"/>
      <c r="AB90" s="7"/>
      <c r="AC90" s="4"/>
      <c r="AD90" s="4"/>
      <c r="AE90" s="4"/>
      <c r="AF90" s="4"/>
      <c r="AG90" s="4"/>
      <c r="AH90" s="4"/>
      <c r="AI90" s="8"/>
      <c r="AJ90" s="4"/>
      <c r="AK90" s="1">
        <f t="shared" si="14"/>
        <v>0</v>
      </c>
      <c r="AL90" s="1">
        <f>Üldinfo!AN89</f>
        <v>9</v>
      </c>
      <c r="AM90" s="16">
        <f t="shared" si="1"/>
        <v>0</v>
      </c>
      <c r="AN90" s="1"/>
      <c r="AO90" s="4">
        <f t="shared" si="2"/>
        <v>0</v>
      </c>
      <c r="AP90" s="4">
        <f t="shared" si="3"/>
        <v>0</v>
      </c>
      <c r="AQ90" s="4">
        <f t="shared" si="4"/>
        <v>0</v>
      </c>
      <c r="AR90" s="1">
        <f t="shared" si="5"/>
        <v>0</v>
      </c>
      <c r="AS90" s="4"/>
      <c r="AT90" s="1">
        <f t="shared" si="6"/>
        <v>0</v>
      </c>
      <c r="AU90" s="1">
        <f t="shared" si="7"/>
        <v>0</v>
      </c>
      <c r="AV90" s="1">
        <f t="shared" si="8"/>
        <v>0</v>
      </c>
      <c r="AW90" s="1">
        <f t="shared" si="9"/>
        <v>0</v>
      </c>
      <c r="AX90" s="1">
        <f t="shared" si="10"/>
        <v>0</v>
      </c>
      <c r="AY90" s="1">
        <f t="shared" si="11"/>
        <v>0</v>
      </c>
      <c r="AZ90" s="1"/>
      <c r="BA90" s="1">
        <f t="shared" si="12"/>
        <v>0</v>
      </c>
      <c r="BB90" s="1">
        <f t="shared" si="13"/>
        <v>0</v>
      </c>
      <c r="BC90" s="1"/>
      <c r="BD90" s="1"/>
      <c r="BE90" s="1"/>
      <c r="BF90" s="1"/>
      <c r="BG90" s="1"/>
      <c r="BH90" s="1"/>
      <c r="BI90" s="1"/>
    </row>
    <row r="91" spans="1:61" ht="14.25" customHeight="1" x14ac:dyDescent="0.25">
      <c r="A91" s="1">
        <v>88</v>
      </c>
      <c r="B91" s="1" t="str">
        <f>Üldinfo!B90</f>
        <v>Naine</v>
      </c>
      <c r="C91" s="1" t="str">
        <f>Üldinfo!C90</f>
        <v>39-44 a</v>
      </c>
      <c r="D91" s="4"/>
      <c r="E91" s="4"/>
      <c r="F91" s="4"/>
      <c r="G91" s="4"/>
      <c r="H91" s="4"/>
      <c r="I91" s="4"/>
      <c r="J91" s="4"/>
      <c r="K91" s="8"/>
      <c r="L91" s="7"/>
      <c r="M91" s="4"/>
      <c r="N91" s="4"/>
      <c r="O91" s="4"/>
      <c r="P91" s="4"/>
      <c r="Q91" s="4"/>
      <c r="R91" s="4"/>
      <c r="S91" s="8"/>
      <c r="T91" s="7"/>
      <c r="U91" s="4"/>
      <c r="V91" s="4"/>
      <c r="W91" s="4"/>
      <c r="X91" s="4"/>
      <c r="Y91" s="4"/>
      <c r="Z91" s="4"/>
      <c r="AA91" s="8"/>
      <c r="AB91" s="7"/>
      <c r="AC91" s="4"/>
      <c r="AD91" s="4"/>
      <c r="AE91" s="4"/>
      <c r="AF91" s="4"/>
      <c r="AG91" s="4"/>
      <c r="AH91" s="4"/>
      <c r="AI91" s="8"/>
      <c r="AJ91" s="4"/>
      <c r="AK91" s="1">
        <f t="shared" si="14"/>
        <v>0</v>
      </c>
      <c r="AL91" s="1">
        <f>Üldinfo!AN90</f>
        <v>0</v>
      </c>
      <c r="AM91" s="16" t="e">
        <f t="shared" si="1"/>
        <v>#DIV/0!</v>
      </c>
      <c r="AN91" s="1"/>
      <c r="AO91" s="4">
        <f t="shared" si="2"/>
        <v>0</v>
      </c>
      <c r="AP91" s="4">
        <f t="shared" si="3"/>
        <v>0</v>
      </c>
      <c r="AQ91" s="4">
        <f t="shared" si="4"/>
        <v>0</v>
      </c>
      <c r="AR91" s="1">
        <f t="shared" si="5"/>
        <v>0</v>
      </c>
      <c r="AS91" s="4"/>
      <c r="AT91" s="1">
        <f t="shared" si="6"/>
        <v>0</v>
      </c>
      <c r="AU91" s="1">
        <f t="shared" si="7"/>
        <v>0</v>
      </c>
      <c r="AV91" s="1">
        <f t="shared" si="8"/>
        <v>0</v>
      </c>
      <c r="AW91" s="1">
        <f t="shared" si="9"/>
        <v>0</v>
      </c>
      <c r="AX91" s="1">
        <f t="shared" si="10"/>
        <v>0</v>
      </c>
      <c r="AY91" s="1">
        <f t="shared" si="11"/>
        <v>0</v>
      </c>
      <c r="AZ91" s="1"/>
      <c r="BA91" s="1">
        <f t="shared" si="12"/>
        <v>0</v>
      </c>
      <c r="BB91" s="1">
        <f t="shared" si="13"/>
        <v>0</v>
      </c>
      <c r="BC91" s="1"/>
      <c r="BD91" s="1"/>
      <c r="BE91" s="1"/>
      <c r="BF91" s="1"/>
      <c r="BG91" s="1"/>
      <c r="BH91" s="1"/>
      <c r="BI91" s="1"/>
    </row>
    <row r="92" spans="1:61" ht="14.25" customHeight="1" x14ac:dyDescent="0.25">
      <c r="A92" s="1">
        <v>89</v>
      </c>
      <c r="B92" s="1" t="str">
        <f>Üldinfo!B91</f>
        <v>Naine</v>
      </c>
      <c r="C92" s="1" t="str">
        <f>Üldinfo!C91</f>
        <v>19-21 a</v>
      </c>
      <c r="D92" s="4"/>
      <c r="E92" s="4"/>
      <c r="F92" s="4"/>
      <c r="G92" s="4"/>
      <c r="H92" s="4"/>
      <c r="I92" s="4"/>
      <c r="J92" s="4"/>
      <c r="K92" s="8"/>
      <c r="L92" s="7"/>
      <c r="M92" s="4"/>
      <c r="N92" s="4"/>
      <c r="O92" s="4"/>
      <c r="P92" s="4"/>
      <c r="Q92" s="4"/>
      <c r="R92" s="4"/>
      <c r="S92" s="8"/>
      <c r="T92" s="7"/>
      <c r="U92" s="4"/>
      <c r="V92" s="4"/>
      <c r="W92" s="4"/>
      <c r="X92" s="4"/>
      <c r="Y92" s="4"/>
      <c r="Z92" s="4"/>
      <c r="AA92" s="8"/>
      <c r="AB92" s="7"/>
      <c r="AC92" s="4"/>
      <c r="AD92" s="4"/>
      <c r="AE92" s="4"/>
      <c r="AF92" s="4"/>
      <c r="AG92" s="4"/>
      <c r="AH92" s="4"/>
      <c r="AI92" s="8"/>
      <c r="AJ92" s="4"/>
      <c r="AK92" s="1">
        <f t="shared" si="14"/>
        <v>0</v>
      </c>
      <c r="AL92" s="1">
        <f>Üldinfo!AN91</f>
        <v>0</v>
      </c>
      <c r="AM92" s="16" t="e">
        <f t="shared" si="1"/>
        <v>#DIV/0!</v>
      </c>
      <c r="AN92" s="1"/>
      <c r="AO92" s="4">
        <f t="shared" si="2"/>
        <v>0</v>
      </c>
      <c r="AP92" s="4">
        <f t="shared" si="3"/>
        <v>0</v>
      </c>
      <c r="AQ92" s="4">
        <f t="shared" si="4"/>
        <v>0</v>
      </c>
      <c r="AR92" s="1">
        <f t="shared" si="5"/>
        <v>0</v>
      </c>
      <c r="AS92" s="4"/>
      <c r="AT92" s="1">
        <f t="shared" si="6"/>
        <v>0</v>
      </c>
      <c r="AU92" s="1">
        <f t="shared" si="7"/>
        <v>0</v>
      </c>
      <c r="AV92" s="1">
        <f t="shared" si="8"/>
        <v>0</v>
      </c>
      <c r="AW92" s="1">
        <f t="shared" si="9"/>
        <v>0</v>
      </c>
      <c r="AX92" s="1">
        <f t="shared" si="10"/>
        <v>0</v>
      </c>
      <c r="AY92" s="1">
        <f t="shared" si="11"/>
        <v>0</v>
      </c>
      <c r="AZ92" s="1"/>
      <c r="BA92" s="1">
        <f t="shared" si="12"/>
        <v>0</v>
      </c>
      <c r="BB92" s="1">
        <f t="shared" si="13"/>
        <v>0</v>
      </c>
      <c r="BC92" s="1"/>
      <c r="BD92" s="1"/>
      <c r="BE92" s="1"/>
      <c r="BF92" s="1"/>
      <c r="BG92" s="1"/>
      <c r="BH92" s="1"/>
      <c r="BI92" s="1"/>
    </row>
    <row r="93" spans="1:61" ht="14.25" customHeight="1" x14ac:dyDescent="0.25">
      <c r="A93" s="1">
        <v>90</v>
      </c>
      <c r="B93" s="1" t="str">
        <f>Üldinfo!B92</f>
        <v>Mees</v>
      </c>
      <c r="C93" s="1" t="str">
        <f>Üldinfo!C92</f>
        <v>25-40 a</v>
      </c>
      <c r="D93" s="4"/>
      <c r="E93" s="4"/>
      <c r="F93" s="4"/>
      <c r="G93" s="4"/>
      <c r="H93" s="4"/>
      <c r="I93" s="4"/>
      <c r="J93" s="4"/>
      <c r="K93" s="8"/>
      <c r="L93" s="7"/>
      <c r="M93" s="4"/>
      <c r="N93" s="4"/>
      <c r="O93" s="4"/>
      <c r="P93" s="4"/>
      <c r="Q93" s="4"/>
      <c r="R93" s="4"/>
      <c r="S93" s="8"/>
      <c r="T93" s="7"/>
      <c r="U93" s="4"/>
      <c r="V93" s="4"/>
      <c r="W93" s="4"/>
      <c r="X93" s="4"/>
      <c r="Y93" s="4"/>
      <c r="Z93" s="4"/>
      <c r="AA93" s="8"/>
      <c r="AB93" s="7"/>
      <c r="AC93" s="4"/>
      <c r="AD93" s="4"/>
      <c r="AE93" s="4"/>
      <c r="AF93" s="4"/>
      <c r="AG93" s="4"/>
      <c r="AH93" s="4"/>
      <c r="AI93" s="8"/>
      <c r="AJ93" s="4"/>
      <c r="AK93" s="1">
        <f t="shared" si="14"/>
        <v>0</v>
      </c>
      <c r="AL93" s="1">
        <f>Üldinfo!AN92</f>
        <v>32</v>
      </c>
      <c r="AM93" s="16">
        <f t="shared" si="1"/>
        <v>0</v>
      </c>
      <c r="AN93" s="1"/>
      <c r="AO93" s="4">
        <f t="shared" si="2"/>
        <v>0</v>
      </c>
      <c r="AP93" s="4">
        <f t="shared" si="3"/>
        <v>0</v>
      </c>
      <c r="AQ93" s="4">
        <f t="shared" si="4"/>
        <v>0</v>
      </c>
      <c r="AR93" s="1">
        <f t="shared" si="5"/>
        <v>0</v>
      </c>
      <c r="AS93" s="4"/>
      <c r="AT93" s="1">
        <f t="shared" si="6"/>
        <v>0</v>
      </c>
      <c r="AU93" s="1">
        <f t="shared" si="7"/>
        <v>0</v>
      </c>
      <c r="AV93" s="1">
        <f t="shared" si="8"/>
        <v>0</v>
      </c>
      <c r="AW93" s="1">
        <f t="shared" si="9"/>
        <v>0</v>
      </c>
      <c r="AX93" s="1">
        <f t="shared" si="10"/>
        <v>0</v>
      </c>
      <c r="AY93" s="1">
        <f t="shared" si="11"/>
        <v>0</v>
      </c>
      <c r="AZ93" s="1"/>
      <c r="BA93" s="1">
        <f t="shared" si="12"/>
        <v>0</v>
      </c>
      <c r="BB93" s="1">
        <f t="shared" si="13"/>
        <v>0</v>
      </c>
      <c r="BC93" s="1"/>
      <c r="BD93" s="1"/>
      <c r="BE93" s="1"/>
      <c r="BF93" s="1"/>
      <c r="BG93" s="1"/>
      <c r="BH93" s="1"/>
      <c r="BI93" s="1"/>
    </row>
    <row r="94" spans="1:61" ht="14.25" customHeight="1" x14ac:dyDescent="0.25">
      <c r="A94" s="1">
        <v>91</v>
      </c>
      <c r="B94" s="1" t="str">
        <f>Üldinfo!B93</f>
        <v>Alaealine</v>
      </c>
      <c r="C94" s="1" t="str">
        <f>Üldinfo!C93</f>
        <v>1 a ± 4 k</v>
      </c>
      <c r="D94" s="4"/>
      <c r="E94" s="4"/>
      <c r="F94" s="4"/>
      <c r="G94" s="4"/>
      <c r="H94" s="4"/>
      <c r="I94" s="4"/>
      <c r="J94" s="4"/>
      <c r="K94" s="8"/>
      <c r="L94" s="7"/>
      <c r="M94" s="4"/>
      <c r="N94" s="4"/>
      <c r="O94" s="4"/>
      <c r="P94" s="4"/>
      <c r="Q94" s="4"/>
      <c r="R94" s="4"/>
      <c r="S94" s="8"/>
      <c r="T94" s="7"/>
      <c r="U94" s="4"/>
      <c r="V94" s="4"/>
      <c r="W94" s="4"/>
      <c r="X94" s="4"/>
      <c r="Y94" s="4"/>
      <c r="Z94" s="4"/>
      <c r="AA94" s="8"/>
      <c r="AB94" s="7"/>
      <c r="AC94" s="4"/>
      <c r="AD94" s="4"/>
      <c r="AE94" s="4"/>
      <c r="AF94" s="4"/>
      <c r="AG94" s="4"/>
      <c r="AH94" s="4"/>
      <c r="AI94" s="8"/>
      <c r="AJ94" s="4"/>
      <c r="AK94" s="1">
        <f t="shared" si="14"/>
        <v>0</v>
      </c>
      <c r="AL94" s="1">
        <f>Üldinfo!AN93</f>
        <v>4</v>
      </c>
      <c r="AM94" s="16">
        <f t="shared" si="1"/>
        <v>0</v>
      </c>
      <c r="AN94" s="1"/>
      <c r="AO94" s="4">
        <f t="shared" si="2"/>
        <v>0</v>
      </c>
      <c r="AP94" s="4">
        <f t="shared" si="3"/>
        <v>0</v>
      </c>
      <c r="AQ94" s="4">
        <f t="shared" si="4"/>
        <v>0</v>
      </c>
      <c r="AR94" s="1">
        <f t="shared" si="5"/>
        <v>0</v>
      </c>
      <c r="AS94" s="4"/>
      <c r="AT94" s="1">
        <f t="shared" si="6"/>
        <v>0</v>
      </c>
      <c r="AU94" s="1">
        <f t="shared" si="7"/>
        <v>0</v>
      </c>
      <c r="AV94" s="1">
        <f t="shared" si="8"/>
        <v>0</v>
      </c>
      <c r="AW94" s="1">
        <f t="shared" si="9"/>
        <v>0</v>
      </c>
      <c r="AX94" s="1">
        <f t="shared" si="10"/>
        <v>0</v>
      </c>
      <c r="AY94" s="1">
        <f t="shared" si="11"/>
        <v>0</v>
      </c>
      <c r="AZ94" s="1"/>
      <c r="BA94" s="1">
        <f t="shared" si="12"/>
        <v>0</v>
      </c>
      <c r="BB94" s="1">
        <f t="shared" si="13"/>
        <v>0</v>
      </c>
      <c r="BC94" s="1"/>
      <c r="BD94" s="1"/>
      <c r="BE94" s="1"/>
      <c r="BF94" s="1"/>
      <c r="BG94" s="1"/>
      <c r="BH94" s="1"/>
      <c r="BI94" s="1"/>
    </row>
    <row r="95" spans="1:61" ht="14.25" customHeight="1" x14ac:dyDescent="0.25">
      <c r="A95" s="1">
        <v>92</v>
      </c>
      <c r="B95" s="1" t="str">
        <f>Üldinfo!B94</f>
        <v>Mees</v>
      </c>
      <c r="C95" s="1" t="str">
        <f>Üldinfo!C94</f>
        <v>30-39 a</v>
      </c>
      <c r="D95" s="4"/>
      <c r="E95" s="4"/>
      <c r="F95" s="4"/>
      <c r="G95" s="4"/>
      <c r="H95" s="4"/>
      <c r="I95" s="4"/>
      <c r="J95" s="4"/>
      <c r="K95" s="8"/>
      <c r="L95" s="7"/>
      <c r="M95" s="4"/>
      <c r="N95" s="4"/>
      <c r="O95" s="4"/>
      <c r="P95" s="4"/>
      <c r="Q95" s="4"/>
      <c r="R95" s="4"/>
      <c r="S95" s="8"/>
      <c r="T95" s="7"/>
      <c r="U95" s="4"/>
      <c r="V95" s="4"/>
      <c r="W95" s="4"/>
      <c r="X95" s="4"/>
      <c r="Y95" s="4"/>
      <c r="Z95" s="4"/>
      <c r="AA95" s="8"/>
      <c r="AB95" s="7"/>
      <c r="AC95" s="4"/>
      <c r="AD95" s="4"/>
      <c r="AE95" s="4"/>
      <c r="AF95" s="4"/>
      <c r="AG95" s="4"/>
      <c r="AH95" s="4"/>
      <c r="AI95" s="8"/>
      <c r="AJ95" s="4"/>
      <c r="AK95" s="1">
        <f t="shared" si="14"/>
        <v>0</v>
      </c>
      <c r="AL95" s="1">
        <f>Üldinfo!AN94</f>
        <v>0</v>
      </c>
      <c r="AM95" s="16" t="e">
        <f t="shared" si="1"/>
        <v>#DIV/0!</v>
      </c>
      <c r="AN95" s="1"/>
      <c r="AO95" s="4">
        <f t="shared" si="2"/>
        <v>0</v>
      </c>
      <c r="AP95" s="4">
        <f t="shared" si="3"/>
        <v>0</v>
      </c>
      <c r="AQ95" s="4">
        <f t="shared" si="4"/>
        <v>0</v>
      </c>
      <c r="AR95" s="1">
        <f t="shared" si="5"/>
        <v>0</v>
      </c>
      <c r="AS95" s="4"/>
      <c r="AT95" s="1">
        <f t="shared" si="6"/>
        <v>0</v>
      </c>
      <c r="AU95" s="1">
        <f t="shared" si="7"/>
        <v>0</v>
      </c>
      <c r="AV95" s="1">
        <f t="shared" si="8"/>
        <v>0</v>
      </c>
      <c r="AW95" s="1">
        <f t="shared" si="9"/>
        <v>0</v>
      </c>
      <c r="AX95" s="1">
        <f t="shared" si="10"/>
        <v>0</v>
      </c>
      <c r="AY95" s="1">
        <f t="shared" si="11"/>
        <v>0</v>
      </c>
      <c r="AZ95" s="1"/>
      <c r="BA95" s="1">
        <f t="shared" si="12"/>
        <v>0</v>
      </c>
      <c r="BB95" s="1">
        <f t="shared" si="13"/>
        <v>0</v>
      </c>
      <c r="BC95" s="1"/>
      <c r="BD95" s="1"/>
      <c r="BE95" s="1"/>
      <c r="BF95" s="1"/>
      <c r="BG95" s="1"/>
      <c r="BH95" s="1"/>
      <c r="BI95" s="1"/>
    </row>
    <row r="96" spans="1:61" ht="14.25" customHeight="1" x14ac:dyDescent="0.25">
      <c r="A96" s="1">
        <v>93</v>
      </c>
      <c r="B96" s="1" t="str">
        <f>Üldinfo!B95</f>
        <v>Alaealine</v>
      </c>
      <c r="C96" s="1" t="str">
        <f>Üldinfo!C95</f>
        <v>1-2 a</v>
      </c>
      <c r="D96" s="4"/>
      <c r="E96" s="4"/>
      <c r="F96" s="4"/>
      <c r="G96" s="4"/>
      <c r="H96" s="4"/>
      <c r="I96" s="4"/>
      <c r="J96" s="4"/>
      <c r="K96" s="8"/>
      <c r="L96" s="7"/>
      <c r="M96" s="4"/>
      <c r="N96" s="4"/>
      <c r="O96" s="4"/>
      <c r="P96" s="4"/>
      <c r="Q96" s="4"/>
      <c r="R96" s="4"/>
      <c r="S96" s="8"/>
      <c r="T96" s="7"/>
      <c r="U96" s="4"/>
      <c r="V96" s="4"/>
      <c r="W96" s="4"/>
      <c r="X96" s="4"/>
      <c r="Y96" s="4"/>
      <c r="Z96" s="4"/>
      <c r="AA96" s="8"/>
      <c r="AB96" s="7"/>
      <c r="AC96" s="4"/>
      <c r="AD96" s="4"/>
      <c r="AE96" s="4"/>
      <c r="AF96" s="4"/>
      <c r="AG96" s="4"/>
      <c r="AH96" s="4"/>
      <c r="AI96" s="8"/>
      <c r="AJ96" s="4"/>
      <c r="AK96" s="1">
        <f t="shared" si="14"/>
        <v>0</v>
      </c>
      <c r="AL96" s="1">
        <f>Üldinfo!AN95</f>
        <v>6</v>
      </c>
      <c r="AM96" s="16">
        <f t="shared" si="1"/>
        <v>0</v>
      </c>
      <c r="AN96" s="1"/>
      <c r="AO96" s="4">
        <f t="shared" si="2"/>
        <v>0</v>
      </c>
      <c r="AP96" s="4">
        <f t="shared" si="3"/>
        <v>0</v>
      </c>
      <c r="AQ96" s="4">
        <f t="shared" si="4"/>
        <v>0</v>
      </c>
      <c r="AR96" s="1">
        <f t="shared" si="5"/>
        <v>0</v>
      </c>
      <c r="AS96" s="4"/>
      <c r="AT96" s="1">
        <f t="shared" si="6"/>
        <v>0</v>
      </c>
      <c r="AU96" s="1">
        <f t="shared" si="7"/>
        <v>0</v>
      </c>
      <c r="AV96" s="1">
        <f t="shared" si="8"/>
        <v>0</v>
      </c>
      <c r="AW96" s="1">
        <f t="shared" si="9"/>
        <v>0</v>
      </c>
      <c r="AX96" s="1">
        <f t="shared" si="10"/>
        <v>0</v>
      </c>
      <c r="AY96" s="1">
        <f t="shared" si="11"/>
        <v>0</v>
      </c>
      <c r="AZ96" s="1"/>
      <c r="BA96" s="1">
        <f t="shared" si="12"/>
        <v>0</v>
      </c>
      <c r="BB96" s="1">
        <f t="shared" si="13"/>
        <v>0</v>
      </c>
      <c r="BC96" s="1"/>
      <c r="BD96" s="1"/>
      <c r="BE96" s="1"/>
      <c r="BF96" s="1"/>
      <c r="BG96" s="1"/>
      <c r="BH96" s="1"/>
      <c r="BI96" s="1"/>
    </row>
    <row r="97" spans="1:61" ht="14.25" customHeight="1" x14ac:dyDescent="0.25">
      <c r="A97" s="1">
        <v>94</v>
      </c>
      <c r="B97" s="1" t="str">
        <f>Üldinfo!B96</f>
        <v>Alaealine</v>
      </c>
      <c r="C97" s="1" t="str">
        <f>Üldinfo!C96</f>
        <v>3-9 k</v>
      </c>
      <c r="D97" s="4"/>
      <c r="E97" s="4"/>
      <c r="F97" s="4"/>
      <c r="G97" s="4"/>
      <c r="H97" s="4"/>
      <c r="I97" s="4"/>
      <c r="J97" s="4"/>
      <c r="K97" s="8"/>
      <c r="L97" s="7"/>
      <c r="M97" s="4"/>
      <c r="N97" s="4"/>
      <c r="O97" s="4"/>
      <c r="P97" s="4"/>
      <c r="Q97" s="4"/>
      <c r="R97" s="4"/>
      <c r="S97" s="8"/>
      <c r="T97" s="7"/>
      <c r="U97" s="4"/>
      <c r="V97" s="4"/>
      <c r="W97" s="4"/>
      <c r="X97" s="4"/>
      <c r="Y97" s="4"/>
      <c r="Z97" s="4"/>
      <c r="AA97" s="8"/>
      <c r="AB97" s="7"/>
      <c r="AC97" s="4"/>
      <c r="AD97" s="4"/>
      <c r="AE97" s="4"/>
      <c r="AF97" s="4"/>
      <c r="AG97" s="4"/>
      <c r="AH97" s="4"/>
      <c r="AI97" s="8"/>
      <c r="AJ97" s="4"/>
      <c r="AK97" s="1">
        <f t="shared" si="14"/>
        <v>0</v>
      </c>
      <c r="AL97" s="1">
        <f>Üldinfo!AN96</f>
        <v>0</v>
      </c>
      <c r="AM97" s="16" t="e">
        <f t="shared" si="1"/>
        <v>#DIV/0!</v>
      </c>
      <c r="AN97" s="1"/>
      <c r="AO97" s="4">
        <f t="shared" si="2"/>
        <v>0</v>
      </c>
      <c r="AP97" s="4">
        <f t="shared" si="3"/>
        <v>0</v>
      </c>
      <c r="AQ97" s="4">
        <f t="shared" si="4"/>
        <v>0</v>
      </c>
      <c r="AR97" s="1">
        <f t="shared" si="5"/>
        <v>0</v>
      </c>
      <c r="AS97" s="4"/>
      <c r="AT97" s="1">
        <f t="shared" si="6"/>
        <v>0</v>
      </c>
      <c r="AU97" s="1">
        <f t="shared" si="7"/>
        <v>0</v>
      </c>
      <c r="AV97" s="1">
        <f t="shared" si="8"/>
        <v>0</v>
      </c>
      <c r="AW97" s="1">
        <f t="shared" si="9"/>
        <v>0</v>
      </c>
      <c r="AX97" s="1">
        <f t="shared" si="10"/>
        <v>0</v>
      </c>
      <c r="AY97" s="1">
        <f t="shared" si="11"/>
        <v>0</v>
      </c>
      <c r="AZ97" s="1"/>
      <c r="BA97" s="1">
        <f t="shared" si="12"/>
        <v>0</v>
      </c>
      <c r="BB97" s="1">
        <f t="shared" si="13"/>
        <v>0</v>
      </c>
      <c r="BC97" s="1"/>
      <c r="BD97" s="1"/>
      <c r="BE97" s="1"/>
      <c r="BF97" s="1"/>
      <c r="BG97" s="1"/>
      <c r="BH97" s="1"/>
      <c r="BI97" s="1"/>
    </row>
    <row r="98" spans="1:61" ht="14.25" customHeight="1" x14ac:dyDescent="0.25">
      <c r="A98" s="1">
        <v>95</v>
      </c>
      <c r="B98" s="1" t="str">
        <f>Üldinfo!B97</f>
        <v>Mees</v>
      </c>
      <c r="C98" s="1" t="str">
        <f>Üldinfo!C97</f>
        <v>39-44 a</v>
      </c>
      <c r="D98" s="4"/>
      <c r="E98" s="4"/>
      <c r="F98" s="4"/>
      <c r="G98" s="4"/>
      <c r="H98" s="4"/>
      <c r="I98" s="4"/>
      <c r="J98" s="4"/>
      <c r="K98" s="8"/>
      <c r="L98" s="7"/>
      <c r="M98" s="4"/>
      <c r="N98" s="4"/>
      <c r="O98" s="4"/>
      <c r="P98" s="4"/>
      <c r="Q98" s="4"/>
      <c r="R98" s="4"/>
      <c r="S98" s="8"/>
      <c r="T98" s="7"/>
      <c r="U98" s="4"/>
      <c r="V98" s="4"/>
      <c r="W98" s="4"/>
      <c r="X98" s="4"/>
      <c r="Y98" s="4"/>
      <c r="Z98" s="4"/>
      <c r="AA98" s="8"/>
      <c r="AB98" s="7"/>
      <c r="AC98" s="4"/>
      <c r="AD98" s="4"/>
      <c r="AE98" s="4"/>
      <c r="AF98" s="4"/>
      <c r="AG98" s="4"/>
      <c r="AH98" s="4"/>
      <c r="AI98" s="8"/>
      <c r="AJ98" s="4"/>
      <c r="AK98" s="1">
        <f t="shared" si="14"/>
        <v>0</v>
      </c>
      <c r="AL98" s="1">
        <f>Üldinfo!AN97</f>
        <v>0</v>
      </c>
      <c r="AM98" s="16" t="e">
        <f t="shared" si="1"/>
        <v>#DIV/0!</v>
      </c>
      <c r="AN98" s="1"/>
      <c r="AO98" s="4">
        <f t="shared" si="2"/>
        <v>0</v>
      </c>
      <c r="AP98" s="4">
        <f t="shared" si="3"/>
        <v>0</v>
      </c>
      <c r="AQ98" s="4">
        <f t="shared" si="4"/>
        <v>0</v>
      </c>
      <c r="AR98" s="1">
        <f t="shared" si="5"/>
        <v>0</v>
      </c>
      <c r="AS98" s="4"/>
      <c r="AT98" s="1">
        <f t="shared" si="6"/>
        <v>0</v>
      </c>
      <c r="AU98" s="1">
        <f t="shared" si="7"/>
        <v>0</v>
      </c>
      <c r="AV98" s="1">
        <f t="shared" si="8"/>
        <v>0</v>
      </c>
      <c r="AW98" s="1">
        <f t="shared" si="9"/>
        <v>0</v>
      </c>
      <c r="AX98" s="1">
        <f t="shared" si="10"/>
        <v>0</v>
      </c>
      <c r="AY98" s="1">
        <f t="shared" si="11"/>
        <v>0</v>
      </c>
      <c r="AZ98" s="1"/>
      <c r="BA98" s="1">
        <f t="shared" si="12"/>
        <v>0</v>
      </c>
      <c r="BB98" s="1">
        <f t="shared" si="13"/>
        <v>0</v>
      </c>
      <c r="BC98" s="1"/>
      <c r="BD98" s="1"/>
      <c r="BE98" s="1"/>
      <c r="BF98" s="1"/>
      <c r="BG98" s="1"/>
      <c r="BH98" s="1"/>
      <c r="BI98" s="1"/>
    </row>
    <row r="99" spans="1:61" ht="14.25" customHeight="1" x14ac:dyDescent="0.25">
      <c r="A99" s="1">
        <v>96</v>
      </c>
      <c r="B99" s="1" t="str">
        <f>Üldinfo!B98</f>
        <v>Naine</v>
      </c>
      <c r="C99" s="1" t="str">
        <f>Üldinfo!C98</f>
        <v>15-19 a</v>
      </c>
      <c r="D99" s="4"/>
      <c r="E99" s="4"/>
      <c r="F99" s="4" t="s">
        <v>125</v>
      </c>
      <c r="G99" s="4"/>
      <c r="H99" s="4"/>
      <c r="I99" s="4"/>
      <c r="J99" s="4"/>
      <c r="K99" s="8"/>
      <c r="L99" s="7"/>
      <c r="M99" s="4"/>
      <c r="N99" s="4"/>
      <c r="O99" s="4"/>
      <c r="P99" s="4"/>
      <c r="Q99" s="4"/>
      <c r="R99" s="4"/>
      <c r="S99" s="8"/>
      <c r="T99" s="7"/>
      <c r="U99" s="4"/>
      <c r="V99" s="4"/>
      <c r="W99" s="4"/>
      <c r="X99" s="4"/>
      <c r="Y99" s="4"/>
      <c r="Z99" s="4"/>
      <c r="AA99" s="8"/>
      <c r="AB99" s="7"/>
      <c r="AC99" s="4"/>
      <c r="AD99" s="4"/>
      <c r="AE99" s="4"/>
      <c r="AF99" s="4"/>
      <c r="AG99" s="4"/>
      <c r="AH99" s="4"/>
      <c r="AI99" s="8"/>
      <c r="AJ99" s="4">
        <v>1</v>
      </c>
      <c r="AK99" s="1">
        <f t="shared" si="14"/>
        <v>1</v>
      </c>
      <c r="AL99" s="1">
        <f>Üldinfo!AN98</f>
        <v>30</v>
      </c>
      <c r="AM99" s="16">
        <f t="shared" si="1"/>
        <v>3.3333333333333333E-2</v>
      </c>
      <c r="AN99" s="1"/>
      <c r="AO99" s="4">
        <f t="shared" si="2"/>
        <v>0</v>
      </c>
      <c r="AP99" s="4">
        <f t="shared" si="3"/>
        <v>1</v>
      </c>
      <c r="AQ99" s="4">
        <f t="shared" si="4"/>
        <v>0</v>
      </c>
      <c r="AR99" s="1">
        <f t="shared" si="5"/>
        <v>1</v>
      </c>
      <c r="AS99" s="4"/>
      <c r="AT99" s="1">
        <f t="shared" si="6"/>
        <v>1</v>
      </c>
      <c r="AU99" s="1">
        <f t="shared" si="7"/>
        <v>0</v>
      </c>
      <c r="AV99" s="1">
        <f t="shared" si="8"/>
        <v>0</v>
      </c>
      <c r="AW99" s="1">
        <f t="shared" si="9"/>
        <v>0</v>
      </c>
      <c r="AX99" s="1">
        <f t="shared" si="10"/>
        <v>0</v>
      </c>
      <c r="AY99" s="1">
        <f t="shared" si="11"/>
        <v>1</v>
      </c>
      <c r="AZ99" s="1"/>
      <c r="BA99" s="1">
        <f t="shared" si="12"/>
        <v>0</v>
      </c>
      <c r="BB99" s="1">
        <f t="shared" si="13"/>
        <v>0</v>
      </c>
      <c r="BC99" s="1"/>
      <c r="BD99" s="1"/>
      <c r="BE99" s="1"/>
      <c r="BF99" s="1"/>
      <c r="BG99" s="1"/>
      <c r="BH99" s="1"/>
      <c r="BI99" s="1"/>
    </row>
    <row r="100" spans="1:61" ht="14.25" customHeight="1" x14ac:dyDescent="0.25">
      <c r="A100" s="1">
        <v>97</v>
      </c>
      <c r="B100" s="1" t="str">
        <f>Üldinfo!B99</f>
        <v>Alaealine</v>
      </c>
      <c r="C100" s="1" t="str">
        <f>Üldinfo!C99</f>
        <v>3-5 a</v>
      </c>
      <c r="D100" s="4"/>
      <c r="E100" s="4"/>
      <c r="F100" s="4"/>
      <c r="G100" s="4"/>
      <c r="H100" s="4"/>
      <c r="I100" s="4"/>
      <c r="J100" s="4"/>
      <c r="K100" s="8"/>
      <c r="L100" s="7"/>
      <c r="M100" s="4"/>
      <c r="N100" s="4"/>
      <c r="O100" s="4"/>
      <c r="P100" s="4"/>
      <c r="Q100" s="4"/>
      <c r="R100" s="4"/>
      <c r="S100" s="8"/>
      <c r="T100" s="7"/>
      <c r="U100" s="4"/>
      <c r="V100" s="4"/>
      <c r="W100" s="4"/>
      <c r="X100" s="4"/>
      <c r="Y100" s="4"/>
      <c r="Z100" s="4"/>
      <c r="AA100" s="8"/>
      <c r="AB100" s="7"/>
      <c r="AC100" s="4"/>
      <c r="AD100" s="4"/>
      <c r="AE100" s="4"/>
      <c r="AF100" s="4"/>
      <c r="AG100" s="4"/>
      <c r="AH100" s="4"/>
      <c r="AI100" s="8"/>
      <c r="AJ100" s="4"/>
      <c r="AK100" s="1">
        <f t="shared" si="14"/>
        <v>0</v>
      </c>
      <c r="AL100" s="1">
        <f>Üldinfo!AN99</f>
        <v>5</v>
      </c>
      <c r="AM100" s="16">
        <f t="shared" si="1"/>
        <v>0</v>
      </c>
      <c r="AN100" s="1"/>
      <c r="AO100" s="4">
        <f t="shared" si="2"/>
        <v>0</v>
      </c>
      <c r="AP100" s="4">
        <f t="shared" si="3"/>
        <v>0</v>
      </c>
      <c r="AQ100" s="4">
        <f t="shared" si="4"/>
        <v>0</v>
      </c>
      <c r="AR100" s="1">
        <f t="shared" si="5"/>
        <v>0</v>
      </c>
      <c r="AS100" s="4"/>
      <c r="AT100" s="1">
        <f t="shared" si="6"/>
        <v>0</v>
      </c>
      <c r="AU100" s="1">
        <f t="shared" si="7"/>
        <v>0</v>
      </c>
      <c r="AV100" s="1">
        <f t="shared" si="8"/>
        <v>0</v>
      </c>
      <c r="AW100" s="1">
        <f t="shared" si="9"/>
        <v>0</v>
      </c>
      <c r="AX100" s="1">
        <f t="shared" si="10"/>
        <v>0</v>
      </c>
      <c r="AY100" s="1">
        <f t="shared" si="11"/>
        <v>0</v>
      </c>
      <c r="AZ100" s="1"/>
      <c r="BA100" s="1">
        <f t="shared" si="12"/>
        <v>0</v>
      </c>
      <c r="BB100" s="1">
        <f t="shared" si="13"/>
        <v>0</v>
      </c>
      <c r="BC100" s="1"/>
      <c r="BD100" s="1"/>
      <c r="BE100" s="1"/>
      <c r="BF100" s="1"/>
      <c r="BG100" s="1"/>
      <c r="BH100" s="1"/>
      <c r="BI100" s="1"/>
    </row>
    <row r="101" spans="1:61" ht="14.25" customHeight="1" x14ac:dyDescent="0.25">
      <c r="A101" s="1">
        <v>98</v>
      </c>
      <c r="B101" s="1" t="str">
        <f>Üldinfo!B100</f>
        <v>Naine</v>
      </c>
      <c r="C101" s="1" t="str">
        <f>Üldinfo!C100</f>
        <v>25-35 a</v>
      </c>
      <c r="D101" s="4"/>
      <c r="E101" s="4"/>
      <c r="F101" s="4"/>
      <c r="G101" s="4"/>
      <c r="H101" s="4"/>
      <c r="I101" s="4"/>
      <c r="J101" s="4"/>
      <c r="K101" s="8"/>
      <c r="L101" s="7"/>
      <c r="M101" s="4"/>
      <c r="N101" s="4"/>
      <c r="O101" s="4"/>
      <c r="P101" s="4"/>
      <c r="Q101" s="4"/>
      <c r="R101" s="4"/>
      <c r="S101" s="8"/>
      <c r="T101" s="7"/>
      <c r="U101" s="4"/>
      <c r="V101" s="4" t="s">
        <v>243</v>
      </c>
      <c r="W101" s="4"/>
      <c r="X101" s="4"/>
      <c r="Y101" s="4"/>
      <c r="Z101" s="4"/>
      <c r="AA101" s="8"/>
      <c r="AB101" s="7"/>
      <c r="AC101" s="4"/>
      <c r="AD101" s="4"/>
      <c r="AE101" s="4"/>
      <c r="AF101" s="4"/>
      <c r="AG101" s="4"/>
      <c r="AH101" s="4"/>
      <c r="AI101" s="8"/>
      <c r="AJ101" s="4">
        <v>1</v>
      </c>
      <c r="AK101" s="1">
        <f t="shared" si="14"/>
        <v>1</v>
      </c>
      <c r="AL101" s="1">
        <f>Üldinfo!AN100</f>
        <v>29</v>
      </c>
      <c r="AM101" s="16">
        <f t="shared" si="1"/>
        <v>3.4482758620689655E-2</v>
      </c>
      <c r="AN101" s="1"/>
      <c r="AO101" s="4">
        <f t="shared" si="2"/>
        <v>0</v>
      </c>
      <c r="AP101" s="4">
        <f t="shared" si="3"/>
        <v>2</v>
      </c>
      <c r="AQ101" s="4">
        <f t="shared" si="4"/>
        <v>0</v>
      </c>
      <c r="AR101" s="1">
        <f t="shared" si="5"/>
        <v>2</v>
      </c>
      <c r="AS101" s="4"/>
      <c r="AT101" s="1">
        <f t="shared" si="6"/>
        <v>0</v>
      </c>
      <c r="AU101" s="1">
        <f t="shared" si="7"/>
        <v>1</v>
      </c>
      <c r="AV101" s="1">
        <f t="shared" si="8"/>
        <v>0</v>
      </c>
      <c r="AW101" s="1">
        <f t="shared" si="9"/>
        <v>0</v>
      </c>
      <c r="AX101" s="1">
        <f t="shared" si="10"/>
        <v>1</v>
      </c>
      <c r="AY101" s="1">
        <f t="shared" si="11"/>
        <v>2</v>
      </c>
      <c r="AZ101" s="1"/>
      <c r="BA101" s="1">
        <f t="shared" si="12"/>
        <v>0</v>
      </c>
      <c r="BB101" s="1">
        <f t="shared" si="13"/>
        <v>0</v>
      </c>
      <c r="BC101" s="1"/>
      <c r="BD101" s="1"/>
      <c r="BE101" s="1"/>
      <c r="BF101" s="1"/>
      <c r="BG101" s="1"/>
      <c r="BH101" s="1"/>
      <c r="BI101" s="1"/>
    </row>
    <row r="102" spans="1:61" ht="14.25" customHeight="1" x14ac:dyDescent="0.25">
      <c r="A102" s="1">
        <v>99</v>
      </c>
      <c r="B102" s="1" t="str">
        <f>Üldinfo!B101</f>
        <v>Mees</v>
      </c>
      <c r="C102" s="1" t="str">
        <f>Üldinfo!C101</f>
        <v>30-35 a</v>
      </c>
      <c r="D102" s="4"/>
      <c r="E102" s="4"/>
      <c r="F102" s="4"/>
      <c r="G102" s="4"/>
      <c r="H102" s="4"/>
      <c r="I102" s="4"/>
      <c r="J102" s="4"/>
      <c r="K102" s="8"/>
      <c r="L102" s="7"/>
      <c r="M102" s="4"/>
      <c r="N102" s="4"/>
      <c r="O102" s="4"/>
      <c r="P102" s="4"/>
      <c r="Q102" s="4"/>
      <c r="R102" s="4" t="s">
        <v>46</v>
      </c>
      <c r="S102" s="8" t="s">
        <v>125</v>
      </c>
      <c r="T102" s="7"/>
      <c r="U102" s="4"/>
      <c r="V102" s="4"/>
      <c r="W102" s="4"/>
      <c r="X102" s="4"/>
      <c r="Y102" s="4"/>
      <c r="Z102" s="4"/>
      <c r="AA102" s="8"/>
      <c r="AB102" s="7"/>
      <c r="AC102" s="4"/>
      <c r="AD102" s="4"/>
      <c r="AE102" s="4"/>
      <c r="AF102" s="4"/>
      <c r="AG102" s="4"/>
      <c r="AH102" s="4" t="s">
        <v>110</v>
      </c>
      <c r="AI102" s="8"/>
      <c r="AJ102" s="4">
        <v>1</v>
      </c>
      <c r="AK102" s="1">
        <f t="shared" si="14"/>
        <v>3</v>
      </c>
      <c r="AL102" s="1">
        <f>Üldinfo!AN101</f>
        <v>31</v>
      </c>
      <c r="AM102" s="16">
        <f t="shared" si="1"/>
        <v>9.6774193548387094E-2</v>
      </c>
      <c r="AN102" s="1"/>
      <c r="AO102" s="4">
        <f t="shared" si="2"/>
        <v>1</v>
      </c>
      <c r="AP102" s="4">
        <f t="shared" si="3"/>
        <v>1</v>
      </c>
      <c r="AQ102" s="4">
        <f t="shared" si="4"/>
        <v>5</v>
      </c>
      <c r="AR102" s="1">
        <f t="shared" si="5"/>
        <v>7</v>
      </c>
      <c r="AS102" s="4"/>
      <c r="AT102" s="1">
        <f t="shared" si="6"/>
        <v>2</v>
      </c>
      <c r="AU102" s="1">
        <f t="shared" si="7"/>
        <v>1</v>
      </c>
      <c r="AV102" s="1">
        <f t="shared" si="8"/>
        <v>1</v>
      </c>
      <c r="AW102" s="1">
        <f t="shared" si="9"/>
        <v>1</v>
      </c>
      <c r="AX102" s="1">
        <f t="shared" si="10"/>
        <v>2</v>
      </c>
      <c r="AY102" s="1">
        <f t="shared" si="11"/>
        <v>7</v>
      </c>
      <c r="AZ102" s="1"/>
      <c r="BA102" s="1">
        <f t="shared" si="12"/>
        <v>1</v>
      </c>
      <c r="BB102" s="1">
        <f t="shared" si="13"/>
        <v>1</v>
      </c>
      <c r="BC102" s="1"/>
      <c r="BD102" s="1"/>
      <c r="BE102" s="1"/>
      <c r="BF102" s="1"/>
      <c r="BG102" s="1"/>
      <c r="BH102" s="1"/>
      <c r="BI102" s="1"/>
    </row>
    <row r="103" spans="1:61" ht="14.25" customHeight="1" x14ac:dyDescent="0.25">
      <c r="A103" s="1">
        <v>100</v>
      </c>
      <c r="B103" s="1" t="str">
        <f>Üldinfo!B102</f>
        <v>Naine</v>
      </c>
      <c r="C103" s="1" t="str">
        <f>Üldinfo!C102</f>
        <v>50+ a</v>
      </c>
      <c r="D103" s="4"/>
      <c r="E103" s="4" t="s">
        <v>87</v>
      </c>
      <c r="F103" s="4" t="s">
        <v>46</v>
      </c>
      <c r="G103" s="4"/>
      <c r="H103" s="4"/>
      <c r="I103" s="4"/>
      <c r="J103" s="4"/>
      <c r="K103" s="8"/>
      <c r="L103" s="7"/>
      <c r="M103" s="4"/>
      <c r="N103" s="4"/>
      <c r="O103" s="4"/>
      <c r="P103" s="4"/>
      <c r="Q103" s="4"/>
      <c r="R103" s="4"/>
      <c r="S103" s="8"/>
      <c r="T103" s="7"/>
      <c r="U103" s="4"/>
      <c r="V103" s="4"/>
      <c r="W103" s="4" t="s">
        <v>87</v>
      </c>
      <c r="X103" s="4" t="s">
        <v>96</v>
      </c>
      <c r="Y103" s="4" t="s">
        <v>87</v>
      </c>
      <c r="Z103" s="4"/>
      <c r="AA103" s="8"/>
      <c r="AB103" s="7"/>
      <c r="AC103" s="4"/>
      <c r="AD103" s="4"/>
      <c r="AE103" s="4"/>
      <c r="AF103" s="4"/>
      <c r="AG103" s="4"/>
      <c r="AH103" s="4"/>
      <c r="AI103" s="8"/>
      <c r="AJ103" s="4">
        <v>1</v>
      </c>
      <c r="AK103" s="1">
        <f t="shared" si="14"/>
        <v>5</v>
      </c>
      <c r="AL103" s="1">
        <f>Üldinfo!AN102</f>
        <v>17</v>
      </c>
      <c r="AM103" s="16">
        <f t="shared" si="1"/>
        <v>0.29411764705882354</v>
      </c>
      <c r="AN103" s="1"/>
      <c r="AO103" s="4">
        <f t="shared" si="2"/>
        <v>4</v>
      </c>
      <c r="AP103" s="4">
        <f t="shared" si="3"/>
        <v>0</v>
      </c>
      <c r="AQ103" s="4">
        <f t="shared" si="4"/>
        <v>5</v>
      </c>
      <c r="AR103" s="1">
        <f t="shared" si="5"/>
        <v>9</v>
      </c>
      <c r="AS103" s="4"/>
      <c r="AT103" s="1">
        <f t="shared" si="6"/>
        <v>2</v>
      </c>
      <c r="AU103" s="1">
        <f t="shared" si="7"/>
        <v>4</v>
      </c>
      <c r="AV103" s="1">
        <f t="shared" si="8"/>
        <v>1</v>
      </c>
      <c r="AW103" s="1">
        <f t="shared" si="9"/>
        <v>1</v>
      </c>
      <c r="AX103" s="1">
        <f t="shared" si="10"/>
        <v>1</v>
      </c>
      <c r="AY103" s="1">
        <f t="shared" si="11"/>
        <v>9</v>
      </c>
      <c r="AZ103" s="1"/>
      <c r="BA103" s="1">
        <f t="shared" si="12"/>
        <v>1</v>
      </c>
      <c r="BB103" s="1">
        <f t="shared" si="13"/>
        <v>1</v>
      </c>
      <c r="BC103" s="1"/>
      <c r="BD103" s="1"/>
      <c r="BE103" s="1"/>
      <c r="BF103" s="1"/>
      <c r="BG103" s="1"/>
      <c r="BH103" s="1"/>
      <c r="BI103" s="1"/>
    </row>
    <row r="104" spans="1:61" ht="14.25" customHeight="1" x14ac:dyDescent="0.25">
      <c r="A104" s="1">
        <v>101</v>
      </c>
      <c r="B104" s="1" t="str">
        <f>Üldinfo!B103</f>
        <v>Naine</v>
      </c>
      <c r="C104" s="1" t="str">
        <f>Üldinfo!C103</f>
        <v>44-50 a</v>
      </c>
      <c r="D104" s="4"/>
      <c r="E104" s="4"/>
      <c r="F104" s="4"/>
      <c r="G104" s="4"/>
      <c r="H104" s="4"/>
      <c r="I104" s="4"/>
      <c r="J104" s="4"/>
      <c r="K104" s="8" t="s">
        <v>46</v>
      </c>
      <c r="L104" s="7" t="s">
        <v>96</v>
      </c>
      <c r="M104" s="4" t="s">
        <v>102</v>
      </c>
      <c r="N104" s="4" t="s">
        <v>110</v>
      </c>
      <c r="O104" s="4"/>
      <c r="P104" s="4"/>
      <c r="Q104" s="4"/>
      <c r="R104" s="4"/>
      <c r="S104" s="8"/>
      <c r="T104" s="7" t="s">
        <v>258</v>
      </c>
      <c r="U104" s="4"/>
      <c r="V104" s="4"/>
      <c r="W104" s="4"/>
      <c r="X104" s="4"/>
      <c r="Y104" s="4" t="s">
        <v>125</v>
      </c>
      <c r="Z104" s="4" t="s">
        <v>87</v>
      </c>
      <c r="AA104" s="8" t="s">
        <v>102</v>
      </c>
      <c r="AB104" s="7" t="s">
        <v>102</v>
      </c>
      <c r="AC104" s="4" t="s">
        <v>96</v>
      </c>
      <c r="AD104" s="4"/>
      <c r="AE104" s="4"/>
      <c r="AF104" s="4" t="s">
        <v>143</v>
      </c>
      <c r="AG104" s="4"/>
      <c r="AH104" s="4" t="s">
        <v>46</v>
      </c>
      <c r="AI104" s="8"/>
      <c r="AJ104" s="4">
        <v>1</v>
      </c>
      <c r="AK104" s="1">
        <f t="shared" si="14"/>
        <v>12</v>
      </c>
      <c r="AL104" s="1">
        <f>Üldinfo!AN103</f>
        <v>17</v>
      </c>
      <c r="AM104" s="16">
        <f t="shared" si="1"/>
        <v>0.70588235294117652</v>
      </c>
      <c r="AN104" s="1"/>
      <c r="AO104" s="4">
        <f t="shared" si="2"/>
        <v>10</v>
      </c>
      <c r="AP104" s="4">
        <f t="shared" si="3"/>
        <v>2</v>
      </c>
      <c r="AQ104" s="4">
        <f t="shared" si="4"/>
        <v>11</v>
      </c>
      <c r="AR104" s="1">
        <f t="shared" si="5"/>
        <v>23</v>
      </c>
      <c r="AS104" s="4"/>
      <c r="AT104" s="1">
        <f t="shared" si="6"/>
        <v>8</v>
      </c>
      <c r="AU104" s="1">
        <f t="shared" si="7"/>
        <v>6</v>
      </c>
      <c r="AV104" s="1">
        <f t="shared" si="8"/>
        <v>3</v>
      </c>
      <c r="AW104" s="1">
        <f t="shared" si="9"/>
        <v>2</v>
      </c>
      <c r="AX104" s="1">
        <f t="shared" si="10"/>
        <v>4</v>
      </c>
      <c r="AY104" s="1">
        <f t="shared" si="11"/>
        <v>23</v>
      </c>
      <c r="AZ104" s="1"/>
      <c r="BA104" s="1">
        <f t="shared" si="12"/>
        <v>2</v>
      </c>
      <c r="BB104" s="1">
        <f t="shared" si="13"/>
        <v>1</v>
      </c>
      <c r="BC104" s="1"/>
      <c r="BD104" s="1"/>
      <c r="BE104" s="1"/>
      <c r="BF104" s="1"/>
      <c r="BG104" s="1"/>
      <c r="BH104" s="1"/>
      <c r="BI104" s="1"/>
    </row>
    <row r="105" spans="1:61" ht="14.25" customHeight="1" x14ac:dyDescent="0.25">
      <c r="A105" s="1">
        <v>102</v>
      </c>
      <c r="B105" s="1" t="str">
        <f>Üldinfo!B104</f>
        <v>Alaealine</v>
      </c>
      <c r="C105" s="1" t="str">
        <f>Üldinfo!C104</f>
        <v>11-16 a</v>
      </c>
      <c r="D105" s="4"/>
      <c r="E105" s="4"/>
      <c r="F105" s="4"/>
      <c r="G105" s="4"/>
      <c r="H105" s="4"/>
      <c r="I105" s="4"/>
      <c r="J105" s="4"/>
      <c r="K105" s="8"/>
      <c r="L105" s="7"/>
      <c r="M105" s="4"/>
      <c r="N105" s="4"/>
      <c r="O105" s="4"/>
      <c r="P105" s="4"/>
      <c r="Q105" s="4"/>
      <c r="R105" s="4"/>
      <c r="S105" s="8"/>
      <c r="T105" s="7"/>
      <c r="U105" s="4"/>
      <c r="V105" s="4"/>
      <c r="W105" s="4"/>
      <c r="X105" s="4"/>
      <c r="Y105" s="4"/>
      <c r="Z105" s="4"/>
      <c r="AA105" s="8"/>
      <c r="AB105" s="7"/>
      <c r="AC105" s="4"/>
      <c r="AD105" s="4"/>
      <c r="AE105" s="4"/>
      <c r="AF105" s="4"/>
      <c r="AG105" s="4"/>
      <c r="AH105" s="4"/>
      <c r="AI105" s="8"/>
      <c r="AJ105" s="4"/>
      <c r="AK105" s="1">
        <f t="shared" si="14"/>
        <v>0</v>
      </c>
      <c r="AL105" s="1">
        <f>Üldinfo!AN104</f>
        <v>0</v>
      </c>
      <c r="AM105" s="16" t="e">
        <f t="shared" si="1"/>
        <v>#DIV/0!</v>
      </c>
      <c r="AN105" s="1"/>
      <c r="AO105" s="4">
        <f t="shared" si="2"/>
        <v>0</v>
      </c>
      <c r="AP105" s="4">
        <f t="shared" si="3"/>
        <v>0</v>
      </c>
      <c r="AQ105" s="4">
        <f t="shared" si="4"/>
        <v>0</v>
      </c>
      <c r="AR105" s="1">
        <f t="shared" si="5"/>
        <v>0</v>
      </c>
      <c r="AS105" s="4"/>
      <c r="AT105" s="1">
        <f t="shared" si="6"/>
        <v>0</v>
      </c>
      <c r="AU105" s="1">
        <f t="shared" si="7"/>
        <v>0</v>
      </c>
      <c r="AV105" s="1">
        <f t="shared" si="8"/>
        <v>0</v>
      </c>
      <c r="AW105" s="1">
        <f t="shared" si="9"/>
        <v>0</v>
      </c>
      <c r="AX105" s="1">
        <f t="shared" si="10"/>
        <v>0</v>
      </c>
      <c r="AY105" s="1">
        <f t="shared" si="11"/>
        <v>0</v>
      </c>
      <c r="AZ105" s="1"/>
      <c r="BA105" s="1">
        <f t="shared" si="12"/>
        <v>0</v>
      </c>
      <c r="BB105" s="1">
        <f t="shared" si="13"/>
        <v>0</v>
      </c>
      <c r="BC105" s="1"/>
      <c r="BD105" s="1"/>
      <c r="BE105" s="1"/>
      <c r="BF105" s="1"/>
      <c r="BG105" s="1"/>
      <c r="BH105" s="1"/>
      <c r="BI105" s="1"/>
    </row>
    <row r="106" spans="1:61" ht="14.25" customHeight="1" x14ac:dyDescent="0.25">
      <c r="A106" s="1">
        <v>103</v>
      </c>
      <c r="B106" s="1" t="str">
        <f>Üldinfo!B105</f>
        <v>Alaealine</v>
      </c>
      <c r="C106" s="1" t="str">
        <f>Üldinfo!C105</f>
        <v>11-16 a</v>
      </c>
      <c r="D106" s="4"/>
      <c r="E106" s="4"/>
      <c r="F106" s="4"/>
      <c r="G106" s="4"/>
      <c r="H106" s="4"/>
      <c r="I106" s="4"/>
      <c r="J106" s="4"/>
      <c r="K106" s="8"/>
      <c r="L106" s="7"/>
      <c r="M106" s="4"/>
      <c r="N106" s="4"/>
      <c r="O106" s="4"/>
      <c r="P106" s="4"/>
      <c r="Q106" s="4"/>
      <c r="R106" s="4"/>
      <c r="S106" s="8"/>
      <c r="T106" s="7"/>
      <c r="U106" s="4"/>
      <c r="V106" s="4"/>
      <c r="W106" s="4"/>
      <c r="X106" s="4"/>
      <c r="Y106" s="4"/>
      <c r="Z106" s="4"/>
      <c r="AA106" s="8"/>
      <c r="AB106" s="7"/>
      <c r="AC106" s="4"/>
      <c r="AD106" s="4"/>
      <c r="AE106" s="4"/>
      <c r="AF106" s="4"/>
      <c r="AG106" s="4" t="s">
        <v>46</v>
      </c>
      <c r="AH106" s="4"/>
      <c r="AI106" s="8"/>
      <c r="AJ106" s="4">
        <v>1</v>
      </c>
      <c r="AK106" s="1">
        <f t="shared" si="14"/>
        <v>1</v>
      </c>
      <c r="AL106" s="1">
        <f>Üldinfo!AN105</f>
        <v>27</v>
      </c>
      <c r="AM106" s="16">
        <f t="shared" si="1"/>
        <v>3.7037037037037035E-2</v>
      </c>
      <c r="AN106" s="1"/>
      <c r="AO106" s="4">
        <f t="shared" si="2"/>
        <v>0</v>
      </c>
      <c r="AP106" s="4">
        <f t="shared" si="3"/>
        <v>0</v>
      </c>
      <c r="AQ106" s="4">
        <f t="shared" si="4"/>
        <v>5</v>
      </c>
      <c r="AR106" s="1">
        <f t="shared" si="5"/>
        <v>5</v>
      </c>
      <c r="AS106" s="4"/>
      <c r="AT106" s="1">
        <f t="shared" si="6"/>
        <v>1</v>
      </c>
      <c r="AU106" s="1">
        <f t="shared" si="7"/>
        <v>1</v>
      </c>
      <c r="AV106" s="1">
        <f t="shared" si="8"/>
        <v>1</v>
      </c>
      <c r="AW106" s="1">
        <f t="shared" si="9"/>
        <v>1</v>
      </c>
      <c r="AX106" s="1">
        <f t="shared" si="10"/>
        <v>1</v>
      </c>
      <c r="AY106" s="1">
        <f t="shared" si="11"/>
        <v>5</v>
      </c>
      <c r="AZ106" s="1"/>
      <c r="BA106" s="1">
        <f t="shared" si="12"/>
        <v>1</v>
      </c>
      <c r="BB106" s="1">
        <f t="shared" si="13"/>
        <v>1</v>
      </c>
      <c r="BC106" s="1"/>
      <c r="BD106" s="1"/>
      <c r="BE106" s="1"/>
      <c r="BF106" s="1"/>
      <c r="BG106" s="1"/>
      <c r="BH106" s="1"/>
      <c r="BI106" s="1"/>
    </row>
    <row r="107" spans="1:61" ht="14.25" customHeight="1" x14ac:dyDescent="0.25">
      <c r="A107" s="1">
        <v>104</v>
      </c>
      <c r="B107" s="1" t="str">
        <f>Üldinfo!B106</f>
        <v xml:space="preserve">Alaealine </v>
      </c>
      <c r="C107" s="1" t="str">
        <f>Üldinfo!C106</f>
        <v>10 a ± 30 k</v>
      </c>
      <c r="D107" s="4"/>
      <c r="E107" s="4"/>
      <c r="F107" s="4"/>
      <c r="G107" s="4"/>
      <c r="H107" s="4"/>
      <c r="I107" s="4"/>
      <c r="J107" s="4"/>
      <c r="K107" s="8"/>
      <c r="L107" s="7"/>
      <c r="M107" s="4"/>
      <c r="N107" s="4"/>
      <c r="O107" s="4"/>
      <c r="P107" s="4"/>
      <c r="Q107" s="4"/>
      <c r="R107" s="4"/>
      <c r="S107" s="8"/>
      <c r="T107" s="7"/>
      <c r="U107" s="4"/>
      <c r="V107" s="4"/>
      <c r="W107" s="4"/>
      <c r="X107" s="4"/>
      <c r="Y107" s="4"/>
      <c r="Z107" s="4"/>
      <c r="AA107" s="8"/>
      <c r="AB107" s="7"/>
      <c r="AC107" s="4"/>
      <c r="AD107" s="4"/>
      <c r="AE107" s="4"/>
      <c r="AF107" s="4"/>
      <c r="AG107" s="4"/>
      <c r="AH107" s="4"/>
      <c r="AI107" s="8"/>
      <c r="AJ107" s="4"/>
      <c r="AK107" s="1">
        <f t="shared" si="14"/>
        <v>0</v>
      </c>
      <c r="AL107" s="1">
        <f>Üldinfo!AN106</f>
        <v>23</v>
      </c>
      <c r="AM107" s="16">
        <f t="shared" si="1"/>
        <v>0</v>
      </c>
      <c r="AN107" s="1"/>
      <c r="AO107" s="4">
        <f t="shared" si="2"/>
        <v>0</v>
      </c>
      <c r="AP107" s="4">
        <f t="shared" si="3"/>
        <v>0</v>
      </c>
      <c r="AQ107" s="4">
        <f t="shared" si="4"/>
        <v>0</v>
      </c>
      <c r="AR107" s="1">
        <f t="shared" si="5"/>
        <v>0</v>
      </c>
      <c r="AS107" s="4"/>
      <c r="AT107" s="1">
        <f t="shared" si="6"/>
        <v>0</v>
      </c>
      <c r="AU107" s="1">
        <f t="shared" si="7"/>
        <v>0</v>
      </c>
      <c r="AV107" s="1">
        <f t="shared" si="8"/>
        <v>0</v>
      </c>
      <c r="AW107" s="1">
        <f t="shared" si="9"/>
        <v>0</v>
      </c>
      <c r="AX107" s="1">
        <f t="shared" si="10"/>
        <v>0</v>
      </c>
      <c r="AY107" s="1">
        <f t="shared" si="11"/>
        <v>0</v>
      </c>
      <c r="AZ107" s="1"/>
      <c r="BA107" s="1">
        <f t="shared" si="12"/>
        <v>0</v>
      </c>
      <c r="BB107" s="1">
        <f t="shared" si="13"/>
        <v>0</v>
      </c>
      <c r="BC107" s="1"/>
      <c r="BD107" s="1"/>
      <c r="BE107" s="1"/>
      <c r="BF107" s="1"/>
      <c r="BG107" s="1"/>
      <c r="BH107" s="1"/>
      <c r="BI107" s="1"/>
    </row>
    <row r="108" spans="1:61" ht="14.25" customHeight="1" x14ac:dyDescent="0.25">
      <c r="A108" s="1">
        <v>105</v>
      </c>
      <c r="B108" s="1" t="str">
        <f>Üldinfo!B107</f>
        <v>Mees</v>
      </c>
      <c r="C108" s="1" t="str">
        <f>Üldinfo!C107</f>
        <v>25-40 a</v>
      </c>
      <c r="D108" s="4"/>
      <c r="E108" s="4"/>
      <c r="F108" s="4" t="s">
        <v>46</v>
      </c>
      <c r="G108" s="4" t="s">
        <v>110</v>
      </c>
      <c r="H108" s="4" t="s">
        <v>46</v>
      </c>
      <c r="I108" s="4"/>
      <c r="J108" s="4"/>
      <c r="K108" s="8"/>
      <c r="L108" s="7"/>
      <c r="M108" s="4"/>
      <c r="N108" s="4"/>
      <c r="O108" s="4"/>
      <c r="P108" s="4"/>
      <c r="Q108" s="4"/>
      <c r="R108" s="4"/>
      <c r="S108" s="8"/>
      <c r="T108" s="7"/>
      <c r="U108" s="4" t="s">
        <v>182</v>
      </c>
      <c r="V108" s="4"/>
      <c r="W108" s="4"/>
      <c r="X108" s="4"/>
      <c r="Y108" s="4"/>
      <c r="Z108" s="4"/>
      <c r="AA108" s="8"/>
      <c r="AB108" s="7"/>
      <c r="AC108" s="4"/>
      <c r="AD108" s="4"/>
      <c r="AE108" s="4"/>
      <c r="AF108" s="4"/>
      <c r="AG108" s="4"/>
      <c r="AH108" s="4"/>
      <c r="AI108" s="8"/>
      <c r="AJ108" s="4">
        <v>1</v>
      </c>
      <c r="AK108" s="1">
        <f t="shared" si="14"/>
        <v>4</v>
      </c>
      <c r="AL108" s="1">
        <f>Üldinfo!AN107</f>
        <v>18</v>
      </c>
      <c r="AM108" s="16">
        <f t="shared" si="1"/>
        <v>0.22222222222222221</v>
      </c>
      <c r="AN108" s="1"/>
      <c r="AO108" s="4">
        <f t="shared" si="2"/>
        <v>3</v>
      </c>
      <c r="AP108" s="4">
        <f t="shared" si="3"/>
        <v>0</v>
      </c>
      <c r="AQ108" s="4">
        <f t="shared" si="4"/>
        <v>10</v>
      </c>
      <c r="AR108" s="1">
        <f t="shared" si="5"/>
        <v>13</v>
      </c>
      <c r="AS108" s="4"/>
      <c r="AT108" s="1">
        <f t="shared" si="6"/>
        <v>3</v>
      </c>
      <c r="AU108" s="1">
        <f t="shared" si="7"/>
        <v>2</v>
      </c>
      <c r="AV108" s="1">
        <f t="shared" si="8"/>
        <v>2</v>
      </c>
      <c r="AW108" s="1">
        <f t="shared" si="9"/>
        <v>2</v>
      </c>
      <c r="AX108" s="1">
        <f t="shared" si="10"/>
        <v>4</v>
      </c>
      <c r="AY108" s="1">
        <f t="shared" si="11"/>
        <v>13</v>
      </c>
      <c r="AZ108" s="1"/>
      <c r="BA108" s="1">
        <f t="shared" si="12"/>
        <v>2</v>
      </c>
      <c r="BB108" s="1">
        <f t="shared" si="13"/>
        <v>1</v>
      </c>
      <c r="BC108" s="1"/>
      <c r="BD108" s="1"/>
      <c r="BE108" s="1"/>
      <c r="BF108" s="1"/>
      <c r="BG108" s="1"/>
      <c r="BH108" s="1"/>
      <c r="BI108" s="1"/>
    </row>
    <row r="109" spans="1:61" ht="14.25" customHeight="1" x14ac:dyDescent="0.25">
      <c r="A109" s="1">
        <v>106</v>
      </c>
      <c r="B109" s="1" t="str">
        <f>Üldinfo!B108</f>
        <v xml:space="preserve">Alaealine </v>
      </c>
      <c r="C109" s="1" t="str">
        <f>Üldinfo!C108</f>
        <v>1 a ± 4 k</v>
      </c>
      <c r="D109" s="4"/>
      <c r="E109" s="4"/>
      <c r="F109" s="4"/>
      <c r="G109" s="4"/>
      <c r="H109" s="4"/>
      <c r="I109" s="4"/>
      <c r="J109" s="4"/>
      <c r="K109" s="8"/>
      <c r="L109" s="7"/>
      <c r="M109" s="4"/>
      <c r="N109" s="4"/>
      <c r="O109" s="4"/>
      <c r="P109" s="4"/>
      <c r="Q109" s="4"/>
      <c r="R109" s="4"/>
      <c r="S109" s="8"/>
      <c r="T109" s="7"/>
      <c r="U109" s="4"/>
      <c r="V109" s="4"/>
      <c r="W109" s="4"/>
      <c r="X109" s="4"/>
      <c r="Y109" s="4"/>
      <c r="Z109" s="4"/>
      <c r="AA109" s="8"/>
      <c r="AB109" s="7"/>
      <c r="AC109" s="4"/>
      <c r="AD109" s="4"/>
      <c r="AE109" s="4"/>
      <c r="AF109" s="4"/>
      <c r="AG109" s="4"/>
      <c r="AH109" s="4"/>
      <c r="AI109" s="8"/>
      <c r="AJ109" s="4"/>
      <c r="AK109" s="1">
        <f t="shared" si="14"/>
        <v>0</v>
      </c>
      <c r="AL109" s="1">
        <f>Üldinfo!AN108</f>
        <v>6</v>
      </c>
      <c r="AM109" s="16">
        <f t="shared" si="1"/>
        <v>0</v>
      </c>
      <c r="AN109" s="1"/>
      <c r="AO109" s="4">
        <f t="shared" si="2"/>
        <v>0</v>
      </c>
      <c r="AP109" s="4">
        <f t="shared" si="3"/>
        <v>0</v>
      </c>
      <c r="AQ109" s="4">
        <f t="shared" si="4"/>
        <v>0</v>
      </c>
      <c r="AR109" s="1">
        <f t="shared" si="5"/>
        <v>0</v>
      </c>
      <c r="AS109" s="4"/>
      <c r="AT109" s="1">
        <f t="shared" si="6"/>
        <v>0</v>
      </c>
      <c r="AU109" s="1">
        <f t="shared" si="7"/>
        <v>0</v>
      </c>
      <c r="AV109" s="1">
        <f t="shared" si="8"/>
        <v>0</v>
      </c>
      <c r="AW109" s="1">
        <f t="shared" si="9"/>
        <v>0</v>
      </c>
      <c r="AX109" s="1">
        <f t="shared" si="10"/>
        <v>0</v>
      </c>
      <c r="AY109" s="1">
        <f t="shared" si="11"/>
        <v>0</v>
      </c>
      <c r="AZ109" s="1"/>
      <c r="BA109" s="1">
        <f t="shared" si="12"/>
        <v>0</v>
      </c>
      <c r="BB109" s="1">
        <f t="shared" si="13"/>
        <v>0</v>
      </c>
      <c r="BC109" s="1"/>
      <c r="BD109" s="1"/>
      <c r="BE109" s="1"/>
      <c r="BF109" s="1"/>
      <c r="BG109" s="1"/>
      <c r="BH109" s="1"/>
      <c r="BI109" s="1"/>
    </row>
    <row r="110" spans="1:61" ht="14.25" customHeight="1" x14ac:dyDescent="0.25">
      <c r="A110" s="12">
        <v>107</v>
      </c>
      <c r="B110" s="1" t="str">
        <f>Üldinfo!B109</f>
        <v>?</v>
      </c>
      <c r="C110" s="1" t="str">
        <f>Üldinfo!C109</f>
        <v>Täisk</v>
      </c>
      <c r="D110" s="4"/>
      <c r="E110" s="4"/>
      <c r="F110" s="4"/>
      <c r="G110" s="4"/>
      <c r="H110" s="4"/>
      <c r="I110" s="4"/>
      <c r="J110" s="4"/>
      <c r="K110" s="8"/>
      <c r="L110" s="7"/>
      <c r="M110" s="4"/>
      <c r="N110" s="4"/>
      <c r="O110" s="4"/>
      <c r="P110" s="4"/>
      <c r="Q110" s="4"/>
      <c r="R110" s="4"/>
      <c r="S110" s="8"/>
      <c r="T110" s="7"/>
      <c r="U110" s="4"/>
      <c r="V110" s="4"/>
      <c r="W110" s="4"/>
      <c r="X110" s="4"/>
      <c r="Y110" s="4"/>
      <c r="Z110" s="4"/>
      <c r="AA110" s="8"/>
      <c r="AB110" s="7"/>
      <c r="AC110" s="4"/>
      <c r="AD110" s="4"/>
      <c r="AE110" s="4"/>
      <c r="AF110" s="4"/>
      <c r="AG110" s="4"/>
      <c r="AH110" s="4"/>
      <c r="AI110" s="8"/>
      <c r="AJ110" s="4"/>
      <c r="AK110" s="1">
        <f t="shared" si="14"/>
        <v>0</v>
      </c>
      <c r="AL110" s="1">
        <f>Üldinfo!AN109</f>
        <v>0</v>
      </c>
      <c r="AM110" s="16" t="e">
        <f t="shared" si="1"/>
        <v>#DIV/0!</v>
      </c>
      <c r="AN110" s="1"/>
      <c r="AO110" s="4">
        <f t="shared" si="2"/>
        <v>0</v>
      </c>
      <c r="AP110" s="4">
        <f t="shared" si="3"/>
        <v>0</v>
      </c>
      <c r="AQ110" s="4">
        <f t="shared" si="4"/>
        <v>0</v>
      </c>
      <c r="AR110" s="1">
        <f t="shared" si="5"/>
        <v>0</v>
      </c>
      <c r="AS110" s="4"/>
      <c r="AT110" s="1">
        <f t="shared" si="6"/>
        <v>0</v>
      </c>
      <c r="AU110" s="1">
        <f t="shared" si="7"/>
        <v>0</v>
      </c>
      <c r="AV110" s="1">
        <f t="shared" si="8"/>
        <v>0</v>
      </c>
      <c r="AW110" s="1">
        <f t="shared" si="9"/>
        <v>0</v>
      </c>
      <c r="AX110" s="1">
        <f t="shared" si="10"/>
        <v>0</v>
      </c>
      <c r="AY110" s="1">
        <f t="shared" si="11"/>
        <v>0</v>
      </c>
      <c r="AZ110" s="1"/>
      <c r="BA110" s="1">
        <f t="shared" si="12"/>
        <v>0</v>
      </c>
      <c r="BB110" s="1">
        <f t="shared" si="13"/>
        <v>0</v>
      </c>
      <c r="BC110" s="1"/>
      <c r="BD110" s="1"/>
      <c r="BE110" s="1"/>
      <c r="BF110" s="1"/>
      <c r="BG110" s="1"/>
      <c r="BH110" s="1"/>
      <c r="BI110" s="1"/>
    </row>
    <row r="111" spans="1:61" ht="14.25" customHeight="1" x14ac:dyDescent="0.25">
      <c r="A111" s="1">
        <v>108</v>
      </c>
      <c r="B111" s="1" t="str">
        <f>Üldinfo!B110</f>
        <v>Mees</v>
      </c>
      <c r="C111" s="1" t="str">
        <f>Üldinfo!C110</f>
        <v>40+ a</v>
      </c>
      <c r="D111" s="4"/>
      <c r="E111" s="4"/>
      <c r="F111" s="4"/>
      <c r="G111" s="4"/>
      <c r="H111" s="4"/>
      <c r="I111" s="4"/>
      <c r="J111" s="4"/>
      <c r="K111" s="8"/>
      <c r="L111" s="7"/>
      <c r="M111" s="4"/>
      <c r="N111" s="4"/>
      <c r="O111" s="4"/>
      <c r="P111" s="4"/>
      <c r="Q111" s="4"/>
      <c r="R111" s="4"/>
      <c r="S111" s="8"/>
      <c r="T111" s="7"/>
      <c r="U111" s="4"/>
      <c r="V111" s="4"/>
      <c r="W111" s="4"/>
      <c r="X111" s="4"/>
      <c r="Y111" s="4"/>
      <c r="Z111" s="4"/>
      <c r="AA111" s="8"/>
      <c r="AB111" s="7"/>
      <c r="AC111" s="4"/>
      <c r="AD111" s="4"/>
      <c r="AE111" s="4"/>
      <c r="AF111" s="4"/>
      <c r="AG111" s="4"/>
      <c r="AH111" s="4"/>
      <c r="AI111" s="8"/>
      <c r="AJ111" s="4"/>
      <c r="AK111" s="1">
        <f t="shared" si="14"/>
        <v>0</v>
      </c>
      <c r="AL111" s="1">
        <f>Üldinfo!AN110</f>
        <v>0</v>
      </c>
      <c r="AM111" s="16" t="e">
        <f t="shared" si="1"/>
        <v>#DIV/0!</v>
      </c>
      <c r="AN111" s="1"/>
      <c r="AO111" s="4">
        <f t="shared" si="2"/>
        <v>0</v>
      </c>
      <c r="AP111" s="4">
        <f t="shared" si="3"/>
        <v>0</v>
      </c>
      <c r="AQ111" s="4">
        <f t="shared" si="4"/>
        <v>0</v>
      </c>
      <c r="AR111" s="1">
        <f t="shared" si="5"/>
        <v>0</v>
      </c>
      <c r="AS111" s="4"/>
      <c r="AT111" s="1">
        <f t="shared" si="6"/>
        <v>0</v>
      </c>
      <c r="AU111" s="1">
        <f t="shared" si="7"/>
        <v>0</v>
      </c>
      <c r="AV111" s="1">
        <f t="shared" si="8"/>
        <v>0</v>
      </c>
      <c r="AW111" s="1">
        <f t="shared" si="9"/>
        <v>0</v>
      </c>
      <c r="AX111" s="1">
        <f t="shared" si="10"/>
        <v>0</v>
      </c>
      <c r="AY111" s="1">
        <f t="shared" si="11"/>
        <v>0</v>
      </c>
      <c r="AZ111" s="1"/>
      <c r="BA111" s="1">
        <f t="shared" si="12"/>
        <v>0</v>
      </c>
      <c r="BB111" s="1">
        <f t="shared" si="13"/>
        <v>0</v>
      </c>
      <c r="BC111" s="1"/>
      <c r="BD111" s="1"/>
      <c r="BE111" s="1"/>
      <c r="BF111" s="1"/>
      <c r="BG111" s="1"/>
      <c r="BH111" s="1"/>
      <c r="BI111" s="1"/>
    </row>
    <row r="112" spans="1:61" ht="14.25" customHeight="1" x14ac:dyDescent="0.25">
      <c r="A112" s="1">
        <v>109</v>
      </c>
      <c r="B112" s="1" t="str">
        <f>Üldinfo!B111</f>
        <v>Alaealine</v>
      </c>
      <c r="C112" s="1" t="str">
        <f>Üldinfo!C111</f>
        <v>8-11 a</v>
      </c>
      <c r="D112" s="4"/>
      <c r="E112" s="4"/>
      <c r="F112" s="4"/>
      <c r="G112" s="4"/>
      <c r="H112" s="4"/>
      <c r="I112" s="4"/>
      <c r="J112" s="4"/>
      <c r="K112" s="8"/>
      <c r="L112" s="7"/>
      <c r="M112" s="4"/>
      <c r="N112" s="4"/>
      <c r="O112" s="4"/>
      <c r="P112" s="4"/>
      <c r="Q112" s="4"/>
      <c r="R112" s="4"/>
      <c r="S112" s="8"/>
      <c r="T112" s="7"/>
      <c r="U112" s="4"/>
      <c r="V112" s="4"/>
      <c r="W112" s="4"/>
      <c r="X112" s="4"/>
      <c r="Y112" s="4"/>
      <c r="Z112" s="4"/>
      <c r="AA112" s="8"/>
      <c r="AB112" s="7"/>
      <c r="AC112" s="4"/>
      <c r="AD112" s="4"/>
      <c r="AE112" s="4"/>
      <c r="AF112" s="4"/>
      <c r="AG112" s="4"/>
      <c r="AH112" s="4"/>
      <c r="AI112" s="8"/>
      <c r="AJ112" s="4"/>
      <c r="AK112" s="1">
        <f t="shared" si="14"/>
        <v>0</v>
      </c>
      <c r="AL112" s="1">
        <f>Üldinfo!AN111</f>
        <v>28</v>
      </c>
      <c r="AM112" s="16">
        <f t="shared" si="1"/>
        <v>0</v>
      </c>
      <c r="AN112" s="1"/>
      <c r="AO112" s="4">
        <f t="shared" si="2"/>
        <v>0</v>
      </c>
      <c r="AP112" s="4">
        <f t="shared" si="3"/>
        <v>0</v>
      </c>
      <c r="AQ112" s="4">
        <f t="shared" si="4"/>
        <v>0</v>
      </c>
      <c r="AR112" s="1">
        <f t="shared" si="5"/>
        <v>0</v>
      </c>
      <c r="AS112" s="4"/>
      <c r="AT112" s="1">
        <f t="shared" si="6"/>
        <v>0</v>
      </c>
      <c r="AU112" s="1">
        <f t="shared" si="7"/>
        <v>0</v>
      </c>
      <c r="AV112" s="1">
        <f t="shared" si="8"/>
        <v>0</v>
      </c>
      <c r="AW112" s="1">
        <f t="shared" si="9"/>
        <v>0</v>
      </c>
      <c r="AX112" s="1">
        <f t="shared" si="10"/>
        <v>0</v>
      </c>
      <c r="AY112" s="1">
        <f t="shared" si="11"/>
        <v>0</v>
      </c>
      <c r="AZ112" s="1"/>
      <c r="BA112" s="1">
        <f t="shared" si="12"/>
        <v>0</v>
      </c>
      <c r="BB112" s="1">
        <f t="shared" si="13"/>
        <v>0</v>
      </c>
      <c r="BC112" s="1"/>
      <c r="BD112" s="1"/>
      <c r="BE112" s="1"/>
      <c r="BF112" s="1"/>
      <c r="BG112" s="1"/>
      <c r="BH112" s="1"/>
      <c r="BI112" s="1"/>
    </row>
    <row r="113" spans="1:61" ht="14.25" customHeight="1" x14ac:dyDescent="0.25">
      <c r="A113" s="1">
        <v>110</v>
      </c>
      <c r="B113" s="1" t="str">
        <f>Üldinfo!B112</f>
        <v>Mees</v>
      </c>
      <c r="C113" s="1" t="str">
        <f>Üldinfo!C112</f>
        <v>39-44 a</v>
      </c>
      <c r="D113" s="4"/>
      <c r="E113" s="4"/>
      <c r="F113" s="4"/>
      <c r="G113" s="4"/>
      <c r="H113" s="4"/>
      <c r="I113" s="4"/>
      <c r="J113" s="4"/>
      <c r="K113" s="8"/>
      <c r="L113" s="7"/>
      <c r="M113" s="4"/>
      <c r="N113" s="4"/>
      <c r="O113" s="4"/>
      <c r="P113" s="4"/>
      <c r="Q113" s="4"/>
      <c r="R113" s="4"/>
      <c r="S113" s="8"/>
      <c r="T113" s="7"/>
      <c r="U113" s="4"/>
      <c r="V113" s="4"/>
      <c r="W113" s="4"/>
      <c r="X113" s="4"/>
      <c r="Y113" s="4"/>
      <c r="Z113" s="4"/>
      <c r="AA113" s="8"/>
      <c r="AB113" s="7"/>
      <c r="AC113" s="4"/>
      <c r="AD113" s="4"/>
      <c r="AE113" s="4"/>
      <c r="AF113" s="4"/>
      <c r="AG113" s="4"/>
      <c r="AH113" s="4"/>
      <c r="AI113" s="8"/>
      <c r="AJ113" s="4"/>
      <c r="AK113" s="1">
        <f t="shared" si="14"/>
        <v>0</v>
      </c>
      <c r="AL113" s="1">
        <f>Üldinfo!AN112</f>
        <v>0</v>
      </c>
      <c r="AM113" s="16" t="e">
        <f t="shared" si="1"/>
        <v>#DIV/0!</v>
      </c>
      <c r="AN113" s="1"/>
      <c r="AO113" s="4">
        <f t="shared" si="2"/>
        <v>0</v>
      </c>
      <c r="AP113" s="4">
        <f t="shared" si="3"/>
        <v>0</v>
      </c>
      <c r="AQ113" s="4">
        <f t="shared" si="4"/>
        <v>0</v>
      </c>
      <c r="AR113" s="1">
        <f t="shared" si="5"/>
        <v>0</v>
      </c>
      <c r="AS113" s="4"/>
      <c r="AT113" s="1">
        <f t="shared" si="6"/>
        <v>0</v>
      </c>
      <c r="AU113" s="1">
        <f t="shared" si="7"/>
        <v>0</v>
      </c>
      <c r="AV113" s="1">
        <f t="shared" si="8"/>
        <v>0</v>
      </c>
      <c r="AW113" s="1">
        <f t="shared" si="9"/>
        <v>0</v>
      </c>
      <c r="AX113" s="1">
        <f t="shared" si="10"/>
        <v>0</v>
      </c>
      <c r="AY113" s="1">
        <f t="shared" si="11"/>
        <v>0</v>
      </c>
      <c r="AZ113" s="1"/>
      <c r="BA113" s="1">
        <f t="shared" si="12"/>
        <v>0</v>
      </c>
      <c r="BB113" s="1">
        <f t="shared" si="13"/>
        <v>0</v>
      </c>
      <c r="BC113" s="1"/>
      <c r="BD113" s="1"/>
      <c r="BE113" s="1"/>
      <c r="BF113" s="1"/>
      <c r="BG113" s="1"/>
      <c r="BH113" s="1"/>
      <c r="BI113" s="1"/>
    </row>
    <row r="114" spans="1:61" ht="14.25" customHeight="1" x14ac:dyDescent="0.25">
      <c r="A114" s="1">
        <v>111</v>
      </c>
      <c r="B114" s="1" t="str">
        <f>Üldinfo!B113</f>
        <v>Mees</v>
      </c>
      <c r="C114" s="1" t="str">
        <f>Üldinfo!C113</f>
        <v>18-19 a</v>
      </c>
      <c r="D114" s="4"/>
      <c r="E114" s="4"/>
      <c r="F114" s="4"/>
      <c r="G114" s="4"/>
      <c r="H114" s="4"/>
      <c r="I114" s="4"/>
      <c r="J114" s="4"/>
      <c r="K114" s="8"/>
      <c r="L114" s="7"/>
      <c r="M114" s="4"/>
      <c r="N114" s="4"/>
      <c r="O114" s="4"/>
      <c r="P114" s="4"/>
      <c r="Q114" s="4"/>
      <c r="R114" s="4"/>
      <c r="S114" s="8"/>
      <c r="T114" s="7"/>
      <c r="U114" s="4"/>
      <c r="V114" s="4"/>
      <c r="W114" s="4"/>
      <c r="X114" s="4"/>
      <c r="Y114" s="4"/>
      <c r="Z114" s="4"/>
      <c r="AA114" s="8"/>
      <c r="AB114" s="7"/>
      <c r="AC114" s="4"/>
      <c r="AD114" s="4"/>
      <c r="AE114" s="4"/>
      <c r="AF114" s="4"/>
      <c r="AG114" s="4"/>
      <c r="AH114" s="4" t="s">
        <v>110</v>
      </c>
      <c r="AI114" s="8"/>
      <c r="AJ114" s="4">
        <v>1</v>
      </c>
      <c r="AK114" s="1">
        <f t="shared" si="14"/>
        <v>1</v>
      </c>
      <c r="AL114" s="1">
        <f>Üldinfo!AN113</f>
        <v>20</v>
      </c>
      <c r="AM114" s="16">
        <f t="shared" si="1"/>
        <v>0.05</v>
      </c>
      <c r="AN114" s="1"/>
      <c r="AO114" s="4">
        <f t="shared" si="2"/>
        <v>1</v>
      </c>
      <c r="AP114" s="4">
        <f t="shared" si="3"/>
        <v>0</v>
      </c>
      <c r="AQ114" s="4">
        <f t="shared" si="4"/>
        <v>0</v>
      </c>
      <c r="AR114" s="1">
        <f t="shared" si="5"/>
        <v>1</v>
      </c>
      <c r="AS114" s="4"/>
      <c r="AT114" s="1">
        <f t="shared" si="6"/>
        <v>0</v>
      </c>
      <c r="AU114" s="1">
        <f t="shared" si="7"/>
        <v>0</v>
      </c>
      <c r="AV114" s="1">
        <f t="shared" si="8"/>
        <v>0</v>
      </c>
      <c r="AW114" s="1">
        <f t="shared" si="9"/>
        <v>0</v>
      </c>
      <c r="AX114" s="1">
        <f t="shared" si="10"/>
        <v>1</v>
      </c>
      <c r="AY114" s="1">
        <f t="shared" si="11"/>
        <v>1</v>
      </c>
      <c r="AZ114" s="1"/>
      <c r="BA114" s="1">
        <f t="shared" si="12"/>
        <v>0</v>
      </c>
      <c r="BB114" s="1">
        <f t="shared" si="13"/>
        <v>0</v>
      </c>
      <c r="BC114" s="1"/>
      <c r="BD114" s="1"/>
      <c r="BE114" s="1"/>
      <c r="BF114" s="1"/>
      <c r="BG114" s="1"/>
      <c r="BH114" s="1"/>
      <c r="BI114" s="1"/>
    </row>
    <row r="115" spans="1:61" ht="14.25" customHeight="1" x14ac:dyDescent="0.25">
      <c r="A115" s="1">
        <v>112</v>
      </c>
      <c r="B115" s="1" t="str">
        <f>Üldinfo!B114</f>
        <v>Alaealine</v>
      </c>
      <c r="C115" s="1" t="str">
        <f>Üldinfo!C114</f>
        <v>12 a ± 30 k</v>
      </c>
      <c r="D115" s="4"/>
      <c r="E115" s="4"/>
      <c r="F115" s="4"/>
      <c r="G115" s="4"/>
      <c r="H115" s="4"/>
      <c r="I115" s="4"/>
      <c r="J115" s="4"/>
      <c r="K115" s="8"/>
      <c r="L115" s="7"/>
      <c r="M115" s="4"/>
      <c r="N115" s="4"/>
      <c r="O115" s="4"/>
      <c r="P115" s="4"/>
      <c r="Q115" s="4"/>
      <c r="R115" s="4"/>
      <c r="S115" s="8"/>
      <c r="T115" s="7"/>
      <c r="U115" s="4"/>
      <c r="V115" s="4"/>
      <c r="W115" s="4"/>
      <c r="X115" s="4"/>
      <c r="Y115" s="4"/>
      <c r="Z115" s="4"/>
      <c r="AA115" s="8"/>
      <c r="AB115" s="7"/>
      <c r="AC115" s="4"/>
      <c r="AD115" s="4"/>
      <c r="AE115" s="4"/>
      <c r="AF115" s="4"/>
      <c r="AG115" s="4"/>
      <c r="AH115" s="4"/>
      <c r="AI115" s="8"/>
      <c r="AJ115" s="4"/>
      <c r="AK115" s="1">
        <f t="shared" si="14"/>
        <v>0</v>
      </c>
      <c r="AL115" s="1">
        <f>Üldinfo!AN114</f>
        <v>28</v>
      </c>
      <c r="AM115" s="16">
        <f t="shared" si="1"/>
        <v>0</v>
      </c>
      <c r="AN115" s="1"/>
      <c r="AO115" s="4">
        <f t="shared" si="2"/>
        <v>0</v>
      </c>
      <c r="AP115" s="4">
        <f t="shared" si="3"/>
        <v>0</v>
      </c>
      <c r="AQ115" s="4">
        <f t="shared" si="4"/>
        <v>0</v>
      </c>
      <c r="AR115" s="1">
        <f t="shared" si="5"/>
        <v>0</v>
      </c>
      <c r="AS115" s="4"/>
      <c r="AT115" s="1">
        <f t="shared" si="6"/>
        <v>0</v>
      </c>
      <c r="AU115" s="1">
        <f t="shared" si="7"/>
        <v>0</v>
      </c>
      <c r="AV115" s="1">
        <f t="shared" si="8"/>
        <v>0</v>
      </c>
      <c r="AW115" s="1">
        <f t="shared" si="9"/>
        <v>0</v>
      </c>
      <c r="AX115" s="1">
        <f t="shared" si="10"/>
        <v>0</v>
      </c>
      <c r="AY115" s="1">
        <f t="shared" si="11"/>
        <v>0</v>
      </c>
      <c r="AZ115" s="1"/>
      <c r="BA115" s="1">
        <f t="shared" si="12"/>
        <v>0</v>
      </c>
      <c r="BB115" s="1">
        <f t="shared" si="13"/>
        <v>0</v>
      </c>
      <c r="BC115" s="1"/>
      <c r="BD115" s="1"/>
      <c r="BE115" s="1"/>
      <c r="BF115" s="1"/>
      <c r="BG115" s="1"/>
      <c r="BH115" s="1"/>
      <c r="BI115" s="1"/>
    </row>
    <row r="116" spans="1:61" ht="14.25" customHeight="1" x14ac:dyDescent="0.25">
      <c r="A116" s="1">
        <v>113</v>
      </c>
      <c r="B116" s="1" t="str">
        <f>Üldinfo!B115</f>
        <v>Mees</v>
      </c>
      <c r="C116" s="1" t="str">
        <f>Üldinfo!C115</f>
        <v>40+ a</v>
      </c>
      <c r="D116" s="4"/>
      <c r="E116" s="4"/>
      <c r="F116" s="4"/>
      <c r="G116" s="4"/>
      <c r="H116" s="4"/>
      <c r="I116" s="4"/>
      <c r="J116" s="4"/>
      <c r="K116" s="8"/>
      <c r="L116" s="7"/>
      <c r="M116" s="4"/>
      <c r="N116" s="4"/>
      <c r="O116" s="4"/>
      <c r="P116" s="4"/>
      <c r="Q116" s="4"/>
      <c r="R116" s="4"/>
      <c r="S116" s="8"/>
      <c r="T116" s="7"/>
      <c r="U116" s="4"/>
      <c r="V116" s="4"/>
      <c r="W116" s="4"/>
      <c r="X116" s="4"/>
      <c r="Y116" s="4"/>
      <c r="Z116" s="4"/>
      <c r="AA116" s="8"/>
      <c r="AB116" s="7"/>
      <c r="AC116" s="4"/>
      <c r="AD116" s="4"/>
      <c r="AE116" s="4"/>
      <c r="AF116" s="4"/>
      <c r="AG116" s="4"/>
      <c r="AH116" s="4"/>
      <c r="AI116" s="8"/>
      <c r="AJ116" s="4"/>
      <c r="AK116" s="1">
        <f t="shared" si="14"/>
        <v>0</v>
      </c>
      <c r="AL116" s="1">
        <f>Üldinfo!AN115</f>
        <v>0</v>
      </c>
      <c r="AM116" s="16" t="e">
        <f t="shared" si="1"/>
        <v>#DIV/0!</v>
      </c>
      <c r="AN116" s="1"/>
      <c r="AO116" s="4">
        <f t="shared" si="2"/>
        <v>0</v>
      </c>
      <c r="AP116" s="4">
        <f t="shared" si="3"/>
        <v>0</v>
      </c>
      <c r="AQ116" s="4">
        <f t="shared" si="4"/>
        <v>0</v>
      </c>
      <c r="AR116" s="1">
        <f t="shared" si="5"/>
        <v>0</v>
      </c>
      <c r="AS116" s="4"/>
      <c r="AT116" s="1">
        <f t="shared" si="6"/>
        <v>0</v>
      </c>
      <c r="AU116" s="1">
        <f t="shared" si="7"/>
        <v>0</v>
      </c>
      <c r="AV116" s="1">
        <f t="shared" si="8"/>
        <v>0</v>
      </c>
      <c r="AW116" s="1">
        <f t="shared" si="9"/>
        <v>0</v>
      </c>
      <c r="AX116" s="1">
        <f t="shared" si="10"/>
        <v>0</v>
      </c>
      <c r="AY116" s="1">
        <f t="shared" si="11"/>
        <v>0</v>
      </c>
      <c r="AZ116" s="1"/>
      <c r="BA116" s="1">
        <f t="shared" si="12"/>
        <v>0</v>
      </c>
      <c r="BB116" s="1">
        <f t="shared" si="13"/>
        <v>0</v>
      </c>
      <c r="BC116" s="1"/>
      <c r="BD116" s="1"/>
      <c r="BE116" s="1"/>
      <c r="BF116" s="1"/>
      <c r="BG116" s="1"/>
      <c r="BH116" s="1"/>
      <c r="BI116" s="1"/>
    </row>
    <row r="117" spans="1:61" ht="14.25" customHeight="1" x14ac:dyDescent="0.25">
      <c r="A117" s="1">
        <v>115</v>
      </c>
      <c r="B117" s="1" t="str">
        <f>Üldinfo!B116</f>
        <v>Mees</v>
      </c>
      <c r="C117" s="1" t="str">
        <f>Üldinfo!C116</f>
        <v>16-18 a</v>
      </c>
      <c r="D117" s="4"/>
      <c r="E117" s="4"/>
      <c r="F117" s="4"/>
      <c r="G117" s="4"/>
      <c r="H117" s="4"/>
      <c r="I117" s="4"/>
      <c r="J117" s="4"/>
      <c r="K117" s="8"/>
      <c r="L117" s="7"/>
      <c r="M117" s="4"/>
      <c r="N117" s="4"/>
      <c r="O117" s="4"/>
      <c r="P117" s="4"/>
      <c r="Q117" s="4"/>
      <c r="R117" s="4"/>
      <c r="S117" s="8"/>
      <c r="T117" s="7"/>
      <c r="U117" s="4"/>
      <c r="V117" s="4"/>
      <c r="W117" s="4"/>
      <c r="X117" s="4"/>
      <c r="Y117" s="4"/>
      <c r="Z117" s="4"/>
      <c r="AA117" s="8"/>
      <c r="AB117" s="7"/>
      <c r="AC117" s="4"/>
      <c r="AD117" s="4"/>
      <c r="AE117" s="4"/>
      <c r="AF117" s="4"/>
      <c r="AG117" s="4"/>
      <c r="AH117" s="4"/>
      <c r="AI117" s="8"/>
      <c r="AJ117" s="4"/>
      <c r="AK117" s="1">
        <f t="shared" si="14"/>
        <v>0</v>
      </c>
      <c r="AL117" s="1">
        <f>Üldinfo!AN116</f>
        <v>7</v>
      </c>
      <c r="AM117" s="16">
        <f t="shared" si="1"/>
        <v>0</v>
      </c>
      <c r="AN117" s="1"/>
      <c r="AO117" s="4">
        <f t="shared" si="2"/>
        <v>0</v>
      </c>
      <c r="AP117" s="4">
        <f t="shared" si="3"/>
        <v>0</v>
      </c>
      <c r="AQ117" s="4">
        <f t="shared" si="4"/>
        <v>0</v>
      </c>
      <c r="AR117" s="1">
        <f t="shared" si="5"/>
        <v>0</v>
      </c>
      <c r="AS117" s="4"/>
      <c r="AT117" s="1">
        <f t="shared" si="6"/>
        <v>0</v>
      </c>
      <c r="AU117" s="1">
        <f t="shared" si="7"/>
        <v>0</v>
      </c>
      <c r="AV117" s="1">
        <f t="shared" si="8"/>
        <v>0</v>
      </c>
      <c r="AW117" s="1">
        <f t="shared" si="9"/>
        <v>0</v>
      </c>
      <c r="AX117" s="1">
        <f t="shared" si="10"/>
        <v>0</v>
      </c>
      <c r="AY117" s="1">
        <f t="shared" si="11"/>
        <v>0</v>
      </c>
      <c r="AZ117" s="1"/>
      <c r="BA117" s="1">
        <f t="shared" si="12"/>
        <v>0</v>
      </c>
      <c r="BB117" s="1">
        <f t="shared" si="13"/>
        <v>0</v>
      </c>
      <c r="BC117" s="1"/>
      <c r="BD117" s="1"/>
      <c r="BE117" s="1"/>
      <c r="BF117" s="1"/>
      <c r="BG117" s="1"/>
      <c r="BH117" s="1"/>
      <c r="BI117" s="1"/>
    </row>
    <row r="118" spans="1:61" ht="14.25" customHeight="1" x14ac:dyDescent="0.25">
      <c r="A118" s="1">
        <v>116</v>
      </c>
      <c r="B118" s="1" t="str">
        <f>Üldinfo!B117</f>
        <v>Naine</v>
      </c>
      <c r="C118" s="1" t="str">
        <f>Üldinfo!C117</f>
        <v>27-35 a</v>
      </c>
      <c r="D118" s="4"/>
      <c r="E118" s="4"/>
      <c r="F118" s="4"/>
      <c r="G118" s="4"/>
      <c r="H118" s="4"/>
      <c r="I118" s="4"/>
      <c r="J118" s="4"/>
      <c r="K118" s="8"/>
      <c r="L118" s="7"/>
      <c r="M118" s="4"/>
      <c r="N118" s="4"/>
      <c r="O118" s="4"/>
      <c r="P118" s="4"/>
      <c r="Q118" s="4"/>
      <c r="R118" s="4"/>
      <c r="S118" s="8"/>
      <c r="T118" s="7"/>
      <c r="U118" s="4"/>
      <c r="V118" s="4"/>
      <c r="W118" s="4"/>
      <c r="X118" s="4"/>
      <c r="Y118" s="4"/>
      <c r="Z118" s="4"/>
      <c r="AA118" s="8"/>
      <c r="AB118" s="7"/>
      <c r="AC118" s="4"/>
      <c r="AD118" s="4"/>
      <c r="AE118" s="4"/>
      <c r="AF118" s="4"/>
      <c r="AG118" s="4"/>
      <c r="AH118" s="4"/>
      <c r="AI118" s="8"/>
      <c r="AJ118" s="4"/>
      <c r="AK118" s="1">
        <f t="shared" si="14"/>
        <v>0</v>
      </c>
      <c r="AL118" s="1">
        <f>Üldinfo!AN117</f>
        <v>28</v>
      </c>
      <c r="AM118" s="16">
        <f t="shared" si="1"/>
        <v>0</v>
      </c>
      <c r="AN118" s="1"/>
      <c r="AO118" s="4">
        <f t="shared" si="2"/>
        <v>0</v>
      </c>
      <c r="AP118" s="4">
        <f t="shared" si="3"/>
        <v>0</v>
      </c>
      <c r="AQ118" s="4">
        <f t="shared" si="4"/>
        <v>0</v>
      </c>
      <c r="AR118" s="1">
        <f t="shared" si="5"/>
        <v>0</v>
      </c>
      <c r="AS118" s="4"/>
      <c r="AT118" s="1">
        <f t="shared" si="6"/>
        <v>0</v>
      </c>
      <c r="AU118" s="1">
        <f t="shared" si="7"/>
        <v>0</v>
      </c>
      <c r="AV118" s="1">
        <f t="shared" si="8"/>
        <v>0</v>
      </c>
      <c r="AW118" s="1">
        <f t="shared" si="9"/>
        <v>0</v>
      </c>
      <c r="AX118" s="1">
        <f t="shared" si="10"/>
        <v>0</v>
      </c>
      <c r="AY118" s="1">
        <f t="shared" si="11"/>
        <v>0</v>
      </c>
      <c r="AZ118" s="1"/>
      <c r="BA118" s="1">
        <f t="shared" si="12"/>
        <v>0</v>
      </c>
      <c r="BB118" s="1">
        <f t="shared" si="13"/>
        <v>0</v>
      </c>
      <c r="BC118" s="1"/>
      <c r="BD118" s="1"/>
      <c r="BE118" s="1"/>
      <c r="BF118" s="1"/>
      <c r="BG118" s="1"/>
      <c r="BH118" s="1"/>
      <c r="BI118" s="1"/>
    </row>
    <row r="119" spans="1:61" ht="14.25" customHeight="1" x14ac:dyDescent="0.25">
      <c r="A119" s="1">
        <v>117</v>
      </c>
      <c r="B119" s="1" t="str">
        <f>Üldinfo!B118</f>
        <v>Mees</v>
      </c>
      <c r="C119" s="1" t="str">
        <f>Üldinfo!C118</f>
        <v>39-44 a</v>
      </c>
      <c r="D119" s="4"/>
      <c r="E119" s="4"/>
      <c r="F119" s="4"/>
      <c r="G119" s="4"/>
      <c r="H119" s="4"/>
      <c r="I119" s="4"/>
      <c r="J119" s="4"/>
      <c r="K119" s="8"/>
      <c r="L119" s="7"/>
      <c r="M119" s="4"/>
      <c r="N119" s="4"/>
      <c r="O119" s="4"/>
      <c r="P119" s="4"/>
      <c r="Q119" s="4" t="s">
        <v>262</v>
      </c>
      <c r="R119" s="4" t="s">
        <v>263</v>
      </c>
      <c r="S119" s="8"/>
      <c r="T119" s="7"/>
      <c r="U119" s="4"/>
      <c r="V119" s="4"/>
      <c r="W119" s="4"/>
      <c r="X119" s="4"/>
      <c r="Y119" s="4"/>
      <c r="Z119" s="4"/>
      <c r="AA119" s="8"/>
      <c r="AB119" s="7"/>
      <c r="AC119" s="4"/>
      <c r="AD119" s="4"/>
      <c r="AE119" s="4"/>
      <c r="AF119" s="4"/>
      <c r="AG119" s="4"/>
      <c r="AH119" s="4"/>
      <c r="AI119" s="8"/>
      <c r="AJ119" s="4">
        <v>1</v>
      </c>
      <c r="AK119" s="1">
        <f t="shared" si="14"/>
        <v>2</v>
      </c>
      <c r="AL119" s="1">
        <f>Üldinfo!AN118</f>
        <v>31</v>
      </c>
      <c r="AM119" s="16">
        <f t="shared" si="1"/>
        <v>6.4516129032258063E-2</v>
      </c>
      <c r="AN119" s="1"/>
      <c r="AO119" s="4">
        <f t="shared" si="2"/>
        <v>0</v>
      </c>
      <c r="AP119" s="4">
        <f t="shared" si="3"/>
        <v>5</v>
      </c>
      <c r="AQ119" s="4">
        <f t="shared" si="4"/>
        <v>0</v>
      </c>
      <c r="AR119" s="1">
        <f t="shared" si="5"/>
        <v>5</v>
      </c>
      <c r="AS119" s="4"/>
      <c r="AT119" s="1">
        <f t="shared" si="6"/>
        <v>1</v>
      </c>
      <c r="AU119" s="1">
        <f t="shared" si="7"/>
        <v>1</v>
      </c>
      <c r="AV119" s="1">
        <f t="shared" si="8"/>
        <v>0</v>
      </c>
      <c r="AW119" s="1">
        <f t="shared" si="9"/>
        <v>1</v>
      </c>
      <c r="AX119" s="1">
        <f t="shared" si="10"/>
        <v>2</v>
      </c>
      <c r="AY119" s="1">
        <f t="shared" si="11"/>
        <v>5</v>
      </c>
      <c r="AZ119" s="1"/>
      <c r="BA119" s="1">
        <f t="shared" si="12"/>
        <v>0</v>
      </c>
      <c r="BB119" s="1">
        <f t="shared" si="13"/>
        <v>0</v>
      </c>
      <c r="BC119" s="1"/>
      <c r="BD119" s="1"/>
      <c r="BE119" s="1"/>
      <c r="BF119" s="1"/>
      <c r="BG119" s="1"/>
      <c r="BH119" s="1"/>
      <c r="BI119" s="1"/>
    </row>
    <row r="120" spans="1:61" ht="14.25" customHeight="1" x14ac:dyDescent="0.25">
      <c r="A120" s="1">
        <v>118</v>
      </c>
      <c r="B120" s="1" t="str">
        <f>Üldinfo!B119</f>
        <v>Naine</v>
      </c>
      <c r="C120" s="1" t="str">
        <f>Üldinfo!C119</f>
        <v>25-35 a</v>
      </c>
      <c r="D120" s="4"/>
      <c r="E120" s="4"/>
      <c r="F120" s="4"/>
      <c r="G120" s="4"/>
      <c r="H120" s="4"/>
      <c r="I120" s="4"/>
      <c r="J120" s="4"/>
      <c r="K120" s="8"/>
      <c r="L120" s="7"/>
      <c r="M120" s="4"/>
      <c r="N120" s="4"/>
      <c r="O120" s="4"/>
      <c r="P120" s="4"/>
      <c r="Q120" s="4"/>
      <c r="R120" s="4" t="s">
        <v>87</v>
      </c>
      <c r="S120" s="8"/>
      <c r="T120" s="7"/>
      <c r="U120" s="4" t="s">
        <v>246</v>
      </c>
      <c r="V120" s="4" t="s">
        <v>100</v>
      </c>
      <c r="W120" s="4"/>
      <c r="X120" s="4"/>
      <c r="Y120" s="4"/>
      <c r="Z120" s="4"/>
      <c r="AA120" s="8"/>
      <c r="AB120" s="7"/>
      <c r="AC120" s="4"/>
      <c r="AD120" s="4"/>
      <c r="AE120" s="4"/>
      <c r="AF120" s="4"/>
      <c r="AG120" s="4"/>
      <c r="AH120" s="4"/>
      <c r="AI120" s="8"/>
      <c r="AJ120" s="4">
        <v>1</v>
      </c>
      <c r="AK120" s="1">
        <f t="shared" si="14"/>
        <v>3</v>
      </c>
      <c r="AL120" s="1">
        <f>Üldinfo!AN119</f>
        <v>29</v>
      </c>
      <c r="AM120" s="16">
        <f t="shared" si="1"/>
        <v>0.10344827586206896</v>
      </c>
      <c r="AN120" s="1"/>
      <c r="AO120" s="4">
        <f t="shared" si="2"/>
        <v>2</v>
      </c>
      <c r="AP120" s="4">
        <f t="shared" si="3"/>
        <v>1</v>
      </c>
      <c r="AQ120" s="4">
        <f t="shared" si="4"/>
        <v>0</v>
      </c>
      <c r="AR120" s="1">
        <f t="shared" si="5"/>
        <v>3</v>
      </c>
      <c r="AS120" s="4"/>
      <c r="AT120" s="1">
        <f t="shared" si="6"/>
        <v>0</v>
      </c>
      <c r="AU120" s="1">
        <f t="shared" si="7"/>
        <v>1</v>
      </c>
      <c r="AV120" s="1">
        <f t="shared" si="8"/>
        <v>2</v>
      </c>
      <c r="AW120" s="1">
        <f t="shared" si="9"/>
        <v>0</v>
      </c>
      <c r="AX120" s="1">
        <f t="shared" si="10"/>
        <v>0</v>
      </c>
      <c r="AY120" s="1">
        <f t="shared" si="11"/>
        <v>3</v>
      </c>
      <c r="AZ120" s="1"/>
      <c r="BA120" s="1">
        <f t="shared" si="12"/>
        <v>0</v>
      </c>
      <c r="BB120" s="1">
        <f t="shared" si="13"/>
        <v>0</v>
      </c>
      <c r="BC120" s="1"/>
      <c r="BD120" s="1"/>
      <c r="BE120" s="1"/>
      <c r="BF120" s="1"/>
      <c r="BG120" s="1"/>
      <c r="BH120" s="1"/>
      <c r="BI120" s="1"/>
    </row>
    <row r="121" spans="1:61" ht="14.25" customHeight="1" x14ac:dyDescent="0.25">
      <c r="A121" s="1">
        <v>119</v>
      </c>
      <c r="B121" s="1" t="str">
        <f>Üldinfo!B120</f>
        <v>Alaealine</v>
      </c>
      <c r="C121" s="1" t="str">
        <f>Üldinfo!C120</f>
        <v>15-18 a</v>
      </c>
      <c r="D121" s="4"/>
      <c r="E121" s="4"/>
      <c r="F121" s="4"/>
      <c r="G121" s="4"/>
      <c r="H121" s="4"/>
      <c r="I121" s="4"/>
      <c r="J121" s="4"/>
      <c r="K121" s="8"/>
      <c r="L121" s="7"/>
      <c r="M121" s="4"/>
      <c r="N121" s="4"/>
      <c r="O121" s="4"/>
      <c r="P121" s="4"/>
      <c r="Q121" s="4"/>
      <c r="R121" s="4"/>
      <c r="S121" s="8"/>
      <c r="T121" s="7"/>
      <c r="U121" s="4"/>
      <c r="V121" s="4"/>
      <c r="W121" s="4"/>
      <c r="X121" s="4"/>
      <c r="Y121" s="4"/>
      <c r="Z121" s="4"/>
      <c r="AA121" s="8"/>
      <c r="AB121" s="7"/>
      <c r="AC121" s="4"/>
      <c r="AD121" s="4"/>
      <c r="AE121" s="4"/>
      <c r="AF121" s="4"/>
      <c r="AG121" s="4"/>
      <c r="AH121" s="4"/>
      <c r="AI121" s="8"/>
      <c r="AJ121" s="4"/>
      <c r="AK121" s="1">
        <f t="shared" si="14"/>
        <v>0</v>
      </c>
      <c r="AL121" s="1">
        <f>Üldinfo!AN120</f>
        <v>28</v>
      </c>
      <c r="AM121" s="16">
        <f t="shared" si="1"/>
        <v>0</v>
      </c>
      <c r="AN121" s="1"/>
      <c r="AO121" s="4">
        <f t="shared" si="2"/>
        <v>0</v>
      </c>
      <c r="AP121" s="4">
        <f t="shared" si="3"/>
        <v>0</v>
      </c>
      <c r="AQ121" s="4">
        <f t="shared" si="4"/>
        <v>0</v>
      </c>
      <c r="AR121" s="1">
        <f t="shared" si="5"/>
        <v>0</v>
      </c>
      <c r="AS121" s="4"/>
      <c r="AT121" s="1">
        <f t="shared" si="6"/>
        <v>0</v>
      </c>
      <c r="AU121" s="1">
        <f t="shared" si="7"/>
        <v>0</v>
      </c>
      <c r="AV121" s="1">
        <f t="shared" si="8"/>
        <v>0</v>
      </c>
      <c r="AW121" s="1">
        <f t="shared" si="9"/>
        <v>0</v>
      </c>
      <c r="AX121" s="1">
        <f t="shared" si="10"/>
        <v>0</v>
      </c>
      <c r="AY121" s="1">
        <f t="shared" si="11"/>
        <v>0</v>
      </c>
      <c r="AZ121" s="1"/>
      <c r="BA121" s="1">
        <f t="shared" si="12"/>
        <v>0</v>
      </c>
      <c r="BB121" s="1">
        <f t="shared" si="13"/>
        <v>0</v>
      </c>
      <c r="BC121" s="1"/>
      <c r="BD121" s="1"/>
      <c r="BE121" s="1"/>
      <c r="BF121" s="1"/>
      <c r="BG121" s="1"/>
      <c r="BH121" s="1"/>
      <c r="BI121" s="1"/>
    </row>
    <row r="122" spans="1:61" ht="14.25" customHeight="1" x14ac:dyDescent="0.25">
      <c r="A122" s="1">
        <v>120</v>
      </c>
      <c r="B122" s="1" t="str">
        <f>Üldinfo!B121</f>
        <v>Naine</v>
      </c>
      <c r="C122" s="1" t="str">
        <f>Üldinfo!C121</f>
        <v>Täisk</v>
      </c>
      <c r="D122" s="4"/>
      <c r="E122" s="4"/>
      <c r="F122" s="4"/>
      <c r="G122" s="4"/>
      <c r="H122" s="4"/>
      <c r="I122" s="4"/>
      <c r="J122" s="4"/>
      <c r="K122" s="8"/>
      <c r="L122" s="7"/>
      <c r="M122" s="4"/>
      <c r="N122" s="4"/>
      <c r="O122" s="4"/>
      <c r="P122" s="4"/>
      <c r="Q122" s="4"/>
      <c r="R122" s="4"/>
      <c r="S122" s="8"/>
      <c r="T122" s="7"/>
      <c r="U122" s="4"/>
      <c r="V122" s="4"/>
      <c r="W122" s="4"/>
      <c r="X122" s="4"/>
      <c r="Y122" s="4"/>
      <c r="Z122" s="4"/>
      <c r="AA122" s="8"/>
      <c r="AB122" s="7"/>
      <c r="AC122" s="4"/>
      <c r="AD122" s="4"/>
      <c r="AE122" s="4"/>
      <c r="AF122" s="4"/>
      <c r="AG122" s="4"/>
      <c r="AH122" s="4"/>
      <c r="AI122" s="8"/>
      <c r="AJ122" s="4"/>
      <c r="AK122" s="1">
        <f t="shared" si="14"/>
        <v>0</v>
      </c>
      <c r="AL122" s="1">
        <f>Üldinfo!AN121</f>
        <v>0</v>
      </c>
      <c r="AM122" s="16" t="e">
        <f t="shared" si="1"/>
        <v>#DIV/0!</v>
      </c>
      <c r="AN122" s="1"/>
      <c r="AO122" s="4">
        <f t="shared" si="2"/>
        <v>0</v>
      </c>
      <c r="AP122" s="4">
        <f t="shared" si="3"/>
        <v>0</v>
      </c>
      <c r="AQ122" s="4">
        <f t="shared" si="4"/>
        <v>0</v>
      </c>
      <c r="AR122" s="1">
        <f t="shared" si="5"/>
        <v>0</v>
      </c>
      <c r="AS122" s="4"/>
      <c r="AT122" s="1">
        <f t="shared" si="6"/>
        <v>0</v>
      </c>
      <c r="AU122" s="1">
        <f t="shared" si="7"/>
        <v>0</v>
      </c>
      <c r="AV122" s="1">
        <f t="shared" si="8"/>
        <v>0</v>
      </c>
      <c r="AW122" s="1">
        <f t="shared" si="9"/>
        <v>0</v>
      </c>
      <c r="AX122" s="1">
        <f t="shared" si="10"/>
        <v>0</v>
      </c>
      <c r="AY122" s="1">
        <f t="shared" si="11"/>
        <v>0</v>
      </c>
      <c r="AZ122" s="1"/>
      <c r="BA122" s="1">
        <f t="shared" si="12"/>
        <v>0</v>
      </c>
      <c r="BB122" s="1">
        <f t="shared" si="13"/>
        <v>0</v>
      </c>
      <c r="BC122" s="1"/>
      <c r="BD122" s="1"/>
      <c r="BE122" s="1"/>
      <c r="BF122" s="1"/>
      <c r="BG122" s="1"/>
      <c r="BH122" s="1"/>
      <c r="BI122" s="1"/>
    </row>
    <row r="123" spans="1:61" ht="14.25" customHeight="1" x14ac:dyDescent="0.25">
      <c r="A123" s="1">
        <v>122</v>
      </c>
      <c r="B123" s="1" t="str">
        <f>Üldinfo!B122</f>
        <v>Mees</v>
      </c>
      <c r="C123" s="1" t="str">
        <f>Üldinfo!C122</f>
        <v>Täisk</v>
      </c>
      <c r="D123" s="4"/>
      <c r="E123" s="4"/>
      <c r="F123" s="4"/>
      <c r="G123" s="4"/>
      <c r="H123" s="4"/>
      <c r="I123" s="4"/>
      <c r="J123" s="4"/>
      <c r="K123" s="8"/>
      <c r="L123" s="7"/>
      <c r="M123" s="4"/>
      <c r="N123" s="4"/>
      <c r="O123" s="4"/>
      <c r="P123" s="4"/>
      <c r="Q123" s="4"/>
      <c r="R123" s="4"/>
      <c r="S123" s="8"/>
      <c r="T123" s="7"/>
      <c r="U123" s="4"/>
      <c r="V123" s="4"/>
      <c r="W123" s="4"/>
      <c r="X123" s="4"/>
      <c r="Y123" s="4"/>
      <c r="Z123" s="4"/>
      <c r="AA123" s="8"/>
      <c r="AB123" s="7"/>
      <c r="AC123" s="4"/>
      <c r="AD123" s="4"/>
      <c r="AE123" s="4"/>
      <c r="AF123" s="4"/>
      <c r="AG123" s="4"/>
      <c r="AH123" s="4"/>
      <c r="AI123" s="8"/>
      <c r="AJ123" s="4"/>
      <c r="AK123" s="1">
        <f t="shared" si="14"/>
        <v>0</v>
      </c>
      <c r="AL123" s="1">
        <f>Üldinfo!AN122</f>
        <v>0</v>
      </c>
      <c r="AM123" s="16" t="e">
        <f t="shared" si="1"/>
        <v>#DIV/0!</v>
      </c>
      <c r="AN123" s="1"/>
      <c r="AO123" s="4">
        <f t="shared" si="2"/>
        <v>0</v>
      </c>
      <c r="AP123" s="4">
        <f t="shared" si="3"/>
        <v>0</v>
      </c>
      <c r="AQ123" s="4">
        <f t="shared" si="4"/>
        <v>0</v>
      </c>
      <c r="AR123" s="1">
        <f t="shared" si="5"/>
        <v>0</v>
      </c>
      <c r="AS123" s="4"/>
      <c r="AT123" s="1">
        <f t="shared" si="6"/>
        <v>0</v>
      </c>
      <c r="AU123" s="1">
        <f t="shared" si="7"/>
        <v>0</v>
      </c>
      <c r="AV123" s="1">
        <f t="shared" si="8"/>
        <v>0</v>
      </c>
      <c r="AW123" s="1">
        <f t="shared" si="9"/>
        <v>0</v>
      </c>
      <c r="AX123" s="1">
        <f t="shared" si="10"/>
        <v>0</v>
      </c>
      <c r="AY123" s="1">
        <f t="shared" si="11"/>
        <v>0</v>
      </c>
      <c r="AZ123" s="1"/>
      <c r="BA123" s="1">
        <f t="shared" si="12"/>
        <v>0</v>
      </c>
      <c r="BB123" s="1">
        <f t="shared" si="13"/>
        <v>0</v>
      </c>
      <c r="BC123" s="1"/>
      <c r="BD123" s="1"/>
      <c r="BE123" s="1"/>
      <c r="BF123" s="1"/>
      <c r="BG123" s="1"/>
      <c r="BH123" s="1"/>
      <c r="BI123" s="1"/>
    </row>
    <row r="124" spans="1:61" ht="14.25" customHeight="1" x14ac:dyDescent="0.25">
      <c r="A124" s="1">
        <v>123</v>
      </c>
      <c r="B124" s="1" t="str">
        <f>Üldinfo!B123</f>
        <v>Mees</v>
      </c>
      <c r="C124" s="1" t="str">
        <f>Üldinfo!C123</f>
        <v>Täisk</v>
      </c>
      <c r="D124" s="4"/>
      <c r="E124" s="4"/>
      <c r="F124" s="4"/>
      <c r="G124" s="4"/>
      <c r="H124" s="4"/>
      <c r="I124" s="4"/>
      <c r="J124" s="4"/>
      <c r="K124" s="8"/>
      <c r="L124" s="7"/>
      <c r="M124" s="4"/>
      <c r="N124" s="4"/>
      <c r="O124" s="4"/>
      <c r="P124" s="4"/>
      <c r="Q124" s="4"/>
      <c r="R124" s="4"/>
      <c r="S124" s="8"/>
      <c r="T124" s="7"/>
      <c r="U124" s="4"/>
      <c r="V124" s="4"/>
      <c r="W124" s="4"/>
      <c r="X124" s="4"/>
      <c r="Y124" s="4"/>
      <c r="Z124" s="4"/>
      <c r="AA124" s="8"/>
      <c r="AB124" s="7"/>
      <c r="AC124" s="4"/>
      <c r="AD124" s="4"/>
      <c r="AE124" s="4"/>
      <c r="AF124" s="4"/>
      <c r="AG124" s="4"/>
      <c r="AH124" s="4"/>
      <c r="AI124" s="8"/>
      <c r="AJ124" s="4"/>
      <c r="AK124" s="1">
        <f t="shared" si="14"/>
        <v>0</v>
      </c>
      <c r="AL124" s="1">
        <f>Üldinfo!AN123</f>
        <v>0</v>
      </c>
      <c r="AM124" s="16" t="e">
        <f t="shared" si="1"/>
        <v>#DIV/0!</v>
      </c>
      <c r="AN124" s="1"/>
      <c r="AO124" s="4">
        <f t="shared" si="2"/>
        <v>0</v>
      </c>
      <c r="AP124" s="4">
        <f t="shared" si="3"/>
        <v>0</v>
      </c>
      <c r="AQ124" s="4">
        <f t="shared" si="4"/>
        <v>0</v>
      </c>
      <c r="AR124" s="1">
        <f t="shared" si="5"/>
        <v>0</v>
      </c>
      <c r="AS124" s="4"/>
      <c r="AT124" s="1">
        <f t="shared" si="6"/>
        <v>0</v>
      </c>
      <c r="AU124" s="1">
        <f t="shared" si="7"/>
        <v>0</v>
      </c>
      <c r="AV124" s="1">
        <f t="shared" si="8"/>
        <v>0</v>
      </c>
      <c r="AW124" s="1">
        <f t="shared" si="9"/>
        <v>0</v>
      </c>
      <c r="AX124" s="1">
        <f t="shared" si="10"/>
        <v>0</v>
      </c>
      <c r="AY124" s="1">
        <f t="shared" si="11"/>
        <v>0</v>
      </c>
      <c r="AZ124" s="1"/>
      <c r="BA124" s="1">
        <f t="shared" si="12"/>
        <v>0</v>
      </c>
      <c r="BB124" s="1">
        <f t="shared" si="13"/>
        <v>0</v>
      </c>
      <c r="BC124" s="1"/>
      <c r="BD124" s="1"/>
      <c r="BE124" s="1"/>
      <c r="BF124" s="1"/>
      <c r="BG124" s="1"/>
      <c r="BH124" s="1"/>
      <c r="BI124" s="1"/>
    </row>
    <row r="125" spans="1:61" ht="14.25" customHeight="1" x14ac:dyDescent="0.25">
      <c r="A125" s="1">
        <v>124</v>
      </c>
      <c r="B125" s="1" t="str">
        <f>Üldinfo!B124</f>
        <v>Alaealine</v>
      </c>
      <c r="C125" s="1" t="str">
        <f>Üldinfo!C124</f>
        <v>0 ± 2 k</v>
      </c>
      <c r="D125" s="4"/>
      <c r="E125" s="4"/>
      <c r="F125" s="4"/>
      <c r="G125" s="4"/>
      <c r="H125" s="4"/>
      <c r="I125" s="4"/>
      <c r="J125" s="4"/>
      <c r="K125" s="8"/>
      <c r="L125" s="7"/>
      <c r="M125" s="4"/>
      <c r="N125" s="4"/>
      <c r="O125" s="4"/>
      <c r="P125" s="4"/>
      <c r="Q125" s="4"/>
      <c r="R125" s="4"/>
      <c r="S125" s="8"/>
      <c r="T125" s="7"/>
      <c r="U125" s="4"/>
      <c r="V125" s="4"/>
      <c r="W125" s="4"/>
      <c r="X125" s="4"/>
      <c r="Y125" s="4"/>
      <c r="Z125" s="4"/>
      <c r="AA125" s="8"/>
      <c r="AB125" s="7"/>
      <c r="AC125" s="4"/>
      <c r="AD125" s="4"/>
      <c r="AE125" s="4"/>
      <c r="AF125" s="4"/>
      <c r="AG125" s="4"/>
      <c r="AH125" s="4"/>
      <c r="AI125" s="8"/>
      <c r="AJ125" s="4"/>
      <c r="AK125" s="1">
        <f t="shared" si="14"/>
        <v>0</v>
      </c>
      <c r="AL125" s="1">
        <f>Üldinfo!AN124</f>
        <v>0</v>
      </c>
      <c r="AM125" s="16" t="e">
        <f t="shared" si="1"/>
        <v>#DIV/0!</v>
      </c>
      <c r="AN125" s="1"/>
      <c r="AO125" s="4">
        <f t="shared" si="2"/>
        <v>0</v>
      </c>
      <c r="AP125" s="4">
        <f t="shared" si="3"/>
        <v>0</v>
      </c>
      <c r="AQ125" s="4">
        <f t="shared" si="4"/>
        <v>0</v>
      </c>
      <c r="AR125" s="1">
        <f t="shared" si="5"/>
        <v>0</v>
      </c>
      <c r="AS125" s="4"/>
      <c r="AT125" s="1">
        <f t="shared" si="6"/>
        <v>0</v>
      </c>
      <c r="AU125" s="1">
        <f t="shared" si="7"/>
        <v>0</v>
      </c>
      <c r="AV125" s="1">
        <f t="shared" si="8"/>
        <v>0</v>
      </c>
      <c r="AW125" s="1">
        <f t="shared" si="9"/>
        <v>0</v>
      </c>
      <c r="AX125" s="1">
        <f t="shared" si="10"/>
        <v>0</v>
      </c>
      <c r="AY125" s="1">
        <f t="shared" si="11"/>
        <v>0</v>
      </c>
      <c r="AZ125" s="1"/>
      <c r="BA125" s="1">
        <f t="shared" si="12"/>
        <v>0</v>
      </c>
      <c r="BB125" s="1">
        <f t="shared" si="13"/>
        <v>0</v>
      </c>
      <c r="BC125" s="1"/>
      <c r="BD125" s="1"/>
      <c r="BE125" s="1"/>
      <c r="BF125" s="1"/>
      <c r="BG125" s="1"/>
      <c r="BH125" s="1"/>
      <c r="BI125" s="1"/>
    </row>
    <row r="126" spans="1:61" ht="14.25" customHeight="1" x14ac:dyDescent="0.25">
      <c r="A126" s="1">
        <v>125</v>
      </c>
      <c r="B126" s="1" t="str">
        <f>Üldinfo!B125</f>
        <v>Naine</v>
      </c>
      <c r="C126" s="1" t="str">
        <f>Üldinfo!C125</f>
        <v>35-39 a</v>
      </c>
      <c r="D126" s="4"/>
      <c r="E126" s="4"/>
      <c r="F126" s="4"/>
      <c r="G126" s="4"/>
      <c r="H126" s="4"/>
      <c r="I126" s="4"/>
      <c r="J126" s="4"/>
      <c r="K126" s="8"/>
      <c r="L126" s="7"/>
      <c r="M126" s="4"/>
      <c r="N126" s="4"/>
      <c r="O126" s="4"/>
      <c r="P126" s="4"/>
      <c r="Q126" s="4"/>
      <c r="R126" s="4"/>
      <c r="S126" s="8"/>
      <c r="T126" s="7"/>
      <c r="U126" s="4"/>
      <c r="V126" s="4"/>
      <c r="W126" s="4"/>
      <c r="X126" s="4"/>
      <c r="Y126" s="4"/>
      <c r="Z126" s="4"/>
      <c r="AA126" s="8"/>
      <c r="AB126" s="7"/>
      <c r="AC126" s="4"/>
      <c r="AD126" s="4"/>
      <c r="AE126" s="4"/>
      <c r="AF126" s="4"/>
      <c r="AG126" s="4"/>
      <c r="AH126" s="4"/>
      <c r="AI126" s="8"/>
      <c r="AJ126" s="4"/>
      <c r="AK126" s="1">
        <f t="shared" si="14"/>
        <v>0</v>
      </c>
      <c r="AL126" s="1">
        <f>Üldinfo!AN125</f>
        <v>0</v>
      </c>
      <c r="AM126" s="16" t="e">
        <f t="shared" si="1"/>
        <v>#DIV/0!</v>
      </c>
      <c r="AN126" s="1"/>
      <c r="AO126" s="4">
        <f t="shared" si="2"/>
        <v>0</v>
      </c>
      <c r="AP126" s="4">
        <f t="shared" si="3"/>
        <v>0</v>
      </c>
      <c r="AQ126" s="4">
        <f t="shared" si="4"/>
        <v>0</v>
      </c>
      <c r="AR126" s="1">
        <f t="shared" si="5"/>
        <v>0</v>
      </c>
      <c r="AS126" s="4"/>
      <c r="AT126" s="1">
        <f t="shared" si="6"/>
        <v>0</v>
      </c>
      <c r="AU126" s="1">
        <f t="shared" si="7"/>
        <v>0</v>
      </c>
      <c r="AV126" s="1">
        <f t="shared" si="8"/>
        <v>0</v>
      </c>
      <c r="AW126" s="1">
        <f t="shared" si="9"/>
        <v>0</v>
      </c>
      <c r="AX126" s="1">
        <f t="shared" si="10"/>
        <v>0</v>
      </c>
      <c r="AY126" s="1">
        <f t="shared" si="11"/>
        <v>0</v>
      </c>
      <c r="AZ126" s="1"/>
      <c r="BA126" s="1">
        <f t="shared" si="12"/>
        <v>0</v>
      </c>
      <c r="BB126" s="1">
        <f t="shared" si="13"/>
        <v>0</v>
      </c>
      <c r="BC126" s="1"/>
      <c r="BD126" s="1"/>
      <c r="BE126" s="1"/>
      <c r="BF126" s="1"/>
      <c r="BG126" s="1"/>
      <c r="BH126" s="1"/>
      <c r="BI126" s="1"/>
    </row>
    <row r="127" spans="1:61" ht="14.25" customHeight="1" x14ac:dyDescent="0.25">
      <c r="A127" s="1">
        <v>126</v>
      </c>
      <c r="B127" s="1" t="str">
        <f>Üldinfo!B126</f>
        <v>Alaealine</v>
      </c>
      <c r="C127" s="1" t="str">
        <f>Üldinfo!C126</f>
        <v>11-18 a</v>
      </c>
      <c r="D127" s="4"/>
      <c r="E127" s="4"/>
      <c r="F127" s="4"/>
      <c r="G127" s="4"/>
      <c r="H127" s="4"/>
      <c r="I127" s="4"/>
      <c r="J127" s="4"/>
      <c r="K127" s="8"/>
      <c r="L127" s="7"/>
      <c r="M127" s="4"/>
      <c r="N127" s="4"/>
      <c r="O127" s="4"/>
      <c r="P127" s="4"/>
      <c r="Q127" s="4"/>
      <c r="R127" s="4"/>
      <c r="S127" s="8"/>
      <c r="T127" s="7"/>
      <c r="U127" s="4"/>
      <c r="V127" s="4"/>
      <c r="W127" s="4"/>
      <c r="X127" s="4"/>
      <c r="Y127" s="4"/>
      <c r="Z127" s="4"/>
      <c r="AA127" s="8"/>
      <c r="AB127" s="7"/>
      <c r="AC127" s="4"/>
      <c r="AD127" s="4"/>
      <c r="AE127" s="4"/>
      <c r="AF127" s="4"/>
      <c r="AG127" s="4"/>
      <c r="AH127" s="4"/>
      <c r="AI127" s="8"/>
      <c r="AJ127" s="4"/>
      <c r="AK127" s="1">
        <f t="shared" si="14"/>
        <v>0</v>
      </c>
      <c r="AL127" s="1">
        <f>Üldinfo!AN126</f>
        <v>0</v>
      </c>
      <c r="AM127" s="16" t="e">
        <f t="shared" si="1"/>
        <v>#DIV/0!</v>
      </c>
      <c r="AN127" s="1"/>
      <c r="AO127" s="4">
        <f t="shared" si="2"/>
        <v>0</v>
      </c>
      <c r="AP127" s="4">
        <f t="shared" si="3"/>
        <v>0</v>
      </c>
      <c r="AQ127" s="4">
        <f t="shared" si="4"/>
        <v>0</v>
      </c>
      <c r="AR127" s="1">
        <f t="shared" si="5"/>
        <v>0</v>
      </c>
      <c r="AS127" s="4"/>
      <c r="AT127" s="1">
        <f t="shared" si="6"/>
        <v>0</v>
      </c>
      <c r="AU127" s="1">
        <f t="shared" si="7"/>
        <v>0</v>
      </c>
      <c r="AV127" s="1">
        <f t="shared" si="8"/>
        <v>0</v>
      </c>
      <c r="AW127" s="1">
        <f t="shared" si="9"/>
        <v>0</v>
      </c>
      <c r="AX127" s="1">
        <f t="shared" si="10"/>
        <v>0</v>
      </c>
      <c r="AY127" s="1">
        <f t="shared" si="11"/>
        <v>0</v>
      </c>
      <c r="AZ127" s="1"/>
      <c r="BA127" s="1">
        <f t="shared" si="12"/>
        <v>0</v>
      </c>
      <c r="BB127" s="1">
        <f t="shared" si="13"/>
        <v>0</v>
      </c>
      <c r="BC127" s="1"/>
      <c r="BD127" s="1"/>
      <c r="BE127" s="1"/>
      <c r="BF127" s="1"/>
      <c r="BG127" s="1"/>
      <c r="BH127" s="1"/>
      <c r="BI127" s="1"/>
    </row>
    <row r="128" spans="1:61" ht="14.25" customHeight="1" x14ac:dyDescent="0.25">
      <c r="A128" s="1">
        <v>127</v>
      </c>
      <c r="B128" s="1" t="str">
        <f>Üldinfo!B127</f>
        <v>Mees</v>
      </c>
      <c r="C128" s="1" t="str">
        <f>Üldinfo!C127</f>
        <v>39-44 a</v>
      </c>
      <c r="D128" s="4"/>
      <c r="E128" s="4"/>
      <c r="F128" s="4"/>
      <c r="G128" s="4"/>
      <c r="H128" s="4"/>
      <c r="I128" s="4"/>
      <c r="J128" s="4"/>
      <c r="K128" s="8"/>
      <c r="L128" s="7"/>
      <c r="M128" s="4"/>
      <c r="N128" s="4"/>
      <c r="O128" s="4"/>
      <c r="P128" s="4"/>
      <c r="Q128" s="4"/>
      <c r="R128" s="4"/>
      <c r="S128" s="8"/>
      <c r="T128" s="7"/>
      <c r="U128" s="4"/>
      <c r="V128" s="4"/>
      <c r="W128" s="4"/>
      <c r="X128" s="4"/>
      <c r="Y128" s="4"/>
      <c r="Z128" s="4"/>
      <c r="AA128" s="8"/>
      <c r="AB128" s="7"/>
      <c r="AC128" s="4"/>
      <c r="AD128" s="4"/>
      <c r="AE128" s="4"/>
      <c r="AF128" s="4"/>
      <c r="AG128" s="4"/>
      <c r="AH128" s="4"/>
      <c r="AI128" s="8"/>
      <c r="AJ128" s="4"/>
      <c r="AK128" s="1">
        <f t="shared" si="14"/>
        <v>0</v>
      </c>
      <c r="AL128" s="1">
        <f>Üldinfo!AN127</f>
        <v>0</v>
      </c>
      <c r="AM128" s="16" t="e">
        <f t="shared" si="1"/>
        <v>#DIV/0!</v>
      </c>
      <c r="AN128" s="1"/>
      <c r="AO128" s="4">
        <f t="shared" si="2"/>
        <v>0</v>
      </c>
      <c r="AP128" s="4">
        <f t="shared" si="3"/>
        <v>0</v>
      </c>
      <c r="AQ128" s="4">
        <f t="shared" si="4"/>
        <v>0</v>
      </c>
      <c r="AR128" s="1">
        <f t="shared" si="5"/>
        <v>0</v>
      </c>
      <c r="AS128" s="4"/>
      <c r="AT128" s="1">
        <f t="shared" si="6"/>
        <v>0</v>
      </c>
      <c r="AU128" s="1">
        <f t="shared" si="7"/>
        <v>0</v>
      </c>
      <c r="AV128" s="1">
        <f t="shared" si="8"/>
        <v>0</v>
      </c>
      <c r="AW128" s="1">
        <f t="shared" si="9"/>
        <v>0</v>
      </c>
      <c r="AX128" s="1">
        <f t="shared" si="10"/>
        <v>0</v>
      </c>
      <c r="AY128" s="1">
        <f t="shared" si="11"/>
        <v>0</v>
      </c>
      <c r="AZ128" s="1"/>
      <c r="BA128" s="1">
        <f t="shared" si="12"/>
        <v>0</v>
      </c>
      <c r="BB128" s="1">
        <f t="shared" si="13"/>
        <v>0</v>
      </c>
      <c r="BC128" s="1"/>
      <c r="BD128" s="1"/>
      <c r="BE128" s="1"/>
      <c r="BF128" s="1"/>
      <c r="BG128" s="1"/>
      <c r="BH128" s="1"/>
      <c r="BI128" s="1"/>
    </row>
    <row r="129" spans="1:61" ht="14.25" customHeight="1" x14ac:dyDescent="0.25">
      <c r="A129" s="1">
        <v>128</v>
      </c>
      <c r="B129" s="1" t="str">
        <f>Üldinfo!B128</f>
        <v>Alaealine</v>
      </c>
      <c r="C129" s="1" t="str">
        <f>Üldinfo!C128</f>
        <v>2 a ± 8k</v>
      </c>
      <c r="D129" s="4"/>
      <c r="E129" s="4"/>
      <c r="F129" s="4"/>
      <c r="G129" s="4"/>
      <c r="H129" s="4"/>
      <c r="I129" s="4"/>
      <c r="J129" s="4"/>
      <c r="K129" s="8"/>
      <c r="L129" s="7"/>
      <c r="M129" s="4"/>
      <c r="N129" s="4"/>
      <c r="O129" s="4"/>
      <c r="P129" s="4"/>
      <c r="Q129" s="4"/>
      <c r="R129" s="4"/>
      <c r="S129" s="8"/>
      <c r="T129" s="7"/>
      <c r="U129" s="4"/>
      <c r="V129" s="4"/>
      <c r="W129" s="4"/>
      <c r="X129" s="4"/>
      <c r="Y129" s="4"/>
      <c r="Z129" s="4"/>
      <c r="AA129" s="8"/>
      <c r="AB129" s="7"/>
      <c r="AC129" s="4"/>
      <c r="AD129" s="4"/>
      <c r="AE129" s="4"/>
      <c r="AF129" s="4"/>
      <c r="AG129" s="4"/>
      <c r="AH129" s="4"/>
      <c r="AI129" s="8"/>
      <c r="AJ129" s="4"/>
      <c r="AK129" s="1">
        <f t="shared" si="14"/>
        <v>0</v>
      </c>
      <c r="AL129" s="1">
        <f>Üldinfo!AN128</f>
        <v>0</v>
      </c>
      <c r="AM129" s="16" t="e">
        <f t="shared" si="1"/>
        <v>#DIV/0!</v>
      </c>
      <c r="AN129" s="1"/>
      <c r="AO129" s="4">
        <f t="shared" si="2"/>
        <v>0</v>
      </c>
      <c r="AP129" s="4">
        <f t="shared" si="3"/>
        <v>0</v>
      </c>
      <c r="AQ129" s="4">
        <f t="shared" si="4"/>
        <v>0</v>
      </c>
      <c r="AR129" s="1">
        <f t="shared" si="5"/>
        <v>0</v>
      </c>
      <c r="AS129" s="4"/>
      <c r="AT129" s="1">
        <f t="shared" si="6"/>
        <v>0</v>
      </c>
      <c r="AU129" s="1">
        <f t="shared" si="7"/>
        <v>0</v>
      </c>
      <c r="AV129" s="1">
        <f t="shared" si="8"/>
        <v>0</v>
      </c>
      <c r="AW129" s="1">
        <f t="shared" si="9"/>
        <v>0</v>
      </c>
      <c r="AX129" s="1">
        <f t="shared" si="10"/>
        <v>0</v>
      </c>
      <c r="AY129" s="1">
        <f t="shared" si="11"/>
        <v>0</v>
      </c>
      <c r="AZ129" s="1"/>
      <c r="BA129" s="1">
        <f t="shared" si="12"/>
        <v>0</v>
      </c>
      <c r="BB129" s="1">
        <f t="shared" si="13"/>
        <v>0</v>
      </c>
      <c r="BC129" s="1"/>
      <c r="BD129" s="1"/>
      <c r="BE129" s="1"/>
      <c r="BF129" s="1"/>
      <c r="BG129" s="1"/>
      <c r="BH129" s="1"/>
      <c r="BI129" s="1"/>
    </row>
    <row r="130" spans="1:61" ht="14.25" customHeight="1" x14ac:dyDescent="0.25">
      <c r="A130" s="1">
        <v>129</v>
      </c>
      <c r="B130" s="1" t="str">
        <f>Üldinfo!B129</f>
        <v>Alaealine</v>
      </c>
      <c r="C130" s="1" t="str">
        <f>Üldinfo!C129</f>
        <v>7-11 a</v>
      </c>
      <c r="D130" s="4"/>
      <c r="E130" s="4"/>
      <c r="F130" s="4"/>
      <c r="G130" s="4"/>
      <c r="H130" s="4"/>
      <c r="I130" s="4"/>
      <c r="J130" s="4"/>
      <c r="K130" s="8"/>
      <c r="L130" s="7"/>
      <c r="M130" s="4"/>
      <c r="N130" s="4"/>
      <c r="O130" s="4"/>
      <c r="P130" s="4"/>
      <c r="Q130" s="4"/>
      <c r="R130" s="4"/>
      <c r="S130" s="8"/>
      <c r="T130" s="7"/>
      <c r="U130" s="4"/>
      <c r="V130" s="4"/>
      <c r="W130" s="4"/>
      <c r="X130" s="4"/>
      <c r="Y130" s="4"/>
      <c r="Z130" s="4"/>
      <c r="AA130" s="8"/>
      <c r="AB130" s="7"/>
      <c r="AC130" s="4"/>
      <c r="AD130" s="4"/>
      <c r="AE130" s="4"/>
      <c r="AF130" s="4"/>
      <c r="AG130" s="4"/>
      <c r="AH130" s="4"/>
      <c r="AI130" s="8"/>
      <c r="AJ130" s="4"/>
      <c r="AK130" s="1">
        <f t="shared" si="14"/>
        <v>0</v>
      </c>
      <c r="AL130" s="1">
        <f>Üldinfo!AN129</f>
        <v>0</v>
      </c>
      <c r="AM130" s="16" t="e">
        <f t="shared" si="1"/>
        <v>#DIV/0!</v>
      </c>
      <c r="AN130" s="1"/>
      <c r="AO130" s="4">
        <f t="shared" si="2"/>
        <v>0</v>
      </c>
      <c r="AP130" s="4">
        <f t="shared" si="3"/>
        <v>0</v>
      </c>
      <c r="AQ130" s="4">
        <f t="shared" si="4"/>
        <v>0</v>
      </c>
      <c r="AR130" s="1">
        <f t="shared" si="5"/>
        <v>0</v>
      </c>
      <c r="AS130" s="4"/>
      <c r="AT130" s="1">
        <f t="shared" si="6"/>
        <v>0</v>
      </c>
      <c r="AU130" s="1">
        <f t="shared" si="7"/>
        <v>0</v>
      </c>
      <c r="AV130" s="1">
        <f t="shared" si="8"/>
        <v>0</v>
      </c>
      <c r="AW130" s="1">
        <f t="shared" si="9"/>
        <v>0</v>
      </c>
      <c r="AX130" s="1">
        <f t="shared" si="10"/>
        <v>0</v>
      </c>
      <c r="AY130" s="1">
        <f t="shared" si="11"/>
        <v>0</v>
      </c>
      <c r="AZ130" s="1"/>
      <c r="BA130" s="1">
        <f t="shared" si="12"/>
        <v>0</v>
      </c>
      <c r="BB130" s="1">
        <f t="shared" si="13"/>
        <v>0</v>
      </c>
      <c r="BC130" s="1"/>
      <c r="BD130" s="1"/>
      <c r="BE130" s="1"/>
      <c r="BF130" s="1"/>
      <c r="BG130" s="1"/>
      <c r="BH130" s="1"/>
      <c r="BI130" s="1"/>
    </row>
    <row r="131" spans="1:61" ht="14.25" customHeight="1" x14ac:dyDescent="0.25">
      <c r="A131" s="1">
        <v>130</v>
      </c>
      <c r="B131" s="1" t="str">
        <f>Üldinfo!B130</f>
        <v>Alaealine</v>
      </c>
      <c r="C131" s="1" t="str">
        <f>Üldinfo!C130</f>
        <v>2-3 a</v>
      </c>
      <c r="D131" s="4"/>
      <c r="E131" s="4"/>
      <c r="F131" s="4"/>
      <c r="G131" s="4"/>
      <c r="H131" s="4"/>
      <c r="I131" s="4"/>
      <c r="J131" s="4"/>
      <c r="K131" s="8"/>
      <c r="L131" s="7"/>
      <c r="M131" s="4"/>
      <c r="N131" s="4"/>
      <c r="O131" s="4"/>
      <c r="P131" s="4"/>
      <c r="Q131" s="4"/>
      <c r="R131" s="4"/>
      <c r="S131" s="8"/>
      <c r="T131" s="7"/>
      <c r="U131" s="4"/>
      <c r="V131" s="4"/>
      <c r="W131" s="4"/>
      <c r="X131" s="4"/>
      <c r="Y131" s="4"/>
      <c r="Z131" s="4"/>
      <c r="AA131" s="8"/>
      <c r="AB131" s="7"/>
      <c r="AC131" s="4"/>
      <c r="AD131" s="4"/>
      <c r="AE131" s="4"/>
      <c r="AF131" s="4"/>
      <c r="AG131" s="4"/>
      <c r="AH131" s="4"/>
      <c r="AI131" s="8"/>
      <c r="AJ131" s="4"/>
      <c r="AK131" s="1">
        <f t="shared" si="14"/>
        <v>0</v>
      </c>
      <c r="AL131" s="1">
        <f>Üldinfo!AN130</f>
        <v>0</v>
      </c>
      <c r="AM131" s="16" t="e">
        <f t="shared" si="1"/>
        <v>#DIV/0!</v>
      </c>
      <c r="AN131" s="1"/>
      <c r="AO131" s="4">
        <f t="shared" si="2"/>
        <v>0</v>
      </c>
      <c r="AP131" s="4">
        <f t="shared" si="3"/>
        <v>0</v>
      </c>
      <c r="AQ131" s="4">
        <f t="shared" si="4"/>
        <v>0</v>
      </c>
      <c r="AR131" s="1">
        <f t="shared" si="5"/>
        <v>0</v>
      </c>
      <c r="AS131" s="4"/>
      <c r="AT131" s="1">
        <f t="shared" si="6"/>
        <v>0</v>
      </c>
      <c r="AU131" s="1">
        <f t="shared" si="7"/>
        <v>0</v>
      </c>
      <c r="AV131" s="1">
        <f t="shared" si="8"/>
        <v>0</v>
      </c>
      <c r="AW131" s="1">
        <f t="shared" si="9"/>
        <v>0</v>
      </c>
      <c r="AX131" s="1">
        <f t="shared" si="10"/>
        <v>0</v>
      </c>
      <c r="AY131" s="1">
        <f t="shared" si="11"/>
        <v>0</v>
      </c>
      <c r="AZ131" s="1"/>
      <c r="BA131" s="1">
        <f t="shared" si="12"/>
        <v>0</v>
      </c>
      <c r="BB131" s="1">
        <f t="shared" si="13"/>
        <v>0</v>
      </c>
      <c r="BC131" s="1"/>
      <c r="BD131" s="1"/>
      <c r="BE131" s="1"/>
      <c r="BF131" s="1"/>
      <c r="BG131" s="1"/>
      <c r="BH131" s="1"/>
      <c r="BI131" s="1"/>
    </row>
    <row r="132" spans="1:61" ht="14.25" customHeight="1" x14ac:dyDescent="0.25">
      <c r="A132" s="1">
        <v>131</v>
      </c>
      <c r="B132" s="1" t="str">
        <f>Üldinfo!B131</f>
        <v>Mees</v>
      </c>
      <c r="C132" s="1" t="str">
        <f>Üldinfo!C131</f>
        <v>Täisk</v>
      </c>
      <c r="D132" s="4"/>
      <c r="E132" s="4"/>
      <c r="F132" s="4"/>
      <c r="G132" s="4"/>
      <c r="H132" s="4"/>
      <c r="I132" s="4"/>
      <c r="J132" s="4"/>
      <c r="K132" s="8"/>
      <c r="L132" s="7"/>
      <c r="M132" s="4"/>
      <c r="N132" s="4"/>
      <c r="O132" s="4"/>
      <c r="P132" s="4"/>
      <c r="Q132" s="4"/>
      <c r="R132" s="4"/>
      <c r="S132" s="8"/>
      <c r="T132" s="7"/>
      <c r="U132" s="4"/>
      <c r="V132" s="4"/>
      <c r="W132" s="4"/>
      <c r="X132" s="4"/>
      <c r="Y132" s="4"/>
      <c r="Z132" s="4"/>
      <c r="AA132" s="8"/>
      <c r="AB132" s="7"/>
      <c r="AC132" s="4"/>
      <c r="AD132" s="4"/>
      <c r="AE132" s="4"/>
      <c r="AF132" s="4"/>
      <c r="AG132" s="4"/>
      <c r="AH132" s="4"/>
      <c r="AI132" s="8"/>
      <c r="AJ132" s="4"/>
      <c r="AK132" s="1">
        <f t="shared" si="14"/>
        <v>0</v>
      </c>
      <c r="AL132" s="1">
        <f>Üldinfo!AN131</f>
        <v>0</v>
      </c>
      <c r="AM132" s="16" t="e">
        <f t="shared" si="1"/>
        <v>#DIV/0!</v>
      </c>
      <c r="AN132" s="1"/>
      <c r="AO132" s="4">
        <f t="shared" si="2"/>
        <v>0</v>
      </c>
      <c r="AP132" s="4">
        <f t="shared" si="3"/>
        <v>0</v>
      </c>
      <c r="AQ132" s="4">
        <f t="shared" si="4"/>
        <v>0</v>
      </c>
      <c r="AR132" s="1">
        <f t="shared" si="5"/>
        <v>0</v>
      </c>
      <c r="AS132" s="4"/>
      <c r="AT132" s="1">
        <f t="shared" si="6"/>
        <v>0</v>
      </c>
      <c r="AU132" s="1">
        <f t="shared" si="7"/>
        <v>0</v>
      </c>
      <c r="AV132" s="1">
        <f t="shared" si="8"/>
        <v>0</v>
      </c>
      <c r="AW132" s="1">
        <f t="shared" si="9"/>
        <v>0</v>
      </c>
      <c r="AX132" s="1">
        <f t="shared" si="10"/>
        <v>0</v>
      </c>
      <c r="AY132" s="1">
        <f t="shared" si="11"/>
        <v>0</v>
      </c>
      <c r="AZ132" s="1"/>
      <c r="BA132" s="1">
        <f t="shared" si="12"/>
        <v>0</v>
      </c>
      <c r="BB132" s="1">
        <f t="shared" si="13"/>
        <v>0</v>
      </c>
      <c r="BC132" s="1"/>
      <c r="BD132" s="1"/>
      <c r="BE132" s="1"/>
      <c r="BF132" s="1"/>
      <c r="BG132" s="1"/>
      <c r="BH132" s="1"/>
      <c r="BI132" s="1"/>
    </row>
    <row r="133" spans="1:61" ht="14.25" customHeight="1" x14ac:dyDescent="0.25">
      <c r="A133" s="1">
        <v>132</v>
      </c>
      <c r="B133" s="1" t="str">
        <f>Üldinfo!B132</f>
        <v>Alaealine</v>
      </c>
      <c r="C133" s="1" t="str">
        <f>Üldinfo!C132</f>
        <v>0 ± 6 k</v>
      </c>
      <c r="D133" s="4"/>
      <c r="E133" s="4"/>
      <c r="F133" s="4"/>
      <c r="G133" s="4"/>
      <c r="H133" s="4"/>
      <c r="I133" s="4"/>
      <c r="J133" s="4"/>
      <c r="K133" s="8"/>
      <c r="L133" s="7"/>
      <c r="M133" s="4"/>
      <c r="N133" s="4"/>
      <c r="O133" s="4"/>
      <c r="P133" s="4"/>
      <c r="Q133" s="4"/>
      <c r="R133" s="4"/>
      <c r="S133" s="8"/>
      <c r="T133" s="7"/>
      <c r="U133" s="4"/>
      <c r="V133" s="4"/>
      <c r="W133" s="4"/>
      <c r="X133" s="4"/>
      <c r="Y133" s="4"/>
      <c r="Z133" s="4"/>
      <c r="AA133" s="8"/>
      <c r="AB133" s="7"/>
      <c r="AC133" s="4"/>
      <c r="AD133" s="4"/>
      <c r="AE133" s="4"/>
      <c r="AF133" s="4"/>
      <c r="AG133" s="4"/>
      <c r="AH133" s="4"/>
      <c r="AI133" s="8"/>
      <c r="AJ133" s="4"/>
      <c r="AK133" s="1">
        <f t="shared" si="14"/>
        <v>0</v>
      </c>
      <c r="AL133" s="1">
        <f>Üldinfo!AN132</f>
        <v>0</v>
      </c>
      <c r="AM133" s="16" t="e">
        <f t="shared" si="1"/>
        <v>#DIV/0!</v>
      </c>
      <c r="AN133" s="1"/>
      <c r="AO133" s="4">
        <f t="shared" si="2"/>
        <v>0</v>
      </c>
      <c r="AP133" s="4">
        <f t="shared" si="3"/>
        <v>0</v>
      </c>
      <c r="AQ133" s="4">
        <f t="shared" si="4"/>
        <v>0</v>
      </c>
      <c r="AR133" s="1">
        <f t="shared" si="5"/>
        <v>0</v>
      </c>
      <c r="AS133" s="4"/>
      <c r="AT133" s="1">
        <f t="shared" si="6"/>
        <v>0</v>
      </c>
      <c r="AU133" s="1">
        <f t="shared" si="7"/>
        <v>0</v>
      </c>
      <c r="AV133" s="1">
        <f t="shared" si="8"/>
        <v>0</v>
      </c>
      <c r="AW133" s="1">
        <f t="shared" si="9"/>
        <v>0</v>
      </c>
      <c r="AX133" s="1">
        <f t="shared" si="10"/>
        <v>0</v>
      </c>
      <c r="AY133" s="1">
        <f t="shared" si="11"/>
        <v>0</v>
      </c>
      <c r="AZ133" s="1"/>
      <c r="BA133" s="1">
        <f t="shared" si="12"/>
        <v>0</v>
      </c>
      <c r="BB133" s="1">
        <f t="shared" si="13"/>
        <v>0</v>
      </c>
      <c r="BC133" s="1"/>
      <c r="BD133" s="1"/>
      <c r="BE133" s="1"/>
      <c r="BF133" s="1"/>
      <c r="BG133" s="1"/>
      <c r="BH133" s="1"/>
      <c r="BI133" s="1"/>
    </row>
    <row r="134" spans="1:61" ht="14.25" customHeight="1" x14ac:dyDescent="0.25">
      <c r="A134" s="1">
        <v>133</v>
      </c>
      <c r="B134" s="1" t="str">
        <f>Üldinfo!B133</f>
        <v>Mees</v>
      </c>
      <c r="C134" s="1" t="str">
        <f>Üldinfo!C133</f>
        <v>Täisk</v>
      </c>
      <c r="D134" s="4"/>
      <c r="E134" s="4"/>
      <c r="F134" s="4"/>
      <c r="G134" s="4"/>
      <c r="H134" s="4"/>
      <c r="I134" s="4"/>
      <c r="J134" s="4"/>
      <c r="K134" s="8"/>
      <c r="L134" s="7"/>
      <c r="M134" s="4"/>
      <c r="N134" s="4"/>
      <c r="O134" s="4"/>
      <c r="P134" s="4"/>
      <c r="Q134" s="4"/>
      <c r="R134" s="4"/>
      <c r="S134" s="8"/>
      <c r="T134" s="7"/>
      <c r="U134" s="4"/>
      <c r="V134" s="4"/>
      <c r="W134" s="4"/>
      <c r="X134" s="4"/>
      <c r="Y134" s="4"/>
      <c r="Z134" s="4"/>
      <c r="AA134" s="8"/>
      <c r="AB134" s="7"/>
      <c r="AC134" s="4"/>
      <c r="AD134" s="4"/>
      <c r="AE134" s="4"/>
      <c r="AF134" s="4"/>
      <c r="AG134" s="4"/>
      <c r="AH134" s="4"/>
      <c r="AI134" s="8"/>
      <c r="AJ134" s="4"/>
      <c r="AK134" s="1">
        <f t="shared" si="14"/>
        <v>0</v>
      </c>
      <c r="AL134" s="1">
        <f>Üldinfo!AN133</f>
        <v>0</v>
      </c>
      <c r="AM134" s="16" t="e">
        <f t="shared" si="1"/>
        <v>#DIV/0!</v>
      </c>
      <c r="AN134" s="1"/>
      <c r="AO134" s="4">
        <f t="shared" si="2"/>
        <v>0</v>
      </c>
      <c r="AP134" s="4">
        <f t="shared" si="3"/>
        <v>0</v>
      </c>
      <c r="AQ134" s="4">
        <f t="shared" si="4"/>
        <v>0</v>
      </c>
      <c r="AR134" s="1">
        <f t="shared" si="5"/>
        <v>0</v>
      </c>
      <c r="AS134" s="4"/>
      <c r="AT134" s="1">
        <f t="shared" si="6"/>
        <v>0</v>
      </c>
      <c r="AU134" s="1">
        <f t="shared" si="7"/>
        <v>0</v>
      </c>
      <c r="AV134" s="1">
        <f t="shared" si="8"/>
        <v>0</v>
      </c>
      <c r="AW134" s="1">
        <f t="shared" si="9"/>
        <v>0</v>
      </c>
      <c r="AX134" s="1">
        <f t="shared" si="10"/>
        <v>0</v>
      </c>
      <c r="AY134" s="1">
        <f t="shared" si="11"/>
        <v>0</v>
      </c>
      <c r="AZ134" s="1"/>
      <c r="BA134" s="1">
        <f t="shared" si="12"/>
        <v>0</v>
      </c>
      <c r="BB134" s="1">
        <f t="shared" si="13"/>
        <v>0</v>
      </c>
      <c r="BC134" s="1"/>
      <c r="BD134" s="1"/>
      <c r="BE134" s="1"/>
      <c r="BF134" s="1"/>
      <c r="BG134" s="1"/>
      <c r="BH134" s="1"/>
      <c r="BI134" s="1"/>
    </row>
    <row r="135" spans="1:61" ht="14.25" customHeight="1" x14ac:dyDescent="0.25">
      <c r="A135" s="1">
        <v>134</v>
      </c>
      <c r="B135" s="1" t="str">
        <f>Üldinfo!B134</f>
        <v>Mees</v>
      </c>
      <c r="C135" s="1" t="str">
        <f>Üldinfo!C134</f>
        <v>35-39 a</v>
      </c>
      <c r="D135" s="4"/>
      <c r="E135" s="4"/>
      <c r="F135" s="4"/>
      <c r="G135" s="4"/>
      <c r="H135" s="4"/>
      <c r="I135" s="4"/>
      <c r="J135" s="4"/>
      <c r="K135" s="8"/>
      <c r="L135" s="7"/>
      <c r="M135" s="4"/>
      <c r="N135" s="4"/>
      <c r="O135" s="4"/>
      <c r="P135" s="4"/>
      <c r="Q135" s="4"/>
      <c r="R135" s="4"/>
      <c r="S135" s="8"/>
      <c r="T135" s="7"/>
      <c r="U135" s="4"/>
      <c r="V135" s="4"/>
      <c r="W135" s="4"/>
      <c r="X135" s="4"/>
      <c r="Y135" s="4"/>
      <c r="Z135" s="4"/>
      <c r="AA135" s="8"/>
      <c r="AB135" s="7"/>
      <c r="AC135" s="4"/>
      <c r="AD135" s="4"/>
      <c r="AE135" s="4"/>
      <c r="AF135" s="4"/>
      <c r="AG135" s="4"/>
      <c r="AH135" s="4"/>
      <c r="AI135" s="8"/>
      <c r="AJ135" s="4"/>
      <c r="AK135" s="1">
        <f t="shared" si="14"/>
        <v>0</v>
      </c>
      <c r="AL135" s="1">
        <f>Üldinfo!AN134</f>
        <v>0</v>
      </c>
      <c r="AM135" s="16" t="e">
        <f t="shared" si="1"/>
        <v>#DIV/0!</v>
      </c>
      <c r="AN135" s="1"/>
      <c r="AO135" s="4">
        <f t="shared" si="2"/>
        <v>0</v>
      </c>
      <c r="AP135" s="4">
        <f t="shared" si="3"/>
        <v>0</v>
      </c>
      <c r="AQ135" s="4">
        <f t="shared" si="4"/>
        <v>0</v>
      </c>
      <c r="AR135" s="1">
        <f t="shared" si="5"/>
        <v>0</v>
      </c>
      <c r="AS135" s="4"/>
      <c r="AT135" s="1">
        <f t="shared" si="6"/>
        <v>0</v>
      </c>
      <c r="AU135" s="1">
        <f t="shared" si="7"/>
        <v>0</v>
      </c>
      <c r="AV135" s="1">
        <f t="shared" si="8"/>
        <v>0</v>
      </c>
      <c r="AW135" s="1">
        <f t="shared" si="9"/>
        <v>0</v>
      </c>
      <c r="AX135" s="1">
        <f t="shared" si="10"/>
        <v>0</v>
      </c>
      <c r="AY135" s="1">
        <f t="shared" si="11"/>
        <v>0</v>
      </c>
      <c r="AZ135" s="1"/>
      <c r="BA135" s="1">
        <f t="shared" si="12"/>
        <v>0</v>
      </c>
      <c r="BB135" s="1">
        <f t="shared" si="13"/>
        <v>0</v>
      </c>
      <c r="BC135" s="1"/>
      <c r="BD135" s="1"/>
      <c r="BE135" s="1"/>
      <c r="BF135" s="1"/>
      <c r="BG135" s="1"/>
      <c r="BH135" s="1"/>
      <c r="BI135" s="1"/>
    </row>
    <row r="136" spans="1:61" ht="14.25" customHeight="1" x14ac:dyDescent="0.25">
      <c r="A136" s="1">
        <v>135</v>
      </c>
      <c r="B136" s="1" t="str">
        <f>Üldinfo!B135</f>
        <v>Naine</v>
      </c>
      <c r="C136" s="1" t="str">
        <f>Üldinfo!C135</f>
        <v>Täisk</v>
      </c>
      <c r="D136" s="4"/>
      <c r="E136" s="4"/>
      <c r="F136" s="4"/>
      <c r="G136" s="4"/>
      <c r="H136" s="4"/>
      <c r="I136" s="4"/>
      <c r="J136" s="4"/>
      <c r="K136" s="8"/>
      <c r="L136" s="7"/>
      <c r="M136" s="4"/>
      <c r="N136" s="4"/>
      <c r="O136" s="4"/>
      <c r="P136" s="4"/>
      <c r="Q136" s="4"/>
      <c r="R136" s="4"/>
      <c r="S136" s="8"/>
      <c r="T136" s="7"/>
      <c r="U136" s="4"/>
      <c r="V136" s="4"/>
      <c r="W136" s="4"/>
      <c r="X136" s="4"/>
      <c r="Y136" s="4"/>
      <c r="Z136" s="4"/>
      <c r="AA136" s="8"/>
      <c r="AB136" s="7"/>
      <c r="AC136" s="4"/>
      <c r="AD136" s="4"/>
      <c r="AE136" s="4"/>
      <c r="AF136" s="4"/>
      <c r="AG136" s="4"/>
      <c r="AH136" s="4"/>
      <c r="AI136" s="8"/>
      <c r="AJ136" s="4"/>
      <c r="AK136" s="1">
        <f t="shared" si="14"/>
        <v>0</v>
      </c>
      <c r="AL136" s="1">
        <f>Üldinfo!AN135</f>
        <v>0</v>
      </c>
      <c r="AM136" s="16" t="e">
        <f t="shared" si="1"/>
        <v>#DIV/0!</v>
      </c>
      <c r="AN136" s="1"/>
      <c r="AO136" s="4">
        <f t="shared" si="2"/>
        <v>0</v>
      </c>
      <c r="AP136" s="4">
        <f t="shared" si="3"/>
        <v>0</v>
      </c>
      <c r="AQ136" s="4">
        <f t="shared" si="4"/>
        <v>0</v>
      </c>
      <c r="AR136" s="1">
        <f t="shared" si="5"/>
        <v>0</v>
      </c>
      <c r="AS136" s="4"/>
      <c r="AT136" s="1">
        <f t="shared" si="6"/>
        <v>0</v>
      </c>
      <c r="AU136" s="1">
        <f t="shared" si="7"/>
        <v>0</v>
      </c>
      <c r="AV136" s="1">
        <f t="shared" si="8"/>
        <v>0</v>
      </c>
      <c r="AW136" s="1">
        <f t="shared" si="9"/>
        <v>0</v>
      </c>
      <c r="AX136" s="1">
        <f t="shared" si="10"/>
        <v>0</v>
      </c>
      <c r="AY136" s="1">
        <f t="shared" si="11"/>
        <v>0</v>
      </c>
      <c r="AZ136" s="1"/>
      <c r="BA136" s="1">
        <f t="shared" si="12"/>
        <v>0</v>
      </c>
      <c r="BB136" s="1">
        <f t="shared" si="13"/>
        <v>0</v>
      </c>
      <c r="BC136" s="1"/>
      <c r="BD136" s="1"/>
      <c r="BE136" s="1"/>
      <c r="BF136" s="1"/>
      <c r="BG136" s="1"/>
      <c r="BH136" s="1"/>
      <c r="BI136" s="1"/>
    </row>
    <row r="137" spans="1:61" ht="14.25" customHeight="1" x14ac:dyDescent="0.25">
      <c r="A137" s="1">
        <v>136</v>
      </c>
      <c r="B137" s="1" t="str">
        <f>Üldinfo!B136</f>
        <v>Mees</v>
      </c>
      <c r="C137" s="1" t="str">
        <f>Üldinfo!C136</f>
        <v>39-50 a</v>
      </c>
      <c r="D137" s="4"/>
      <c r="E137" s="4"/>
      <c r="F137" s="4"/>
      <c r="G137" s="4"/>
      <c r="H137" s="4"/>
      <c r="I137" s="4"/>
      <c r="J137" s="4"/>
      <c r="K137" s="8"/>
      <c r="L137" s="7"/>
      <c r="M137" s="4"/>
      <c r="N137" s="4"/>
      <c r="O137" s="4"/>
      <c r="P137" s="4"/>
      <c r="Q137" s="4"/>
      <c r="R137" s="4"/>
      <c r="S137" s="8"/>
      <c r="T137" s="7"/>
      <c r="U137" s="4"/>
      <c r="V137" s="4"/>
      <c r="W137" s="4"/>
      <c r="X137" s="4"/>
      <c r="Y137" s="4"/>
      <c r="Z137" s="4"/>
      <c r="AA137" s="8"/>
      <c r="AB137" s="7"/>
      <c r="AC137" s="4"/>
      <c r="AD137" s="4"/>
      <c r="AE137" s="4"/>
      <c r="AF137" s="4"/>
      <c r="AG137" s="4"/>
      <c r="AH137" s="4"/>
      <c r="AI137" s="8"/>
      <c r="AJ137" s="4"/>
      <c r="AK137" s="1">
        <f t="shared" si="14"/>
        <v>0</v>
      </c>
      <c r="AL137" s="1">
        <f>Üldinfo!AN136</f>
        <v>32</v>
      </c>
      <c r="AM137" s="16">
        <f t="shared" si="1"/>
        <v>0</v>
      </c>
      <c r="AN137" s="1"/>
      <c r="AO137" s="4">
        <f t="shared" si="2"/>
        <v>0</v>
      </c>
      <c r="AP137" s="4">
        <f t="shared" si="3"/>
        <v>0</v>
      </c>
      <c r="AQ137" s="4">
        <f t="shared" si="4"/>
        <v>0</v>
      </c>
      <c r="AR137" s="1">
        <f t="shared" si="5"/>
        <v>0</v>
      </c>
      <c r="AS137" s="4"/>
      <c r="AT137" s="1">
        <f t="shared" si="6"/>
        <v>0</v>
      </c>
      <c r="AU137" s="1">
        <f t="shared" si="7"/>
        <v>0</v>
      </c>
      <c r="AV137" s="1">
        <f t="shared" si="8"/>
        <v>0</v>
      </c>
      <c r="AW137" s="1">
        <f t="shared" si="9"/>
        <v>0</v>
      </c>
      <c r="AX137" s="1">
        <f t="shared" si="10"/>
        <v>0</v>
      </c>
      <c r="AY137" s="1">
        <f t="shared" si="11"/>
        <v>0</v>
      </c>
      <c r="AZ137" s="1"/>
      <c r="BA137" s="1">
        <f t="shared" si="12"/>
        <v>0</v>
      </c>
      <c r="BB137" s="1">
        <f t="shared" si="13"/>
        <v>0</v>
      </c>
      <c r="BC137" s="1"/>
      <c r="BD137" s="1"/>
      <c r="BE137" s="1"/>
      <c r="BF137" s="1"/>
      <c r="BG137" s="1"/>
      <c r="BH137" s="1"/>
      <c r="BI137" s="1"/>
    </row>
    <row r="138" spans="1:61" ht="14.25" customHeight="1" x14ac:dyDescent="0.25">
      <c r="A138" s="1">
        <v>137</v>
      </c>
      <c r="B138" s="1" t="str">
        <f>Üldinfo!B137</f>
        <v>Naine</v>
      </c>
      <c r="C138" s="1" t="str">
        <f>Üldinfo!C137</f>
        <v>Täisk</v>
      </c>
      <c r="D138" s="4"/>
      <c r="E138" s="4"/>
      <c r="F138" s="4"/>
      <c r="G138" s="4"/>
      <c r="H138" s="4"/>
      <c r="I138" s="4"/>
      <c r="J138" s="4"/>
      <c r="K138" s="8"/>
      <c r="L138" s="7"/>
      <c r="M138" s="4"/>
      <c r="N138" s="4"/>
      <c r="O138" s="4"/>
      <c r="P138" s="4"/>
      <c r="Q138" s="4"/>
      <c r="R138" s="4"/>
      <c r="S138" s="8"/>
      <c r="T138" s="7"/>
      <c r="U138" s="4"/>
      <c r="V138" s="4"/>
      <c r="W138" s="4"/>
      <c r="X138" s="4"/>
      <c r="Y138" s="4"/>
      <c r="Z138" s="4"/>
      <c r="AA138" s="8"/>
      <c r="AB138" s="7"/>
      <c r="AC138" s="4"/>
      <c r="AD138" s="4"/>
      <c r="AE138" s="4"/>
      <c r="AF138" s="4"/>
      <c r="AG138" s="4"/>
      <c r="AH138" s="4"/>
      <c r="AI138" s="8"/>
      <c r="AJ138" s="4"/>
      <c r="AK138" s="1">
        <f t="shared" si="14"/>
        <v>0</v>
      </c>
      <c r="AL138" s="1">
        <f>Üldinfo!AN137</f>
        <v>0</v>
      </c>
      <c r="AM138" s="16" t="e">
        <f t="shared" si="1"/>
        <v>#DIV/0!</v>
      </c>
      <c r="AN138" s="1"/>
      <c r="AO138" s="4">
        <f t="shared" si="2"/>
        <v>0</v>
      </c>
      <c r="AP138" s="4">
        <f t="shared" si="3"/>
        <v>0</v>
      </c>
      <c r="AQ138" s="4">
        <f t="shared" si="4"/>
        <v>0</v>
      </c>
      <c r="AR138" s="1">
        <f t="shared" si="5"/>
        <v>0</v>
      </c>
      <c r="AS138" s="4"/>
      <c r="AT138" s="1">
        <f t="shared" si="6"/>
        <v>0</v>
      </c>
      <c r="AU138" s="1">
        <f t="shared" si="7"/>
        <v>0</v>
      </c>
      <c r="AV138" s="1">
        <f t="shared" si="8"/>
        <v>0</v>
      </c>
      <c r="AW138" s="1">
        <f t="shared" si="9"/>
        <v>0</v>
      </c>
      <c r="AX138" s="1">
        <f t="shared" si="10"/>
        <v>0</v>
      </c>
      <c r="AY138" s="1">
        <f t="shared" si="11"/>
        <v>0</v>
      </c>
      <c r="AZ138" s="1"/>
      <c r="BA138" s="1">
        <f t="shared" si="12"/>
        <v>0</v>
      </c>
      <c r="BB138" s="1">
        <f t="shared" si="13"/>
        <v>0</v>
      </c>
      <c r="BC138" s="1"/>
      <c r="BD138" s="1"/>
      <c r="BE138" s="1"/>
      <c r="BF138" s="1"/>
      <c r="BG138" s="1"/>
      <c r="BH138" s="1"/>
      <c r="BI138" s="1"/>
    </row>
    <row r="139" spans="1:61" ht="14.25" customHeight="1" x14ac:dyDescent="0.25">
      <c r="A139" s="1">
        <v>139</v>
      </c>
      <c r="B139" s="1" t="str">
        <f>Üldinfo!B138</f>
        <v>Mees</v>
      </c>
      <c r="C139" s="1" t="str">
        <f>Üldinfo!C138</f>
        <v>25-35 a</v>
      </c>
      <c r="D139" s="4"/>
      <c r="E139" s="4"/>
      <c r="F139" s="4" t="s">
        <v>267</v>
      </c>
      <c r="G139" s="4"/>
      <c r="H139" s="4"/>
      <c r="I139" s="4"/>
      <c r="J139" s="4"/>
      <c r="K139" s="8"/>
      <c r="L139" s="7"/>
      <c r="M139" s="4"/>
      <c r="N139" s="4"/>
      <c r="O139" s="4"/>
      <c r="P139" s="4"/>
      <c r="Q139" s="4"/>
      <c r="R139" s="4"/>
      <c r="S139" s="8"/>
      <c r="T139" s="7"/>
      <c r="U139" s="4"/>
      <c r="V139" s="4" t="s">
        <v>46</v>
      </c>
      <c r="W139" s="4"/>
      <c r="X139" s="4"/>
      <c r="Y139" s="4"/>
      <c r="Z139" s="4"/>
      <c r="AA139" s="8"/>
      <c r="AB139" s="7"/>
      <c r="AC139" s="4"/>
      <c r="AD139" s="4"/>
      <c r="AE139" s="4"/>
      <c r="AF139" s="4" t="s">
        <v>87</v>
      </c>
      <c r="AG139" s="4"/>
      <c r="AH139" s="4"/>
      <c r="AI139" s="8"/>
      <c r="AJ139" s="4">
        <v>1</v>
      </c>
      <c r="AK139" s="1">
        <f t="shared" si="14"/>
        <v>3</v>
      </c>
      <c r="AL139" s="1">
        <f>Üldinfo!AN138</f>
        <v>25</v>
      </c>
      <c r="AM139" s="16">
        <f t="shared" si="1"/>
        <v>0.12</v>
      </c>
      <c r="AN139" s="1"/>
      <c r="AO139" s="4">
        <f t="shared" si="2"/>
        <v>2</v>
      </c>
      <c r="AP139" s="4">
        <f t="shared" si="3"/>
        <v>0</v>
      </c>
      <c r="AQ139" s="4">
        <f t="shared" si="4"/>
        <v>6</v>
      </c>
      <c r="AR139" s="1">
        <f t="shared" si="5"/>
        <v>8</v>
      </c>
      <c r="AS139" s="4"/>
      <c r="AT139" s="1">
        <f t="shared" si="6"/>
        <v>2</v>
      </c>
      <c r="AU139" s="1">
        <f t="shared" si="7"/>
        <v>3</v>
      </c>
      <c r="AV139" s="1">
        <f t="shared" si="8"/>
        <v>1</v>
      </c>
      <c r="AW139" s="1">
        <f t="shared" si="9"/>
        <v>1</v>
      </c>
      <c r="AX139" s="1">
        <f t="shared" si="10"/>
        <v>1</v>
      </c>
      <c r="AY139" s="1">
        <f t="shared" si="11"/>
        <v>8</v>
      </c>
      <c r="AZ139" s="1"/>
      <c r="BA139" s="1">
        <f t="shared" si="12"/>
        <v>1</v>
      </c>
      <c r="BB139" s="1">
        <f t="shared" si="13"/>
        <v>1</v>
      </c>
      <c r="BC139" s="1"/>
      <c r="BD139" s="1"/>
      <c r="BE139" s="1"/>
      <c r="BF139" s="1"/>
      <c r="BG139" s="1"/>
      <c r="BH139" s="1"/>
      <c r="BI139" s="1"/>
    </row>
    <row r="140" spans="1:61" ht="14.25" customHeight="1" x14ac:dyDescent="0.25">
      <c r="A140" s="1">
        <v>140</v>
      </c>
      <c r="B140" s="1" t="str">
        <f>Üldinfo!B139</f>
        <v>Alaealine</v>
      </c>
      <c r="C140" s="1" t="str">
        <f>Üldinfo!C139</f>
        <v>3-5 a</v>
      </c>
      <c r="D140" s="4"/>
      <c r="E140" s="4"/>
      <c r="F140" s="4"/>
      <c r="G140" s="4"/>
      <c r="H140" s="4"/>
      <c r="I140" s="4"/>
      <c r="J140" s="4"/>
      <c r="K140" s="8"/>
      <c r="L140" s="7"/>
      <c r="M140" s="4"/>
      <c r="N140" s="4"/>
      <c r="O140" s="4"/>
      <c r="P140" s="4"/>
      <c r="Q140" s="4"/>
      <c r="R140" s="4"/>
      <c r="S140" s="8"/>
      <c r="T140" s="7"/>
      <c r="U140" s="4"/>
      <c r="V140" s="4"/>
      <c r="W140" s="4"/>
      <c r="X140" s="4"/>
      <c r="Y140" s="4"/>
      <c r="Z140" s="4"/>
      <c r="AA140" s="8"/>
      <c r="AB140" s="7"/>
      <c r="AC140" s="4"/>
      <c r="AD140" s="4"/>
      <c r="AE140" s="4"/>
      <c r="AF140" s="4"/>
      <c r="AG140" s="4"/>
      <c r="AH140" s="4"/>
      <c r="AI140" s="8"/>
      <c r="AJ140" s="4"/>
      <c r="AK140" s="1">
        <f t="shared" si="14"/>
        <v>0</v>
      </c>
      <c r="AL140" s="1">
        <f>Üldinfo!AN139</f>
        <v>19</v>
      </c>
      <c r="AM140" s="16">
        <f t="shared" si="1"/>
        <v>0</v>
      </c>
      <c r="AN140" s="1"/>
      <c r="AO140" s="4">
        <f t="shared" si="2"/>
        <v>0</v>
      </c>
      <c r="AP140" s="4">
        <f t="shared" si="3"/>
        <v>0</v>
      </c>
      <c r="AQ140" s="4">
        <f t="shared" si="4"/>
        <v>0</v>
      </c>
      <c r="AR140" s="1">
        <f t="shared" si="5"/>
        <v>0</v>
      </c>
      <c r="AS140" s="4"/>
      <c r="AT140" s="1">
        <f t="shared" si="6"/>
        <v>0</v>
      </c>
      <c r="AU140" s="1">
        <f t="shared" si="7"/>
        <v>0</v>
      </c>
      <c r="AV140" s="1">
        <f t="shared" si="8"/>
        <v>0</v>
      </c>
      <c r="AW140" s="1">
        <f t="shared" si="9"/>
        <v>0</v>
      </c>
      <c r="AX140" s="1">
        <f t="shared" si="10"/>
        <v>0</v>
      </c>
      <c r="AY140" s="1">
        <f t="shared" si="11"/>
        <v>0</v>
      </c>
      <c r="AZ140" s="1"/>
      <c r="BA140" s="1">
        <f t="shared" si="12"/>
        <v>0</v>
      </c>
      <c r="BB140" s="1">
        <f t="shared" si="13"/>
        <v>0</v>
      </c>
      <c r="BC140" s="1"/>
      <c r="BD140" s="1"/>
      <c r="BE140" s="1"/>
      <c r="BF140" s="1"/>
      <c r="BG140" s="1"/>
      <c r="BH140" s="1"/>
      <c r="BI140" s="1"/>
    </row>
    <row r="141" spans="1:61" ht="14.25" customHeight="1" x14ac:dyDescent="0.25">
      <c r="A141" s="1">
        <v>141</v>
      </c>
      <c r="B141" s="1" t="str">
        <f>Üldinfo!B140</f>
        <v>Naine</v>
      </c>
      <c r="C141" s="1" t="str">
        <f>Üldinfo!C140</f>
        <v>Täisk</v>
      </c>
      <c r="D141" s="4"/>
      <c r="E141" s="4"/>
      <c r="F141" s="4"/>
      <c r="G141" s="4"/>
      <c r="H141" s="4"/>
      <c r="I141" s="4"/>
      <c r="J141" s="4"/>
      <c r="K141" s="8"/>
      <c r="L141" s="7"/>
      <c r="M141" s="4"/>
      <c r="N141" s="4"/>
      <c r="O141" s="4"/>
      <c r="P141" s="4"/>
      <c r="Q141" s="4"/>
      <c r="R141" s="4"/>
      <c r="S141" s="8"/>
      <c r="T141" s="7"/>
      <c r="U141" s="4"/>
      <c r="V141" s="4"/>
      <c r="W141" s="4"/>
      <c r="X141" s="4"/>
      <c r="Y141" s="4"/>
      <c r="Z141" s="4"/>
      <c r="AA141" s="8"/>
      <c r="AB141" s="7"/>
      <c r="AC141" s="4"/>
      <c r="AD141" s="4"/>
      <c r="AE141" s="4"/>
      <c r="AF141" s="4"/>
      <c r="AG141" s="4"/>
      <c r="AH141" s="4"/>
      <c r="AI141" s="8"/>
      <c r="AJ141" s="4"/>
      <c r="AK141" s="1">
        <f t="shared" si="14"/>
        <v>0</v>
      </c>
      <c r="AL141" s="1">
        <f>Üldinfo!AN140</f>
        <v>0</v>
      </c>
      <c r="AM141" s="16" t="e">
        <f t="shared" si="1"/>
        <v>#DIV/0!</v>
      </c>
      <c r="AN141" s="1"/>
      <c r="AO141" s="4">
        <f t="shared" si="2"/>
        <v>0</v>
      </c>
      <c r="AP141" s="4">
        <f t="shared" si="3"/>
        <v>0</v>
      </c>
      <c r="AQ141" s="4">
        <f t="shared" si="4"/>
        <v>0</v>
      </c>
      <c r="AR141" s="1">
        <f t="shared" si="5"/>
        <v>0</v>
      </c>
      <c r="AS141" s="4"/>
      <c r="AT141" s="1">
        <f t="shared" si="6"/>
        <v>0</v>
      </c>
      <c r="AU141" s="1">
        <f t="shared" si="7"/>
        <v>0</v>
      </c>
      <c r="AV141" s="1">
        <f t="shared" si="8"/>
        <v>0</v>
      </c>
      <c r="AW141" s="1">
        <f t="shared" si="9"/>
        <v>0</v>
      </c>
      <c r="AX141" s="1">
        <f t="shared" si="10"/>
        <v>0</v>
      </c>
      <c r="AY141" s="1">
        <f t="shared" si="11"/>
        <v>0</v>
      </c>
      <c r="AZ141" s="1"/>
      <c r="BA141" s="1">
        <f t="shared" si="12"/>
        <v>0</v>
      </c>
      <c r="BB141" s="1">
        <f t="shared" si="13"/>
        <v>0</v>
      </c>
      <c r="BC141" s="1"/>
      <c r="BD141" s="1"/>
      <c r="BE141" s="1"/>
      <c r="BF141" s="1"/>
      <c r="BG141" s="1"/>
      <c r="BH141" s="1"/>
      <c r="BI141" s="1"/>
    </row>
    <row r="142" spans="1:61" ht="14.25" customHeight="1" x14ac:dyDescent="0.25">
      <c r="A142" s="1">
        <v>142</v>
      </c>
      <c r="B142" s="1" t="str">
        <f>Üldinfo!B141</f>
        <v>Mees</v>
      </c>
      <c r="C142" s="1" t="str">
        <f>Üldinfo!C141</f>
        <v>44-50 a</v>
      </c>
      <c r="D142" s="4"/>
      <c r="E142" s="4"/>
      <c r="F142" s="4"/>
      <c r="G142" s="4"/>
      <c r="H142" s="4"/>
      <c r="I142" s="4"/>
      <c r="J142" s="4"/>
      <c r="K142" s="8"/>
      <c r="L142" s="7"/>
      <c r="M142" s="4"/>
      <c r="N142" s="4"/>
      <c r="O142" s="4"/>
      <c r="P142" s="4"/>
      <c r="Q142" s="4"/>
      <c r="R142" s="4"/>
      <c r="S142" s="8"/>
      <c r="T142" s="7"/>
      <c r="U142" s="4"/>
      <c r="V142" s="4"/>
      <c r="W142" s="4"/>
      <c r="X142" s="4"/>
      <c r="Y142" s="4"/>
      <c r="Z142" s="4"/>
      <c r="AA142" s="8"/>
      <c r="AB142" s="7"/>
      <c r="AC142" s="4"/>
      <c r="AD142" s="4"/>
      <c r="AE142" s="4"/>
      <c r="AF142" s="4"/>
      <c r="AG142" s="4"/>
      <c r="AH142" s="4"/>
      <c r="AI142" s="8"/>
      <c r="AJ142" s="4"/>
      <c r="AK142" s="1">
        <f t="shared" si="14"/>
        <v>0</v>
      </c>
      <c r="AL142" s="1">
        <f>Üldinfo!AN141</f>
        <v>0</v>
      </c>
      <c r="AM142" s="16" t="e">
        <f t="shared" si="1"/>
        <v>#DIV/0!</v>
      </c>
      <c r="AN142" s="1"/>
      <c r="AO142" s="4">
        <f t="shared" si="2"/>
        <v>0</v>
      </c>
      <c r="AP142" s="4">
        <f t="shared" si="3"/>
        <v>0</v>
      </c>
      <c r="AQ142" s="4">
        <f t="shared" si="4"/>
        <v>0</v>
      </c>
      <c r="AR142" s="1">
        <f t="shared" si="5"/>
        <v>0</v>
      </c>
      <c r="AS142" s="4"/>
      <c r="AT142" s="1">
        <f t="shared" si="6"/>
        <v>0</v>
      </c>
      <c r="AU142" s="1">
        <f t="shared" si="7"/>
        <v>0</v>
      </c>
      <c r="AV142" s="1">
        <f t="shared" si="8"/>
        <v>0</v>
      </c>
      <c r="AW142" s="1">
        <f t="shared" si="9"/>
        <v>0</v>
      </c>
      <c r="AX142" s="1">
        <f t="shared" si="10"/>
        <v>0</v>
      </c>
      <c r="AY142" s="1">
        <f t="shared" si="11"/>
        <v>0</v>
      </c>
      <c r="AZ142" s="1"/>
      <c r="BA142" s="1">
        <f t="shared" si="12"/>
        <v>0</v>
      </c>
      <c r="BB142" s="1">
        <f t="shared" si="13"/>
        <v>0</v>
      </c>
      <c r="BC142" s="1"/>
      <c r="BD142" s="1"/>
      <c r="BE142" s="1"/>
      <c r="BF142" s="1"/>
      <c r="BG142" s="1"/>
      <c r="BH142" s="1"/>
      <c r="BI142" s="1"/>
    </row>
    <row r="143" spans="1:61" ht="14.25" customHeight="1" x14ac:dyDescent="0.25">
      <c r="A143" s="1">
        <v>143</v>
      </c>
      <c r="B143" s="1" t="str">
        <f>Üldinfo!B142</f>
        <v>Alaealine</v>
      </c>
      <c r="C143" s="1" t="str">
        <f>Üldinfo!C142</f>
        <v>3-5 a</v>
      </c>
      <c r="D143" s="4"/>
      <c r="E143" s="4"/>
      <c r="F143" s="4"/>
      <c r="G143" s="4"/>
      <c r="H143" s="4"/>
      <c r="I143" s="4"/>
      <c r="J143" s="4"/>
      <c r="K143" s="8"/>
      <c r="L143" s="7"/>
      <c r="M143" s="4"/>
      <c r="N143" s="4"/>
      <c r="O143" s="4"/>
      <c r="P143" s="4"/>
      <c r="Q143" s="4"/>
      <c r="R143" s="4"/>
      <c r="S143" s="8"/>
      <c r="T143" s="7"/>
      <c r="U143" s="4"/>
      <c r="V143" s="4"/>
      <c r="W143" s="4"/>
      <c r="X143" s="4"/>
      <c r="Y143" s="4"/>
      <c r="Z143" s="4"/>
      <c r="AA143" s="8"/>
      <c r="AB143" s="7"/>
      <c r="AC143" s="4"/>
      <c r="AD143" s="4"/>
      <c r="AE143" s="4"/>
      <c r="AF143" s="4"/>
      <c r="AG143" s="4"/>
      <c r="AH143" s="4"/>
      <c r="AI143" s="8"/>
      <c r="AJ143" s="4"/>
      <c r="AK143" s="1">
        <f t="shared" si="14"/>
        <v>0</v>
      </c>
      <c r="AL143" s="1">
        <f>Üldinfo!AN142</f>
        <v>20</v>
      </c>
      <c r="AM143" s="16">
        <f t="shared" si="1"/>
        <v>0</v>
      </c>
      <c r="AN143" s="1"/>
      <c r="AO143" s="4">
        <f t="shared" si="2"/>
        <v>0</v>
      </c>
      <c r="AP143" s="4">
        <f t="shared" si="3"/>
        <v>0</v>
      </c>
      <c r="AQ143" s="4">
        <f t="shared" si="4"/>
        <v>0</v>
      </c>
      <c r="AR143" s="1">
        <f t="shared" si="5"/>
        <v>0</v>
      </c>
      <c r="AS143" s="4"/>
      <c r="AT143" s="1">
        <f t="shared" si="6"/>
        <v>0</v>
      </c>
      <c r="AU143" s="1">
        <f t="shared" si="7"/>
        <v>0</v>
      </c>
      <c r="AV143" s="1">
        <f t="shared" si="8"/>
        <v>0</v>
      </c>
      <c r="AW143" s="1">
        <f t="shared" si="9"/>
        <v>0</v>
      </c>
      <c r="AX143" s="1">
        <f t="shared" si="10"/>
        <v>0</v>
      </c>
      <c r="AY143" s="1">
        <f t="shared" si="11"/>
        <v>0</v>
      </c>
      <c r="AZ143" s="1"/>
      <c r="BA143" s="1">
        <f t="shared" si="12"/>
        <v>0</v>
      </c>
      <c r="BB143" s="1">
        <f t="shared" si="13"/>
        <v>0</v>
      </c>
      <c r="BC143" s="1"/>
      <c r="BD143" s="1"/>
      <c r="BE143" s="1"/>
      <c r="BF143" s="1"/>
      <c r="BG143" s="1"/>
      <c r="BH143" s="1"/>
      <c r="BI143" s="1"/>
    </row>
    <row r="144" spans="1:61" ht="14.25" customHeight="1" x14ac:dyDescent="0.25">
      <c r="A144" s="1">
        <v>144</v>
      </c>
      <c r="B144" s="1" t="str">
        <f>Üldinfo!B143</f>
        <v>Alaealine</v>
      </c>
      <c r="C144" s="1" t="str">
        <f>Üldinfo!C143</f>
        <v>11-14 a</v>
      </c>
      <c r="D144" s="4"/>
      <c r="E144" s="4"/>
      <c r="F144" s="4"/>
      <c r="G144" s="4"/>
      <c r="H144" s="4"/>
      <c r="I144" s="4"/>
      <c r="J144" s="4"/>
      <c r="K144" s="8"/>
      <c r="L144" s="7"/>
      <c r="M144" s="4"/>
      <c r="N144" s="4"/>
      <c r="O144" s="4"/>
      <c r="P144" s="4"/>
      <c r="Q144" s="4"/>
      <c r="R144" s="4"/>
      <c r="S144" s="8"/>
      <c r="T144" s="7"/>
      <c r="U144" s="4"/>
      <c r="V144" s="4"/>
      <c r="W144" s="4"/>
      <c r="X144" s="4"/>
      <c r="Y144" s="4"/>
      <c r="Z144" s="4"/>
      <c r="AA144" s="8"/>
      <c r="AB144" s="7"/>
      <c r="AC144" s="4"/>
      <c r="AD144" s="4"/>
      <c r="AE144" s="4"/>
      <c r="AF144" s="4"/>
      <c r="AG144" s="4"/>
      <c r="AH144" s="4"/>
      <c r="AI144" s="8"/>
      <c r="AJ144" s="4"/>
      <c r="AK144" s="1">
        <f t="shared" si="14"/>
        <v>0</v>
      </c>
      <c r="AL144" s="1">
        <f>Üldinfo!AN143</f>
        <v>0</v>
      </c>
      <c r="AM144" s="16" t="e">
        <f t="shared" si="1"/>
        <v>#DIV/0!</v>
      </c>
      <c r="AN144" s="1"/>
      <c r="AO144" s="4">
        <f t="shared" si="2"/>
        <v>0</v>
      </c>
      <c r="AP144" s="4">
        <f t="shared" si="3"/>
        <v>0</v>
      </c>
      <c r="AQ144" s="4">
        <f t="shared" si="4"/>
        <v>0</v>
      </c>
      <c r="AR144" s="1">
        <f t="shared" si="5"/>
        <v>0</v>
      </c>
      <c r="AS144" s="4"/>
      <c r="AT144" s="1">
        <f t="shared" si="6"/>
        <v>0</v>
      </c>
      <c r="AU144" s="1">
        <f t="shared" si="7"/>
        <v>0</v>
      </c>
      <c r="AV144" s="1">
        <f t="shared" si="8"/>
        <v>0</v>
      </c>
      <c r="AW144" s="1">
        <f t="shared" si="9"/>
        <v>0</v>
      </c>
      <c r="AX144" s="1">
        <f t="shared" si="10"/>
        <v>0</v>
      </c>
      <c r="AY144" s="1">
        <f t="shared" si="11"/>
        <v>0</v>
      </c>
      <c r="AZ144" s="1"/>
      <c r="BA144" s="1">
        <f t="shared" si="12"/>
        <v>0</v>
      </c>
      <c r="BB144" s="1">
        <f t="shared" si="13"/>
        <v>0</v>
      </c>
      <c r="BC144" s="1"/>
      <c r="BD144" s="1"/>
      <c r="BE144" s="1"/>
      <c r="BF144" s="1"/>
      <c r="BG144" s="1"/>
      <c r="BH144" s="1"/>
      <c r="BI144" s="1"/>
    </row>
    <row r="145" spans="1:61" ht="14.25" customHeight="1" x14ac:dyDescent="0.25">
      <c r="A145" s="1">
        <v>146</v>
      </c>
      <c r="B145" s="1" t="str">
        <f>Üldinfo!B144</f>
        <v>Alaealine</v>
      </c>
      <c r="C145" s="1" t="str">
        <f>Üldinfo!C144</f>
        <v>10 a ± 30 k</v>
      </c>
      <c r="D145" s="4"/>
      <c r="E145" s="4"/>
      <c r="F145" s="4"/>
      <c r="G145" s="4"/>
      <c r="H145" s="4"/>
      <c r="I145" s="4"/>
      <c r="J145" s="4"/>
      <c r="K145" s="8"/>
      <c r="L145" s="7"/>
      <c r="M145" s="4"/>
      <c r="N145" s="4"/>
      <c r="O145" s="4"/>
      <c r="P145" s="4"/>
      <c r="Q145" s="4"/>
      <c r="R145" s="4"/>
      <c r="S145" s="8"/>
      <c r="T145" s="7"/>
      <c r="U145" s="4"/>
      <c r="V145" s="4"/>
      <c r="W145" s="4"/>
      <c r="X145" s="4"/>
      <c r="Y145" s="4"/>
      <c r="Z145" s="4"/>
      <c r="AA145" s="8"/>
      <c r="AB145" s="7"/>
      <c r="AC145" s="4"/>
      <c r="AD145" s="4"/>
      <c r="AE145" s="4"/>
      <c r="AF145" s="4"/>
      <c r="AG145" s="4"/>
      <c r="AH145" s="4"/>
      <c r="AI145" s="8"/>
      <c r="AJ145" s="4"/>
      <c r="AK145" s="1">
        <f t="shared" si="14"/>
        <v>0</v>
      </c>
      <c r="AL145" s="1">
        <f>Üldinfo!AN144</f>
        <v>0</v>
      </c>
      <c r="AM145" s="16" t="e">
        <f t="shared" si="1"/>
        <v>#DIV/0!</v>
      </c>
      <c r="AN145" s="1"/>
      <c r="AO145" s="4">
        <f t="shared" si="2"/>
        <v>0</v>
      </c>
      <c r="AP145" s="4">
        <f t="shared" si="3"/>
        <v>0</v>
      </c>
      <c r="AQ145" s="4">
        <f t="shared" si="4"/>
        <v>0</v>
      </c>
      <c r="AR145" s="1">
        <f t="shared" si="5"/>
        <v>0</v>
      </c>
      <c r="AS145" s="4"/>
      <c r="AT145" s="1">
        <f t="shared" si="6"/>
        <v>0</v>
      </c>
      <c r="AU145" s="1">
        <f t="shared" si="7"/>
        <v>0</v>
      </c>
      <c r="AV145" s="1">
        <f t="shared" si="8"/>
        <v>0</v>
      </c>
      <c r="AW145" s="1">
        <f t="shared" si="9"/>
        <v>0</v>
      </c>
      <c r="AX145" s="1">
        <f t="shared" si="10"/>
        <v>0</v>
      </c>
      <c r="AY145" s="1">
        <f t="shared" si="11"/>
        <v>0</v>
      </c>
      <c r="AZ145" s="1"/>
      <c r="BA145" s="1">
        <f t="shared" si="12"/>
        <v>0</v>
      </c>
      <c r="BB145" s="1">
        <f t="shared" si="13"/>
        <v>0</v>
      </c>
      <c r="BC145" s="1"/>
      <c r="BD145" s="1"/>
      <c r="BE145" s="1"/>
      <c r="BF145" s="1"/>
      <c r="BG145" s="1"/>
      <c r="BH145" s="1"/>
      <c r="BI145" s="1"/>
    </row>
    <row r="146" spans="1:61" ht="14.25" customHeight="1" x14ac:dyDescent="0.25">
      <c r="A146" s="1">
        <v>147</v>
      </c>
      <c r="B146" s="1" t="str">
        <f>Üldinfo!B145</f>
        <v>Mees</v>
      </c>
      <c r="C146" s="1" t="str">
        <f>Üldinfo!C145</f>
        <v>Täisk</v>
      </c>
      <c r="D146" s="4"/>
      <c r="E146" s="4"/>
      <c r="F146" s="4"/>
      <c r="G146" s="4"/>
      <c r="H146" s="4"/>
      <c r="I146" s="4"/>
      <c r="J146" s="4"/>
      <c r="K146" s="8"/>
      <c r="L146" s="7"/>
      <c r="M146" s="4"/>
      <c r="N146" s="4"/>
      <c r="O146" s="4"/>
      <c r="P146" s="4"/>
      <c r="Q146" s="4"/>
      <c r="R146" s="4"/>
      <c r="S146" s="8"/>
      <c r="T146" s="7"/>
      <c r="U146" s="4"/>
      <c r="V146" s="4"/>
      <c r="W146" s="4"/>
      <c r="X146" s="4"/>
      <c r="Y146" s="4"/>
      <c r="Z146" s="4"/>
      <c r="AA146" s="8"/>
      <c r="AB146" s="7"/>
      <c r="AC146" s="4"/>
      <c r="AD146" s="4"/>
      <c r="AE146" s="4"/>
      <c r="AF146" s="4"/>
      <c r="AG146" s="4"/>
      <c r="AH146" s="4"/>
      <c r="AI146" s="8"/>
      <c r="AJ146" s="4"/>
      <c r="AK146" s="1">
        <f t="shared" si="14"/>
        <v>0</v>
      </c>
      <c r="AL146" s="1">
        <f>Üldinfo!AN145</f>
        <v>0</v>
      </c>
      <c r="AM146" s="16" t="e">
        <f t="shared" si="1"/>
        <v>#DIV/0!</v>
      </c>
      <c r="AN146" s="1"/>
      <c r="AO146" s="4">
        <f t="shared" si="2"/>
        <v>0</v>
      </c>
      <c r="AP146" s="4">
        <f t="shared" si="3"/>
        <v>0</v>
      </c>
      <c r="AQ146" s="4">
        <f t="shared" si="4"/>
        <v>0</v>
      </c>
      <c r="AR146" s="1">
        <f t="shared" si="5"/>
        <v>0</v>
      </c>
      <c r="AS146" s="4"/>
      <c r="AT146" s="1">
        <f t="shared" si="6"/>
        <v>0</v>
      </c>
      <c r="AU146" s="1">
        <f t="shared" si="7"/>
        <v>0</v>
      </c>
      <c r="AV146" s="1">
        <f t="shared" si="8"/>
        <v>0</v>
      </c>
      <c r="AW146" s="1">
        <f t="shared" si="9"/>
        <v>0</v>
      </c>
      <c r="AX146" s="1">
        <f t="shared" si="10"/>
        <v>0</v>
      </c>
      <c r="AY146" s="1">
        <f t="shared" si="11"/>
        <v>0</v>
      </c>
      <c r="AZ146" s="1"/>
      <c r="BA146" s="1">
        <f t="shared" si="12"/>
        <v>0</v>
      </c>
      <c r="BB146" s="1">
        <f t="shared" si="13"/>
        <v>0</v>
      </c>
      <c r="BC146" s="1"/>
      <c r="BD146" s="1"/>
      <c r="BE146" s="1"/>
      <c r="BF146" s="1"/>
      <c r="BG146" s="1"/>
      <c r="BH146" s="1"/>
      <c r="BI146" s="1"/>
    </row>
    <row r="147" spans="1:61" ht="14.25" customHeight="1" x14ac:dyDescent="0.25">
      <c r="A147" s="1">
        <v>148</v>
      </c>
      <c r="B147" s="1" t="str">
        <f>Üldinfo!B146</f>
        <v>Naine</v>
      </c>
      <c r="C147" s="1" t="str">
        <f>Üldinfo!C146</f>
        <v>35-45 a</v>
      </c>
      <c r="D147" s="4"/>
      <c r="E147" s="4"/>
      <c r="F147" s="4"/>
      <c r="G147" s="4"/>
      <c r="H147" s="4"/>
      <c r="I147" s="4"/>
      <c r="J147" s="4"/>
      <c r="K147" s="8"/>
      <c r="L147" s="7"/>
      <c r="M147" s="4"/>
      <c r="N147" s="4"/>
      <c r="O147" s="4"/>
      <c r="P147" s="4"/>
      <c r="Q147" s="4"/>
      <c r="R147" s="4"/>
      <c r="S147" s="8"/>
      <c r="T147" s="7"/>
      <c r="U147" s="4"/>
      <c r="V147" s="4"/>
      <c r="W147" s="4"/>
      <c r="X147" s="4"/>
      <c r="Y147" s="4"/>
      <c r="Z147" s="4"/>
      <c r="AA147" s="8"/>
      <c r="AB147" s="7"/>
      <c r="AC147" s="4"/>
      <c r="AD147" s="4"/>
      <c r="AE147" s="4"/>
      <c r="AF147" s="4"/>
      <c r="AG147" s="4"/>
      <c r="AH147" s="4"/>
      <c r="AI147" s="8"/>
      <c r="AJ147" s="4"/>
      <c r="AK147" s="1">
        <f t="shared" si="14"/>
        <v>0</v>
      </c>
      <c r="AL147" s="1">
        <f>Üldinfo!AN146</f>
        <v>4</v>
      </c>
      <c r="AM147" s="16">
        <f t="shared" si="1"/>
        <v>0</v>
      </c>
      <c r="AN147" s="1"/>
      <c r="AO147" s="4">
        <f t="shared" si="2"/>
        <v>0</v>
      </c>
      <c r="AP147" s="4">
        <f t="shared" si="3"/>
        <v>0</v>
      </c>
      <c r="AQ147" s="4">
        <f t="shared" si="4"/>
        <v>0</v>
      </c>
      <c r="AR147" s="1">
        <f t="shared" si="5"/>
        <v>0</v>
      </c>
      <c r="AS147" s="4"/>
      <c r="AT147" s="1">
        <f t="shared" si="6"/>
        <v>0</v>
      </c>
      <c r="AU147" s="1">
        <f t="shared" si="7"/>
        <v>0</v>
      </c>
      <c r="AV147" s="1">
        <f t="shared" si="8"/>
        <v>0</v>
      </c>
      <c r="AW147" s="1">
        <f t="shared" si="9"/>
        <v>0</v>
      </c>
      <c r="AX147" s="1">
        <f t="shared" si="10"/>
        <v>0</v>
      </c>
      <c r="AY147" s="1">
        <f t="shared" si="11"/>
        <v>0</v>
      </c>
      <c r="AZ147" s="1"/>
      <c r="BA147" s="1">
        <f t="shared" si="12"/>
        <v>0</v>
      </c>
      <c r="BB147" s="1">
        <f t="shared" si="13"/>
        <v>0</v>
      </c>
      <c r="BC147" s="1"/>
      <c r="BD147" s="1"/>
      <c r="BE147" s="1"/>
      <c r="BF147" s="1"/>
      <c r="BG147" s="1"/>
      <c r="BH147" s="1"/>
      <c r="BI147" s="1"/>
    </row>
    <row r="148" spans="1:61" ht="14.25" customHeight="1" x14ac:dyDescent="0.25">
      <c r="A148" s="1"/>
      <c r="B148" s="1"/>
      <c r="C148" s="1"/>
      <c r="D148" s="31">
        <f t="shared" ref="D148:AI148" si="15">COUNTA(D$5:D$147)</f>
        <v>3</v>
      </c>
      <c r="E148" s="31">
        <f t="shared" si="15"/>
        <v>7</v>
      </c>
      <c r="F148" s="31">
        <f t="shared" si="15"/>
        <v>6</v>
      </c>
      <c r="G148" s="31">
        <f t="shared" si="15"/>
        <v>5</v>
      </c>
      <c r="H148" s="31">
        <f t="shared" si="15"/>
        <v>4</v>
      </c>
      <c r="I148" s="31">
        <f t="shared" si="15"/>
        <v>2</v>
      </c>
      <c r="J148" s="31">
        <f t="shared" si="15"/>
        <v>0</v>
      </c>
      <c r="K148" s="31">
        <f t="shared" si="15"/>
        <v>1</v>
      </c>
      <c r="L148" s="31">
        <f t="shared" si="15"/>
        <v>1</v>
      </c>
      <c r="M148" s="31">
        <f t="shared" si="15"/>
        <v>3</v>
      </c>
      <c r="N148" s="31">
        <f t="shared" si="15"/>
        <v>2</v>
      </c>
      <c r="O148" s="31">
        <f t="shared" si="15"/>
        <v>5</v>
      </c>
      <c r="P148" s="31">
        <f t="shared" si="15"/>
        <v>3</v>
      </c>
      <c r="Q148" s="31">
        <f t="shared" si="15"/>
        <v>4</v>
      </c>
      <c r="R148" s="31">
        <f t="shared" si="15"/>
        <v>10</v>
      </c>
      <c r="S148" s="31">
        <f t="shared" si="15"/>
        <v>2</v>
      </c>
      <c r="T148" s="31">
        <f t="shared" si="15"/>
        <v>4</v>
      </c>
      <c r="U148" s="31">
        <f t="shared" si="15"/>
        <v>8</v>
      </c>
      <c r="V148" s="31">
        <f t="shared" si="15"/>
        <v>9</v>
      </c>
      <c r="W148" s="31">
        <f t="shared" si="15"/>
        <v>6</v>
      </c>
      <c r="X148" s="31">
        <f t="shared" si="15"/>
        <v>3</v>
      </c>
      <c r="Y148" s="31">
        <f t="shared" si="15"/>
        <v>3</v>
      </c>
      <c r="Z148" s="31">
        <f t="shared" si="15"/>
        <v>2</v>
      </c>
      <c r="AA148" s="31">
        <f t="shared" si="15"/>
        <v>1</v>
      </c>
      <c r="AB148" s="31">
        <f t="shared" si="15"/>
        <v>1</v>
      </c>
      <c r="AC148" s="31">
        <f t="shared" si="15"/>
        <v>4</v>
      </c>
      <c r="AD148" s="31">
        <f t="shared" si="15"/>
        <v>1</v>
      </c>
      <c r="AE148" s="31">
        <f t="shared" si="15"/>
        <v>2</v>
      </c>
      <c r="AF148" s="31">
        <f t="shared" si="15"/>
        <v>4</v>
      </c>
      <c r="AG148" s="31">
        <f t="shared" si="15"/>
        <v>8</v>
      </c>
      <c r="AH148" s="31">
        <f t="shared" si="15"/>
        <v>12</v>
      </c>
      <c r="AI148" s="31">
        <f t="shared" si="15"/>
        <v>2</v>
      </c>
      <c r="AJ148" s="15">
        <f>SUBTOTAL(9,AJ5:AJ139)</f>
        <v>43</v>
      </c>
      <c r="AK148" s="15">
        <f t="shared" ref="AK148:AL148" si="16">SUM(AK5:AK147)</f>
        <v>128</v>
      </c>
      <c r="AL148" s="15">
        <f t="shared" si="16"/>
        <v>1798</v>
      </c>
      <c r="AM148" s="32">
        <f t="shared" si="1"/>
        <v>7.1190211345939933E-2</v>
      </c>
      <c r="AN148" s="1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1"/>
      <c r="AZ148" s="1"/>
      <c r="BA148" s="1"/>
      <c r="BB148" s="26">
        <f>SUM(BB5:BB147)</f>
        <v>17</v>
      </c>
      <c r="BC148" s="1"/>
      <c r="BD148" s="1"/>
      <c r="BE148" s="1"/>
      <c r="BF148" s="1"/>
      <c r="BG148" s="1"/>
      <c r="BH148" s="1"/>
      <c r="BI148" s="1"/>
    </row>
    <row r="149" spans="1:61" ht="14.25" customHeight="1" x14ac:dyDescent="0.25">
      <c r="A149" s="1"/>
      <c r="B149" s="1"/>
      <c r="C149" s="1" t="s">
        <v>269</v>
      </c>
      <c r="D149" s="4">
        <f>Üldinfo!G148</f>
        <v>30</v>
      </c>
      <c r="E149" s="4">
        <f>Üldinfo!H148</f>
        <v>55</v>
      </c>
      <c r="F149" s="4">
        <f>Üldinfo!I148</f>
        <v>54</v>
      </c>
      <c r="G149" s="4">
        <f>Üldinfo!J148</f>
        <v>58</v>
      </c>
      <c r="H149" s="4">
        <f>Üldinfo!K148</f>
        <v>58</v>
      </c>
      <c r="I149" s="4">
        <f>Üldinfo!L148</f>
        <v>62</v>
      </c>
      <c r="J149" s="4">
        <f>Üldinfo!M148</f>
        <v>59</v>
      </c>
      <c r="K149" s="4">
        <f>Üldinfo!N148</f>
        <v>55</v>
      </c>
      <c r="L149" s="4">
        <f>Üldinfo!O148</f>
        <v>53</v>
      </c>
      <c r="M149" s="4">
        <f>Üldinfo!P148</f>
        <v>57</v>
      </c>
      <c r="N149" s="4">
        <f>Üldinfo!Q148</f>
        <v>61</v>
      </c>
      <c r="O149" s="4">
        <f>Üldinfo!R148</f>
        <v>62</v>
      </c>
      <c r="P149" s="4">
        <f>Üldinfo!S148</f>
        <v>58</v>
      </c>
      <c r="Q149" s="4">
        <f>Üldinfo!T148</f>
        <v>54</v>
      </c>
      <c r="R149" s="4">
        <f>Üldinfo!U148</f>
        <v>55</v>
      </c>
      <c r="S149" s="4">
        <f>Üldinfo!V148</f>
        <v>31</v>
      </c>
      <c r="T149" s="4">
        <f>Üldinfo!X148</f>
        <v>32</v>
      </c>
      <c r="U149" s="4">
        <f>Üldinfo!Y148</f>
        <v>57</v>
      </c>
      <c r="V149" s="4">
        <f>Üldinfo!Z148</f>
        <v>52</v>
      </c>
      <c r="W149" s="4">
        <f>Üldinfo!AA148</f>
        <v>64</v>
      </c>
      <c r="X149" s="4">
        <f>Üldinfo!AB148</f>
        <v>68</v>
      </c>
      <c r="Y149" s="4">
        <f>Üldinfo!AC148</f>
        <v>70</v>
      </c>
      <c r="Z149" s="4">
        <f>Üldinfo!AD148</f>
        <v>67</v>
      </c>
      <c r="AA149" s="4">
        <f>Üldinfo!AE148</f>
        <v>63</v>
      </c>
      <c r="AB149" s="4">
        <f>Üldinfo!AF148</f>
        <v>60</v>
      </c>
      <c r="AC149" s="4">
        <f>Üldinfo!AG148</f>
        <v>68</v>
      </c>
      <c r="AD149" s="4">
        <f>Üldinfo!AH148</f>
        <v>66</v>
      </c>
      <c r="AE149" s="4">
        <f>Üldinfo!AI148</f>
        <v>70</v>
      </c>
      <c r="AF149" s="4">
        <f>Üldinfo!AJ148</f>
        <v>61</v>
      </c>
      <c r="AG149" s="4">
        <f>Üldinfo!AK148</f>
        <v>55</v>
      </c>
      <c r="AH149" s="4">
        <f>Üldinfo!AL148</f>
        <v>56</v>
      </c>
      <c r="AI149" s="4">
        <f>Üldinfo!AM148</f>
        <v>27</v>
      </c>
      <c r="AJ149" s="15"/>
      <c r="AK149" s="1"/>
      <c r="AL149" s="1"/>
      <c r="AM149" s="1"/>
      <c r="AN149" s="1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spans="1:61" ht="14.25" customHeight="1" x14ac:dyDescent="0.25">
      <c r="A150" s="1"/>
      <c r="B150" s="1"/>
      <c r="C150" s="1" t="s">
        <v>270</v>
      </c>
      <c r="D150" s="4">
        <f t="shared" ref="D150:AI150" si="17">D148/D149*100</f>
        <v>10</v>
      </c>
      <c r="E150" s="4">
        <f t="shared" si="17"/>
        <v>12.727272727272727</v>
      </c>
      <c r="F150" s="4">
        <f t="shared" si="17"/>
        <v>11.111111111111111</v>
      </c>
      <c r="G150" s="4">
        <f t="shared" si="17"/>
        <v>8.6206896551724146</v>
      </c>
      <c r="H150" s="4">
        <f t="shared" si="17"/>
        <v>6.8965517241379306</v>
      </c>
      <c r="I150" s="4">
        <f t="shared" si="17"/>
        <v>3.225806451612903</v>
      </c>
      <c r="J150" s="4">
        <f t="shared" si="17"/>
        <v>0</v>
      </c>
      <c r="K150" s="4">
        <f t="shared" si="17"/>
        <v>1.8181818181818181</v>
      </c>
      <c r="L150" s="4">
        <f t="shared" si="17"/>
        <v>1.8867924528301887</v>
      </c>
      <c r="M150" s="4">
        <f t="shared" si="17"/>
        <v>5.2631578947368416</v>
      </c>
      <c r="N150" s="4">
        <f t="shared" si="17"/>
        <v>3.278688524590164</v>
      </c>
      <c r="O150" s="4">
        <f t="shared" si="17"/>
        <v>8.064516129032258</v>
      </c>
      <c r="P150" s="4">
        <f t="shared" si="17"/>
        <v>5.1724137931034484</v>
      </c>
      <c r="Q150" s="4">
        <f t="shared" si="17"/>
        <v>7.4074074074074066</v>
      </c>
      <c r="R150" s="4">
        <f t="shared" si="17"/>
        <v>18.181818181818183</v>
      </c>
      <c r="S150" s="4">
        <f t="shared" si="17"/>
        <v>6.4516129032258061</v>
      </c>
      <c r="T150" s="4">
        <f t="shared" si="17"/>
        <v>12.5</v>
      </c>
      <c r="U150" s="4">
        <f t="shared" si="17"/>
        <v>14.035087719298245</v>
      </c>
      <c r="V150" s="4">
        <f t="shared" si="17"/>
        <v>17.307692307692307</v>
      </c>
      <c r="W150" s="4">
        <f t="shared" si="17"/>
        <v>9.375</v>
      </c>
      <c r="X150" s="4">
        <f t="shared" si="17"/>
        <v>4.4117647058823533</v>
      </c>
      <c r="Y150" s="4">
        <f t="shared" si="17"/>
        <v>4.2857142857142856</v>
      </c>
      <c r="Z150" s="4">
        <f t="shared" si="17"/>
        <v>2.9850746268656714</v>
      </c>
      <c r="AA150" s="4">
        <f t="shared" si="17"/>
        <v>1.5873015873015872</v>
      </c>
      <c r="AB150" s="4">
        <f t="shared" si="17"/>
        <v>1.6666666666666667</v>
      </c>
      <c r="AC150" s="4">
        <f t="shared" si="17"/>
        <v>5.8823529411764701</v>
      </c>
      <c r="AD150" s="4">
        <f t="shared" si="17"/>
        <v>1.5151515151515151</v>
      </c>
      <c r="AE150" s="4">
        <f t="shared" si="17"/>
        <v>2.8571428571428572</v>
      </c>
      <c r="AF150" s="4">
        <f t="shared" si="17"/>
        <v>6.557377049180328</v>
      </c>
      <c r="AG150" s="4">
        <f t="shared" si="17"/>
        <v>14.545454545454545</v>
      </c>
      <c r="AH150" s="4">
        <f t="shared" si="17"/>
        <v>21.428571428571427</v>
      </c>
      <c r="AI150" s="4">
        <f t="shared" si="17"/>
        <v>7.4074074074074066</v>
      </c>
      <c r="AJ150" s="15"/>
      <c r="AK150" s="1"/>
      <c r="AL150" s="1"/>
      <c r="AM150" s="1"/>
      <c r="AN150" s="1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 spans="1:61" ht="14.25" customHeight="1" x14ac:dyDescent="0.25">
      <c r="A151" s="1"/>
      <c r="B151" s="1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15"/>
      <c r="AK151" s="1"/>
      <c r="AL151" s="1"/>
      <c r="AM151" s="1"/>
      <c r="AN151" s="1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 spans="1:61" ht="14.25" customHeight="1" x14ac:dyDescent="0.25">
      <c r="A152" s="1"/>
      <c r="B152" s="1"/>
      <c r="C152" s="1" t="s">
        <v>20</v>
      </c>
      <c r="D152" s="4">
        <f t="shared" ref="D152:AI152" si="18">COUNTIF(D$5:D$147,"*m*")</f>
        <v>2</v>
      </c>
      <c r="E152" s="4">
        <f t="shared" si="18"/>
        <v>4</v>
      </c>
      <c r="F152" s="4">
        <f t="shared" si="18"/>
        <v>6</v>
      </c>
      <c r="G152" s="4">
        <f t="shared" si="18"/>
        <v>2</v>
      </c>
      <c r="H152" s="4">
        <f t="shared" si="18"/>
        <v>3</v>
      </c>
      <c r="I152" s="4">
        <f t="shared" si="18"/>
        <v>1</v>
      </c>
      <c r="J152" s="4">
        <f t="shared" si="18"/>
        <v>0</v>
      </c>
      <c r="K152" s="4">
        <f t="shared" si="18"/>
        <v>1</v>
      </c>
      <c r="L152" s="4">
        <f t="shared" si="18"/>
        <v>1</v>
      </c>
      <c r="M152" s="4">
        <f t="shared" si="18"/>
        <v>3</v>
      </c>
      <c r="N152" s="4">
        <f t="shared" si="18"/>
        <v>0</v>
      </c>
      <c r="O152" s="4">
        <f t="shared" si="18"/>
        <v>2</v>
      </c>
      <c r="P152" s="4">
        <f t="shared" si="18"/>
        <v>3</v>
      </c>
      <c r="Q152" s="4">
        <f t="shared" si="18"/>
        <v>2</v>
      </c>
      <c r="R152" s="4">
        <f t="shared" si="18"/>
        <v>6</v>
      </c>
      <c r="S152" s="4">
        <f t="shared" si="18"/>
        <v>2</v>
      </c>
      <c r="T152" s="4">
        <f t="shared" si="18"/>
        <v>1</v>
      </c>
      <c r="U152" s="4">
        <f t="shared" si="18"/>
        <v>4</v>
      </c>
      <c r="V152" s="4">
        <f t="shared" si="18"/>
        <v>4</v>
      </c>
      <c r="W152" s="4">
        <f t="shared" si="18"/>
        <v>0</v>
      </c>
      <c r="X152" s="4">
        <f t="shared" si="18"/>
        <v>2</v>
      </c>
      <c r="Y152" s="4">
        <f t="shared" si="18"/>
        <v>1</v>
      </c>
      <c r="Z152" s="4">
        <f t="shared" si="18"/>
        <v>0</v>
      </c>
      <c r="AA152" s="4">
        <f t="shared" si="18"/>
        <v>1</v>
      </c>
      <c r="AB152" s="4">
        <f t="shared" si="18"/>
        <v>1</v>
      </c>
      <c r="AC152" s="4">
        <f t="shared" si="18"/>
        <v>1</v>
      </c>
      <c r="AD152" s="4">
        <f t="shared" si="18"/>
        <v>1</v>
      </c>
      <c r="AE152" s="4">
        <f t="shared" si="18"/>
        <v>0</v>
      </c>
      <c r="AF152" s="4">
        <f t="shared" si="18"/>
        <v>1</v>
      </c>
      <c r="AG152" s="4">
        <f t="shared" si="18"/>
        <v>3</v>
      </c>
      <c r="AH152" s="4">
        <f t="shared" si="18"/>
        <v>4</v>
      </c>
      <c r="AI152" s="4">
        <f t="shared" si="18"/>
        <v>1</v>
      </c>
      <c r="AJ152" s="15">
        <f t="shared" ref="AJ152:AJ156" si="19">SUM(D152:AI152)</f>
        <v>63</v>
      </c>
      <c r="AK152" s="1"/>
      <c r="AL152" s="1"/>
      <c r="AM152" s="1"/>
      <c r="AN152" s="1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 spans="1:61" ht="14.25" customHeight="1" x14ac:dyDescent="0.25">
      <c r="A153" s="1"/>
      <c r="B153" s="1"/>
      <c r="C153" s="1" t="s">
        <v>22</v>
      </c>
      <c r="D153" s="4">
        <f t="shared" ref="D153:AI153" si="20">COUNTIF(D$5:D$147,"*b*")</f>
        <v>2</v>
      </c>
      <c r="E153" s="4">
        <f t="shared" si="20"/>
        <v>2</v>
      </c>
      <c r="F153" s="4">
        <f t="shared" si="20"/>
        <v>4</v>
      </c>
      <c r="G153" s="4">
        <f t="shared" si="20"/>
        <v>1</v>
      </c>
      <c r="H153" s="4">
        <f t="shared" si="20"/>
        <v>2</v>
      </c>
      <c r="I153" s="4">
        <f t="shared" si="20"/>
        <v>1</v>
      </c>
      <c r="J153" s="4">
        <f t="shared" si="20"/>
        <v>0</v>
      </c>
      <c r="K153" s="4">
        <f t="shared" si="20"/>
        <v>1</v>
      </c>
      <c r="L153" s="4">
        <f t="shared" si="20"/>
        <v>0</v>
      </c>
      <c r="M153" s="4">
        <f t="shared" si="20"/>
        <v>1</v>
      </c>
      <c r="N153" s="4">
        <f t="shared" si="20"/>
        <v>0</v>
      </c>
      <c r="O153" s="4">
        <f t="shared" si="20"/>
        <v>0</v>
      </c>
      <c r="P153" s="4">
        <f t="shared" si="20"/>
        <v>1</v>
      </c>
      <c r="Q153" s="4">
        <f t="shared" si="20"/>
        <v>1</v>
      </c>
      <c r="R153" s="4">
        <f t="shared" si="20"/>
        <v>2</v>
      </c>
      <c r="S153" s="4">
        <f t="shared" si="20"/>
        <v>0</v>
      </c>
      <c r="T153" s="4">
        <f t="shared" si="20"/>
        <v>2</v>
      </c>
      <c r="U153" s="4">
        <f t="shared" si="20"/>
        <v>3</v>
      </c>
      <c r="V153" s="4">
        <f t="shared" si="20"/>
        <v>4</v>
      </c>
      <c r="W153" s="4">
        <f t="shared" si="20"/>
        <v>0</v>
      </c>
      <c r="X153" s="4">
        <f t="shared" si="20"/>
        <v>0</v>
      </c>
      <c r="Y153" s="4">
        <f t="shared" si="20"/>
        <v>0</v>
      </c>
      <c r="Z153" s="4">
        <f t="shared" si="20"/>
        <v>0</v>
      </c>
      <c r="AA153" s="4">
        <f t="shared" si="20"/>
        <v>0</v>
      </c>
      <c r="AB153" s="4">
        <f t="shared" si="20"/>
        <v>0</v>
      </c>
      <c r="AC153" s="4">
        <f t="shared" si="20"/>
        <v>0</v>
      </c>
      <c r="AD153" s="4">
        <f t="shared" si="20"/>
        <v>0</v>
      </c>
      <c r="AE153" s="4">
        <f t="shared" si="20"/>
        <v>0</v>
      </c>
      <c r="AF153" s="4">
        <f t="shared" si="20"/>
        <v>1</v>
      </c>
      <c r="AG153" s="4">
        <f t="shared" si="20"/>
        <v>1</v>
      </c>
      <c r="AH153" s="4">
        <f t="shared" si="20"/>
        <v>3</v>
      </c>
      <c r="AI153" s="4">
        <f t="shared" si="20"/>
        <v>1</v>
      </c>
      <c r="AJ153" s="15">
        <f t="shared" si="19"/>
        <v>33</v>
      </c>
      <c r="AK153" s="1"/>
      <c r="AL153" s="1"/>
      <c r="AM153" s="1"/>
      <c r="AN153" s="1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 spans="1:61" ht="14.25" customHeight="1" x14ac:dyDescent="0.25">
      <c r="A154" s="1"/>
      <c r="B154" s="1"/>
      <c r="C154" s="1" t="s">
        <v>21</v>
      </c>
      <c r="D154" s="4">
        <f t="shared" ref="D154:AI154" si="21">COUNTIF(D$5:D$147,"*d*")</f>
        <v>0</v>
      </c>
      <c r="E154" s="4">
        <f t="shared" si="21"/>
        <v>6</v>
      </c>
      <c r="F154" s="4">
        <f t="shared" si="21"/>
        <v>5</v>
      </c>
      <c r="G154" s="4">
        <f t="shared" si="21"/>
        <v>3</v>
      </c>
      <c r="H154" s="4">
        <f t="shared" si="21"/>
        <v>3</v>
      </c>
      <c r="I154" s="4">
        <f t="shared" si="21"/>
        <v>2</v>
      </c>
      <c r="J154" s="4">
        <f t="shared" si="21"/>
        <v>0</v>
      </c>
      <c r="K154" s="4">
        <f t="shared" si="21"/>
        <v>1</v>
      </c>
      <c r="L154" s="4">
        <f t="shared" si="21"/>
        <v>0</v>
      </c>
      <c r="M154" s="4">
        <f t="shared" si="21"/>
        <v>2</v>
      </c>
      <c r="N154" s="4">
        <f t="shared" si="21"/>
        <v>0</v>
      </c>
      <c r="O154" s="4">
        <f t="shared" si="21"/>
        <v>4</v>
      </c>
      <c r="P154" s="4">
        <f t="shared" si="21"/>
        <v>1</v>
      </c>
      <c r="Q154" s="4">
        <f t="shared" si="21"/>
        <v>3</v>
      </c>
      <c r="R154" s="4">
        <f t="shared" si="21"/>
        <v>6</v>
      </c>
      <c r="S154" s="4">
        <f t="shared" si="21"/>
        <v>0</v>
      </c>
      <c r="T154" s="4">
        <f t="shared" si="21"/>
        <v>0</v>
      </c>
      <c r="U154" s="4">
        <f t="shared" si="21"/>
        <v>2</v>
      </c>
      <c r="V154" s="4">
        <f t="shared" si="21"/>
        <v>4</v>
      </c>
      <c r="W154" s="4">
        <f t="shared" si="21"/>
        <v>6</v>
      </c>
      <c r="X154" s="4">
        <f t="shared" si="21"/>
        <v>2</v>
      </c>
      <c r="Y154" s="4">
        <f t="shared" si="21"/>
        <v>1</v>
      </c>
      <c r="Z154" s="4">
        <f t="shared" si="21"/>
        <v>1</v>
      </c>
      <c r="AA154" s="4">
        <f t="shared" si="21"/>
        <v>1</v>
      </c>
      <c r="AB154" s="4">
        <f t="shared" si="21"/>
        <v>1</v>
      </c>
      <c r="AC154" s="4">
        <f t="shared" si="21"/>
        <v>2</v>
      </c>
      <c r="AD154" s="4">
        <f t="shared" si="21"/>
        <v>0</v>
      </c>
      <c r="AE154" s="4">
        <f t="shared" si="21"/>
        <v>2</v>
      </c>
      <c r="AF154" s="4">
        <f t="shared" si="21"/>
        <v>3</v>
      </c>
      <c r="AG154" s="4">
        <f t="shared" si="21"/>
        <v>6</v>
      </c>
      <c r="AH154" s="4">
        <f t="shared" si="21"/>
        <v>5</v>
      </c>
      <c r="AI154" s="4">
        <f t="shared" si="21"/>
        <v>0</v>
      </c>
      <c r="AJ154" s="15">
        <f t="shared" si="19"/>
        <v>72</v>
      </c>
      <c r="AK154" s="1"/>
      <c r="AL154" s="1"/>
      <c r="AM154" s="1"/>
      <c r="AN154" s="1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spans="1:61" ht="14.25" customHeight="1" x14ac:dyDescent="0.25">
      <c r="A155" s="1"/>
      <c r="B155" s="1"/>
      <c r="C155" s="1" t="s">
        <v>23</v>
      </c>
      <c r="D155" s="4">
        <f t="shared" ref="D155:AI155" si="22">COUNTIF(D$5:D$147,"*l*")</f>
        <v>0</v>
      </c>
      <c r="E155" s="4">
        <f t="shared" si="22"/>
        <v>2</v>
      </c>
      <c r="F155" s="4">
        <f t="shared" si="22"/>
        <v>4</v>
      </c>
      <c r="G155" s="4">
        <f t="shared" si="22"/>
        <v>1</v>
      </c>
      <c r="H155" s="4">
        <f t="shared" si="22"/>
        <v>2</v>
      </c>
      <c r="I155" s="4">
        <f t="shared" si="22"/>
        <v>1</v>
      </c>
      <c r="J155" s="4">
        <f t="shared" si="22"/>
        <v>0</v>
      </c>
      <c r="K155" s="4">
        <f t="shared" si="22"/>
        <v>1</v>
      </c>
      <c r="L155" s="4">
        <f t="shared" si="22"/>
        <v>0</v>
      </c>
      <c r="M155" s="4">
        <f t="shared" si="22"/>
        <v>1</v>
      </c>
      <c r="N155" s="4">
        <f t="shared" si="22"/>
        <v>0</v>
      </c>
      <c r="O155" s="4">
        <f t="shared" si="22"/>
        <v>0</v>
      </c>
      <c r="P155" s="4">
        <f t="shared" si="22"/>
        <v>1</v>
      </c>
      <c r="Q155" s="4">
        <f t="shared" si="22"/>
        <v>1</v>
      </c>
      <c r="R155" s="4">
        <f t="shared" si="22"/>
        <v>3</v>
      </c>
      <c r="S155" s="4">
        <f t="shared" si="22"/>
        <v>1</v>
      </c>
      <c r="T155" s="4">
        <f t="shared" si="22"/>
        <v>0</v>
      </c>
      <c r="U155" s="4">
        <f t="shared" si="22"/>
        <v>1</v>
      </c>
      <c r="V155" s="4">
        <f t="shared" si="22"/>
        <v>3</v>
      </c>
      <c r="W155" s="4">
        <f t="shared" si="22"/>
        <v>0</v>
      </c>
      <c r="X155" s="4">
        <f t="shared" si="22"/>
        <v>0</v>
      </c>
      <c r="Y155" s="4">
        <f t="shared" si="22"/>
        <v>0</v>
      </c>
      <c r="Z155" s="4">
        <f t="shared" si="22"/>
        <v>0</v>
      </c>
      <c r="AA155" s="4">
        <f t="shared" si="22"/>
        <v>0</v>
      </c>
      <c r="AB155" s="4">
        <f t="shared" si="22"/>
        <v>0</v>
      </c>
      <c r="AC155" s="4">
        <f t="shared" si="22"/>
        <v>0</v>
      </c>
      <c r="AD155" s="4">
        <f t="shared" si="22"/>
        <v>0</v>
      </c>
      <c r="AE155" s="4">
        <f t="shared" si="22"/>
        <v>0</v>
      </c>
      <c r="AF155" s="4">
        <f t="shared" si="22"/>
        <v>1</v>
      </c>
      <c r="AG155" s="4">
        <f t="shared" si="22"/>
        <v>1</v>
      </c>
      <c r="AH155" s="4">
        <f t="shared" si="22"/>
        <v>3</v>
      </c>
      <c r="AI155" s="4">
        <f t="shared" si="22"/>
        <v>0</v>
      </c>
      <c r="AJ155" s="15">
        <f t="shared" si="19"/>
        <v>27</v>
      </c>
      <c r="AK155" s="1"/>
      <c r="AL155" s="1"/>
      <c r="AM155" s="1"/>
      <c r="AN155" s="1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 spans="1:61" ht="14.25" customHeight="1" x14ac:dyDescent="0.25">
      <c r="A156" s="1"/>
      <c r="B156" s="1"/>
      <c r="C156" s="1" t="s">
        <v>24</v>
      </c>
      <c r="D156" s="4">
        <f t="shared" ref="D156:AI156" si="23">COUNTIF(D$5:D$147,"*o*")</f>
        <v>1</v>
      </c>
      <c r="E156" s="4">
        <f t="shared" si="23"/>
        <v>2</v>
      </c>
      <c r="F156" s="4">
        <f t="shared" si="23"/>
        <v>4</v>
      </c>
      <c r="G156" s="4">
        <f t="shared" si="23"/>
        <v>2</v>
      </c>
      <c r="H156" s="4">
        <f t="shared" si="23"/>
        <v>3</v>
      </c>
      <c r="I156" s="4">
        <f t="shared" si="23"/>
        <v>1</v>
      </c>
      <c r="J156" s="4">
        <f t="shared" si="23"/>
        <v>0</v>
      </c>
      <c r="K156" s="4">
        <f t="shared" si="23"/>
        <v>1</v>
      </c>
      <c r="L156" s="4">
        <f t="shared" si="23"/>
        <v>0</v>
      </c>
      <c r="M156" s="4">
        <f t="shared" si="23"/>
        <v>1</v>
      </c>
      <c r="N156" s="4">
        <f t="shared" si="23"/>
        <v>2</v>
      </c>
      <c r="O156" s="4">
        <f t="shared" si="23"/>
        <v>0</v>
      </c>
      <c r="P156" s="4">
        <f t="shared" si="23"/>
        <v>2</v>
      </c>
      <c r="Q156" s="4">
        <f t="shared" si="23"/>
        <v>4</v>
      </c>
      <c r="R156" s="4">
        <f t="shared" si="23"/>
        <v>4</v>
      </c>
      <c r="S156" s="4">
        <f t="shared" si="23"/>
        <v>0</v>
      </c>
      <c r="T156" s="4">
        <f t="shared" si="23"/>
        <v>2</v>
      </c>
      <c r="U156" s="4">
        <f t="shared" si="23"/>
        <v>4</v>
      </c>
      <c r="V156" s="4">
        <f t="shared" si="23"/>
        <v>7</v>
      </c>
      <c r="W156" s="4">
        <f t="shared" si="23"/>
        <v>1</v>
      </c>
      <c r="X156" s="4">
        <f t="shared" si="23"/>
        <v>0</v>
      </c>
      <c r="Y156" s="4">
        <f t="shared" si="23"/>
        <v>1</v>
      </c>
      <c r="Z156" s="4">
        <f t="shared" si="23"/>
        <v>1</v>
      </c>
      <c r="AA156" s="4">
        <f t="shared" si="23"/>
        <v>0</v>
      </c>
      <c r="AB156" s="4">
        <f t="shared" si="23"/>
        <v>0</v>
      </c>
      <c r="AC156" s="4">
        <f t="shared" si="23"/>
        <v>2</v>
      </c>
      <c r="AD156" s="4">
        <f t="shared" si="23"/>
        <v>0</v>
      </c>
      <c r="AE156" s="4">
        <f t="shared" si="23"/>
        <v>0</v>
      </c>
      <c r="AF156" s="4">
        <f t="shared" si="23"/>
        <v>2</v>
      </c>
      <c r="AG156" s="4">
        <f t="shared" si="23"/>
        <v>4</v>
      </c>
      <c r="AH156" s="4">
        <f t="shared" si="23"/>
        <v>8</v>
      </c>
      <c r="AI156" s="4">
        <f t="shared" si="23"/>
        <v>1</v>
      </c>
      <c r="AJ156" s="15">
        <f t="shared" si="19"/>
        <v>60</v>
      </c>
      <c r="AK156" s="1"/>
      <c r="AL156" s="1"/>
      <c r="AM156" s="1"/>
      <c r="AN156" s="1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spans="1:61" ht="14.25" customHeight="1" x14ac:dyDescent="0.25">
      <c r="A157" s="1"/>
      <c r="B157" s="1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15"/>
      <c r="AK157" s="1"/>
      <c r="AL157" s="1"/>
      <c r="AM157" s="1"/>
      <c r="AN157" s="1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 spans="1:61" ht="14.25" customHeight="1" x14ac:dyDescent="0.25">
      <c r="A158" s="1"/>
      <c r="B158" s="1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15"/>
      <c r="AK158" s="1"/>
      <c r="AL158" s="1"/>
      <c r="AM158" s="1"/>
      <c r="AN158" s="1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 spans="1:61" ht="14.25" customHeight="1" x14ac:dyDescent="0.25">
      <c r="A159" s="1"/>
      <c r="B159" s="51">
        <v>1</v>
      </c>
      <c r="C159" s="1" t="s">
        <v>20</v>
      </c>
      <c r="D159" s="4">
        <f t="shared" ref="D159:AI159" si="24">COUNTIF(D$5:D$147,"*1m*")</f>
        <v>2</v>
      </c>
      <c r="E159" s="4">
        <f t="shared" si="24"/>
        <v>1</v>
      </c>
      <c r="F159" s="4">
        <f t="shared" si="24"/>
        <v>0</v>
      </c>
      <c r="G159" s="4">
        <f t="shared" si="24"/>
        <v>1</v>
      </c>
      <c r="H159" s="4">
        <f t="shared" si="24"/>
        <v>1</v>
      </c>
      <c r="I159" s="4">
        <f t="shared" si="24"/>
        <v>0</v>
      </c>
      <c r="J159" s="4">
        <f t="shared" si="24"/>
        <v>0</v>
      </c>
      <c r="K159" s="4">
        <f t="shared" si="24"/>
        <v>0</v>
      </c>
      <c r="L159" s="4">
        <f t="shared" si="24"/>
        <v>1</v>
      </c>
      <c r="M159" s="4">
        <f t="shared" si="24"/>
        <v>2</v>
      </c>
      <c r="N159" s="4">
        <f t="shared" si="24"/>
        <v>0</v>
      </c>
      <c r="O159" s="4">
        <f t="shared" si="24"/>
        <v>2</v>
      </c>
      <c r="P159" s="4">
        <f t="shared" si="24"/>
        <v>1</v>
      </c>
      <c r="Q159" s="4">
        <f t="shared" si="24"/>
        <v>0</v>
      </c>
      <c r="R159" s="4">
        <f t="shared" si="24"/>
        <v>1</v>
      </c>
      <c r="S159" s="4">
        <f t="shared" si="24"/>
        <v>0</v>
      </c>
      <c r="T159" s="4">
        <f t="shared" si="24"/>
        <v>0</v>
      </c>
      <c r="U159" s="4">
        <f t="shared" si="24"/>
        <v>3</v>
      </c>
      <c r="V159" s="4">
        <f t="shared" si="24"/>
        <v>1</v>
      </c>
      <c r="W159" s="4">
        <f t="shared" si="24"/>
        <v>0</v>
      </c>
      <c r="X159" s="4">
        <f t="shared" si="24"/>
        <v>2</v>
      </c>
      <c r="Y159" s="4">
        <f t="shared" si="24"/>
        <v>0</v>
      </c>
      <c r="Z159" s="4">
        <f t="shared" si="24"/>
        <v>0</v>
      </c>
      <c r="AA159" s="4">
        <f t="shared" si="24"/>
        <v>1</v>
      </c>
      <c r="AB159" s="4">
        <f t="shared" si="24"/>
        <v>1</v>
      </c>
      <c r="AC159" s="4">
        <f t="shared" si="24"/>
        <v>1</v>
      </c>
      <c r="AD159" s="4">
        <f t="shared" si="24"/>
        <v>1</v>
      </c>
      <c r="AE159" s="4">
        <f t="shared" si="24"/>
        <v>0</v>
      </c>
      <c r="AF159" s="4">
        <f t="shared" si="24"/>
        <v>0</v>
      </c>
      <c r="AG159" s="4">
        <f t="shared" si="24"/>
        <v>0</v>
      </c>
      <c r="AH159" s="4">
        <f t="shared" si="24"/>
        <v>2</v>
      </c>
      <c r="AI159" s="4">
        <f t="shared" si="24"/>
        <v>1</v>
      </c>
      <c r="AJ159" s="15">
        <f t="shared" ref="AJ159:AJ163" si="25">SUM(D159:AI159)</f>
        <v>25</v>
      </c>
      <c r="AK159" s="1"/>
      <c r="AL159" s="1"/>
      <c r="AM159" s="1"/>
      <c r="AN159" s="1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 spans="1:61" ht="14.25" customHeight="1" x14ac:dyDescent="0.25">
      <c r="A160" s="1"/>
      <c r="B160" s="52"/>
      <c r="C160" s="1" t="s">
        <v>22</v>
      </c>
      <c r="D160" s="4">
        <f t="shared" ref="D160:AI160" si="26">COUNTIF(D$5:D$147,"*1b*")</f>
        <v>2</v>
      </c>
      <c r="E160" s="4">
        <f t="shared" si="26"/>
        <v>0</v>
      </c>
      <c r="F160" s="4">
        <f t="shared" si="26"/>
        <v>0</v>
      </c>
      <c r="G160" s="4">
        <f t="shared" si="26"/>
        <v>0</v>
      </c>
      <c r="H160" s="4">
        <f t="shared" si="26"/>
        <v>0</v>
      </c>
      <c r="I160" s="4">
        <f t="shared" si="26"/>
        <v>0</v>
      </c>
      <c r="J160" s="4">
        <f t="shared" si="26"/>
        <v>0</v>
      </c>
      <c r="K160" s="4">
        <f t="shared" si="26"/>
        <v>0</v>
      </c>
      <c r="L160" s="4">
        <f t="shared" si="26"/>
        <v>0</v>
      </c>
      <c r="M160" s="4">
        <f t="shared" si="26"/>
        <v>0</v>
      </c>
      <c r="N160" s="4">
        <f t="shared" si="26"/>
        <v>0</v>
      </c>
      <c r="O160" s="4">
        <f t="shared" si="26"/>
        <v>0</v>
      </c>
      <c r="P160" s="4">
        <f t="shared" si="26"/>
        <v>0</v>
      </c>
      <c r="Q160" s="4">
        <f t="shared" si="26"/>
        <v>0</v>
      </c>
      <c r="R160" s="4">
        <f t="shared" si="26"/>
        <v>0</v>
      </c>
      <c r="S160" s="4">
        <f t="shared" si="26"/>
        <v>0</v>
      </c>
      <c r="T160" s="4">
        <f t="shared" si="26"/>
        <v>0</v>
      </c>
      <c r="U160" s="4">
        <f t="shared" si="26"/>
        <v>0</v>
      </c>
      <c r="V160" s="4">
        <f t="shared" si="26"/>
        <v>1</v>
      </c>
      <c r="W160" s="4">
        <f t="shared" si="26"/>
        <v>0</v>
      </c>
      <c r="X160" s="4">
        <f t="shared" si="26"/>
        <v>0</v>
      </c>
      <c r="Y160" s="4">
        <f t="shared" si="26"/>
        <v>0</v>
      </c>
      <c r="Z160" s="4">
        <f t="shared" si="26"/>
        <v>0</v>
      </c>
      <c r="AA160" s="4">
        <f t="shared" si="26"/>
        <v>0</v>
      </c>
      <c r="AB160" s="4">
        <f t="shared" si="26"/>
        <v>0</v>
      </c>
      <c r="AC160" s="4">
        <f t="shared" si="26"/>
        <v>0</v>
      </c>
      <c r="AD160" s="4">
        <f t="shared" si="26"/>
        <v>0</v>
      </c>
      <c r="AE160" s="4">
        <f t="shared" si="26"/>
        <v>0</v>
      </c>
      <c r="AF160" s="4">
        <f t="shared" si="26"/>
        <v>0</v>
      </c>
      <c r="AG160" s="4">
        <f t="shared" si="26"/>
        <v>0</v>
      </c>
      <c r="AH160" s="4">
        <f t="shared" si="26"/>
        <v>1</v>
      </c>
      <c r="AI160" s="4">
        <f t="shared" si="26"/>
        <v>1</v>
      </c>
      <c r="AJ160" s="15">
        <f t="shared" si="25"/>
        <v>5</v>
      </c>
      <c r="AK160" s="1"/>
      <c r="AL160" s="1"/>
      <c r="AM160" s="1"/>
      <c r="AN160" s="1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 spans="1:61" ht="14.25" customHeight="1" x14ac:dyDescent="0.25">
      <c r="A161" s="1"/>
      <c r="B161" s="52"/>
      <c r="C161" s="1" t="s">
        <v>21</v>
      </c>
      <c r="D161" s="4">
        <f t="shared" ref="D161:AI161" si="27">COUNTIF(D$5:D$147,"*1d*")</f>
        <v>0</v>
      </c>
      <c r="E161" s="4">
        <f t="shared" si="27"/>
        <v>2</v>
      </c>
      <c r="F161" s="4">
        <f t="shared" si="27"/>
        <v>1</v>
      </c>
      <c r="G161" s="4">
        <f t="shared" si="27"/>
        <v>2</v>
      </c>
      <c r="H161" s="4">
        <f t="shared" si="27"/>
        <v>1</v>
      </c>
      <c r="I161" s="4">
        <f t="shared" si="27"/>
        <v>1</v>
      </c>
      <c r="J161" s="4">
        <f t="shared" si="27"/>
        <v>0</v>
      </c>
      <c r="K161" s="4">
        <f t="shared" si="27"/>
        <v>0</v>
      </c>
      <c r="L161" s="4">
        <f t="shared" si="27"/>
        <v>0</v>
      </c>
      <c r="M161" s="4">
        <f t="shared" si="27"/>
        <v>1</v>
      </c>
      <c r="N161" s="4">
        <f t="shared" si="27"/>
        <v>0</v>
      </c>
      <c r="O161" s="4">
        <f t="shared" si="27"/>
        <v>4</v>
      </c>
      <c r="P161" s="4">
        <f t="shared" si="27"/>
        <v>0</v>
      </c>
      <c r="Q161" s="4">
        <f t="shared" si="27"/>
        <v>0</v>
      </c>
      <c r="R161" s="4">
        <f t="shared" si="27"/>
        <v>4</v>
      </c>
      <c r="S161" s="4">
        <f t="shared" si="27"/>
        <v>0</v>
      </c>
      <c r="T161" s="4">
        <f t="shared" si="27"/>
        <v>0</v>
      </c>
      <c r="U161" s="4">
        <f t="shared" si="27"/>
        <v>0</v>
      </c>
      <c r="V161" s="4">
        <f t="shared" si="27"/>
        <v>0</v>
      </c>
      <c r="W161" s="4">
        <f t="shared" si="27"/>
        <v>3</v>
      </c>
      <c r="X161" s="4">
        <f t="shared" si="27"/>
        <v>2</v>
      </c>
      <c r="Y161" s="4">
        <f t="shared" si="27"/>
        <v>1</v>
      </c>
      <c r="Z161" s="4">
        <f t="shared" si="27"/>
        <v>1</v>
      </c>
      <c r="AA161" s="4">
        <f t="shared" si="27"/>
        <v>1</v>
      </c>
      <c r="AB161" s="4">
        <f t="shared" si="27"/>
        <v>1</v>
      </c>
      <c r="AC161" s="4">
        <f t="shared" si="27"/>
        <v>2</v>
      </c>
      <c r="AD161" s="4">
        <f t="shared" si="27"/>
        <v>0</v>
      </c>
      <c r="AE161" s="4">
        <f t="shared" si="27"/>
        <v>2</v>
      </c>
      <c r="AF161" s="4">
        <f t="shared" si="27"/>
        <v>2</v>
      </c>
      <c r="AG161" s="4">
        <f t="shared" si="27"/>
        <v>3</v>
      </c>
      <c r="AH161" s="4">
        <f t="shared" si="27"/>
        <v>1</v>
      </c>
      <c r="AI161" s="4">
        <f t="shared" si="27"/>
        <v>0</v>
      </c>
      <c r="AJ161" s="15">
        <f t="shared" si="25"/>
        <v>35</v>
      </c>
      <c r="AK161" s="1"/>
      <c r="AL161" s="1"/>
      <c r="AM161" s="1"/>
      <c r="AN161" s="1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spans="1:61" ht="14.25" customHeight="1" x14ac:dyDescent="0.25">
      <c r="A162" s="1"/>
      <c r="B162" s="52"/>
      <c r="C162" s="1" t="s">
        <v>23</v>
      </c>
      <c r="D162" s="4">
        <f t="shared" ref="D162:AI162" si="28">COUNTIF(D$5:D$147,"*1l*")</f>
        <v>0</v>
      </c>
      <c r="E162" s="4">
        <f t="shared" si="28"/>
        <v>0</v>
      </c>
      <c r="F162" s="4">
        <f t="shared" si="28"/>
        <v>0</v>
      </c>
      <c r="G162" s="4">
        <f t="shared" si="28"/>
        <v>0</v>
      </c>
      <c r="H162" s="4">
        <f t="shared" si="28"/>
        <v>0</v>
      </c>
      <c r="I162" s="4">
        <f t="shared" si="28"/>
        <v>0</v>
      </c>
      <c r="J162" s="4">
        <f t="shared" si="28"/>
        <v>0</v>
      </c>
      <c r="K162" s="4">
        <f t="shared" si="28"/>
        <v>0</v>
      </c>
      <c r="L162" s="4">
        <f t="shared" si="28"/>
        <v>0</v>
      </c>
      <c r="M162" s="4">
        <f t="shared" si="28"/>
        <v>0</v>
      </c>
      <c r="N162" s="4">
        <f t="shared" si="28"/>
        <v>0</v>
      </c>
      <c r="O162" s="4">
        <f t="shared" si="28"/>
        <v>0</v>
      </c>
      <c r="P162" s="4">
        <f t="shared" si="28"/>
        <v>0</v>
      </c>
      <c r="Q162" s="4">
        <f t="shared" si="28"/>
        <v>0</v>
      </c>
      <c r="R162" s="4">
        <f t="shared" si="28"/>
        <v>0</v>
      </c>
      <c r="S162" s="4">
        <f t="shared" si="28"/>
        <v>0</v>
      </c>
      <c r="T162" s="4">
        <f t="shared" si="28"/>
        <v>0</v>
      </c>
      <c r="U162" s="4">
        <f t="shared" si="28"/>
        <v>0</v>
      </c>
      <c r="V162" s="4">
        <f t="shared" si="28"/>
        <v>0</v>
      </c>
      <c r="W162" s="4">
        <f t="shared" si="28"/>
        <v>0</v>
      </c>
      <c r="X162" s="4">
        <f t="shared" si="28"/>
        <v>0</v>
      </c>
      <c r="Y162" s="4">
        <f t="shared" si="28"/>
        <v>0</v>
      </c>
      <c r="Z162" s="4">
        <f t="shared" si="28"/>
        <v>0</v>
      </c>
      <c r="AA162" s="4">
        <f t="shared" si="28"/>
        <v>0</v>
      </c>
      <c r="AB162" s="4">
        <f t="shared" si="28"/>
        <v>0</v>
      </c>
      <c r="AC162" s="4">
        <f t="shared" si="28"/>
        <v>0</v>
      </c>
      <c r="AD162" s="4">
        <f t="shared" si="28"/>
        <v>0</v>
      </c>
      <c r="AE162" s="4">
        <f t="shared" si="28"/>
        <v>0</v>
      </c>
      <c r="AF162" s="4">
        <f t="shared" si="28"/>
        <v>0</v>
      </c>
      <c r="AG162" s="4">
        <f t="shared" si="28"/>
        <v>0</v>
      </c>
      <c r="AH162" s="4">
        <f t="shared" si="28"/>
        <v>0</v>
      </c>
      <c r="AI162" s="4">
        <f t="shared" si="28"/>
        <v>0</v>
      </c>
      <c r="AJ162" s="15">
        <f t="shared" si="25"/>
        <v>0</v>
      </c>
      <c r="AK162" s="1"/>
      <c r="AL162" s="1"/>
      <c r="AM162" s="1"/>
      <c r="AN162" s="1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spans="1:61" ht="14.25" customHeight="1" x14ac:dyDescent="0.25">
      <c r="A163" s="1"/>
      <c r="B163" s="52"/>
      <c r="C163" s="1" t="s">
        <v>24</v>
      </c>
      <c r="D163" s="4">
        <f t="shared" ref="D163:AI163" si="29">COUNTIF(D$5:D$147,"*1o*")</f>
        <v>1</v>
      </c>
      <c r="E163" s="4">
        <f t="shared" si="29"/>
        <v>0</v>
      </c>
      <c r="F163" s="4">
        <f t="shared" si="29"/>
        <v>0</v>
      </c>
      <c r="G163" s="4">
        <f t="shared" si="29"/>
        <v>1</v>
      </c>
      <c r="H163" s="4">
        <f t="shared" si="29"/>
        <v>1</v>
      </c>
      <c r="I163" s="4">
        <f t="shared" si="29"/>
        <v>0</v>
      </c>
      <c r="J163" s="4">
        <f t="shared" si="29"/>
        <v>0</v>
      </c>
      <c r="K163" s="4">
        <f t="shared" si="29"/>
        <v>0</v>
      </c>
      <c r="L163" s="4">
        <f t="shared" si="29"/>
        <v>0</v>
      </c>
      <c r="M163" s="4">
        <f t="shared" si="29"/>
        <v>0</v>
      </c>
      <c r="N163" s="4">
        <f t="shared" si="29"/>
        <v>1</v>
      </c>
      <c r="O163" s="4">
        <f t="shared" si="29"/>
        <v>0</v>
      </c>
      <c r="P163" s="4">
        <f t="shared" si="29"/>
        <v>0</v>
      </c>
      <c r="Q163" s="4">
        <f t="shared" si="29"/>
        <v>0</v>
      </c>
      <c r="R163" s="4">
        <f t="shared" si="29"/>
        <v>0</v>
      </c>
      <c r="S163" s="4">
        <f t="shared" si="29"/>
        <v>0</v>
      </c>
      <c r="T163" s="4">
        <f t="shared" si="29"/>
        <v>1</v>
      </c>
      <c r="U163" s="4">
        <f t="shared" si="29"/>
        <v>3</v>
      </c>
      <c r="V163" s="4">
        <f t="shared" si="29"/>
        <v>2</v>
      </c>
      <c r="W163" s="4">
        <f t="shared" si="29"/>
        <v>0</v>
      </c>
      <c r="X163" s="4">
        <f t="shared" si="29"/>
        <v>0</v>
      </c>
      <c r="Y163" s="4">
        <f t="shared" si="29"/>
        <v>0</v>
      </c>
      <c r="Z163" s="4">
        <f t="shared" si="29"/>
        <v>0</v>
      </c>
      <c r="AA163" s="4">
        <f t="shared" si="29"/>
        <v>0</v>
      </c>
      <c r="AB163" s="4">
        <f t="shared" si="29"/>
        <v>0</v>
      </c>
      <c r="AC163" s="4">
        <f t="shared" si="29"/>
        <v>2</v>
      </c>
      <c r="AD163" s="4">
        <f t="shared" si="29"/>
        <v>0</v>
      </c>
      <c r="AE163" s="4">
        <f t="shared" si="29"/>
        <v>0</v>
      </c>
      <c r="AF163" s="4">
        <f t="shared" si="29"/>
        <v>0</v>
      </c>
      <c r="AG163" s="4">
        <f t="shared" si="29"/>
        <v>0</v>
      </c>
      <c r="AH163" s="4">
        <f t="shared" si="29"/>
        <v>5</v>
      </c>
      <c r="AI163" s="4">
        <f t="shared" si="29"/>
        <v>0</v>
      </c>
      <c r="AJ163" s="15">
        <f t="shared" si="25"/>
        <v>17</v>
      </c>
      <c r="AK163" s="1"/>
      <c r="AL163" s="1"/>
      <c r="AM163" s="1"/>
      <c r="AN163" s="1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 spans="1:61" ht="14.25" customHeight="1" x14ac:dyDescent="0.25">
      <c r="A164" s="1"/>
      <c r="B164" s="1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15"/>
      <c r="AK164" s="1"/>
      <c r="AL164" s="1"/>
      <c r="AM164" s="1"/>
      <c r="AN164" s="1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 spans="1:61" ht="14.25" customHeight="1" x14ac:dyDescent="0.25">
      <c r="A165" s="1"/>
      <c r="B165" s="51">
        <v>2</v>
      </c>
      <c r="C165" s="1" t="s">
        <v>20</v>
      </c>
      <c r="D165" s="4">
        <f t="shared" ref="D165:AI165" si="30">COUNTIF(D$5:D$147,"*2m*")</f>
        <v>0</v>
      </c>
      <c r="E165" s="4">
        <f t="shared" si="30"/>
        <v>1</v>
      </c>
      <c r="F165" s="4">
        <f t="shared" si="30"/>
        <v>1</v>
      </c>
      <c r="G165" s="4">
        <f t="shared" si="30"/>
        <v>0</v>
      </c>
      <c r="H165" s="4">
        <f t="shared" si="30"/>
        <v>0</v>
      </c>
      <c r="I165" s="4">
        <f t="shared" si="30"/>
        <v>0</v>
      </c>
      <c r="J165" s="4">
        <f t="shared" si="30"/>
        <v>0</v>
      </c>
      <c r="K165" s="4">
        <f t="shared" si="30"/>
        <v>0</v>
      </c>
      <c r="L165" s="4">
        <f t="shared" si="30"/>
        <v>0</v>
      </c>
      <c r="M165" s="4">
        <f t="shared" si="30"/>
        <v>0</v>
      </c>
      <c r="N165" s="4">
        <f t="shared" si="30"/>
        <v>0</v>
      </c>
      <c r="O165" s="4">
        <f t="shared" si="30"/>
        <v>0</v>
      </c>
      <c r="P165" s="4">
        <f t="shared" si="30"/>
        <v>0</v>
      </c>
      <c r="Q165" s="4">
        <f t="shared" si="30"/>
        <v>0</v>
      </c>
      <c r="R165" s="4">
        <f t="shared" si="30"/>
        <v>2</v>
      </c>
      <c r="S165" s="4">
        <f t="shared" si="30"/>
        <v>2</v>
      </c>
      <c r="T165" s="4">
        <f t="shared" si="30"/>
        <v>1</v>
      </c>
      <c r="U165" s="4">
        <f t="shared" si="30"/>
        <v>0</v>
      </c>
      <c r="V165" s="4">
        <f t="shared" si="30"/>
        <v>0</v>
      </c>
      <c r="W165" s="4">
        <f t="shared" si="30"/>
        <v>0</v>
      </c>
      <c r="X165" s="4">
        <f t="shared" si="30"/>
        <v>0</v>
      </c>
      <c r="Y165" s="4">
        <f t="shared" si="30"/>
        <v>1</v>
      </c>
      <c r="Z165" s="4">
        <f t="shared" si="30"/>
        <v>0</v>
      </c>
      <c r="AA165" s="4">
        <f t="shared" si="30"/>
        <v>0</v>
      </c>
      <c r="AB165" s="4">
        <f t="shared" si="30"/>
        <v>0</v>
      </c>
      <c r="AC165" s="4">
        <f t="shared" si="30"/>
        <v>0</v>
      </c>
      <c r="AD165" s="4">
        <f t="shared" si="30"/>
        <v>0</v>
      </c>
      <c r="AE165" s="4">
        <f t="shared" si="30"/>
        <v>0</v>
      </c>
      <c r="AF165" s="4">
        <f t="shared" si="30"/>
        <v>0</v>
      </c>
      <c r="AG165" s="4">
        <f t="shared" si="30"/>
        <v>2</v>
      </c>
      <c r="AH165" s="4">
        <f t="shared" si="30"/>
        <v>0</v>
      </c>
      <c r="AI165" s="4">
        <f t="shared" si="30"/>
        <v>0</v>
      </c>
      <c r="AJ165" s="15">
        <f t="shared" ref="AJ165:AJ169" si="31">SUM(D165:AI165)</f>
        <v>10</v>
      </c>
      <c r="AK165" s="1"/>
      <c r="AL165" s="1"/>
      <c r="AM165" s="1"/>
      <c r="AN165" s="1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spans="1:61" ht="14.25" customHeight="1" x14ac:dyDescent="0.25">
      <c r="A166" s="1"/>
      <c r="B166" s="52"/>
      <c r="C166" s="1" t="s">
        <v>22</v>
      </c>
      <c r="D166" s="4">
        <f t="shared" ref="D166:AI166" si="32">COUNTIF(D$5:D$147,"*2b*")</f>
        <v>0</v>
      </c>
      <c r="E166" s="4">
        <f t="shared" si="32"/>
        <v>0</v>
      </c>
      <c r="F166" s="4">
        <f t="shared" si="32"/>
        <v>0</v>
      </c>
      <c r="G166" s="4">
        <f t="shared" si="32"/>
        <v>0</v>
      </c>
      <c r="H166" s="4">
        <f t="shared" si="32"/>
        <v>0</v>
      </c>
      <c r="I166" s="4">
        <f t="shared" si="32"/>
        <v>0</v>
      </c>
      <c r="J166" s="4">
        <f t="shared" si="32"/>
        <v>0</v>
      </c>
      <c r="K166" s="4">
        <f t="shared" si="32"/>
        <v>0</v>
      </c>
      <c r="L166" s="4">
        <f t="shared" si="32"/>
        <v>0</v>
      </c>
      <c r="M166" s="4">
        <f t="shared" si="32"/>
        <v>0</v>
      </c>
      <c r="N166" s="4">
        <f t="shared" si="32"/>
        <v>0</v>
      </c>
      <c r="O166" s="4">
        <f t="shared" si="32"/>
        <v>0</v>
      </c>
      <c r="P166" s="4">
        <f t="shared" si="32"/>
        <v>0</v>
      </c>
      <c r="Q166" s="4">
        <f t="shared" si="32"/>
        <v>0</v>
      </c>
      <c r="R166" s="4">
        <f t="shared" si="32"/>
        <v>0</v>
      </c>
      <c r="S166" s="4">
        <f t="shared" si="32"/>
        <v>0</v>
      </c>
      <c r="T166" s="4">
        <f t="shared" si="32"/>
        <v>1</v>
      </c>
      <c r="U166" s="4">
        <f t="shared" si="32"/>
        <v>2</v>
      </c>
      <c r="V166" s="4">
        <f t="shared" si="32"/>
        <v>0</v>
      </c>
      <c r="W166" s="4">
        <f t="shared" si="32"/>
        <v>0</v>
      </c>
      <c r="X166" s="4">
        <f t="shared" si="32"/>
        <v>0</v>
      </c>
      <c r="Y166" s="4">
        <f t="shared" si="32"/>
        <v>0</v>
      </c>
      <c r="Z166" s="4">
        <f t="shared" si="32"/>
        <v>0</v>
      </c>
      <c r="AA166" s="4">
        <f t="shared" si="32"/>
        <v>0</v>
      </c>
      <c r="AB166" s="4">
        <f t="shared" si="32"/>
        <v>0</v>
      </c>
      <c r="AC166" s="4">
        <f t="shared" si="32"/>
        <v>0</v>
      </c>
      <c r="AD166" s="4">
        <f t="shared" si="32"/>
        <v>0</v>
      </c>
      <c r="AE166" s="4">
        <f t="shared" si="32"/>
        <v>0</v>
      </c>
      <c r="AF166" s="4">
        <f t="shared" si="32"/>
        <v>0</v>
      </c>
      <c r="AG166" s="4">
        <f t="shared" si="32"/>
        <v>0</v>
      </c>
      <c r="AH166" s="4">
        <f t="shared" si="32"/>
        <v>0</v>
      </c>
      <c r="AI166" s="4">
        <f t="shared" si="32"/>
        <v>0</v>
      </c>
      <c r="AJ166" s="15">
        <f t="shared" si="31"/>
        <v>3</v>
      </c>
      <c r="AK166" s="1"/>
      <c r="AL166" s="1"/>
      <c r="AM166" s="1"/>
      <c r="AN166" s="1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spans="1:61" ht="14.25" customHeight="1" x14ac:dyDescent="0.25">
      <c r="A167" s="1"/>
      <c r="B167" s="52"/>
      <c r="C167" s="1" t="s">
        <v>21</v>
      </c>
      <c r="D167" s="4">
        <f t="shared" ref="D167:AI167" si="33">COUNTIF(D$5:D$147,"*2d*")</f>
        <v>0</v>
      </c>
      <c r="E167" s="4">
        <f t="shared" si="33"/>
        <v>2</v>
      </c>
      <c r="F167" s="4">
        <f t="shared" si="33"/>
        <v>0</v>
      </c>
      <c r="G167" s="4">
        <f t="shared" si="33"/>
        <v>0</v>
      </c>
      <c r="H167" s="4">
        <f t="shared" si="33"/>
        <v>0</v>
      </c>
      <c r="I167" s="4">
        <f t="shared" si="33"/>
        <v>0</v>
      </c>
      <c r="J167" s="4">
        <f t="shared" si="33"/>
        <v>0</v>
      </c>
      <c r="K167" s="4">
        <f t="shared" si="33"/>
        <v>0</v>
      </c>
      <c r="L167" s="4">
        <f t="shared" si="33"/>
        <v>0</v>
      </c>
      <c r="M167" s="4">
        <f t="shared" si="33"/>
        <v>0</v>
      </c>
      <c r="N167" s="4">
        <f t="shared" si="33"/>
        <v>0</v>
      </c>
      <c r="O167" s="4">
        <f t="shared" si="33"/>
        <v>0</v>
      </c>
      <c r="P167" s="4">
        <f t="shared" si="33"/>
        <v>0</v>
      </c>
      <c r="Q167" s="4">
        <f t="shared" si="33"/>
        <v>1</v>
      </c>
      <c r="R167" s="4">
        <f t="shared" si="33"/>
        <v>0</v>
      </c>
      <c r="S167" s="4">
        <f t="shared" si="33"/>
        <v>0</v>
      </c>
      <c r="T167" s="4">
        <f t="shared" si="33"/>
        <v>0</v>
      </c>
      <c r="U167" s="4">
        <f t="shared" si="33"/>
        <v>1</v>
      </c>
      <c r="V167" s="4">
        <f t="shared" si="33"/>
        <v>1</v>
      </c>
      <c r="W167" s="4">
        <f t="shared" si="33"/>
        <v>3</v>
      </c>
      <c r="X167" s="4">
        <f t="shared" si="33"/>
        <v>0</v>
      </c>
      <c r="Y167" s="4">
        <f t="shared" si="33"/>
        <v>0</v>
      </c>
      <c r="Z167" s="4">
        <f t="shared" si="33"/>
        <v>0</v>
      </c>
      <c r="AA167" s="4">
        <f t="shared" si="33"/>
        <v>0</v>
      </c>
      <c r="AB167" s="4">
        <f t="shared" si="33"/>
        <v>0</v>
      </c>
      <c r="AC167" s="4">
        <f t="shared" si="33"/>
        <v>0</v>
      </c>
      <c r="AD167" s="4">
        <f t="shared" si="33"/>
        <v>0</v>
      </c>
      <c r="AE167" s="4">
        <f t="shared" si="33"/>
        <v>0</v>
      </c>
      <c r="AF167" s="4">
        <f t="shared" si="33"/>
        <v>0</v>
      </c>
      <c r="AG167" s="4">
        <f t="shared" si="33"/>
        <v>1</v>
      </c>
      <c r="AH167" s="4">
        <f t="shared" si="33"/>
        <v>2</v>
      </c>
      <c r="AI167" s="4">
        <f t="shared" si="33"/>
        <v>0</v>
      </c>
      <c r="AJ167" s="15">
        <f t="shared" si="31"/>
        <v>11</v>
      </c>
      <c r="AK167" s="1"/>
      <c r="AL167" s="1"/>
      <c r="AM167" s="1"/>
      <c r="AN167" s="1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 spans="1:61" ht="14.25" customHeight="1" x14ac:dyDescent="0.25">
      <c r="A168" s="1"/>
      <c r="B168" s="52"/>
      <c r="C168" s="1" t="s">
        <v>23</v>
      </c>
      <c r="D168" s="4">
        <f t="shared" ref="D168:AI168" si="34">COUNTIF(D$5:D$147,"*2l*")</f>
        <v>0</v>
      </c>
      <c r="E168" s="4">
        <f t="shared" si="34"/>
        <v>0</v>
      </c>
      <c r="F168" s="4">
        <f t="shared" si="34"/>
        <v>0</v>
      </c>
      <c r="G168" s="4">
        <f t="shared" si="34"/>
        <v>0</v>
      </c>
      <c r="H168" s="4">
        <f t="shared" si="34"/>
        <v>0</v>
      </c>
      <c r="I168" s="4">
        <f t="shared" si="34"/>
        <v>0</v>
      </c>
      <c r="J168" s="4">
        <f t="shared" si="34"/>
        <v>0</v>
      </c>
      <c r="K168" s="4">
        <f t="shared" si="34"/>
        <v>0</v>
      </c>
      <c r="L168" s="4">
        <f t="shared" si="34"/>
        <v>0</v>
      </c>
      <c r="M168" s="4">
        <f t="shared" si="34"/>
        <v>0</v>
      </c>
      <c r="N168" s="4">
        <f t="shared" si="34"/>
        <v>0</v>
      </c>
      <c r="O168" s="4">
        <f t="shared" si="34"/>
        <v>0</v>
      </c>
      <c r="P168" s="4">
        <f t="shared" si="34"/>
        <v>0</v>
      </c>
      <c r="Q168" s="4">
        <f t="shared" si="34"/>
        <v>0</v>
      </c>
      <c r="R168" s="4">
        <f t="shared" si="34"/>
        <v>1</v>
      </c>
      <c r="S168" s="4">
        <f t="shared" si="34"/>
        <v>1</v>
      </c>
      <c r="T168" s="4">
        <f t="shared" si="34"/>
        <v>0</v>
      </c>
      <c r="U168" s="4">
        <f t="shared" si="34"/>
        <v>0</v>
      </c>
      <c r="V168" s="4">
        <f t="shared" si="34"/>
        <v>0</v>
      </c>
      <c r="W168" s="4">
        <f t="shared" si="34"/>
        <v>0</v>
      </c>
      <c r="X168" s="4">
        <f t="shared" si="34"/>
        <v>0</v>
      </c>
      <c r="Y168" s="4">
        <f t="shared" si="34"/>
        <v>0</v>
      </c>
      <c r="Z168" s="4">
        <f t="shared" si="34"/>
        <v>0</v>
      </c>
      <c r="AA168" s="4">
        <f t="shared" si="34"/>
        <v>0</v>
      </c>
      <c r="AB168" s="4">
        <f t="shared" si="34"/>
        <v>0</v>
      </c>
      <c r="AC168" s="4">
        <f t="shared" si="34"/>
        <v>0</v>
      </c>
      <c r="AD168" s="4">
        <f t="shared" si="34"/>
        <v>0</v>
      </c>
      <c r="AE168" s="4">
        <f t="shared" si="34"/>
        <v>0</v>
      </c>
      <c r="AF168" s="4">
        <f t="shared" si="34"/>
        <v>0</v>
      </c>
      <c r="AG168" s="4">
        <f t="shared" si="34"/>
        <v>0</v>
      </c>
      <c r="AH168" s="4">
        <f t="shared" si="34"/>
        <v>0</v>
      </c>
      <c r="AI168" s="4">
        <f t="shared" si="34"/>
        <v>0</v>
      </c>
      <c r="AJ168" s="15">
        <f t="shared" si="31"/>
        <v>2</v>
      </c>
      <c r="AK168" s="1"/>
      <c r="AL168" s="1"/>
      <c r="AM168" s="1"/>
      <c r="AN168" s="1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 spans="1:61" ht="14.25" customHeight="1" x14ac:dyDescent="0.25">
      <c r="A169" s="1"/>
      <c r="B169" s="52"/>
      <c r="C169" s="1" t="s">
        <v>24</v>
      </c>
      <c r="D169" s="4">
        <f t="shared" ref="D169:AI169" si="35">COUNTIF(D$5:D$147,"*2o*")</f>
        <v>0</v>
      </c>
      <c r="E169" s="4">
        <f t="shared" si="35"/>
        <v>0</v>
      </c>
      <c r="F169" s="4">
        <f t="shared" si="35"/>
        <v>0</v>
      </c>
      <c r="G169" s="4">
        <f t="shared" si="35"/>
        <v>0</v>
      </c>
      <c r="H169" s="4">
        <f t="shared" si="35"/>
        <v>0</v>
      </c>
      <c r="I169" s="4">
        <f t="shared" si="35"/>
        <v>0</v>
      </c>
      <c r="J169" s="4">
        <f t="shared" si="35"/>
        <v>0</v>
      </c>
      <c r="K169" s="4">
        <f t="shared" si="35"/>
        <v>0</v>
      </c>
      <c r="L169" s="4">
        <f t="shared" si="35"/>
        <v>0</v>
      </c>
      <c r="M169" s="4">
        <f t="shared" si="35"/>
        <v>0</v>
      </c>
      <c r="N169" s="4">
        <f t="shared" si="35"/>
        <v>0</v>
      </c>
      <c r="O169" s="4">
        <f t="shared" si="35"/>
        <v>0</v>
      </c>
      <c r="P169" s="4">
        <f t="shared" si="35"/>
        <v>1</v>
      </c>
      <c r="Q169" s="4">
        <f t="shared" si="35"/>
        <v>2</v>
      </c>
      <c r="R169" s="4">
        <f t="shared" si="35"/>
        <v>1</v>
      </c>
      <c r="S169" s="4">
        <f t="shared" si="35"/>
        <v>0</v>
      </c>
      <c r="T169" s="4">
        <f t="shared" si="35"/>
        <v>0</v>
      </c>
      <c r="U169" s="4">
        <f t="shared" si="35"/>
        <v>0</v>
      </c>
      <c r="V169" s="4">
        <f t="shared" si="35"/>
        <v>2</v>
      </c>
      <c r="W169" s="4">
        <f t="shared" si="35"/>
        <v>1</v>
      </c>
      <c r="X169" s="4">
        <f t="shared" si="35"/>
        <v>0</v>
      </c>
      <c r="Y169" s="4">
        <f t="shared" si="35"/>
        <v>0</v>
      </c>
      <c r="Z169" s="4">
        <f t="shared" si="35"/>
        <v>0</v>
      </c>
      <c r="AA169" s="4">
        <f t="shared" si="35"/>
        <v>0</v>
      </c>
      <c r="AB169" s="4">
        <f t="shared" si="35"/>
        <v>0</v>
      </c>
      <c r="AC169" s="4">
        <f t="shared" si="35"/>
        <v>0</v>
      </c>
      <c r="AD169" s="4">
        <f t="shared" si="35"/>
        <v>0</v>
      </c>
      <c r="AE169" s="4">
        <f t="shared" si="35"/>
        <v>0</v>
      </c>
      <c r="AF169" s="4">
        <f t="shared" si="35"/>
        <v>1</v>
      </c>
      <c r="AG169" s="4">
        <f t="shared" si="35"/>
        <v>2</v>
      </c>
      <c r="AH169" s="4">
        <f t="shared" si="35"/>
        <v>0</v>
      </c>
      <c r="AI169" s="4">
        <f t="shared" si="35"/>
        <v>0</v>
      </c>
      <c r="AJ169" s="15">
        <f t="shared" si="31"/>
        <v>10</v>
      </c>
      <c r="AK169" s="1"/>
      <c r="AL169" s="1"/>
      <c r="AM169" s="1"/>
      <c r="AN169" s="1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 spans="1:61" ht="14.25" customHeight="1" x14ac:dyDescent="0.25">
      <c r="A170" s="1"/>
      <c r="B170" s="1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15"/>
      <c r="AK170" s="1"/>
      <c r="AL170" s="1"/>
      <c r="AM170" s="1"/>
      <c r="AN170" s="1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 spans="1:61" ht="14.25" customHeight="1" x14ac:dyDescent="0.25">
      <c r="A171" s="1"/>
      <c r="B171" s="51">
        <v>3</v>
      </c>
      <c r="C171" s="1" t="s">
        <v>20</v>
      </c>
      <c r="D171" s="4">
        <f t="shared" ref="D171:AI171" si="36">COUNTIF(D$5:D$147,"*3m*")</f>
        <v>0</v>
      </c>
      <c r="E171" s="4">
        <f t="shared" si="36"/>
        <v>2</v>
      </c>
      <c r="F171" s="4">
        <f t="shared" si="36"/>
        <v>5</v>
      </c>
      <c r="G171" s="4">
        <f t="shared" si="36"/>
        <v>0</v>
      </c>
      <c r="H171" s="4">
        <f t="shared" si="36"/>
        <v>2</v>
      </c>
      <c r="I171" s="4">
        <f t="shared" si="36"/>
        <v>1</v>
      </c>
      <c r="J171" s="4">
        <f t="shared" si="36"/>
        <v>0</v>
      </c>
      <c r="K171" s="4">
        <f t="shared" si="36"/>
        <v>1</v>
      </c>
      <c r="L171" s="4">
        <f t="shared" si="36"/>
        <v>0</v>
      </c>
      <c r="M171" s="4">
        <f t="shared" si="36"/>
        <v>1</v>
      </c>
      <c r="N171" s="4">
        <f t="shared" si="36"/>
        <v>0</v>
      </c>
      <c r="O171" s="4">
        <f t="shared" si="36"/>
        <v>0</v>
      </c>
      <c r="P171" s="4">
        <f t="shared" si="36"/>
        <v>2</v>
      </c>
      <c r="Q171" s="4">
        <f t="shared" si="36"/>
        <v>2</v>
      </c>
      <c r="R171" s="4">
        <f t="shared" si="36"/>
        <v>3</v>
      </c>
      <c r="S171" s="4">
        <f t="shared" si="36"/>
        <v>0</v>
      </c>
      <c r="T171" s="4">
        <f t="shared" si="36"/>
        <v>0</v>
      </c>
      <c r="U171" s="4">
        <f t="shared" si="36"/>
        <v>1</v>
      </c>
      <c r="V171" s="4">
        <f t="shared" si="36"/>
        <v>3</v>
      </c>
      <c r="W171" s="4">
        <f t="shared" si="36"/>
        <v>0</v>
      </c>
      <c r="X171" s="4">
        <f t="shared" si="36"/>
        <v>0</v>
      </c>
      <c r="Y171" s="4">
        <f t="shared" si="36"/>
        <v>0</v>
      </c>
      <c r="Z171" s="4">
        <f t="shared" si="36"/>
        <v>0</v>
      </c>
      <c r="AA171" s="4">
        <f t="shared" si="36"/>
        <v>0</v>
      </c>
      <c r="AB171" s="4">
        <f t="shared" si="36"/>
        <v>0</v>
      </c>
      <c r="AC171" s="4">
        <f t="shared" si="36"/>
        <v>0</v>
      </c>
      <c r="AD171" s="4">
        <f t="shared" si="36"/>
        <v>0</v>
      </c>
      <c r="AE171" s="4">
        <f t="shared" si="36"/>
        <v>0</v>
      </c>
      <c r="AF171" s="4">
        <f t="shared" si="36"/>
        <v>1</v>
      </c>
      <c r="AG171" s="4">
        <f t="shared" si="36"/>
        <v>1</v>
      </c>
      <c r="AH171" s="4">
        <f t="shared" si="36"/>
        <v>2</v>
      </c>
      <c r="AI171" s="4">
        <f t="shared" si="36"/>
        <v>0</v>
      </c>
      <c r="AJ171" s="15">
        <f t="shared" ref="AJ171:AJ175" si="37">SUM(D171:AI171)</f>
        <v>27</v>
      </c>
      <c r="AK171" s="1"/>
      <c r="AL171" s="1"/>
      <c r="AM171" s="1"/>
      <c r="AN171" s="1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spans="1:61" ht="14.25" customHeight="1" x14ac:dyDescent="0.25">
      <c r="A172" s="1"/>
      <c r="B172" s="52"/>
      <c r="C172" s="1" t="s">
        <v>22</v>
      </c>
      <c r="D172" s="4">
        <f t="shared" ref="D172:AI172" si="38">COUNTIF(D$5:D$147,"*3b*")</f>
        <v>0</v>
      </c>
      <c r="E172" s="4">
        <f t="shared" si="38"/>
        <v>2</v>
      </c>
      <c r="F172" s="4">
        <f t="shared" si="38"/>
        <v>4</v>
      </c>
      <c r="G172" s="4">
        <f t="shared" si="38"/>
        <v>1</v>
      </c>
      <c r="H172" s="4">
        <f t="shared" si="38"/>
        <v>2</v>
      </c>
      <c r="I172" s="4">
        <f t="shared" si="38"/>
        <v>1</v>
      </c>
      <c r="J172" s="4">
        <f t="shared" si="38"/>
        <v>0</v>
      </c>
      <c r="K172" s="4">
        <f t="shared" si="38"/>
        <v>1</v>
      </c>
      <c r="L172" s="4">
        <f t="shared" si="38"/>
        <v>0</v>
      </c>
      <c r="M172" s="4">
        <f t="shared" si="38"/>
        <v>1</v>
      </c>
      <c r="N172" s="4">
        <f t="shared" si="38"/>
        <v>0</v>
      </c>
      <c r="O172" s="4">
        <f t="shared" si="38"/>
        <v>0</v>
      </c>
      <c r="P172" s="4">
        <f t="shared" si="38"/>
        <v>1</v>
      </c>
      <c r="Q172" s="4">
        <f t="shared" si="38"/>
        <v>1</v>
      </c>
      <c r="R172" s="4">
        <f t="shared" si="38"/>
        <v>2</v>
      </c>
      <c r="S172" s="4">
        <f t="shared" si="38"/>
        <v>0</v>
      </c>
      <c r="T172" s="4">
        <f t="shared" si="38"/>
        <v>1</v>
      </c>
      <c r="U172" s="4">
        <f t="shared" si="38"/>
        <v>1</v>
      </c>
      <c r="V172" s="4">
        <f t="shared" si="38"/>
        <v>3</v>
      </c>
      <c r="W172" s="4">
        <f t="shared" si="38"/>
        <v>0</v>
      </c>
      <c r="X172" s="4">
        <f t="shared" si="38"/>
        <v>0</v>
      </c>
      <c r="Y172" s="4">
        <f t="shared" si="38"/>
        <v>0</v>
      </c>
      <c r="Z172" s="4">
        <f t="shared" si="38"/>
        <v>0</v>
      </c>
      <c r="AA172" s="4">
        <f t="shared" si="38"/>
        <v>0</v>
      </c>
      <c r="AB172" s="4">
        <f t="shared" si="38"/>
        <v>0</v>
      </c>
      <c r="AC172" s="4">
        <f t="shared" si="38"/>
        <v>0</v>
      </c>
      <c r="AD172" s="4">
        <f t="shared" si="38"/>
        <v>0</v>
      </c>
      <c r="AE172" s="4">
        <f t="shared" si="38"/>
        <v>0</v>
      </c>
      <c r="AF172" s="4">
        <f t="shared" si="38"/>
        <v>1</v>
      </c>
      <c r="AG172" s="4">
        <f t="shared" si="38"/>
        <v>1</v>
      </c>
      <c r="AH172" s="4">
        <f t="shared" si="38"/>
        <v>2</v>
      </c>
      <c r="AI172" s="4">
        <f t="shared" si="38"/>
        <v>0</v>
      </c>
      <c r="AJ172" s="15">
        <f t="shared" si="37"/>
        <v>25</v>
      </c>
      <c r="AK172" s="1"/>
      <c r="AL172" s="1"/>
      <c r="AM172" s="1"/>
      <c r="AN172" s="1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spans="1:61" ht="14.25" customHeight="1" x14ac:dyDescent="0.25">
      <c r="A173" s="1"/>
      <c r="B173" s="52"/>
      <c r="C173" s="1" t="s">
        <v>21</v>
      </c>
      <c r="D173" s="4">
        <f t="shared" ref="D173:AI173" si="39">COUNTIF(D$5:D$147,"*3d*")</f>
        <v>0</v>
      </c>
      <c r="E173" s="4">
        <f t="shared" si="39"/>
        <v>2</v>
      </c>
      <c r="F173" s="4">
        <f t="shared" si="39"/>
        <v>4</v>
      </c>
      <c r="G173" s="4">
        <f t="shared" si="39"/>
        <v>1</v>
      </c>
      <c r="H173" s="4">
        <f t="shared" si="39"/>
        <v>2</v>
      </c>
      <c r="I173" s="4">
        <f t="shared" si="39"/>
        <v>1</v>
      </c>
      <c r="J173" s="4">
        <f t="shared" si="39"/>
        <v>0</v>
      </c>
      <c r="K173" s="4">
        <f t="shared" si="39"/>
        <v>1</v>
      </c>
      <c r="L173" s="4">
        <f t="shared" si="39"/>
        <v>0</v>
      </c>
      <c r="M173" s="4">
        <f t="shared" si="39"/>
        <v>1</v>
      </c>
      <c r="N173" s="4">
        <f t="shared" si="39"/>
        <v>0</v>
      </c>
      <c r="O173" s="4">
        <f t="shared" si="39"/>
        <v>0</v>
      </c>
      <c r="P173" s="4">
        <f t="shared" si="39"/>
        <v>1</v>
      </c>
      <c r="Q173" s="4">
        <f t="shared" si="39"/>
        <v>2</v>
      </c>
      <c r="R173" s="4">
        <f t="shared" si="39"/>
        <v>2</v>
      </c>
      <c r="S173" s="4">
        <f t="shared" si="39"/>
        <v>0</v>
      </c>
      <c r="T173" s="4">
        <f t="shared" si="39"/>
        <v>0</v>
      </c>
      <c r="U173" s="4">
        <f t="shared" si="39"/>
        <v>1</v>
      </c>
      <c r="V173" s="4">
        <f t="shared" si="39"/>
        <v>3</v>
      </c>
      <c r="W173" s="4">
        <f t="shared" si="39"/>
        <v>0</v>
      </c>
      <c r="X173" s="4">
        <f t="shared" si="39"/>
        <v>0</v>
      </c>
      <c r="Y173" s="4">
        <f t="shared" si="39"/>
        <v>0</v>
      </c>
      <c r="Z173" s="4">
        <f t="shared" si="39"/>
        <v>0</v>
      </c>
      <c r="AA173" s="4">
        <f t="shared" si="39"/>
        <v>0</v>
      </c>
      <c r="AB173" s="4">
        <f t="shared" si="39"/>
        <v>0</v>
      </c>
      <c r="AC173" s="4">
        <f t="shared" si="39"/>
        <v>0</v>
      </c>
      <c r="AD173" s="4">
        <f t="shared" si="39"/>
        <v>0</v>
      </c>
      <c r="AE173" s="4">
        <f t="shared" si="39"/>
        <v>0</v>
      </c>
      <c r="AF173" s="4">
        <f t="shared" si="39"/>
        <v>1</v>
      </c>
      <c r="AG173" s="4">
        <f t="shared" si="39"/>
        <v>2</v>
      </c>
      <c r="AH173" s="4">
        <f t="shared" si="39"/>
        <v>2</v>
      </c>
      <c r="AI173" s="4">
        <f t="shared" si="39"/>
        <v>0</v>
      </c>
      <c r="AJ173" s="15">
        <f t="shared" si="37"/>
        <v>26</v>
      </c>
      <c r="AK173" s="1"/>
      <c r="AL173" s="1"/>
      <c r="AM173" s="1"/>
      <c r="AN173" s="1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 spans="1:61" ht="14.25" customHeight="1" x14ac:dyDescent="0.25">
      <c r="A174" s="1"/>
      <c r="B174" s="52"/>
      <c r="C174" s="1" t="s">
        <v>23</v>
      </c>
      <c r="D174" s="4">
        <f t="shared" ref="D174:AI174" si="40">COUNTIF(D$5:D$147,"*3l*")</f>
        <v>0</v>
      </c>
      <c r="E174" s="4">
        <f t="shared" si="40"/>
        <v>2</v>
      </c>
      <c r="F174" s="4">
        <f t="shared" si="40"/>
        <v>4</v>
      </c>
      <c r="G174" s="4">
        <f t="shared" si="40"/>
        <v>1</v>
      </c>
      <c r="H174" s="4">
        <f t="shared" si="40"/>
        <v>2</v>
      </c>
      <c r="I174" s="4">
        <f t="shared" si="40"/>
        <v>1</v>
      </c>
      <c r="J174" s="4">
        <f t="shared" si="40"/>
        <v>0</v>
      </c>
      <c r="K174" s="4">
        <f t="shared" si="40"/>
        <v>1</v>
      </c>
      <c r="L174" s="4">
        <f t="shared" si="40"/>
        <v>0</v>
      </c>
      <c r="M174" s="4">
        <f t="shared" si="40"/>
        <v>1</v>
      </c>
      <c r="N174" s="4">
        <f t="shared" si="40"/>
        <v>0</v>
      </c>
      <c r="O174" s="4">
        <f t="shared" si="40"/>
        <v>0</v>
      </c>
      <c r="P174" s="4">
        <f t="shared" si="40"/>
        <v>1</v>
      </c>
      <c r="Q174" s="4">
        <f t="shared" si="40"/>
        <v>1</v>
      </c>
      <c r="R174" s="4">
        <f t="shared" si="40"/>
        <v>2</v>
      </c>
      <c r="S174" s="4">
        <f t="shared" si="40"/>
        <v>0</v>
      </c>
      <c r="T174" s="4">
        <f t="shared" si="40"/>
        <v>0</v>
      </c>
      <c r="U174" s="4">
        <f t="shared" si="40"/>
        <v>1</v>
      </c>
      <c r="V174" s="4">
        <f t="shared" si="40"/>
        <v>3</v>
      </c>
      <c r="W174" s="4">
        <f t="shared" si="40"/>
        <v>0</v>
      </c>
      <c r="X174" s="4">
        <f t="shared" si="40"/>
        <v>0</v>
      </c>
      <c r="Y174" s="4">
        <f t="shared" si="40"/>
        <v>0</v>
      </c>
      <c r="Z174" s="4">
        <f t="shared" si="40"/>
        <v>0</v>
      </c>
      <c r="AA174" s="4">
        <f t="shared" si="40"/>
        <v>0</v>
      </c>
      <c r="AB174" s="4">
        <f t="shared" si="40"/>
        <v>0</v>
      </c>
      <c r="AC174" s="4">
        <f t="shared" si="40"/>
        <v>0</v>
      </c>
      <c r="AD174" s="4">
        <f t="shared" si="40"/>
        <v>0</v>
      </c>
      <c r="AE174" s="4">
        <f t="shared" si="40"/>
        <v>0</v>
      </c>
      <c r="AF174" s="4">
        <f t="shared" si="40"/>
        <v>1</v>
      </c>
      <c r="AG174" s="4">
        <f t="shared" si="40"/>
        <v>1</v>
      </c>
      <c r="AH174" s="4">
        <f t="shared" si="40"/>
        <v>3</v>
      </c>
      <c r="AI174" s="4">
        <f t="shared" si="40"/>
        <v>0</v>
      </c>
      <c r="AJ174" s="15">
        <f t="shared" si="37"/>
        <v>25</v>
      </c>
      <c r="AK174" s="1"/>
      <c r="AL174" s="1"/>
      <c r="AM174" s="1"/>
      <c r="AN174" s="1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spans="1:61" ht="14.25" customHeight="1" x14ac:dyDescent="0.25">
      <c r="A175" s="1"/>
      <c r="B175" s="52"/>
      <c r="C175" s="1" t="s">
        <v>24</v>
      </c>
      <c r="D175" s="4">
        <f t="shared" ref="D175:AI175" si="41">COUNTIF(D$5:D$147,"*3o*")</f>
        <v>0</v>
      </c>
      <c r="E175" s="4">
        <f t="shared" si="41"/>
        <v>2</v>
      </c>
      <c r="F175" s="4">
        <f t="shared" si="41"/>
        <v>4</v>
      </c>
      <c r="G175" s="4">
        <f t="shared" si="41"/>
        <v>1</v>
      </c>
      <c r="H175" s="4">
        <f t="shared" si="41"/>
        <v>2</v>
      </c>
      <c r="I175" s="4">
        <f t="shared" si="41"/>
        <v>1</v>
      </c>
      <c r="J175" s="4">
        <f t="shared" si="41"/>
        <v>0</v>
      </c>
      <c r="K175" s="4">
        <f t="shared" si="41"/>
        <v>1</v>
      </c>
      <c r="L175" s="4">
        <f t="shared" si="41"/>
        <v>0</v>
      </c>
      <c r="M175" s="4">
        <f t="shared" si="41"/>
        <v>1</v>
      </c>
      <c r="N175" s="4">
        <f t="shared" si="41"/>
        <v>1</v>
      </c>
      <c r="O175" s="4">
        <f t="shared" si="41"/>
        <v>0</v>
      </c>
      <c r="P175" s="4">
        <f t="shared" si="41"/>
        <v>1</v>
      </c>
      <c r="Q175" s="4">
        <f t="shared" si="41"/>
        <v>2</v>
      </c>
      <c r="R175" s="4">
        <f t="shared" si="41"/>
        <v>3</v>
      </c>
      <c r="S175" s="4">
        <f t="shared" si="41"/>
        <v>0</v>
      </c>
      <c r="T175" s="4">
        <f t="shared" si="41"/>
        <v>1</v>
      </c>
      <c r="U175" s="4">
        <f t="shared" si="41"/>
        <v>1</v>
      </c>
      <c r="V175" s="4">
        <f t="shared" si="41"/>
        <v>3</v>
      </c>
      <c r="W175" s="4">
        <f t="shared" si="41"/>
        <v>0</v>
      </c>
      <c r="X175" s="4">
        <f t="shared" si="41"/>
        <v>0</v>
      </c>
      <c r="Y175" s="4">
        <f t="shared" si="41"/>
        <v>1</v>
      </c>
      <c r="Z175" s="4">
        <f t="shared" si="41"/>
        <v>1</v>
      </c>
      <c r="AA175" s="4">
        <f t="shared" si="41"/>
        <v>0</v>
      </c>
      <c r="AB175" s="4">
        <f t="shared" si="41"/>
        <v>0</v>
      </c>
      <c r="AC175" s="4">
        <f t="shared" si="41"/>
        <v>0</v>
      </c>
      <c r="AD175" s="4">
        <f t="shared" si="41"/>
        <v>0</v>
      </c>
      <c r="AE175" s="4">
        <f t="shared" si="41"/>
        <v>0</v>
      </c>
      <c r="AF175" s="4">
        <f t="shared" si="41"/>
        <v>1</v>
      </c>
      <c r="AG175" s="4">
        <f t="shared" si="41"/>
        <v>2</v>
      </c>
      <c r="AH175" s="4">
        <f t="shared" si="41"/>
        <v>3</v>
      </c>
      <c r="AI175" s="4">
        <f t="shared" si="41"/>
        <v>1</v>
      </c>
      <c r="AJ175" s="15">
        <f t="shared" si="37"/>
        <v>33</v>
      </c>
      <c r="AK175" s="1"/>
      <c r="AL175" s="1"/>
      <c r="AM175" s="1"/>
      <c r="AN175" s="1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 spans="1:61" ht="14.25" customHeight="1" x14ac:dyDescent="0.25">
      <c r="A176" s="1"/>
      <c r="B176" s="1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15"/>
      <c r="AK176" s="1"/>
      <c r="AL176" s="1"/>
      <c r="AM176" s="1"/>
      <c r="AN176" s="1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spans="1:61" ht="14.25" customHeight="1" x14ac:dyDescent="0.25">
      <c r="A177" s="1"/>
      <c r="B177" s="1">
        <v>3</v>
      </c>
      <c r="C177" s="1" t="s">
        <v>271</v>
      </c>
      <c r="D177" s="4">
        <f t="shared" ref="D177:AI177" si="42">COUNTIF(D$5:D$147,"*3m3b3d3l3o*")</f>
        <v>0</v>
      </c>
      <c r="E177" s="4">
        <f t="shared" si="42"/>
        <v>2</v>
      </c>
      <c r="F177" s="4">
        <f t="shared" si="42"/>
        <v>4</v>
      </c>
      <c r="G177" s="4">
        <f t="shared" si="42"/>
        <v>0</v>
      </c>
      <c r="H177" s="4">
        <f t="shared" si="42"/>
        <v>2</v>
      </c>
      <c r="I177" s="4">
        <f t="shared" si="42"/>
        <v>1</v>
      </c>
      <c r="J177" s="4">
        <f t="shared" si="42"/>
        <v>0</v>
      </c>
      <c r="K177" s="4">
        <f t="shared" si="42"/>
        <v>1</v>
      </c>
      <c r="L177" s="4">
        <f t="shared" si="42"/>
        <v>0</v>
      </c>
      <c r="M177" s="4">
        <f t="shared" si="42"/>
        <v>1</v>
      </c>
      <c r="N177" s="4">
        <f t="shared" si="42"/>
        <v>0</v>
      </c>
      <c r="O177" s="4">
        <f t="shared" si="42"/>
        <v>0</v>
      </c>
      <c r="P177" s="4">
        <f t="shared" si="42"/>
        <v>1</v>
      </c>
      <c r="Q177" s="4">
        <f t="shared" si="42"/>
        <v>1</v>
      </c>
      <c r="R177" s="4">
        <f t="shared" si="42"/>
        <v>2</v>
      </c>
      <c r="S177" s="4">
        <f t="shared" si="42"/>
        <v>0</v>
      </c>
      <c r="T177" s="4">
        <f t="shared" si="42"/>
        <v>0</v>
      </c>
      <c r="U177" s="4">
        <f t="shared" si="42"/>
        <v>1</v>
      </c>
      <c r="V177" s="4">
        <f t="shared" si="42"/>
        <v>3</v>
      </c>
      <c r="W177" s="4">
        <f t="shared" si="42"/>
        <v>0</v>
      </c>
      <c r="X177" s="4">
        <f t="shared" si="42"/>
        <v>0</v>
      </c>
      <c r="Y177" s="4">
        <f t="shared" si="42"/>
        <v>0</v>
      </c>
      <c r="Z177" s="4">
        <f t="shared" si="42"/>
        <v>0</v>
      </c>
      <c r="AA177" s="4">
        <f t="shared" si="42"/>
        <v>0</v>
      </c>
      <c r="AB177" s="4">
        <f t="shared" si="42"/>
        <v>0</v>
      </c>
      <c r="AC177" s="4">
        <f t="shared" si="42"/>
        <v>0</v>
      </c>
      <c r="AD177" s="4">
        <f t="shared" si="42"/>
        <v>0</v>
      </c>
      <c r="AE177" s="4">
        <f t="shared" si="42"/>
        <v>0</v>
      </c>
      <c r="AF177" s="4">
        <f t="shared" si="42"/>
        <v>1</v>
      </c>
      <c r="AG177" s="4">
        <f t="shared" si="42"/>
        <v>1</v>
      </c>
      <c r="AH177" s="4">
        <f t="shared" si="42"/>
        <v>2</v>
      </c>
      <c r="AI177" s="4">
        <f t="shared" si="42"/>
        <v>0</v>
      </c>
      <c r="AJ177" s="15">
        <f>SUM(D177:AI177)</f>
        <v>23</v>
      </c>
      <c r="AK177" s="1"/>
      <c r="AL177" s="1"/>
      <c r="AM177" s="1"/>
      <c r="AN177" s="1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spans="1:61" ht="14.25" customHeight="1" x14ac:dyDescent="0.25">
      <c r="A178" s="1"/>
      <c r="B178" s="1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spans="1:61" ht="14.25" customHeight="1" x14ac:dyDescent="0.25">
      <c r="A179" s="1"/>
      <c r="B179" s="1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 spans="1:61" ht="14.25" customHeight="1" x14ac:dyDescent="0.25">
      <c r="A180" s="1"/>
      <c r="B180" s="1"/>
      <c r="C180" s="29" t="s">
        <v>37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spans="1:61" ht="14.25" customHeight="1" x14ac:dyDescent="0.25">
      <c r="A181" s="1"/>
      <c r="B181" s="1"/>
      <c r="C181" s="29" t="s">
        <v>165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 spans="1:61" ht="14.25" customHeight="1" x14ac:dyDescent="0.25">
      <c r="A182" s="1"/>
      <c r="B182" s="1"/>
      <c r="C182" s="1" t="s">
        <v>76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 spans="1:61" ht="14.25" customHeight="1" x14ac:dyDescent="0.25">
      <c r="A183" s="1"/>
      <c r="B183" s="1"/>
      <c r="C183" s="1" t="s">
        <v>272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spans="1:61" ht="14.25" customHeight="1" x14ac:dyDescent="0.25">
      <c r="A184" s="1"/>
      <c r="B184" s="1"/>
      <c r="C184" s="1" t="s">
        <v>119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 spans="1:61" ht="14.25" customHeight="1" x14ac:dyDescent="0.25">
      <c r="A185" s="1"/>
      <c r="B185" s="1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 spans="1:61" ht="14.25" customHeight="1" x14ac:dyDescent="0.25">
      <c r="A186" s="1"/>
      <c r="B186" s="1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spans="1:61" ht="14.25" customHeight="1" x14ac:dyDescent="0.25">
      <c r="A187" s="1"/>
      <c r="B187" s="1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 spans="1:61" ht="14.25" customHeight="1" x14ac:dyDescent="0.25">
      <c r="A188" s="1"/>
      <c r="B188" s="1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 spans="1:61" ht="14.25" customHeight="1" x14ac:dyDescent="0.25">
      <c r="A189" s="1"/>
      <c r="B189" s="1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spans="1:61" ht="14.25" customHeight="1" x14ac:dyDescent="0.25">
      <c r="A190" s="1"/>
      <c r="B190" s="1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 spans="1:61" ht="14.25" customHeight="1" x14ac:dyDescent="0.25">
      <c r="A191" s="1"/>
      <c r="B191" s="1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 spans="1:61" ht="14.25" customHeight="1" x14ac:dyDescent="0.25">
      <c r="A192" s="1"/>
      <c r="B192" s="1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 spans="1:61" ht="14.25" customHeight="1" x14ac:dyDescent="0.25">
      <c r="A193" s="1"/>
      <c r="B193" s="1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 spans="1:61" ht="14.25" customHeight="1" x14ac:dyDescent="0.25">
      <c r="A194" s="1"/>
      <c r="B194" s="1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 spans="1:61" ht="14.25" customHeight="1" x14ac:dyDescent="0.25">
      <c r="A195" s="1"/>
      <c r="B195" s="1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spans="1:61" ht="14.25" customHeight="1" x14ac:dyDescent="0.25">
      <c r="A196" s="1"/>
      <c r="B196" s="1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spans="1:61" ht="14.25" customHeight="1" x14ac:dyDescent="0.25">
      <c r="A197" s="1"/>
      <c r="B197" s="1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spans="1:61" ht="14.25" customHeight="1" x14ac:dyDescent="0.25">
      <c r="A198" s="1"/>
      <c r="B198" s="1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spans="1:61" ht="14.25" customHeight="1" x14ac:dyDescent="0.25">
      <c r="A199" s="1"/>
      <c r="B199" s="1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 spans="1:61" ht="14.25" customHeight="1" x14ac:dyDescent="0.25">
      <c r="A200" s="1"/>
      <c r="B200" s="1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spans="1:61" ht="14.25" customHeight="1" x14ac:dyDescent="0.25">
      <c r="A201" s="1"/>
      <c r="B201" s="1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1"/>
      <c r="AL201" s="1"/>
      <c r="AM201" s="1"/>
      <c r="AN201" s="1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 spans="1:61" ht="14.25" customHeight="1" x14ac:dyDescent="0.25">
      <c r="A202" s="1"/>
      <c r="B202" s="1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1"/>
      <c r="AL202" s="1"/>
      <c r="AM202" s="1"/>
      <c r="AN202" s="1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 spans="1:61" ht="14.25" customHeight="1" x14ac:dyDescent="0.25">
      <c r="A203" s="1"/>
      <c r="B203" s="1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1"/>
      <c r="AL203" s="1"/>
      <c r="AM203" s="1"/>
      <c r="AN203" s="1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spans="1:61" ht="14.25" customHeight="1" x14ac:dyDescent="0.25">
      <c r="A204" s="1"/>
      <c r="B204" s="1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1"/>
      <c r="AL204" s="1"/>
      <c r="AM204" s="1"/>
      <c r="AN204" s="1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spans="1:61" ht="14.25" customHeight="1" x14ac:dyDescent="0.25">
      <c r="A205" s="1"/>
      <c r="B205" s="1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1"/>
      <c r="AL205" s="1"/>
      <c r="AM205" s="1"/>
      <c r="AN205" s="1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spans="1:61" ht="14.25" customHeight="1" x14ac:dyDescent="0.25">
      <c r="A206" s="1"/>
      <c r="B206" s="1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1"/>
      <c r="AL206" s="1"/>
      <c r="AM206" s="1"/>
      <c r="AN206" s="1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 spans="1:61" ht="14.25" customHeight="1" x14ac:dyDescent="0.25">
      <c r="A207" s="1"/>
      <c r="B207" s="1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1"/>
      <c r="AL207" s="1"/>
      <c r="AM207" s="1"/>
      <c r="AN207" s="1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spans="1:61" ht="14.25" customHeight="1" x14ac:dyDescent="0.25">
      <c r="A208" s="1"/>
      <c r="B208" s="1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1"/>
      <c r="AL208" s="1"/>
      <c r="AM208" s="1"/>
      <c r="AN208" s="1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 spans="1:61" ht="14.25" customHeight="1" x14ac:dyDescent="0.25">
      <c r="A209" s="1"/>
      <c r="B209" s="1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1"/>
      <c r="AL209" s="1"/>
      <c r="AM209" s="1"/>
      <c r="AN209" s="1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 spans="1:61" ht="14.25" customHeight="1" x14ac:dyDescent="0.25">
      <c r="A210" s="1"/>
      <c r="B210" s="1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1"/>
      <c r="AL210" s="1"/>
      <c r="AM210" s="1"/>
      <c r="AN210" s="1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spans="1:61" ht="14.25" customHeight="1" x14ac:dyDescent="0.25">
      <c r="A211" s="1"/>
      <c r="B211" s="1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1"/>
      <c r="AL211" s="1"/>
      <c r="AM211" s="1"/>
      <c r="AN211" s="1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 spans="1:61" ht="14.25" customHeight="1" x14ac:dyDescent="0.25">
      <c r="A212" s="1"/>
      <c r="B212" s="1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1"/>
      <c r="AL212" s="1"/>
      <c r="AM212" s="1"/>
      <c r="AN212" s="1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spans="1:61" ht="14.25" customHeight="1" x14ac:dyDescent="0.25">
      <c r="A213" s="1"/>
      <c r="B213" s="1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1"/>
      <c r="AL213" s="1"/>
      <c r="AM213" s="1"/>
      <c r="AN213" s="1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 spans="1:61" ht="14.25" customHeight="1" x14ac:dyDescent="0.25">
      <c r="A214" s="1"/>
      <c r="B214" s="1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1"/>
      <c r="AL214" s="1"/>
      <c r="AM214" s="1"/>
      <c r="AN214" s="1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spans="1:61" ht="14.25" customHeight="1" x14ac:dyDescent="0.25">
      <c r="A215" s="1"/>
      <c r="B215" s="1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1"/>
      <c r="AL215" s="1"/>
      <c r="AM215" s="1"/>
      <c r="AN215" s="1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spans="1:61" ht="14.25" customHeight="1" x14ac:dyDescent="0.25">
      <c r="A216" s="1"/>
      <c r="B216" s="1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1"/>
      <c r="AL216" s="1"/>
      <c r="AM216" s="1"/>
      <c r="AN216" s="1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spans="1:61" ht="14.25" customHeight="1" x14ac:dyDescent="0.25">
      <c r="A217" s="1"/>
      <c r="B217" s="1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1"/>
      <c r="AL217" s="1"/>
      <c r="AM217" s="1"/>
      <c r="AN217" s="1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 spans="1:61" ht="14.25" customHeight="1" x14ac:dyDescent="0.25">
      <c r="A218" s="1"/>
      <c r="B218" s="1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1"/>
      <c r="AL218" s="1"/>
      <c r="AM218" s="1"/>
      <c r="AN218" s="1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spans="1:61" ht="14.25" customHeight="1" x14ac:dyDescent="0.25">
      <c r="A219" s="1"/>
      <c r="B219" s="1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1"/>
      <c r="AL219" s="1"/>
      <c r="AM219" s="1"/>
      <c r="AN219" s="1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spans="1:61" ht="14.25" customHeight="1" x14ac:dyDescent="0.25">
      <c r="A220" s="1"/>
      <c r="B220" s="1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1"/>
      <c r="AL220" s="1"/>
      <c r="AM220" s="1"/>
      <c r="AN220" s="1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spans="1:61" ht="14.25" customHeight="1" x14ac:dyDescent="0.25">
      <c r="A221" s="1"/>
      <c r="B221" s="1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1"/>
      <c r="AL221" s="1"/>
      <c r="AM221" s="1"/>
      <c r="AN221" s="1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 spans="1:61" ht="14.25" customHeight="1" x14ac:dyDescent="0.25">
      <c r="A222" s="1"/>
      <c r="B222" s="1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1"/>
      <c r="AL222" s="1"/>
      <c r="AM222" s="1"/>
      <c r="AN222" s="1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 spans="1:61" ht="14.25" customHeight="1" x14ac:dyDescent="0.25">
      <c r="A223" s="1"/>
      <c r="B223" s="1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1"/>
      <c r="AL223" s="1"/>
      <c r="AM223" s="1"/>
      <c r="AN223" s="1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spans="1:61" ht="14.25" customHeight="1" x14ac:dyDescent="0.25">
      <c r="A224" s="1"/>
      <c r="B224" s="1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1"/>
      <c r="AL224" s="1"/>
      <c r="AM224" s="1"/>
      <c r="AN224" s="1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spans="1:61" ht="14.25" customHeight="1" x14ac:dyDescent="0.25">
      <c r="A225" s="1"/>
      <c r="B225" s="1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1"/>
      <c r="AL225" s="1"/>
      <c r="AM225" s="1"/>
      <c r="AN225" s="1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spans="1:61" ht="14.25" customHeight="1" x14ac:dyDescent="0.25">
      <c r="A226" s="1"/>
      <c r="B226" s="1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1"/>
      <c r="AL226" s="1"/>
      <c r="AM226" s="1"/>
      <c r="AN226" s="1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spans="1:61" ht="14.25" customHeight="1" x14ac:dyDescent="0.25">
      <c r="A227" s="1"/>
      <c r="B227" s="1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1"/>
      <c r="AL227" s="1"/>
      <c r="AM227" s="1"/>
      <c r="AN227" s="1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spans="1:61" ht="14.25" customHeight="1" x14ac:dyDescent="0.25">
      <c r="A228" s="1"/>
      <c r="B228" s="1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1"/>
      <c r="AL228" s="1"/>
      <c r="AM228" s="1"/>
      <c r="AN228" s="1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 spans="1:61" ht="14.25" customHeight="1" x14ac:dyDescent="0.25">
      <c r="A229" s="1"/>
      <c r="B229" s="1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1"/>
      <c r="AL229" s="1"/>
      <c r="AM229" s="1"/>
      <c r="AN229" s="1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spans="1:61" ht="14.25" customHeight="1" x14ac:dyDescent="0.25">
      <c r="A230" s="1"/>
      <c r="B230" s="1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1"/>
      <c r="AL230" s="1"/>
      <c r="AM230" s="1"/>
      <c r="AN230" s="1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spans="1:61" ht="14.25" customHeight="1" x14ac:dyDescent="0.25">
      <c r="A231" s="1"/>
      <c r="B231" s="1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1"/>
      <c r="AL231" s="1"/>
      <c r="AM231" s="1"/>
      <c r="AN231" s="1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spans="1:61" ht="14.25" customHeight="1" x14ac:dyDescent="0.25">
      <c r="A232" s="1"/>
      <c r="B232" s="1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1"/>
      <c r="AL232" s="1"/>
      <c r="AM232" s="1"/>
      <c r="AN232" s="1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 spans="1:61" ht="14.25" customHeight="1" x14ac:dyDescent="0.25">
      <c r="A233" s="1"/>
      <c r="B233" s="1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1"/>
      <c r="AL233" s="1"/>
      <c r="AM233" s="1"/>
      <c r="AN233" s="1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spans="1:61" ht="14.25" customHeight="1" x14ac:dyDescent="0.25">
      <c r="A234" s="1"/>
      <c r="B234" s="1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1"/>
      <c r="AL234" s="1"/>
      <c r="AM234" s="1"/>
      <c r="AN234" s="1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 spans="1:61" ht="14.25" customHeight="1" x14ac:dyDescent="0.25">
      <c r="A235" s="1"/>
      <c r="B235" s="1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1"/>
      <c r="AL235" s="1"/>
      <c r="AM235" s="1"/>
      <c r="AN235" s="1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 spans="1:61" ht="14.25" customHeight="1" x14ac:dyDescent="0.25">
      <c r="A236" s="1"/>
      <c r="B236" s="1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1"/>
      <c r="AL236" s="1"/>
      <c r="AM236" s="1"/>
      <c r="AN236" s="1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spans="1:61" ht="14.25" customHeight="1" x14ac:dyDescent="0.25">
      <c r="A237" s="1"/>
      <c r="B237" s="1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1"/>
      <c r="AL237" s="1"/>
      <c r="AM237" s="1"/>
      <c r="AN237" s="1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spans="1:61" ht="14.25" customHeight="1" x14ac:dyDescent="0.25">
      <c r="A238" s="1"/>
      <c r="B238" s="1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1"/>
      <c r="AL238" s="1"/>
      <c r="AM238" s="1"/>
      <c r="AN238" s="1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spans="1:61" ht="14.25" customHeight="1" x14ac:dyDescent="0.25">
      <c r="A239" s="1"/>
      <c r="B239" s="1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1"/>
      <c r="AL239" s="1"/>
      <c r="AM239" s="1"/>
      <c r="AN239" s="1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spans="1:61" ht="14.25" customHeight="1" x14ac:dyDescent="0.25">
      <c r="A240" s="1"/>
      <c r="B240" s="1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1"/>
      <c r="AL240" s="1"/>
      <c r="AM240" s="1"/>
      <c r="AN240" s="1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 spans="1:61" ht="14.25" customHeight="1" x14ac:dyDescent="0.25">
      <c r="A241" s="1"/>
      <c r="B241" s="1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1"/>
      <c r="AL241" s="1"/>
      <c r="AM241" s="1"/>
      <c r="AN241" s="1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 spans="1:61" ht="14.25" customHeight="1" x14ac:dyDescent="0.25">
      <c r="A242" s="1"/>
      <c r="B242" s="1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1"/>
      <c r="AL242" s="1"/>
      <c r="AM242" s="1"/>
      <c r="AN242" s="1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 spans="1:61" ht="14.25" customHeight="1" x14ac:dyDescent="0.25">
      <c r="A243" s="1"/>
      <c r="B243" s="1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1"/>
      <c r="AL243" s="1"/>
      <c r="AM243" s="1"/>
      <c r="AN243" s="1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 spans="1:61" ht="14.25" customHeight="1" x14ac:dyDescent="0.25">
      <c r="A244" s="1"/>
      <c r="B244" s="1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1"/>
      <c r="AL244" s="1"/>
      <c r="AM244" s="1"/>
      <c r="AN244" s="1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 spans="1:61" ht="14.25" customHeight="1" x14ac:dyDescent="0.25">
      <c r="A245" s="1"/>
      <c r="B245" s="1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1"/>
      <c r="AL245" s="1"/>
      <c r="AM245" s="1"/>
      <c r="AN245" s="1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spans="1:61" ht="14.25" customHeight="1" x14ac:dyDescent="0.25">
      <c r="A246" s="1"/>
      <c r="B246" s="1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1"/>
      <c r="AL246" s="1"/>
      <c r="AM246" s="1"/>
      <c r="AN246" s="1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 spans="1:61" ht="14.25" customHeight="1" x14ac:dyDescent="0.25">
      <c r="A247" s="1"/>
      <c r="B247" s="1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1"/>
      <c r="AL247" s="1"/>
      <c r="AM247" s="1"/>
      <c r="AN247" s="1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 spans="1:61" ht="14.25" customHeight="1" x14ac:dyDescent="0.25">
      <c r="A248" s="1"/>
      <c r="B248" s="1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1"/>
      <c r="AL248" s="1"/>
      <c r="AM248" s="1"/>
      <c r="AN248" s="1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spans="1:61" ht="14.25" customHeight="1" x14ac:dyDescent="0.25">
      <c r="A249" s="1"/>
      <c r="B249" s="1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1"/>
      <c r="AL249" s="1"/>
      <c r="AM249" s="1"/>
      <c r="AN249" s="1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 spans="1:61" ht="14.25" customHeight="1" x14ac:dyDescent="0.25">
      <c r="A250" s="1"/>
      <c r="B250" s="1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1"/>
      <c r="AL250" s="1"/>
      <c r="AM250" s="1"/>
      <c r="AN250" s="1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spans="1:61" ht="14.25" customHeight="1" x14ac:dyDescent="0.25">
      <c r="A251" s="1"/>
      <c r="B251" s="1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1"/>
      <c r="AL251" s="1"/>
      <c r="AM251" s="1"/>
      <c r="AN251" s="1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spans="1:61" ht="14.25" customHeight="1" x14ac:dyDescent="0.25">
      <c r="A252" s="1"/>
      <c r="B252" s="1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1"/>
      <c r="AL252" s="1"/>
      <c r="AM252" s="1"/>
      <c r="AN252" s="1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spans="1:61" ht="14.25" customHeight="1" x14ac:dyDescent="0.25">
      <c r="A253" s="1"/>
      <c r="B253" s="1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1"/>
      <c r="AL253" s="1"/>
      <c r="AM253" s="1"/>
      <c r="AN253" s="1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 spans="1:61" ht="14.25" customHeight="1" x14ac:dyDescent="0.25">
      <c r="A254" s="1"/>
      <c r="B254" s="1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1"/>
      <c r="AL254" s="1"/>
      <c r="AM254" s="1"/>
      <c r="AN254" s="1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 spans="1:61" ht="14.25" customHeight="1" x14ac:dyDescent="0.25">
      <c r="A255" s="1"/>
      <c r="B255" s="1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1"/>
      <c r="AL255" s="1"/>
      <c r="AM255" s="1"/>
      <c r="AN255" s="1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 spans="1:61" ht="14.25" customHeight="1" x14ac:dyDescent="0.25">
      <c r="A256" s="1"/>
      <c r="B256" s="1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1"/>
      <c r="AL256" s="1"/>
      <c r="AM256" s="1"/>
      <c r="AN256" s="1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 spans="1:61" ht="14.25" customHeight="1" x14ac:dyDescent="0.25">
      <c r="A257" s="1"/>
      <c r="B257" s="1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1"/>
      <c r="AL257" s="1"/>
      <c r="AM257" s="1"/>
      <c r="AN257" s="1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spans="1:61" ht="14.25" customHeight="1" x14ac:dyDescent="0.25">
      <c r="A258" s="1"/>
      <c r="B258" s="1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1"/>
      <c r="AL258" s="1"/>
      <c r="AM258" s="1"/>
      <c r="AN258" s="1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 spans="1:61" ht="14.25" customHeight="1" x14ac:dyDescent="0.25">
      <c r="A259" s="1"/>
      <c r="B259" s="1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1"/>
      <c r="AL259" s="1"/>
      <c r="AM259" s="1"/>
      <c r="AN259" s="1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spans="1:61" ht="14.25" customHeight="1" x14ac:dyDescent="0.25">
      <c r="A260" s="1"/>
      <c r="B260" s="1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1"/>
      <c r="AL260" s="1"/>
      <c r="AM260" s="1"/>
      <c r="AN260" s="1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spans="1:61" ht="14.25" customHeight="1" x14ac:dyDescent="0.25">
      <c r="A261" s="1"/>
      <c r="B261" s="1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1"/>
      <c r="AL261" s="1"/>
      <c r="AM261" s="1"/>
      <c r="AN261" s="1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spans="1:61" ht="14.25" customHeight="1" x14ac:dyDescent="0.25">
      <c r="A262" s="1"/>
      <c r="B262" s="1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1"/>
      <c r="AL262" s="1"/>
      <c r="AM262" s="1"/>
      <c r="AN262" s="1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 spans="1:61" ht="14.25" customHeight="1" x14ac:dyDescent="0.25">
      <c r="A263" s="1"/>
      <c r="B263" s="1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1"/>
      <c r="AL263" s="1"/>
      <c r="AM263" s="1"/>
      <c r="AN263" s="1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 spans="1:61" ht="14.25" customHeight="1" x14ac:dyDescent="0.25">
      <c r="A264" s="1"/>
      <c r="B264" s="1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1"/>
      <c r="AL264" s="1"/>
      <c r="AM264" s="1"/>
      <c r="AN264" s="1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spans="1:61" ht="14.25" customHeight="1" x14ac:dyDescent="0.25">
      <c r="A265" s="1"/>
      <c r="B265" s="1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1"/>
      <c r="AL265" s="1"/>
      <c r="AM265" s="1"/>
      <c r="AN265" s="1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 spans="1:61" ht="14.25" customHeight="1" x14ac:dyDescent="0.25">
      <c r="A266" s="1"/>
      <c r="B266" s="1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1"/>
      <c r="AL266" s="1"/>
      <c r="AM266" s="1"/>
      <c r="AN266" s="1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spans="1:61" ht="14.25" customHeight="1" x14ac:dyDescent="0.25">
      <c r="A267" s="1"/>
      <c r="B267" s="1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1"/>
      <c r="AL267" s="1"/>
      <c r="AM267" s="1"/>
      <c r="AN267" s="1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spans="1:61" ht="14.25" customHeight="1" x14ac:dyDescent="0.25">
      <c r="A268" s="1"/>
      <c r="B268" s="1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1"/>
      <c r="AL268" s="1"/>
      <c r="AM268" s="1"/>
      <c r="AN268" s="1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 spans="1:61" ht="14.25" customHeight="1" x14ac:dyDescent="0.25">
      <c r="A269" s="1"/>
      <c r="B269" s="1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1"/>
      <c r="AL269" s="1"/>
      <c r="AM269" s="1"/>
      <c r="AN269" s="1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 spans="1:61" ht="14.25" customHeight="1" x14ac:dyDescent="0.25">
      <c r="A270" s="1"/>
      <c r="B270" s="1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1"/>
      <c r="AL270" s="1"/>
      <c r="AM270" s="1"/>
      <c r="AN270" s="1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 spans="1:61" ht="14.25" customHeight="1" x14ac:dyDescent="0.25">
      <c r="A271" s="1"/>
      <c r="B271" s="1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1"/>
      <c r="AL271" s="1"/>
      <c r="AM271" s="1"/>
      <c r="AN271" s="1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 spans="1:61" ht="14.25" customHeight="1" x14ac:dyDescent="0.25">
      <c r="A272" s="1"/>
      <c r="B272" s="1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1"/>
      <c r="AL272" s="1"/>
      <c r="AM272" s="1"/>
      <c r="AN272" s="1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 spans="1:61" ht="14.25" customHeight="1" x14ac:dyDescent="0.25">
      <c r="A273" s="1"/>
      <c r="B273" s="1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1"/>
      <c r="AL273" s="1"/>
      <c r="AM273" s="1"/>
      <c r="AN273" s="1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 spans="1:61" ht="14.25" customHeight="1" x14ac:dyDescent="0.25">
      <c r="A274" s="1"/>
      <c r="B274" s="1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1"/>
      <c r="AL274" s="1"/>
      <c r="AM274" s="1"/>
      <c r="AN274" s="1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 spans="1:61" ht="14.25" customHeight="1" x14ac:dyDescent="0.25">
      <c r="A275" s="1"/>
      <c r="B275" s="1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1"/>
      <c r="AL275" s="1"/>
      <c r="AM275" s="1"/>
      <c r="AN275" s="1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 spans="1:61" ht="14.25" customHeight="1" x14ac:dyDescent="0.25">
      <c r="A276" s="1"/>
      <c r="B276" s="1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1"/>
      <c r="AL276" s="1"/>
      <c r="AM276" s="1"/>
      <c r="AN276" s="1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 spans="1:61" ht="14.25" customHeight="1" x14ac:dyDescent="0.25">
      <c r="A277" s="1"/>
      <c r="B277" s="1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1"/>
      <c r="AL277" s="1"/>
      <c r="AM277" s="1"/>
      <c r="AN277" s="1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 spans="1:61" ht="14.25" customHeight="1" x14ac:dyDescent="0.25">
      <c r="A278" s="1"/>
      <c r="B278" s="1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1"/>
      <c r="AL278" s="1"/>
      <c r="AM278" s="1"/>
      <c r="AN278" s="1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 spans="1:61" ht="14.25" customHeight="1" x14ac:dyDescent="0.25">
      <c r="A279" s="1"/>
      <c r="B279" s="1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1"/>
      <c r="AL279" s="1"/>
      <c r="AM279" s="1"/>
      <c r="AN279" s="1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 spans="1:61" ht="14.25" customHeight="1" x14ac:dyDescent="0.25">
      <c r="A280" s="1"/>
      <c r="B280" s="1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1"/>
      <c r="AL280" s="1"/>
      <c r="AM280" s="1"/>
      <c r="AN280" s="1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spans="1:61" ht="14.25" customHeight="1" x14ac:dyDescent="0.25">
      <c r="A281" s="1"/>
      <c r="B281" s="1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1"/>
      <c r="AL281" s="1"/>
      <c r="AM281" s="1"/>
      <c r="AN281" s="1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 spans="1:61" ht="14.25" customHeight="1" x14ac:dyDescent="0.25">
      <c r="A282" s="1"/>
      <c r="B282" s="1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1"/>
      <c r="AL282" s="1"/>
      <c r="AM282" s="1"/>
      <c r="AN282" s="1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 spans="1:61" ht="14.25" customHeight="1" x14ac:dyDescent="0.25">
      <c r="A283" s="1"/>
      <c r="B283" s="1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1"/>
      <c r="AL283" s="1"/>
      <c r="AM283" s="1"/>
      <c r="AN283" s="1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 spans="1:61" ht="14.25" customHeight="1" x14ac:dyDescent="0.25">
      <c r="A284" s="1"/>
      <c r="B284" s="1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1"/>
      <c r="AL284" s="1"/>
      <c r="AM284" s="1"/>
      <c r="AN284" s="1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spans="1:61" ht="14.25" customHeight="1" x14ac:dyDescent="0.25">
      <c r="A285" s="1"/>
      <c r="B285" s="1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1"/>
      <c r="AL285" s="1"/>
      <c r="AM285" s="1"/>
      <c r="AN285" s="1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 spans="1:61" ht="14.25" customHeight="1" x14ac:dyDescent="0.25">
      <c r="A286" s="1"/>
      <c r="B286" s="1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1"/>
      <c r="AL286" s="1"/>
      <c r="AM286" s="1"/>
      <c r="AN286" s="1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 spans="1:61" ht="14.25" customHeight="1" x14ac:dyDescent="0.25">
      <c r="A287" s="1"/>
      <c r="B287" s="1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1"/>
      <c r="AL287" s="1"/>
      <c r="AM287" s="1"/>
      <c r="AN287" s="1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spans="1:61" ht="14.25" customHeight="1" x14ac:dyDescent="0.25">
      <c r="A288" s="1"/>
      <c r="B288" s="1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1"/>
      <c r="AL288" s="1"/>
      <c r="AM288" s="1"/>
      <c r="AN288" s="1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spans="1:61" ht="14.25" customHeight="1" x14ac:dyDescent="0.25">
      <c r="A289" s="1"/>
      <c r="B289" s="1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1"/>
      <c r="AL289" s="1"/>
      <c r="AM289" s="1"/>
      <c r="AN289" s="1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spans="1:61" ht="14.25" customHeight="1" x14ac:dyDescent="0.25">
      <c r="A290" s="1"/>
      <c r="B290" s="1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1"/>
      <c r="AL290" s="1"/>
      <c r="AM290" s="1"/>
      <c r="AN290" s="1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spans="1:61" ht="14.25" customHeight="1" x14ac:dyDescent="0.25">
      <c r="A291" s="1"/>
      <c r="B291" s="1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1"/>
      <c r="AL291" s="1"/>
      <c r="AM291" s="1"/>
      <c r="AN291" s="1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spans="1:61" ht="14.25" customHeight="1" x14ac:dyDescent="0.25">
      <c r="A292" s="1"/>
      <c r="B292" s="1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1"/>
      <c r="AL292" s="1"/>
      <c r="AM292" s="1"/>
      <c r="AN292" s="1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spans="1:61" ht="14.25" customHeight="1" x14ac:dyDescent="0.25">
      <c r="A293" s="1"/>
      <c r="B293" s="1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1"/>
      <c r="AL293" s="1"/>
      <c r="AM293" s="1"/>
      <c r="AN293" s="1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spans="1:61" ht="14.25" customHeight="1" x14ac:dyDescent="0.25">
      <c r="A294" s="1"/>
      <c r="B294" s="1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1"/>
      <c r="AL294" s="1"/>
      <c r="AM294" s="1"/>
      <c r="AN294" s="1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spans="1:61" ht="14.25" customHeight="1" x14ac:dyDescent="0.25">
      <c r="A295" s="1"/>
      <c r="B295" s="1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1"/>
      <c r="AL295" s="1"/>
      <c r="AM295" s="1"/>
      <c r="AN295" s="1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spans="1:61" ht="14.25" customHeight="1" x14ac:dyDescent="0.25">
      <c r="A296" s="1"/>
      <c r="B296" s="1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1"/>
      <c r="AL296" s="1"/>
      <c r="AM296" s="1"/>
      <c r="AN296" s="1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spans="1:61" ht="14.25" customHeight="1" x14ac:dyDescent="0.25">
      <c r="A297" s="1"/>
      <c r="B297" s="1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1"/>
      <c r="AL297" s="1"/>
      <c r="AM297" s="1"/>
      <c r="AN297" s="1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spans="1:61" ht="14.25" customHeight="1" x14ac:dyDescent="0.25">
      <c r="A298" s="1"/>
      <c r="B298" s="1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1"/>
      <c r="AL298" s="1"/>
      <c r="AM298" s="1"/>
      <c r="AN298" s="1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spans="1:61" ht="14.25" customHeight="1" x14ac:dyDescent="0.25">
      <c r="A299" s="1"/>
      <c r="B299" s="1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1"/>
      <c r="AL299" s="1"/>
      <c r="AM299" s="1"/>
      <c r="AN299" s="1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spans="1:61" ht="14.25" customHeight="1" x14ac:dyDescent="0.25">
      <c r="A300" s="1"/>
      <c r="B300" s="1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1"/>
      <c r="AL300" s="1"/>
      <c r="AM300" s="1"/>
      <c r="AN300" s="1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spans="1:61" ht="14.25" customHeight="1" x14ac:dyDescent="0.25">
      <c r="A301" s="1"/>
      <c r="B301" s="1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1"/>
      <c r="AL301" s="1"/>
      <c r="AM301" s="1"/>
      <c r="AN301" s="1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spans="1:61" ht="14.25" customHeight="1" x14ac:dyDescent="0.25">
      <c r="A302" s="1"/>
      <c r="B302" s="1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1"/>
      <c r="AL302" s="1"/>
      <c r="AM302" s="1"/>
      <c r="AN302" s="1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spans="1:61" ht="14.25" customHeight="1" x14ac:dyDescent="0.25">
      <c r="A303" s="1"/>
      <c r="B303" s="1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1"/>
      <c r="AL303" s="1"/>
      <c r="AM303" s="1"/>
      <c r="AN303" s="1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spans="1:61" ht="14.25" customHeight="1" x14ac:dyDescent="0.25">
      <c r="A304" s="1"/>
      <c r="B304" s="1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1"/>
      <c r="AL304" s="1"/>
      <c r="AM304" s="1"/>
      <c r="AN304" s="1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spans="1:61" ht="14.25" customHeight="1" x14ac:dyDescent="0.25">
      <c r="A305" s="1"/>
      <c r="B305" s="1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1"/>
      <c r="AL305" s="1"/>
      <c r="AM305" s="1"/>
      <c r="AN305" s="1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spans="1:61" ht="14.25" customHeight="1" x14ac:dyDescent="0.25">
      <c r="A306" s="1"/>
      <c r="B306" s="1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1"/>
      <c r="AL306" s="1"/>
      <c r="AM306" s="1"/>
      <c r="AN306" s="1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spans="1:61" ht="14.25" customHeight="1" x14ac:dyDescent="0.25">
      <c r="A307" s="1"/>
      <c r="B307" s="1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1"/>
      <c r="AL307" s="1"/>
      <c r="AM307" s="1"/>
      <c r="AN307" s="1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spans="1:61" ht="14.25" customHeight="1" x14ac:dyDescent="0.25">
      <c r="A308" s="1"/>
      <c r="B308" s="1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1"/>
      <c r="AL308" s="1"/>
      <c r="AM308" s="1"/>
      <c r="AN308" s="1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spans="1:61" ht="14.25" customHeight="1" x14ac:dyDescent="0.25">
      <c r="A309" s="1"/>
      <c r="B309" s="1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1"/>
      <c r="AL309" s="1"/>
      <c r="AM309" s="1"/>
      <c r="AN309" s="1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spans="1:61" ht="14.25" customHeight="1" x14ac:dyDescent="0.25">
      <c r="A310" s="1"/>
      <c r="B310" s="1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1"/>
      <c r="AL310" s="1"/>
      <c r="AM310" s="1"/>
      <c r="AN310" s="1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spans="1:61" ht="14.25" customHeight="1" x14ac:dyDescent="0.25">
      <c r="A311" s="1"/>
      <c r="B311" s="1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1"/>
      <c r="AL311" s="1"/>
      <c r="AM311" s="1"/>
      <c r="AN311" s="1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spans="1:61" ht="14.25" customHeight="1" x14ac:dyDescent="0.25">
      <c r="A312" s="1"/>
      <c r="B312" s="1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1"/>
      <c r="AL312" s="1"/>
      <c r="AM312" s="1"/>
      <c r="AN312" s="1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spans="1:61" ht="14.25" customHeight="1" x14ac:dyDescent="0.25">
      <c r="A313" s="1"/>
      <c r="B313" s="1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1"/>
      <c r="AL313" s="1"/>
      <c r="AM313" s="1"/>
      <c r="AN313" s="1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spans="1:61" ht="14.25" customHeight="1" x14ac:dyDescent="0.25">
      <c r="A314" s="1"/>
      <c r="B314" s="1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1"/>
      <c r="AL314" s="1"/>
      <c r="AM314" s="1"/>
      <c r="AN314" s="1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</row>
    <row r="315" spans="1:61" ht="14.25" customHeight="1" x14ac:dyDescent="0.25">
      <c r="A315" s="1"/>
      <c r="B315" s="1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1"/>
      <c r="AL315" s="1"/>
      <c r="AM315" s="1"/>
      <c r="AN315" s="1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 spans="1:61" ht="14.25" customHeight="1" x14ac:dyDescent="0.25">
      <c r="A316" s="1"/>
      <c r="B316" s="1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1"/>
      <c r="AL316" s="1"/>
      <c r="AM316" s="1"/>
      <c r="AN316" s="1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</row>
    <row r="317" spans="1:61" ht="14.25" customHeight="1" x14ac:dyDescent="0.25">
      <c r="A317" s="1"/>
      <c r="B317" s="1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1"/>
      <c r="AL317" s="1"/>
      <c r="AM317" s="1"/>
      <c r="AN317" s="1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</row>
    <row r="318" spans="1:61" ht="14.25" customHeight="1" x14ac:dyDescent="0.25">
      <c r="A318" s="1"/>
      <c r="B318" s="1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1"/>
      <c r="AL318" s="1"/>
      <c r="AM318" s="1"/>
      <c r="AN318" s="1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 spans="1:61" ht="14.25" customHeight="1" x14ac:dyDescent="0.25">
      <c r="A319" s="1"/>
      <c r="B319" s="1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1"/>
      <c r="AL319" s="1"/>
      <c r="AM319" s="1"/>
      <c r="AN319" s="1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</row>
    <row r="320" spans="1:61" ht="14.25" customHeight="1" x14ac:dyDescent="0.25">
      <c r="A320" s="1"/>
      <c r="B320" s="1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1"/>
      <c r="AL320" s="1"/>
      <c r="AM320" s="1"/>
      <c r="AN320" s="1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 spans="1:61" ht="14.25" customHeight="1" x14ac:dyDescent="0.25">
      <c r="A321" s="1"/>
      <c r="B321" s="1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1"/>
      <c r="AL321" s="1"/>
      <c r="AM321" s="1"/>
      <c r="AN321" s="1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</row>
    <row r="322" spans="1:61" ht="14.25" customHeight="1" x14ac:dyDescent="0.25">
      <c r="A322" s="1"/>
      <c r="B322" s="1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1"/>
      <c r="AL322" s="1"/>
      <c r="AM322" s="1"/>
      <c r="AN322" s="1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 spans="1:61" ht="14.25" customHeight="1" x14ac:dyDescent="0.25">
      <c r="A323" s="1"/>
      <c r="B323" s="1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1"/>
      <c r="AL323" s="1"/>
      <c r="AM323" s="1"/>
      <c r="AN323" s="1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 spans="1:61" ht="14.25" customHeight="1" x14ac:dyDescent="0.25">
      <c r="A324" s="1"/>
      <c r="B324" s="1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1"/>
      <c r="AL324" s="1"/>
      <c r="AM324" s="1"/>
      <c r="AN324" s="1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</row>
    <row r="325" spans="1:61" ht="14.25" customHeight="1" x14ac:dyDescent="0.25">
      <c r="A325" s="1"/>
      <c r="B325" s="1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1"/>
      <c r="AL325" s="1"/>
      <c r="AM325" s="1"/>
      <c r="AN325" s="1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</row>
    <row r="326" spans="1:61" ht="14.25" customHeight="1" x14ac:dyDescent="0.25">
      <c r="A326" s="1"/>
      <c r="B326" s="1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1"/>
      <c r="AL326" s="1"/>
      <c r="AM326" s="1"/>
      <c r="AN326" s="1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</row>
    <row r="327" spans="1:61" ht="14.25" customHeight="1" x14ac:dyDescent="0.25">
      <c r="A327" s="1"/>
      <c r="B327" s="1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1"/>
      <c r="AL327" s="1"/>
      <c r="AM327" s="1"/>
      <c r="AN327" s="1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</row>
    <row r="328" spans="1:61" ht="14.25" customHeight="1" x14ac:dyDescent="0.25">
      <c r="A328" s="1"/>
      <c r="B328" s="1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1"/>
      <c r="AL328" s="1"/>
      <c r="AM328" s="1"/>
      <c r="AN328" s="1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</row>
    <row r="329" spans="1:61" ht="14.25" customHeight="1" x14ac:dyDescent="0.25">
      <c r="A329" s="1"/>
      <c r="B329" s="1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1"/>
      <c r="AL329" s="1"/>
      <c r="AM329" s="1"/>
      <c r="AN329" s="1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</row>
    <row r="330" spans="1:61" ht="14.25" customHeight="1" x14ac:dyDescent="0.25">
      <c r="A330" s="1"/>
      <c r="B330" s="1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1"/>
      <c r="AL330" s="1"/>
      <c r="AM330" s="1"/>
      <c r="AN330" s="1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</row>
    <row r="331" spans="1:61" ht="14.25" customHeight="1" x14ac:dyDescent="0.25">
      <c r="A331" s="1"/>
      <c r="B331" s="1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1"/>
      <c r="AL331" s="1"/>
      <c r="AM331" s="1"/>
      <c r="AN331" s="1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 spans="1:61" ht="14.25" customHeight="1" x14ac:dyDescent="0.25">
      <c r="A332" s="1"/>
      <c r="B332" s="1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1"/>
      <c r="AL332" s="1"/>
      <c r="AM332" s="1"/>
      <c r="AN332" s="1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 spans="1:61" ht="14.25" customHeight="1" x14ac:dyDescent="0.25">
      <c r="A333" s="1"/>
      <c r="B333" s="1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1"/>
      <c r="AL333" s="1"/>
      <c r="AM333" s="1"/>
      <c r="AN333" s="1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</row>
    <row r="334" spans="1:61" ht="14.25" customHeight="1" x14ac:dyDescent="0.25">
      <c r="A334" s="1"/>
      <c r="B334" s="1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1"/>
      <c r="AL334" s="1"/>
      <c r="AM334" s="1"/>
      <c r="AN334" s="1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</row>
    <row r="335" spans="1:61" ht="14.25" customHeight="1" x14ac:dyDescent="0.25">
      <c r="A335" s="1"/>
      <c r="B335" s="1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1"/>
      <c r="AL335" s="1"/>
      <c r="AM335" s="1"/>
      <c r="AN335" s="1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</row>
    <row r="336" spans="1:61" ht="14.25" customHeight="1" x14ac:dyDescent="0.25">
      <c r="A336" s="1"/>
      <c r="B336" s="1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1"/>
      <c r="AL336" s="1"/>
      <c r="AM336" s="1"/>
      <c r="AN336" s="1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</row>
    <row r="337" spans="1:61" ht="14.25" customHeight="1" x14ac:dyDescent="0.25">
      <c r="A337" s="1"/>
      <c r="B337" s="1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1"/>
      <c r="AL337" s="1"/>
      <c r="AM337" s="1"/>
      <c r="AN337" s="1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</row>
    <row r="338" spans="1:61" ht="14.25" customHeight="1" x14ac:dyDescent="0.25">
      <c r="A338" s="1"/>
      <c r="B338" s="1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1"/>
      <c r="AL338" s="1"/>
      <c r="AM338" s="1"/>
      <c r="AN338" s="1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 spans="1:61" ht="14.25" customHeight="1" x14ac:dyDescent="0.25">
      <c r="A339" s="1"/>
      <c r="B339" s="1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1"/>
      <c r="AL339" s="1"/>
      <c r="AM339" s="1"/>
      <c r="AN339" s="1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</row>
    <row r="340" spans="1:61" ht="14.25" customHeight="1" x14ac:dyDescent="0.25">
      <c r="A340" s="1"/>
      <c r="B340" s="1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1"/>
      <c r="AL340" s="1"/>
      <c r="AM340" s="1"/>
      <c r="AN340" s="1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</row>
    <row r="341" spans="1:61" ht="14.25" customHeight="1" x14ac:dyDescent="0.25">
      <c r="A341" s="1"/>
      <c r="B341" s="1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1"/>
      <c r="AL341" s="1"/>
      <c r="AM341" s="1"/>
      <c r="AN341" s="1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</row>
    <row r="342" spans="1:61" ht="14.25" customHeight="1" x14ac:dyDescent="0.25">
      <c r="A342" s="1"/>
      <c r="B342" s="1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1"/>
      <c r="AL342" s="1"/>
      <c r="AM342" s="1"/>
      <c r="AN342" s="1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</row>
    <row r="343" spans="1:61" ht="14.25" customHeight="1" x14ac:dyDescent="0.25">
      <c r="A343" s="1"/>
      <c r="B343" s="1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1"/>
      <c r="AL343" s="1"/>
      <c r="AM343" s="1"/>
      <c r="AN343" s="1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 spans="1:61" ht="14.25" customHeight="1" x14ac:dyDescent="0.25">
      <c r="A344" s="1"/>
      <c r="B344" s="1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1"/>
      <c r="AL344" s="1"/>
      <c r="AM344" s="1"/>
      <c r="AN344" s="1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 spans="1:61" ht="14.25" customHeight="1" x14ac:dyDescent="0.25">
      <c r="A345" s="1"/>
      <c r="B345" s="1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1"/>
      <c r="AL345" s="1"/>
      <c r="AM345" s="1"/>
      <c r="AN345" s="1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 spans="1:61" ht="14.25" customHeight="1" x14ac:dyDescent="0.25">
      <c r="A346" s="1"/>
      <c r="B346" s="1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1"/>
      <c r="AL346" s="1"/>
      <c r="AM346" s="1"/>
      <c r="AN346" s="1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</row>
    <row r="347" spans="1:61" ht="14.25" customHeight="1" x14ac:dyDescent="0.25">
      <c r="A347" s="1"/>
      <c r="B347" s="1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1"/>
      <c r="AL347" s="1"/>
      <c r="AM347" s="1"/>
      <c r="AN347" s="1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</row>
    <row r="348" spans="1:61" ht="14.25" customHeight="1" x14ac:dyDescent="0.25">
      <c r="A348" s="1"/>
      <c r="B348" s="1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1"/>
      <c r="AL348" s="1"/>
      <c r="AM348" s="1"/>
      <c r="AN348" s="1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 spans="1:61" ht="14.25" customHeight="1" x14ac:dyDescent="0.25">
      <c r="A349" s="1"/>
      <c r="B349" s="1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1"/>
      <c r="AL349" s="1"/>
      <c r="AM349" s="1"/>
      <c r="AN349" s="1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 spans="1:61" ht="14.25" customHeight="1" x14ac:dyDescent="0.25">
      <c r="A350" s="1"/>
      <c r="B350" s="1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1"/>
      <c r="AL350" s="1"/>
      <c r="AM350" s="1"/>
      <c r="AN350" s="1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 spans="1:61" ht="14.25" customHeight="1" x14ac:dyDescent="0.25">
      <c r="A351" s="1"/>
      <c r="B351" s="1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1"/>
      <c r="AL351" s="1"/>
      <c r="AM351" s="1"/>
      <c r="AN351" s="1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</row>
    <row r="352" spans="1:61" ht="14.25" customHeight="1" x14ac:dyDescent="0.25">
      <c r="A352" s="1"/>
      <c r="B352" s="1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1"/>
      <c r="AL352" s="1"/>
      <c r="AM352" s="1"/>
      <c r="AN352" s="1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 spans="1:61" ht="14.25" customHeight="1" x14ac:dyDescent="0.25">
      <c r="A353" s="1"/>
      <c r="B353" s="1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1"/>
      <c r="AL353" s="1"/>
      <c r="AM353" s="1"/>
      <c r="AN353" s="1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</row>
    <row r="354" spans="1:61" ht="14.25" customHeight="1" x14ac:dyDescent="0.25">
      <c r="A354" s="1"/>
      <c r="B354" s="1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1"/>
      <c r="AL354" s="1"/>
      <c r="AM354" s="1"/>
      <c r="AN354" s="1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</row>
    <row r="355" spans="1:61" ht="14.25" customHeight="1" x14ac:dyDescent="0.25">
      <c r="A355" s="1"/>
      <c r="B355" s="1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1"/>
      <c r="AL355" s="1"/>
      <c r="AM355" s="1"/>
      <c r="AN355" s="1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 spans="1:61" ht="14.25" customHeight="1" x14ac:dyDescent="0.25">
      <c r="A356" s="1"/>
      <c r="B356" s="1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1"/>
      <c r="AL356" s="1"/>
      <c r="AM356" s="1"/>
      <c r="AN356" s="1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 spans="1:61" ht="14.25" customHeight="1" x14ac:dyDescent="0.25">
      <c r="A357" s="1"/>
      <c r="B357" s="1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1"/>
      <c r="AL357" s="1"/>
      <c r="AM357" s="1"/>
      <c r="AN357" s="1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 spans="1:61" ht="14.25" customHeight="1" x14ac:dyDescent="0.25">
      <c r="A358" s="1"/>
      <c r="B358" s="1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1"/>
      <c r="AL358" s="1"/>
      <c r="AM358" s="1"/>
      <c r="AN358" s="1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</row>
    <row r="359" spans="1:61" ht="14.25" customHeight="1" x14ac:dyDescent="0.25">
      <c r="A359" s="1"/>
      <c r="B359" s="1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1"/>
      <c r="AL359" s="1"/>
      <c r="AM359" s="1"/>
      <c r="AN359" s="1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 spans="1:61" ht="14.25" customHeight="1" x14ac:dyDescent="0.25">
      <c r="A360" s="1"/>
      <c r="B360" s="1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1"/>
      <c r="AL360" s="1"/>
      <c r="AM360" s="1"/>
      <c r="AN360" s="1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  <row r="361" spans="1:61" ht="14.25" customHeight="1" x14ac:dyDescent="0.25">
      <c r="A361" s="1"/>
      <c r="B361" s="1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1"/>
      <c r="AL361" s="1"/>
      <c r="AM361" s="1"/>
      <c r="AN361" s="1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</row>
    <row r="362" spans="1:61" ht="14.25" customHeight="1" x14ac:dyDescent="0.25">
      <c r="A362" s="1"/>
      <c r="B362" s="1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1"/>
      <c r="AL362" s="1"/>
      <c r="AM362" s="1"/>
      <c r="AN362" s="1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</row>
    <row r="363" spans="1:61" ht="14.25" customHeight="1" x14ac:dyDescent="0.25">
      <c r="A363" s="1"/>
      <c r="B363" s="1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1"/>
      <c r="AL363" s="1"/>
      <c r="AM363" s="1"/>
      <c r="AN363" s="1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</row>
    <row r="364" spans="1:61" ht="14.25" customHeight="1" x14ac:dyDescent="0.25">
      <c r="A364" s="1"/>
      <c r="B364" s="1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1"/>
      <c r="AL364" s="1"/>
      <c r="AM364" s="1"/>
      <c r="AN364" s="1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</row>
    <row r="365" spans="1:61" ht="14.25" customHeight="1" x14ac:dyDescent="0.25">
      <c r="A365" s="1"/>
      <c r="B365" s="1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1"/>
      <c r="AL365" s="1"/>
      <c r="AM365" s="1"/>
      <c r="AN365" s="1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</row>
    <row r="366" spans="1:61" ht="14.25" customHeight="1" x14ac:dyDescent="0.25">
      <c r="A366" s="1"/>
      <c r="B366" s="1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1"/>
      <c r="AL366" s="1"/>
      <c r="AM366" s="1"/>
      <c r="AN366" s="1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</row>
    <row r="367" spans="1:61" ht="14.25" customHeight="1" x14ac:dyDescent="0.25">
      <c r="A367" s="1"/>
      <c r="B367" s="1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1"/>
      <c r="AL367" s="1"/>
      <c r="AM367" s="1"/>
      <c r="AN367" s="1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</row>
    <row r="368" spans="1:61" ht="14.25" customHeight="1" x14ac:dyDescent="0.25">
      <c r="A368" s="1"/>
      <c r="B368" s="1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1"/>
      <c r="AL368" s="1"/>
      <c r="AM368" s="1"/>
      <c r="AN368" s="1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</row>
    <row r="369" spans="1:61" ht="14.25" customHeight="1" x14ac:dyDescent="0.25">
      <c r="A369" s="1"/>
      <c r="B369" s="1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1"/>
      <c r="AL369" s="1"/>
      <c r="AM369" s="1"/>
      <c r="AN369" s="1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</row>
    <row r="370" spans="1:61" ht="14.25" customHeight="1" x14ac:dyDescent="0.25">
      <c r="A370" s="1"/>
      <c r="B370" s="1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1"/>
      <c r="AL370" s="1"/>
      <c r="AM370" s="1"/>
      <c r="AN370" s="1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</row>
    <row r="371" spans="1:61" ht="14.25" customHeight="1" x14ac:dyDescent="0.25">
      <c r="A371" s="1"/>
      <c r="B371" s="1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1"/>
      <c r="AL371" s="1"/>
      <c r="AM371" s="1"/>
      <c r="AN371" s="1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</row>
    <row r="372" spans="1:61" ht="14.25" customHeight="1" x14ac:dyDescent="0.25">
      <c r="A372" s="1"/>
      <c r="B372" s="1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1"/>
      <c r="AL372" s="1"/>
      <c r="AM372" s="1"/>
      <c r="AN372" s="1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</row>
    <row r="373" spans="1:61" ht="14.25" customHeight="1" x14ac:dyDescent="0.25">
      <c r="A373" s="1"/>
      <c r="B373" s="1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1"/>
      <c r="AL373" s="1"/>
      <c r="AM373" s="1"/>
      <c r="AN373" s="1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</row>
    <row r="374" spans="1:61" ht="14.25" customHeight="1" x14ac:dyDescent="0.25">
      <c r="A374" s="1"/>
      <c r="B374" s="1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1"/>
      <c r="AL374" s="1"/>
      <c r="AM374" s="1"/>
      <c r="AN374" s="1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</row>
    <row r="375" spans="1:61" ht="14.25" customHeight="1" x14ac:dyDescent="0.25">
      <c r="A375" s="1"/>
      <c r="B375" s="1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1"/>
      <c r="AL375" s="1"/>
      <c r="AM375" s="1"/>
      <c r="AN375" s="1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</row>
    <row r="376" spans="1:61" ht="14.25" customHeight="1" x14ac:dyDescent="0.25">
      <c r="A376" s="1"/>
      <c r="B376" s="1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1"/>
      <c r="AL376" s="1"/>
      <c r="AM376" s="1"/>
      <c r="AN376" s="1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</row>
    <row r="377" spans="1:61" ht="14.25" customHeight="1" x14ac:dyDescent="0.25">
      <c r="A377" s="1"/>
      <c r="B377" s="1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1"/>
      <c r="AL377" s="1"/>
      <c r="AM377" s="1"/>
      <c r="AN377" s="1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</row>
    <row r="378" spans="1:61" ht="14.25" customHeight="1" x14ac:dyDescent="0.25">
      <c r="A378" s="1"/>
      <c r="B378" s="1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1"/>
      <c r="AL378" s="1"/>
      <c r="AM378" s="1"/>
      <c r="AN378" s="1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</row>
    <row r="379" spans="1:61" ht="14.25" customHeight="1" x14ac:dyDescent="0.25">
      <c r="A379" s="1"/>
      <c r="B379" s="1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1"/>
      <c r="AL379" s="1"/>
      <c r="AM379" s="1"/>
      <c r="AN379" s="1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</row>
    <row r="380" spans="1:61" ht="14.25" customHeight="1" x14ac:dyDescent="0.25">
      <c r="A380" s="1"/>
      <c r="B380" s="1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1"/>
      <c r="AL380" s="1"/>
      <c r="AM380" s="1"/>
      <c r="AN380" s="1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</row>
    <row r="381" spans="1:61" ht="14.25" customHeight="1" x14ac:dyDescent="0.25">
      <c r="A381" s="1"/>
      <c r="B381" s="1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1"/>
      <c r="AL381" s="1"/>
      <c r="AM381" s="1"/>
      <c r="AN381" s="1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</row>
    <row r="382" spans="1:61" ht="14.25" customHeight="1" x14ac:dyDescent="0.25">
      <c r="A382" s="1"/>
      <c r="B382" s="1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1"/>
      <c r="AL382" s="1"/>
      <c r="AM382" s="1"/>
      <c r="AN382" s="1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</row>
    <row r="383" spans="1:61" ht="14.25" customHeight="1" x14ac:dyDescent="0.25">
      <c r="A383" s="1"/>
      <c r="B383" s="1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1"/>
      <c r="AL383" s="1"/>
      <c r="AM383" s="1"/>
      <c r="AN383" s="1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</row>
    <row r="384" spans="1:61" ht="14.25" customHeight="1" x14ac:dyDescent="0.25">
      <c r="A384" s="1"/>
      <c r="B384" s="1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1"/>
      <c r="AL384" s="1"/>
      <c r="AM384" s="1"/>
      <c r="AN384" s="1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</row>
    <row r="385" spans="1:61" ht="14.25" customHeight="1" x14ac:dyDescent="0.25">
      <c r="A385" s="1"/>
      <c r="B385" s="1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1"/>
      <c r="AL385" s="1"/>
      <c r="AM385" s="1"/>
      <c r="AN385" s="1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</row>
    <row r="386" spans="1:61" ht="14.25" customHeight="1" x14ac:dyDescent="0.25">
      <c r="A386" s="1"/>
      <c r="B386" s="1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1"/>
      <c r="AL386" s="1"/>
      <c r="AM386" s="1"/>
      <c r="AN386" s="1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</row>
    <row r="387" spans="1:61" ht="14.25" customHeight="1" x14ac:dyDescent="0.25">
      <c r="A387" s="1"/>
      <c r="B387" s="1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1"/>
      <c r="AL387" s="1"/>
      <c r="AM387" s="1"/>
      <c r="AN387" s="1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</row>
    <row r="388" spans="1:61" ht="14.25" customHeight="1" x14ac:dyDescent="0.25">
      <c r="A388" s="1"/>
      <c r="B388" s="1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1"/>
      <c r="AL388" s="1"/>
      <c r="AM388" s="1"/>
      <c r="AN388" s="1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</row>
    <row r="389" spans="1:61" ht="14.25" customHeight="1" x14ac:dyDescent="0.25">
      <c r="A389" s="1"/>
      <c r="B389" s="1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1"/>
      <c r="AL389" s="1"/>
      <c r="AM389" s="1"/>
      <c r="AN389" s="1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</row>
    <row r="390" spans="1:61" ht="14.25" customHeight="1" x14ac:dyDescent="0.25">
      <c r="A390" s="1"/>
      <c r="B390" s="1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1"/>
      <c r="AL390" s="1"/>
      <c r="AM390" s="1"/>
      <c r="AN390" s="1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</row>
    <row r="391" spans="1:61" ht="14.25" customHeight="1" x14ac:dyDescent="0.25">
      <c r="A391" s="1"/>
      <c r="B391" s="1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1"/>
      <c r="AL391" s="1"/>
      <c r="AM391" s="1"/>
      <c r="AN391" s="1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</row>
    <row r="392" spans="1:61" ht="14.25" customHeight="1" x14ac:dyDescent="0.25">
      <c r="A392" s="1"/>
      <c r="B392" s="1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1"/>
      <c r="AL392" s="1"/>
      <c r="AM392" s="1"/>
      <c r="AN392" s="1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</row>
    <row r="393" spans="1:61" ht="14.25" customHeight="1" x14ac:dyDescent="0.25">
      <c r="A393" s="1"/>
      <c r="B393" s="1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1"/>
      <c r="AL393" s="1"/>
      <c r="AM393" s="1"/>
      <c r="AN393" s="1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</row>
    <row r="394" spans="1:61" ht="14.25" customHeight="1" x14ac:dyDescent="0.25">
      <c r="A394" s="1"/>
      <c r="B394" s="1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1"/>
      <c r="AL394" s="1"/>
      <c r="AM394" s="1"/>
      <c r="AN394" s="1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</row>
    <row r="395" spans="1:61" ht="14.25" customHeight="1" x14ac:dyDescent="0.25">
      <c r="A395" s="1"/>
      <c r="B395" s="1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1"/>
      <c r="AL395" s="1"/>
      <c r="AM395" s="1"/>
      <c r="AN395" s="1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</row>
    <row r="396" spans="1:61" ht="14.25" customHeight="1" x14ac:dyDescent="0.25">
      <c r="A396" s="1"/>
      <c r="B396" s="1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1"/>
      <c r="AL396" s="1"/>
      <c r="AM396" s="1"/>
      <c r="AN396" s="1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</row>
    <row r="397" spans="1:61" ht="14.25" customHeight="1" x14ac:dyDescent="0.25">
      <c r="A397" s="1"/>
      <c r="B397" s="1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1"/>
      <c r="AL397" s="1"/>
      <c r="AM397" s="1"/>
      <c r="AN397" s="1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</row>
    <row r="398" spans="1:61" ht="14.25" customHeight="1" x14ac:dyDescent="0.25">
      <c r="A398" s="1"/>
      <c r="B398" s="1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1"/>
      <c r="AL398" s="1"/>
      <c r="AM398" s="1"/>
      <c r="AN398" s="1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</row>
    <row r="399" spans="1:61" ht="14.25" customHeight="1" x14ac:dyDescent="0.25">
      <c r="A399" s="1"/>
      <c r="B399" s="1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1"/>
      <c r="AL399" s="1"/>
      <c r="AM399" s="1"/>
      <c r="AN399" s="1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</row>
    <row r="400" spans="1:61" ht="14.25" customHeight="1" x14ac:dyDescent="0.25">
      <c r="A400" s="1"/>
      <c r="B400" s="1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1"/>
      <c r="AL400" s="1"/>
      <c r="AM400" s="1"/>
      <c r="AN400" s="1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</row>
    <row r="401" spans="1:61" ht="14.25" customHeight="1" x14ac:dyDescent="0.25">
      <c r="A401" s="1"/>
      <c r="B401" s="1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1"/>
      <c r="AL401" s="1"/>
      <c r="AM401" s="1"/>
      <c r="AN401" s="1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</row>
    <row r="402" spans="1:61" ht="14.25" customHeight="1" x14ac:dyDescent="0.25">
      <c r="A402" s="1"/>
      <c r="B402" s="1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1"/>
      <c r="AL402" s="1"/>
      <c r="AM402" s="1"/>
      <c r="AN402" s="1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</row>
    <row r="403" spans="1:61" ht="14.25" customHeight="1" x14ac:dyDescent="0.25">
      <c r="A403" s="1"/>
      <c r="B403" s="1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1"/>
      <c r="AL403" s="1"/>
      <c r="AM403" s="1"/>
      <c r="AN403" s="1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</row>
    <row r="404" spans="1:61" ht="14.25" customHeight="1" x14ac:dyDescent="0.25">
      <c r="A404" s="1"/>
      <c r="B404" s="1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1"/>
      <c r="AL404" s="1"/>
      <c r="AM404" s="1"/>
      <c r="AN404" s="1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</row>
    <row r="405" spans="1:61" ht="14.25" customHeight="1" x14ac:dyDescent="0.25">
      <c r="A405" s="1"/>
      <c r="B405" s="1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1"/>
      <c r="AL405" s="1"/>
      <c r="AM405" s="1"/>
      <c r="AN405" s="1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</row>
    <row r="406" spans="1:61" ht="14.25" customHeight="1" x14ac:dyDescent="0.25">
      <c r="A406" s="1"/>
      <c r="B406" s="1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1"/>
      <c r="AL406" s="1"/>
      <c r="AM406" s="1"/>
      <c r="AN406" s="1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</row>
    <row r="407" spans="1:61" ht="14.25" customHeight="1" x14ac:dyDescent="0.25">
      <c r="A407" s="1"/>
      <c r="B407" s="1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1"/>
      <c r="AL407" s="1"/>
      <c r="AM407" s="1"/>
      <c r="AN407" s="1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</row>
    <row r="408" spans="1:61" ht="14.25" customHeight="1" x14ac:dyDescent="0.25">
      <c r="A408" s="1"/>
      <c r="B408" s="1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1"/>
      <c r="AL408" s="1"/>
      <c r="AM408" s="1"/>
      <c r="AN408" s="1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</row>
    <row r="409" spans="1:61" ht="14.25" customHeight="1" x14ac:dyDescent="0.25">
      <c r="A409" s="1"/>
      <c r="B409" s="1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1"/>
      <c r="AL409" s="1"/>
      <c r="AM409" s="1"/>
      <c r="AN409" s="1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</row>
    <row r="410" spans="1:61" ht="14.25" customHeight="1" x14ac:dyDescent="0.25">
      <c r="A410" s="1"/>
      <c r="B410" s="1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1"/>
      <c r="AL410" s="1"/>
      <c r="AM410" s="1"/>
      <c r="AN410" s="1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</row>
    <row r="411" spans="1:61" ht="14.25" customHeight="1" x14ac:dyDescent="0.25">
      <c r="A411" s="1"/>
      <c r="B411" s="1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1"/>
      <c r="AL411" s="1"/>
      <c r="AM411" s="1"/>
      <c r="AN411" s="1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</row>
    <row r="412" spans="1:61" ht="14.25" customHeight="1" x14ac:dyDescent="0.25">
      <c r="A412" s="1"/>
      <c r="B412" s="1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1"/>
      <c r="AL412" s="1"/>
      <c r="AM412" s="1"/>
      <c r="AN412" s="1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</row>
    <row r="413" spans="1:61" ht="14.25" customHeight="1" x14ac:dyDescent="0.25">
      <c r="A413" s="1"/>
      <c r="B413" s="1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1"/>
      <c r="AL413" s="1"/>
      <c r="AM413" s="1"/>
      <c r="AN413" s="1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</row>
    <row r="414" spans="1:61" ht="14.25" customHeight="1" x14ac:dyDescent="0.25">
      <c r="A414" s="1"/>
      <c r="B414" s="1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1"/>
      <c r="AL414" s="1"/>
      <c r="AM414" s="1"/>
      <c r="AN414" s="1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</row>
    <row r="415" spans="1:61" ht="14.25" customHeight="1" x14ac:dyDescent="0.25">
      <c r="A415" s="1"/>
      <c r="B415" s="1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1"/>
      <c r="AL415" s="1"/>
      <c r="AM415" s="1"/>
      <c r="AN415" s="1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</row>
    <row r="416" spans="1:61" ht="14.25" customHeight="1" x14ac:dyDescent="0.25">
      <c r="A416" s="1"/>
      <c r="B416" s="1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1"/>
      <c r="AL416" s="1"/>
      <c r="AM416" s="1"/>
      <c r="AN416" s="1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</row>
    <row r="417" spans="1:61" ht="14.25" customHeight="1" x14ac:dyDescent="0.25">
      <c r="A417" s="1"/>
      <c r="B417" s="1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1"/>
      <c r="AL417" s="1"/>
      <c r="AM417" s="1"/>
      <c r="AN417" s="1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</row>
    <row r="418" spans="1:61" ht="14.25" customHeight="1" x14ac:dyDescent="0.25">
      <c r="A418" s="1"/>
      <c r="B418" s="1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1"/>
      <c r="AL418" s="1"/>
      <c r="AM418" s="1"/>
      <c r="AN418" s="1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</row>
    <row r="419" spans="1:61" ht="14.25" customHeight="1" x14ac:dyDescent="0.25">
      <c r="A419" s="1"/>
      <c r="B419" s="1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1"/>
      <c r="AL419" s="1"/>
      <c r="AM419" s="1"/>
      <c r="AN419" s="1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</row>
    <row r="420" spans="1:61" ht="14.25" customHeight="1" x14ac:dyDescent="0.25">
      <c r="A420" s="1"/>
      <c r="B420" s="1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1"/>
      <c r="AL420" s="1"/>
      <c r="AM420" s="1"/>
      <c r="AN420" s="1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</row>
    <row r="421" spans="1:61" ht="14.25" customHeight="1" x14ac:dyDescent="0.25">
      <c r="A421" s="1"/>
      <c r="B421" s="1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1"/>
      <c r="AL421" s="1"/>
      <c r="AM421" s="1"/>
      <c r="AN421" s="1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</row>
    <row r="422" spans="1:61" ht="14.25" customHeight="1" x14ac:dyDescent="0.25">
      <c r="A422" s="1"/>
      <c r="B422" s="1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1"/>
      <c r="AL422" s="1"/>
      <c r="AM422" s="1"/>
      <c r="AN422" s="1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</row>
    <row r="423" spans="1:61" ht="14.25" customHeight="1" x14ac:dyDescent="0.25">
      <c r="A423" s="1"/>
      <c r="B423" s="1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1"/>
      <c r="AL423" s="1"/>
      <c r="AM423" s="1"/>
      <c r="AN423" s="1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</row>
    <row r="424" spans="1:61" ht="14.25" customHeight="1" x14ac:dyDescent="0.25">
      <c r="A424" s="1"/>
      <c r="B424" s="1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1"/>
      <c r="AL424" s="1"/>
      <c r="AM424" s="1"/>
      <c r="AN424" s="1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</row>
    <row r="425" spans="1:61" ht="14.25" customHeight="1" x14ac:dyDescent="0.25">
      <c r="A425" s="1"/>
      <c r="B425" s="1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1"/>
      <c r="AL425" s="1"/>
      <c r="AM425" s="1"/>
      <c r="AN425" s="1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</row>
    <row r="426" spans="1:61" ht="14.25" customHeight="1" x14ac:dyDescent="0.25">
      <c r="A426" s="1"/>
      <c r="B426" s="1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1"/>
      <c r="AL426" s="1"/>
      <c r="AM426" s="1"/>
      <c r="AN426" s="1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</row>
    <row r="427" spans="1:61" ht="14.25" customHeight="1" x14ac:dyDescent="0.25">
      <c r="A427" s="1"/>
      <c r="B427" s="1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1"/>
      <c r="AL427" s="1"/>
      <c r="AM427" s="1"/>
      <c r="AN427" s="1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</row>
    <row r="428" spans="1:61" ht="14.25" customHeight="1" x14ac:dyDescent="0.25">
      <c r="A428" s="1"/>
      <c r="B428" s="1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1"/>
      <c r="AL428" s="1"/>
      <c r="AM428" s="1"/>
      <c r="AN428" s="1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</row>
    <row r="429" spans="1:61" ht="14.25" customHeight="1" x14ac:dyDescent="0.25">
      <c r="A429" s="1"/>
      <c r="B429" s="1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1"/>
      <c r="AL429" s="1"/>
      <c r="AM429" s="1"/>
      <c r="AN429" s="1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</row>
    <row r="430" spans="1:61" ht="14.25" customHeight="1" x14ac:dyDescent="0.25">
      <c r="A430" s="1"/>
      <c r="B430" s="1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1"/>
      <c r="AL430" s="1"/>
      <c r="AM430" s="1"/>
      <c r="AN430" s="1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</row>
    <row r="431" spans="1:61" ht="14.25" customHeight="1" x14ac:dyDescent="0.25">
      <c r="A431" s="1"/>
      <c r="B431" s="1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1"/>
      <c r="AL431" s="1"/>
      <c r="AM431" s="1"/>
      <c r="AN431" s="1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</row>
    <row r="432" spans="1:61" ht="14.25" customHeight="1" x14ac:dyDescent="0.25">
      <c r="A432" s="1"/>
      <c r="B432" s="1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1"/>
      <c r="AL432" s="1"/>
      <c r="AM432" s="1"/>
      <c r="AN432" s="1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</row>
    <row r="433" spans="1:61" ht="14.25" customHeight="1" x14ac:dyDescent="0.25">
      <c r="A433" s="1"/>
      <c r="B433" s="1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1"/>
      <c r="AL433" s="1"/>
      <c r="AM433" s="1"/>
      <c r="AN433" s="1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</row>
    <row r="434" spans="1:61" ht="14.25" customHeight="1" x14ac:dyDescent="0.25">
      <c r="A434" s="1"/>
      <c r="B434" s="1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1"/>
      <c r="AL434" s="1"/>
      <c r="AM434" s="1"/>
      <c r="AN434" s="1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</row>
    <row r="435" spans="1:61" ht="14.25" customHeight="1" x14ac:dyDescent="0.25">
      <c r="A435" s="1"/>
      <c r="B435" s="1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1"/>
      <c r="AL435" s="1"/>
      <c r="AM435" s="1"/>
      <c r="AN435" s="1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</row>
    <row r="436" spans="1:61" ht="14.25" customHeight="1" x14ac:dyDescent="0.25">
      <c r="A436" s="1"/>
      <c r="B436" s="1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1"/>
      <c r="AL436" s="1"/>
      <c r="AM436" s="1"/>
      <c r="AN436" s="1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</row>
    <row r="437" spans="1:61" ht="14.25" customHeight="1" x14ac:dyDescent="0.25">
      <c r="A437" s="1"/>
      <c r="B437" s="1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1"/>
      <c r="AL437" s="1"/>
      <c r="AM437" s="1"/>
      <c r="AN437" s="1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</row>
    <row r="438" spans="1:61" ht="14.25" customHeight="1" x14ac:dyDescent="0.25">
      <c r="A438" s="1"/>
      <c r="B438" s="1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1"/>
      <c r="AL438" s="1"/>
      <c r="AM438" s="1"/>
      <c r="AN438" s="1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</row>
    <row r="439" spans="1:61" ht="14.25" customHeight="1" x14ac:dyDescent="0.25">
      <c r="A439" s="1"/>
      <c r="B439" s="1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1"/>
      <c r="AL439" s="1"/>
      <c r="AM439" s="1"/>
      <c r="AN439" s="1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</row>
    <row r="440" spans="1:61" ht="14.25" customHeight="1" x14ac:dyDescent="0.25">
      <c r="A440" s="1"/>
      <c r="B440" s="1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1"/>
      <c r="AL440" s="1"/>
      <c r="AM440" s="1"/>
      <c r="AN440" s="1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</row>
    <row r="441" spans="1:61" ht="14.25" customHeight="1" x14ac:dyDescent="0.25">
      <c r="A441" s="1"/>
      <c r="B441" s="1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1"/>
      <c r="AL441" s="1"/>
      <c r="AM441" s="1"/>
      <c r="AN441" s="1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</row>
    <row r="442" spans="1:61" ht="14.25" customHeight="1" x14ac:dyDescent="0.25">
      <c r="A442" s="1"/>
      <c r="B442" s="1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1"/>
      <c r="AL442" s="1"/>
      <c r="AM442" s="1"/>
      <c r="AN442" s="1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</row>
    <row r="443" spans="1:61" ht="14.25" customHeight="1" x14ac:dyDescent="0.25">
      <c r="A443" s="1"/>
      <c r="B443" s="1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1"/>
      <c r="AL443" s="1"/>
      <c r="AM443" s="1"/>
      <c r="AN443" s="1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</row>
    <row r="444" spans="1:61" ht="14.25" customHeight="1" x14ac:dyDescent="0.25">
      <c r="A444" s="1"/>
      <c r="B444" s="1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1"/>
      <c r="AL444" s="1"/>
      <c r="AM444" s="1"/>
      <c r="AN444" s="1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</row>
    <row r="445" spans="1:61" ht="14.25" customHeight="1" x14ac:dyDescent="0.25">
      <c r="A445" s="1"/>
      <c r="B445" s="1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1"/>
      <c r="AL445" s="1"/>
      <c r="AM445" s="1"/>
      <c r="AN445" s="1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</row>
    <row r="446" spans="1:61" ht="14.25" customHeight="1" x14ac:dyDescent="0.25">
      <c r="A446" s="1"/>
      <c r="B446" s="1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1"/>
      <c r="AL446" s="1"/>
      <c r="AM446" s="1"/>
      <c r="AN446" s="1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</row>
    <row r="447" spans="1:61" ht="14.25" customHeight="1" x14ac:dyDescent="0.25">
      <c r="A447" s="1"/>
      <c r="B447" s="1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1"/>
      <c r="AL447" s="1"/>
      <c r="AM447" s="1"/>
      <c r="AN447" s="1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</row>
    <row r="448" spans="1:61" ht="14.25" customHeight="1" x14ac:dyDescent="0.25">
      <c r="A448" s="1"/>
      <c r="B448" s="1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1"/>
      <c r="AL448" s="1"/>
      <c r="AM448" s="1"/>
      <c r="AN448" s="1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</row>
    <row r="449" spans="1:61" ht="14.25" customHeight="1" x14ac:dyDescent="0.25">
      <c r="A449" s="1"/>
      <c r="B449" s="1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1"/>
      <c r="AL449" s="1"/>
      <c r="AM449" s="1"/>
      <c r="AN449" s="1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</row>
    <row r="450" spans="1:61" ht="14.25" customHeight="1" x14ac:dyDescent="0.25">
      <c r="A450" s="1"/>
      <c r="B450" s="1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1"/>
      <c r="AL450" s="1"/>
      <c r="AM450" s="1"/>
      <c r="AN450" s="1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</row>
    <row r="451" spans="1:61" ht="14.25" customHeight="1" x14ac:dyDescent="0.25">
      <c r="A451" s="1"/>
      <c r="B451" s="1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1"/>
      <c r="AL451" s="1"/>
      <c r="AM451" s="1"/>
      <c r="AN451" s="1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</row>
    <row r="452" spans="1:61" ht="14.25" customHeight="1" x14ac:dyDescent="0.25">
      <c r="A452" s="1"/>
      <c r="B452" s="1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1"/>
      <c r="AL452" s="1"/>
      <c r="AM452" s="1"/>
      <c r="AN452" s="1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</row>
    <row r="453" spans="1:61" ht="14.25" customHeight="1" x14ac:dyDescent="0.25">
      <c r="A453" s="1"/>
      <c r="B453" s="1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1"/>
      <c r="AL453" s="1"/>
      <c r="AM453" s="1"/>
      <c r="AN453" s="1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</row>
    <row r="454" spans="1:61" ht="14.25" customHeight="1" x14ac:dyDescent="0.25">
      <c r="A454" s="1"/>
      <c r="B454" s="1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1"/>
      <c r="AL454" s="1"/>
      <c r="AM454" s="1"/>
      <c r="AN454" s="1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</row>
    <row r="455" spans="1:61" ht="14.25" customHeight="1" x14ac:dyDescent="0.25">
      <c r="A455" s="1"/>
      <c r="B455" s="1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1"/>
      <c r="AL455" s="1"/>
      <c r="AM455" s="1"/>
      <c r="AN455" s="1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</row>
    <row r="456" spans="1:61" ht="14.25" customHeight="1" x14ac:dyDescent="0.25">
      <c r="A456" s="1"/>
      <c r="B456" s="1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1"/>
      <c r="AL456" s="1"/>
      <c r="AM456" s="1"/>
      <c r="AN456" s="1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</row>
    <row r="457" spans="1:61" ht="14.25" customHeight="1" x14ac:dyDescent="0.25">
      <c r="A457" s="1"/>
      <c r="B457" s="1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1"/>
      <c r="AL457" s="1"/>
      <c r="AM457" s="1"/>
      <c r="AN457" s="1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</row>
    <row r="458" spans="1:61" ht="14.25" customHeight="1" x14ac:dyDescent="0.25">
      <c r="A458" s="1"/>
      <c r="B458" s="1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1"/>
      <c r="AL458" s="1"/>
      <c r="AM458" s="1"/>
      <c r="AN458" s="1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</row>
    <row r="459" spans="1:61" ht="14.25" customHeight="1" x14ac:dyDescent="0.25">
      <c r="A459" s="1"/>
      <c r="B459" s="1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1"/>
      <c r="AL459" s="1"/>
      <c r="AM459" s="1"/>
      <c r="AN459" s="1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</row>
    <row r="460" spans="1:61" ht="14.25" customHeight="1" x14ac:dyDescent="0.25">
      <c r="A460" s="1"/>
      <c r="B460" s="1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1"/>
      <c r="AL460" s="1"/>
      <c r="AM460" s="1"/>
      <c r="AN460" s="1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</row>
    <row r="461" spans="1:61" ht="14.25" customHeight="1" x14ac:dyDescent="0.25">
      <c r="A461" s="1"/>
      <c r="B461" s="1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1"/>
      <c r="AL461" s="1"/>
      <c r="AM461" s="1"/>
      <c r="AN461" s="1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</row>
    <row r="462" spans="1:61" ht="14.25" customHeight="1" x14ac:dyDescent="0.25">
      <c r="A462" s="1"/>
      <c r="B462" s="1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1"/>
      <c r="AL462" s="1"/>
      <c r="AM462" s="1"/>
      <c r="AN462" s="1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</row>
    <row r="463" spans="1:61" ht="14.25" customHeight="1" x14ac:dyDescent="0.25">
      <c r="A463" s="1"/>
      <c r="B463" s="1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1"/>
      <c r="AL463" s="1"/>
      <c r="AM463" s="1"/>
      <c r="AN463" s="1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</row>
    <row r="464" spans="1:61" ht="14.25" customHeight="1" x14ac:dyDescent="0.25">
      <c r="A464" s="1"/>
      <c r="B464" s="1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1"/>
      <c r="AL464" s="1"/>
      <c r="AM464" s="1"/>
      <c r="AN464" s="1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</row>
    <row r="465" spans="1:61" ht="14.25" customHeight="1" x14ac:dyDescent="0.25">
      <c r="A465" s="1"/>
      <c r="B465" s="1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1"/>
      <c r="AL465" s="1"/>
      <c r="AM465" s="1"/>
      <c r="AN465" s="1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</row>
    <row r="466" spans="1:61" ht="14.25" customHeight="1" x14ac:dyDescent="0.25">
      <c r="A466" s="1"/>
      <c r="B466" s="1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1"/>
      <c r="AL466" s="1"/>
      <c r="AM466" s="1"/>
      <c r="AN466" s="1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</row>
    <row r="467" spans="1:61" ht="14.25" customHeight="1" x14ac:dyDescent="0.25">
      <c r="A467" s="1"/>
      <c r="B467" s="1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1"/>
      <c r="AL467" s="1"/>
      <c r="AM467" s="1"/>
      <c r="AN467" s="1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</row>
    <row r="468" spans="1:61" ht="14.25" customHeight="1" x14ac:dyDescent="0.25">
      <c r="A468" s="1"/>
      <c r="B468" s="1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1"/>
      <c r="AL468" s="1"/>
      <c r="AM468" s="1"/>
      <c r="AN468" s="1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</row>
    <row r="469" spans="1:61" ht="14.25" customHeight="1" x14ac:dyDescent="0.25">
      <c r="A469" s="1"/>
      <c r="B469" s="1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1"/>
      <c r="AL469" s="1"/>
      <c r="AM469" s="1"/>
      <c r="AN469" s="1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</row>
    <row r="470" spans="1:61" ht="14.25" customHeight="1" x14ac:dyDescent="0.25">
      <c r="A470" s="1"/>
      <c r="B470" s="1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1"/>
      <c r="AL470" s="1"/>
      <c r="AM470" s="1"/>
      <c r="AN470" s="1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</row>
    <row r="471" spans="1:61" ht="14.25" customHeight="1" x14ac:dyDescent="0.25">
      <c r="A471" s="1"/>
      <c r="B471" s="1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1"/>
      <c r="AL471" s="1"/>
      <c r="AM471" s="1"/>
      <c r="AN471" s="1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</row>
    <row r="472" spans="1:61" ht="14.25" customHeight="1" x14ac:dyDescent="0.25">
      <c r="A472" s="1"/>
      <c r="B472" s="1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1"/>
      <c r="AL472" s="1"/>
      <c r="AM472" s="1"/>
      <c r="AN472" s="1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</row>
    <row r="473" spans="1:61" ht="14.25" customHeight="1" x14ac:dyDescent="0.25">
      <c r="A473" s="1"/>
      <c r="B473" s="1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1"/>
      <c r="AL473" s="1"/>
      <c r="AM473" s="1"/>
      <c r="AN473" s="1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</row>
    <row r="474" spans="1:61" ht="14.25" customHeight="1" x14ac:dyDescent="0.25">
      <c r="A474" s="1"/>
      <c r="B474" s="1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1"/>
      <c r="AL474" s="1"/>
      <c r="AM474" s="1"/>
      <c r="AN474" s="1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</row>
    <row r="475" spans="1:61" ht="14.25" customHeight="1" x14ac:dyDescent="0.25">
      <c r="A475" s="1"/>
      <c r="B475" s="1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1"/>
      <c r="AL475" s="1"/>
      <c r="AM475" s="1"/>
      <c r="AN475" s="1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</row>
    <row r="476" spans="1:61" ht="14.25" customHeight="1" x14ac:dyDescent="0.25">
      <c r="A476" s="1"/>
      <c r="B476" s="1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1"/>
      <c r="AL476" s="1"/>
      <c r="AM476" s="1"/>
      <c r="AN476" s="1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</row>
    <row r="477" spans="1:61" ht="14.25" customHeight="1" x14ac:dyDescent="0.25">
      <c r="A477" s="1"/>
      <c r="B477" s="1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1"/>
      <c r="AL477" s="1"/>
      <c r="AM477" s="1"/>
      <c r="AN477" s="1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</row>
    <row r="478" spans="1:61" ht="14.25" customHeight="1" x14ac:dyDescent="0.25">
      <c r="A478" s="1"/>
      <c r="B478" s="1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1"/>
      <c r="AL478" s="1"/>
      <c r="AM478" s="1"/>
      <c r="AN478" s="1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</row>
    <row r="479" spans="1:61" ht="14.25" customHeight="1" x14ac:dyDescent="0.25">
      <c r="A479" s="1"/>
      <c r="B479" s="1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1"/>
      <c r="AL479" s="1"/>
      <c r="AM479" s="1"/>
      <c r="AN479" s="1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</row>
    <row r="480" spans="1:61" ht="14.25" customHeight="1" x14ac:dyDescent="0.25">
      <c r="A480" s="1"/>
      <c r="B480" s="1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1"/>
      <c r="AL480" s="1"/>
      <c r="AM480" s="1"/>
      <c r="AN480" s="1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</row>
    <row r="481" spans="1:61" ht="14.25" customHeight="1" x14ac:dyDescent="0.25">
      <c r="A481" s="1"/>
      <c r="B481" s="1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1"/>
      <c r="AL481" s="1"/>
      <c r="AM481" s="1"/>
      <c r="AN481" s="1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</row>
    <row r="482" spans="1:61" ht="14.25" customHeight="1" x14ac:dyDescent="0.25">
      <c r="A482" s="1"/>
      <c r="B482" s="1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1"/>
      <c r="AL482" s="1"/>
      <c r="AM482" s="1"/>
      <c r="AN482" s="1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</row>
    <row r="483" spans="1:61" ht="14.25" customHeight="1" x14ac:dyDescent="0.25">
      <c r="A483" s="1"/>
      <c r="B483" s="1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1"/>
      <c r="AL483" s="1"/>
      <c r="AM483" s="1"/>
      <c r="AN483" s="1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</row>
    <row r="484" spans="1:61" ht="14.25" customHeight="1" x14ac:dyDescent="0.25">
      <c r="A484" s="1"/>
      <c r="B484" s="1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1"/>
      <c r="AL484" s="1"/>
      <c r="AM484" s="1"/>
      <c r="AN484" s="1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</row>
    <row r="485" spans="1:61" ht="14.25" customHeight="1" x14ac:dyDescent="0.25">
      <c r="A485" s="1"/>
      <c r="B485" s="1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1"/>
      <c r="AL485" s="1"/>
      <c r="AM485" s="1"/>
      <c r="AN485" s="1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</row>
    <row r="486" spans="1:61" ht="14.25" customHeight="1" x14ac:dyDescent="0.25">
      <c r="A486" s="1"/>
      <c r="B486" s="1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1"/>
      <c r="AL486" s="1"/>
      <c r="AM486" s="1"/>
      <c r="AN486" s="1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</row>
    <row r="487" spans="1:61" ht="14.25" customHeight="1" x14ac:dyDescent="0.25">
      <c r="A487" s="1"/>
      <c r="B487" s="1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1"/>
      <c r="AL487" s="1"/>
      <c r="AM487" s="1"/>
      <c r="AN487" s="1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</row>
    <row r="488" spans="1:61" ht="14.25" customHeight="1" x14ac:dyDescent="0.25">
      <c r="A488" s="1"/>
      <c r="B488" s="1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1"/>
      <c r="AL488" s="1"/>
      <c r="AM488" s="1"/>
      <c r="AN488" s="1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</row>
    <row r="489" spans="1:61" ht="14.25" customHeight="1" x14ac:dyDescent="0.25">
      <c r="A489" s="1"/>
      <c r="B489" s="1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1"/>
      <c r="AL489" s="1"/>
      <c r="AM489" s="1"/>
      <c r="AN489" s="1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</row>
    <row r="490" spans="1:61" ht="14.25" customHeight="1" x14ac:dyDescent="0.25">
      <c r="A490" s="1"/>
      <c r="B490" s="1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1"/>
      <c r="AL490" s="1"/>
      <c r="AM490" s="1"/>
      <c r="AN490" s="1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</row>
    <row r="491" spans="1:61" ht="14.25" customHeight="1" x14ac:dyDescent="0.25">
      <c r="A491" s="1"/>
      <c r="B491" s="1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1"/>
      <c r="AL491" s="1"/>
      <c r="AM491" s="1"/>
      <c r="AN491" s="1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</row>
    <row r="492" spans="1:61" ht="14.25" customHeight="1" x14ac:dyDescent="0.25">
      <c r="A492" s="1"/>
      <c r="B492" s="1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1"/>
      <c r="AL492" s="1"/>
      <c r="AM492" s="1"/>
      <c r="AN492" s="1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</row>
    <row r="493" spans="1:61" ht="14.25" customHeight="1" x14ac:dyDescent="0.25">
      <c r="A493" s="1"/>
      <c r="B493" s="1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1"/>
      <c r="AL493" s="1"/>
      <c r="AM493" s="1"/>
      <c r="AN493" s="1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</row>
    <row r="494" spans="1:61" ht="14.25" customHeight="1" x14ac:dyDescent="0.25">
      <c r="A494" s="1"/>
      <c r="B494" s="1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1"/>
      <c r="AL494" s="1"/>
      <c r="AM494" s="1"/>
      <c r="AN494" s="1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</row>
    <row r="495" spans="1:61" ht="14.25" customHeight="1" x14ac:dyDescent="0.25">
      <c r="A495" s="1"/>
      <c r="B495" s="1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1"/>
      <c r="AL495" s="1"/>
      <c r="AM495" s="1"/>
      <c r="AN495" s="1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</row>
    <row r="496" spans="1:61" ht="14.25" customHeight="1" x14ac:dyDescent="0.25">
      <c r="A496" s="1"/>
      <c r="B496" s="1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1"/>
      <c r="AL496" s="1"/>
      <c r="AM496" s="1"/>
      <c r="AN496" s="1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</row>
    <row r="497" spans="1:61" ht="14.25" customHeight="1" x14ac:dyDescent="0.25">
      <c r="A497" s="1"/>
      <c r="B497" s="1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1"/>
      <c r="AL497" s="1"/>
      <c r="AM497" s="1"/>
      <c r="AN497" s="1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</row>
    <row r="498" spans="1:61" ht="14.25" customHeight="1" x14ac:dyDescent="0.25">
      <c r="A498" s="1"/>
      <c r="B498" s="1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1"/>
      <c r="AL498" s="1"/>
      <c r="AM498" s="1"/>
      <c r="AN498" s="1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</row>
    <row r="499" spans="1:61" ht="14.25" customHeight="1" x14ac:dyDescent="0.25">
      <c r="A499" s="1"/>
      <c r="B499" s="1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1"/>
      <c r="AL499" s="1"/>
      <c r="AM499" s="1"/>
      <c r="AN499" s="1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</row>
    <row r="500" spans="1:61" ht="14.25" customHeight="1" x14ac:dyDescent="0.25">
      <c r="A500" s="1"/>
      <c r="B500" s="1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1"/>
      <c r="AL500" s="1"/>
      <c r="AM500" s="1"/>
      <c r="AN500" s="1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</row>
    <row r="501" spans="1:61" ht="14.25" customHeight="1" x14ac:dyDescent="0.25">
      <c r="A501" s="1"/>
      <c r="B501" s="1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1"/>
      <c r="AL501" s="1"/>
      <c r="AM501" s="1"/>
      <c r="AN501" s="1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</row>
    <row r="502" spans="1:61" ht="14.25" customHeight="1" x14ac:dyDescent="0.25">
      <c r="A502" s="1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1"/>
      <c r="AL502" s="1"/>
      <c r="AM502" s="1"/>
      <c r="AN502" s="1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</row>
    <row r="503" spans="1:61" ht="14.25" customHeight="1" x14ac:dyDescent="0.25">
      <c r="A503" s="1"/>
      <c r="B503" s="1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1"/>
      <c r="AL503" s="1"/>
      <c r="AM503" s="1"/>
      <c r="AN503" s="1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</row>
    <row r="504" spans="1:61" ht="14.25" customHeight="1" x14ac:dyDescent="0.25">
      <c r="A504" s="1"/>
      <c r="B504" s="1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1"/>
      <c r="AL504" s="1"/>
      <c r="AM504" s="1"/>
      <c r="AN504" s="1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</row>
    <row r="505" spans="1:61" ht="14.25" customHeight="1" x14ac:dyDescent="0.25">
      <c r="A505" s="1"/>
      <c r="B505" s="1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1"/>
      <c r="AL505" s="1"/>
      <c r="AM505" s="1"/>
      <c r="AN505" s="1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</row>
    <row r="506" spans="1:61" ht="14.25" customHeight="1" x14ac:dyDescent="0.25">
      <c r="A506" s="1"/>
      <c r="B506" s="1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1"/>
      <c r="AL506" s="1"/>
      <c r="AM506" s="1"/>
      <c r="AN506" s="1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</row>
    <row r="507" spans="1:61" ht="14.25" customHeight="1" x14ac:dyDescent="0.25">
      <c r="A507" s="1"/>
      <c r="B507" s="1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1"/>
      <c r="AL507" s="1"/>
      <c r="AM507" s="1"/>
      <c r="AN507" s="1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</row>
    <row r="508" spans="1:61" ht="14.25" customHeight="1" x14ac:dyDescent="0.25">
      <c r="A508" s="1"/>
      <c r="B508" s="1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1"/>
      <c r="AL508" s="1"/>
      <c r="AM508" s="1"/>
      <c r="AN508" s="1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</row>
    <row r="509" spans="1:61" ht="14.25" customHeight="1" x14ac:dyDescent="0.25">
      <c r="A509" s="1"/>
      <c r="B509" s="1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1"/>
      <c r="AL509" s="1"/>
      <c r="AM509" s="1"/>
      <c r="AN509" s="1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</row>
    <row r="510" spans="1:61" ht="14.25" customHeight="1" x14ac:dyDescent="0.25">
      <c r="A510" s="1"/>
      <c r="B510" s="1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1"/>
      <c r="AL510" s="1"/>
      <c r="AM510" s="1"/>
      <c r="AN510" s="1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</row>
    <row r="511" spans="1:61" ht="14.25" customHeight="1" x14ac:dyDescent="0.25">
      <c r="A511" s="1"/>
      <c r="B511" s="1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1"/>
      <c r="AL511" s="1"/>
      <c r="AM511" s="1"/>
      <c r="AN511" s="1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</row>
    <row r="512" spans="1:61" ht="14.25" customHeight="1" x14ac:dyDescent="0.25">
      <c r="A512" s="1"/>
      <c r="B512" s="1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1"/>
      <c r="AL512" s="1"/>
      <c r="AM512" s="1"/>
      <c r="AN512" s="1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</row>
    <row r="513" spans="1:61" ht="14.25" customHeight="1" x14ac:dyDescent="0.25">
      <c r="A513" s="1"/>
      <c r="B513" s="1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1"/>
      <c r="AL513" s="1"/>
      <c r="AM513" s="1"/>
      <c r="AN513" s="1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</row>
    <row r="514" spans="1:61" ht="14.25" customHeight="1" x14ac:dyDescent="0.25">
      <c r="A514" s="1"/>
      <c r="B514" s="1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1"/>
      <c r="AL514" s="1"/>
      <c r="AM514" s="1"/>
      <c r="AN514" s="1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</row>
    <row r="515" spans="1:61" ht="14.25" customHeight="1" x14ac:dyDescent="0.25">
      <c r="A515" s="1"/>
      <c r="B515" s="1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1"/>
      <c r="AL515" s="1"/>
      <c r="AM515" s="1"/>
      <c r="AN515" s="1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</row>
    <row r="516" spans="1:61" ht="14.25" customHeight="1" x14ac:dyDescent="0.25">
      <c r="A516" s="1"/>
      <c r="B516" s="1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1"/>
      <c r="AL516" s="1"/>
      <c r="AM516" s="1"/>
      <c r="AN516" s="1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</row>
    <row r="517" spans="1:61" ht="14.25" customHeight="1" x14ac:dyDescent="0.25">
      <c r="A517" s="1"/>
      <c r="B517" s="1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1"/>
      <c r="AL517" s="1"/>
      <c r="AM517" s="1"/>
      <c r="AN517" s="1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</row>
    <row r="518" spans="1:61" ht="14.25" customHeight="1" x14ac:dyDescent="0.25">
      <c r="A518" s="1"/>
      <c r="B518" s="1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1"/>
      <c r="AL518" s="1"/>
      <c r="AM518" s="1"/>
      <c r="AN518" s="1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</row>
    <row r="519" spans="1:61" ht="14.25" customHeight="1" x14ac:dyDescent="0.25">
      <c r="A519" s="1"/>
      <c r="B519" s="1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1"/>
      <c r="AL519" s="1"/>
      <c r="AM519" s="1"/>
      <c r="AN519" s="1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</row>
    <row r="520" spans="1:61" ht="14.25" customHeight="1" x14ac:dyDescent="0.25">
      <c r="A520" s="1"/>
      <c r="B520" s="1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1"/>
      <c r="AL520" s="1"/>
      <c r="AM520" s="1"/>
      <c r="AN520" s="1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</row>
    <row r="521" spans="1:61" ht="14.25" customHeight="1" x14ac:dyDescent="0.25">
      <c r="A521" s="1"/>
      <c r="B521" s="1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1"/>
      <c r="AL521" s="1"/>
      <c r="AM521" s="1"/>
      <c r="AN521" s="1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</row>
    <row r="522" spans="1:61" ht="14.25" customHeight="1" x14ac:dyDescent="0.25">
      <c r="A522" s="1"/>
      <c r="B522" s="1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1"/>
      <c r="AL522" s="1"/>
      <c r="AM522" s="1"/>
      <c r="AN522" s="1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</row>
    <row r="523" spans="1:61" ht="14.25" customHeight="1" x14ac:dyDescent="0.25">
      <c r="A523" s="1"/>
      <c r="B523" s="1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1"/>
      <c r="AL523" s="1"/>
      <c r="AM523" s="1"/>
      <c r="AN523" s="1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</row>
    <row r="524" spans="1:61" ht="14.25" customHeight="1" x14ac:dyDescent="0.25">
      <c r="A524" s="1"/>
      <c r="B524" s="1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1"/>
      <c r="AL524" s="1"/>
      <c r="AM524" s="1"/>
      <c r="AN524" s="1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</row>
    <row r="525" spans="1:61" ht="14.25" customHeight="1" x14ac:dyDescent="0.25">
      <c r="A525" s="1"/>
      <c r="B525" s="1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1"/>
      <c r="AL525" s="1"/>
      <c r="AM525" s="1"/>
      <c r="AN525" s="1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</row>
    <row r="526" spans="1:61" ht="14.25" customHeight="1" x14ac:dyDescent="0.25">
      <c r="A526" s="1"/>
      <c r="B526" s="1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1"/>
      <c r="AL526" s="1"/>
      <c r="AM526" s="1"/>
      <c r="AN526" s="1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</row>
    <row r="527" spans="1:61" ht="14.25" customHeight="1" x14ac:dyDescent="0.25">
      <c r="A527" s="1"/>
      <c r="B527" s="1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1"/>
      <c r="AL527" s="1"/>
      <c r="AM527" s="1"/>
      <c r="AN527" s="1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</row>
    <row r="528" spans="1:61" ht="14.25" customHeight="1" x14ac:dyDescent="0.25">
      <c r="A528" s="1"/>
      <c r="B528" s="1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1"/>
      <c r="AL528" s="1"/>
      <c r="AM528" s="1"/>
      <c r="AN528" s="1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</row>
    <row r="529" spans="1:61" ht="14.25" customHeight="1" x14ac:dyDescent="0.25">
      <c r="A529" s="1"/>
      <c r="B529" s="1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1"/>
      <c r="AL529" s="1"/>
      <c r="AM529" s="1"/>
      <c r="AN529" s="1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</row>
    <row r="530" spans="1:61" ht="14.25" customHeight="1" x14ac:dyDescent="0.25">
      <c r="A530" s="1"/>
      <c r="B530" s="1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1"/>
      <c r="AL530" s="1"/>
      <c r="AM530" s="1"/>
      <c r="AN530" s="1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</row>
    <row r="531" spans="1:61" ht="14.25" customHeight="1" x14ac:dyDescent="0.25">
      <c r="A531" s="1"/>
      <c r="B531" s="1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1"/>
      <c r="AL531" s="1"/>
      <c r="AM531" s="1"/>
      <c r="AN531" s="1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</row>
    <row r="532" spans="1:61" ht="14.25" customHeight="1" x14ac:dyDescent="0.25">
      <c r="A532" s="1"/>
      <c r="B532" s="1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1"/>
      <c r="AL532" s="1"/>
      <c r="AM532" s="1"/>
      <c r="AN532" s="1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</row>
    <row r="533" spans="1:61" ht="14.25" customHeight="1" x14ac:dyDescent="0.25">
      <c r="A533" s="1"/>
      <c r="B533" s="1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1"/>
      <c r="AL533" s="1"/>
      <c r="AM533" s="1"/>
      <c r="AN533" s="1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</row>
    <row r="534" spans="1:61" ht="14.25" customHeight="1" x14ac:dyDescent="0.25">
      <c r="A534" s="1"/>
      <c r="B534" s="1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1"/>
      <c r="AL534" s="1"/>
      <c r="AM534" s="1"/>
      <c r="AN534" s="1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</row>
    <row r="535" spans="1:61" ht="14.25" customHeight="1" x14ac:dyDescent="0.25">
      <c r="A535" s="1"/>
      <c r="B535" s="1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1"/>
      <c r="AL535" s="1"/>
      <c r="AM535" s="1"/>
      <c r="AN535" s="1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</row>
    <row r="536" spans="1:61" ht="14.25" customHeight="1" x14ac:dyDescent="0.25">
      <c r="A536" s="1"/>
      <c r="B536" s="1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1"/>
      <c r="AL536" s="1"/>
      <c r="AM536" s="1"/>
      <c r="AN536" s="1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</row>
    <row r="537" spans="1:61" ht="14.25" customHeight="1" x14ac:dyDescent="0.25">
      <c r="A537" s="1"/>
      <c r="B537" s="1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1"/>
      <c r="AL537" s="1"/>
      <c r="AM537" s="1"/>
      <c r="AN537" s="1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</row>
    <row r="538" spans="1:61" ht="14.25" customHeight="1" x14ac:dyDescent="0.25">
      <c r="A538" s="1"/>
      <c r="B538" s="1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1"/>
      <c r="AL538" s="1"/>
      <c r="AM538" s="1"/>
      <c r="AN538" s="1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</row>
    <row r="539" spans="1:61" ht="14.25" customHeight="1" x14ac:dyDescent="0.25">
      <c r="A539" s="1"/>
      <c r="B539" s="1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1"/>
      <c r="AL539" s="1"/>
      <c r="AM539" s="1"/>
      <c r="AN539" s="1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</row>
    <row r="540" spans="1:61" ht="14.25" customHeight="1" x14ac:dyDescent="0.25">
      <c r="A540" s="1"/>
      <c r="B540" s="1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1"/>
      <c r="AL540" s="1"/>
      <c r="AM540" s="1"/>
      <c r="AN540" s="1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</row>
    <row r="541" spans="1:61" ht="14.25" customHeight="1" x14ac:dyDescent="0.25">
      <c r="A541" s="1"/>
      <c r="B541" s="1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1"/>
      <c r="AL541" s="1"/>
      <c r="AM541" s="1"/>
      <c r="AN541" s="1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</row>
    <row r="542" spans="1:61" ht="14.25" customHeight="1" x14ac:dyDescent="0.25">
      <c r="A542" s="1"/>
      <c r="B542" s="1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1"/>
      <c r="AL542" s="1"/>
      <c r="AM542" s="1"/>
      <c r="AN542" s="1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</row>
    <row r="543" spans="1:61" ht="14.25" customHeight="1" x14ac:dyDescent="0.25">
      <c r="A543" s="1"/>
      <c r="B543" s="1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1"/>
      <c r="AL543" s="1"/>
      <c r="AM543" s="1"/>
      <c r="AN543" s="1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</row>
    <row r="544" spans="1:61" ht="14.25" customHeight="1" x14ac:dyDescent="0.25">
      <c r="A544" s="1"/>
      <c r="B544" s="1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1"/>
      <c r="AL544" s="1"/>
      <c r="AM544" s="1"/>
      <c r="AN544" s="1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</row>
    <row r="545" spans="1:61" ht="14.25" customHeight="1" x14ac:dyDescent="0.25">
      <c r="A545" s="1"/>
      <c r="B545" s="1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1"/>
      <c r="AL545" s="1"/>
      <c r="AM545" s="1"/>
      <c r="AN545" s="1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</row>
    <row r="546" spans="1:61" ht="14.25" customHeight="1" x14ac:dyDescent="0.25">
      <c r="A546" s="1"/>
      <c r="B546" s="1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1"/>
      <c r="AL546" s="1"/>
      <c r="AM546" s="1"/>
      <c r="AN546" s="1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</row>
    <row r="547" spans="1:61" ht="14.25" customHeight="1" x14ac:dyDescent="0.25">
      <c r="A547" s="1"/>
      <c r="B547" s="1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1"/>
      <c r="AL547" s="1"/>
      <c r="AM547" s="1"/>
      <c r="AN547" s="1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</row>
    <row r="548" spans="1:61" ht="14.25" customHeight="1" x14ac:dyDescent="0.25">
      <c r="A548" s="1"/>
      <c r="B548" s="1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1"/>
      <c r="AL548" s="1"/>
      <c r="AM548" s="1"/>
      <c r="AN548" s="1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</row>
    <row r="549" spans="1:61" ht="14.25" customHeight="1" x14ac:dyDescent="0.25">
      <c r="A549" s="1"/>
      <c r="B549" s="1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1"/>
      <c r="AL549" s="1"/>
      <c r="AM549" s="1"/>
      <c r="AN549" s="1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</row>
    <row r="550" spans="1:61" ht="14.25" customHeight="1" x14ac:dyDescent="0.25">
      <c r="A550" s="1"/>
      <c r="B550" s="1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1"/>
      <c r="AL550" s="1"/>
      <c r="AM550" s="1"/>
      <c r="AN550" s="1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</row>
    <row r="551" spans="1:61" ht="14.25" customHeight="1" x14ac:dyDescent="0.25">
      <c r="A551" s="1"/>
      <c r="B551" s="1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1"/>
      <c r="AL551" s="1"/>
      <c r="AM551" s="1"/>
      <c r="AN551" s="1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</row>
    <row r="552" spans="1:61" ht="14.25" customHeight="1" x14ac:dyDescent="0.25">
      <c r="A552" s="1"/>
      <c r="B552" s="1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1"/>
      <c r="AL552" s="1"/>
      <c r="AM552" s="1"/>
      <c r="AN552" s="1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</row>
    <row r="553" spans="1:61" ht="14.25" customHeight="1" x14ac:dyDescent="0.25">
      <c r="A553" s="1"/>
      <c r="B553" s="1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1"/>
      <c r="AL553" s="1"/>
      <c r="AM553" s="1"/>
      <c r="AN553" s="1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</row>
    <row r="554" spans="1:61" ht="14.25" customHeight="1" x14ac:dyDescent="0.25">
      <c r="A554" s="1"/>
      <c r="B554" s="1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1"/>
      <c r="AL554" s="1"/>
      <c r="AM554" s="1"/>
      <c r="AN554" s="1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</row>
    <row r="555" spans="1:61" ht="14.25" customHeight="1" x14ac:dyDescent="0.25">
      <c r="A555" s="1"/>
      <c r="B555" s="1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1"/>
      <c r="AL555" s="1"/>
      <c r="AM555" s="1"/>
      <c r="AN555" s="1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</row>
    <row r="556" spans="1:61" ht="14.25" customHeight="1" x14ac:dyDescent="0.25">
      <c r="A556" s="1"/>
      <c r="B556" s="1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1"/>
      <c r="AL556" s="1"/>
      <c r="AM556" s="1"/>
      <c r="AN556" s="1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</row>
    <row r="557" spans="1:61" ht="14.25" customHeight="1" x14ac:dyDescent="0.25">
      <c r="A557" s="1"/>
      <c r="B557" s="1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1"/>
      <c r="AL557" s="1"/>
      <c r="AM557" s="1"/>
      <c r="AN557" s="1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</row>
    <row r="558" spans="1:61" ht="14.25" customHeight="1" x14ac:dyDescent="0.25">
      <c r="A558" s="1"/>
      <c r="B558" s="1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1"/>
      <c r="AL558" s="1"/>
      <c r="AM558" s="1"/>
      <c r="AN558" s="1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</row>
    <row r="559" spans="1:61" ht="14.25" customHeight="1" x14ac:dyDescent="0.25">
      <c r="A559" s="1"/>
      <c r="B559" s="1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1"/>
      <c r="AL559" s="1"/>
      <c r="AM559" s="1"/>
      <c r="AN559" s="1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</row>
    <row r="560" spans="1:61" ht="14.25" customHeight="1" x14ac:dyDescent="0.25">
      <c r="A560" s="1"/>
      <c r="B560" s="1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1"/>
      <c r="AL560" s="1"/>
      <c r="AM560" s="1"/>
      <c r="AN560" s="1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</row>
    <row r="561" spans="1:61" ht="14.25" customHeight="1" x14ac:dyDescent="0.25">
      <c r="A561" s="1"/>
      <c r="B561" s="1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1"/>
      <c r="AL561" s="1"/>
      <c r="AM561" s="1"/>
      <c r="AN561" s="1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</row>
    <row r="562" spans="1:61" ht="14.25" customHeight="1" x14ac:dyDescent="0.25">
      <c r="A562" s="1"/>
      <c r="B562" s="1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1"/>
      <c r="AL562" s="1"/>
      <c r="AM562" s="1"/>
      <c r="AN562" s="1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</row>
    <row r="563" spans="1:61" ht="14.25" customHeight="1" x14ac:dyDescent="0.25">
      <c r="A563" s="1"/>
      <c r="B563" s="1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1"/>
      <c r="AL563" s="1"/>
      <c r="AM563" s="1"/>
      <c r="AN563" s="1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</row>
    <row r="564" spans="1:61" ht="14.25" customHeight="1" x14ac:dyDescent="0.25">
      <c r="A564" s="1"/>
      <c r="B564" s="1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1"/>
      <c r="AL564" s="1"/>
      <c r="AM564" s="1"/>
      <c r="AN564" s="1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</row>
    <row r="565" spans="1:61" ht="14.25" customHeight="1" x14ac:dyDescent="0.25">
      <c r="A565" s="1"/>
      <c r="B565" s="1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1"/>
      <c r="AL565" s="1"/>
      <c r="AM565" s="1"/>
      <c r="AN565" s="1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</row>
    <row r="566" spans="1:61" ht="14.25" customHeight="1" x14ac:dyDescent="0.25">
      <c r="A566" s="1"/>
      <c r="B566" s="1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1"/>
      <c r="AL566" s="1"/>
      <c r="AM566" s="1"/>
      <c r="AN566" s="1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</row>
    <row r="567" spans="1:61" ht="14.25" customHeight="1" x14ac:dyDescent="0.25">
      <c r="A567" s="1"/>
      <c r="B567" s="1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1"/>
      <c r="AL567" s="1"/>
      <c r="AM567" s="1"/>
      <c r="AN567" s="1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</row>
    <row r="568" spans="1:61" ht="14.25" customHeight="1" x14ac:dyDescent="0.25">
      <c r="A568" s="1"/>
      <c r="B568" s="1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1"/>
      <c r="AL568" s="1"/>
      <c r="AM568" s="1"/>
      <c r="AN568" s="1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</row>
    <row r="569" spans="1:61" ht="14.25" customHeight="1" x14ac:dyDescent="0.25">
      <c r="A569" s="1"/>
      <c r="B569" s="1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1"/>
      <c r="AL569" s="1"/>
      <c r="AM569" s="1"/>
      <c r="AN569" s="1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</row>
    <row r="570" spans="1:61" ht="14.25" customHeight="1" x14ac:dyDescent="0.25">
      <c r="A570" s="1"/>
      <c r="B570" s="1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1"/>
      <c r="AL570" s="1"/>
      <c r="AM570" s="1"/>
      <c r="AN570" s="1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</row>
    <row r="571" spans="1:61" ht="14.25" customHeight="1" x14ac:dyDescent="0.25">
      <c r="A571" s="1"/>
      <c r="B571" s="1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1"/>
      <c r="AL571" s="1"/>
      <c r="AM571" s="1"/>
      <c r="AN571" s="1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</row>
    <row r="572" spans="1:61" ht="14.25" customHeight="1" x14ac:dyDescent="0.25">
      <c r="A572" s="1"/>
      <c r="B572" s="1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1"/>
      <c r="AL572" s="1"/>
      <c r="AM572" s="1"/>
      <c r="AN572" s="1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</row>
    <row r="573" spans="1:61" ht="14.25" customHeight="1" x14ac:dyDescent="0.25">
      <c r="A573" s="1"/>
      <c r="B573" s="1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1"/>
      <c r="AL573" s="1"/>
      <c r="AM573" s="1"/>
      <c r="AN573" s="1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</row>
    <row r="574" spans="1:61" ht="14.25" customHeight="1" x14ac:dyDescent="0.25">
      <c r="A574" s="1"/>
      <c r="B574" s="1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1"/>
      <c r="AL574" s="1"/>
      <c r="AM574" s="1"/>
      <c r="AN574" s="1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</row>
    <row r="575" spans="1:61" ht="14.25" customHeight="1" x14ac:dyDescent="0.25">
      <c r="A575" s="1"/>
      <c r="B575" s="1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1"/>
      <c r="AL575" s="1"/>
      <c r="AM575" s="1"/>
      <c r="AN575" s="1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</row>
    <row r="576" spans="1:61" ht="14.25" customHeight="1" x14ac:dyDescent="0.25">
      <c r="A576" s="1"/>
      <c r="B576" s="1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1"/>
      <c r="AL576" s="1"/>
      <c r="AM576" s="1"/>
      <c r="AN576" s="1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</row>
    <row r="577" spans="1:61" ht="14.25" customHeight="1" x14ac:dyDescent="0.25">
      <c r="A577" s="1"/>
      <c r="B577" s="1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1"/>
      <c r="AL577" s="1"/>
      <c r="AM577" s="1"/>
      <c r="AN577" s="1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</row>
    <row r="578" spans="1:61" ht="14.25" customHeight="1" x14ac:dyDescent="0.25">
      <c r="A578" s="1"/>
      <c r="B578" s="1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1"/>
      <c r="AL578" s="1"/>
      <c r="AM578" s="1"/>
      <c r="AN578" s="1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</row>
    <row r="579" spans="1:61" ht="14.25" customHeight="1" x14ac:dyDescent="0.25">
      <c r="A579" s="1"/>
      <c r="B579" s="1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1"/>
      <c r="AL579" s="1"/>
      <c r="AM579" s="1"/>
      <c r="AN579" s="1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</row>
    <row r="580" spans="1:61" ht="14.25" customHeight="1" x14ac:dyDescent="0.25">
      <c r="A580" s="1"/>
      <c r="B580" s="1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1"/>
      <c r="AL580" s="1"/>
      <c r="AM580" s="1"/>
      <c r="AN580" s="1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</row>
    <row r="581" spans="1:61" ht="14.25" customHeight="1" x14ac:dyDescent="0.25">
      <c r="A581" s="1"/>
      <c r="B581" s="1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1"/>
      <c r="AL581" s="1"/>
      <c r="AM581" s="1"/>
      <c r="AN581" s="1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</row>
    <row r="582" spans="1:61" ht="14.25" customHeight="1" x14ac:dyDescent="0.25">
      <c r="A582" s="1"/>
      <c r="B582" s="1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1"/>
      <c r="AL582" s="1"/>
      <c r="AM582" s="1"/>
      <c r="AN582" s="1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</row>
    <row r="583" spans="1:61" ht="14.25" customHeight="1" x14ac:dyDescent="0.25">
      <c r="A583" s="1"/>
      <c r="B583" s="1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1"/>
      <c r="AL583" s="1"/>
      <c r="AM583" s="1"/>
      <c r="AN583" s="1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</row>
    <row r="584" spans="1:61" ht="14.25" customHeight="1" x14ac:dyDescent="0.25">
      <c r="A584" s="1"/>
      <c r="B584" s="1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1"/>
      <c r="AL584" s="1"/>
      <c r="AM584" s="1"/>
      <c r="AN584" s="1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</row>
    <row r="585" spans="1:61" ht="14.25" customHeight="1" x14ac:dyDescent="0.25">
      <c r="A585" s="1"/>
      <c r="B585" s="1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1"/>
      <c r="AL585" s="1"/>
      <c r="AM585" s="1"/>
      <c r="AN585" s="1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</row>
    <row r="586" spans="1:61" ht="14.25" customHeight="1" x14ac:dyDescent="0.25">
      <c r="A586" s="1"/>
      <c r="B586" s="1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1"/>
      <c r="AL586" s="1"/>
      <c r="AM586" s="1"/>
      <c r="AN586" s="1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</row>
    <row r="587" spans="1:61" ht="14.25" customHeight="1" x14ac:dyDescent="0.25">
      <c r="A587" s="1"/>
      <c r="B587" s="1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1"/>
      <c r="AL587" s="1"/>
      <c r="AM587" s="1"/>
      <c r="AN587" s="1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</row>
    <row r="588" spans="1:61" ht="14.25" customHeight="1" x14ac:dyDescent="0.25">
      <c r="A588" s="1"/>
      <c r="B588" s="1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1"/>
      <c r="AL588" s="1"/>
      <c r="AM588" s="1"/>
      <c r="AN588" s="1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</row>
    <row r="589" spans="1:61" ht="14.25" customHeight="1" x14ac:dyDescent="0.25">
      <c r="A589" s="1"/>
      <c r="B589" s="1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1"/>
      <c r="AL589" s="1"/>
      <c r="AM589" s="1"/>
      <c r="AN589" s="1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</row>
    <row r="590" spans="1:61" ht="14.25" customHeight="1" x14ac:dyDescent="0.25">
      <c r="A590" s="1"/>
      <c r="B590" s="1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1"/>
      <c r="AL590" s="1"/>
      <c r="AM590" s="1"/>
      <c r="AN590" s="1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</row>
    <row r="591" spans="1:61" ht="14.25" customHeight="1" x14ac:dyDescent="0.25">
      <c r="A591" s="1"/>
      <c r="B591" s="1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1"/>
      <c r="AL591" s="1"/>
      <c r="AM591" s="1"/>
      <c r="AN591" s="1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</row>
    <row r="592" spans="1:61" ht="14.25" customHeight="1" x14ac:dyDescent="0.25">
      <c r="A592" s="1"/>
      <c r="B592" s="1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1"/>
      <c r="AL592" s="1"/>
      <c r="AM592" s="1"/>
      <c r="AN592" s="1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</row>
    <row r="593" spans="1:61" ht="14.25" customHeight="1" x14ac:dyDescent="0.25">
      <c r="A593" s="1"/>
      <c r="B593" s="1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1"/>
      <c r="AL593" s="1"/>
      <c r="AM593" s="1"/>
      <c r="AN593" s="1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</row>
    <row r="594" spans="1:61" ht="14.25" customHeight="1" x14ac:dyDescent="0.25">
      <c r="A594" s="1"/>
      <c r="B594" s="1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1"/>
      <c r="AL594" s="1"/>
      <c r="AM594" s="1"/>
      <c r="AN594" s="1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</row>
    <row r="595" spans="1:61" ht="14.25" customHeight="1" x14ac:dyDescent="0.25">
      <c r="A595" s="1"/>
      <c r="B595" s="1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1"/>
      <c r="AL595" s="1"/>
      <c r="AM595" s="1"/>
      <c r="AN595" s="1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</row>
    <row r="596" spans="1:61" ht="14.25" customHeight="1" x14ac:dyDescent="0.25">
      <c r="A596" s="1"/>
      <c r="B596" s="1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1"/>
      <c r="AL596" s="1"/>
      <c r="AM596" s="1"/>
      <c r="AN596" s="1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</row>
    <row r="597" spans="1:61" ht="14.25" customHeight="1" x14ac:dyDescent="0.25">
      <c r="A597" s="1"/>
      <c r="B597" s="1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1"/>
      <c r="AL597" s="1"/>
      <c r="AM597" s="1"/>
      <c r="AN597" s="1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</row>
    <row r="598" spans="1:61" ht="14.25" customHeight="1" x14ac:dyDescent="0.25">
      <c r="A598" s="1"/>
      <c r="B598" s="1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1"/>
      <c r="AL598" s="1"/>
      <c r="AM598" s="1"/>
      <c r="AN598" s="1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</row>
    <row r="599" spans="1:61" ht="14.25" customHeight="1" x14ac:dyDescent="0.25">
      <c r="A599" s="1"/>
      <c r="B599" s="1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1"/>
      <c r="AL599" s="1"/>
      <c r="AM599" s="1"/>
      <c r="AN599" s="1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</row>
    <row r="600" spans="1:61" ht="14.25" customHeight="1" x14ac:dyDescent="0.25">
      <c r="A600" s="1"/>
      <c r="B600" s="1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1"/>
      <c r="AL600" s="1"/>
      <c r="AM600" s="1"/>
      <c r="AN600" s="1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</row>
    <row r="601" spans="1:61" ht="14.25" customHeight="1" x14ac:dyDescent="0.25">
      <c r="A601" s="1"/>
      <c r="B601" s="1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1"/>
      <c r="AL601" s="1"/>
      <c r="AM601" s="1"/>
      <c r="AN601" s="1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</row>
    <row r="602" spans="1:61" ht="14.25" customHeight="1" x14ac:dyDescent="0.25">
      <c r="A602" s="1"/>
      <c r="B602" s="1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1"/>
      <c r="AL602" s="1"/>
      <c r="AM602" s="1"/>
      <c r="AN602" s="1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</row>
    <row r="603" spans="1:61" ht="14.25" customHeight="1" x14ac:dyDescent="0.25">
      <c r="A603" s="1"/>
      <c r="B603" s="1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1"/>
      <c r="AL603" s="1"/>
      <c r="AM603" s="1"/>
      <c r="AN603" s="1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</row>
    <row r="604" spans="1:61" ht="14.25" customHeight="1" x14ac:dyDescent="0.25">
      <c r="A604" s="1"/>
      <c r="B604" s="1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1"/>
      <c r="AL604" s="1"/>
      <c r="AM604" s="1"/>
      <c r="AN604" s="1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</row>
    <row r="605" spans="1:61" ht="14.25" customHeight="1" x14ac:dyDescent="0.25">
      <c r="A605" s="1"/>
      <c r="B605" s="1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1"/>
      <c r="AL605" s="1"/>
      <c r="AM605" s="1"/>
      <c r="AN605" s="1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</row>
    <row r="606" spans="1:61" ht="14.25" customHeight="1" x14ac:dyDescent="0.25">
      <c r="A606" s="1"/>
      <c r="B606" s="1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1"/>
      <c r="AL606" s="1"/>
      <c r="AM606" s="1"/>
      <c r="AN606" s="1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</row>
    <row r="607" spans="1:61" ht="14.25" customHeight="1" x14ac:dyDescent="0.25">
      <c r="A607" s="1"/>
      <c r="B607" s="1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1"/>
      <c r="AL607" s="1"/>
      <c r="AM607" s="1"/>
      <c r="AN607" s="1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</row>
    <row r="608" spans="1:61" ht="14.25" customHeight="1" x14ac:dyDescent="0.25">
      <c r="A608" s="1"/>
      <c r="B608" s="1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1"/>
      <c r="AL608" s="1"/>
      <c r="AM608" s="1"/>
      <c r="AN608" s="1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</row>
    <row r="609" spans="1:61" ht="14.25" customHeight="1" x14ac:dyDescent="0.25">
      <c r="A609" s="1"/>
      <c r="B609" s="1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1"/>
      <c r="AL609" s="1"/>
      <c r="AM609" s="1"/>
      <c r="AN609" s="1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</row>
    <row r="610" spans="1:61" ht="14.25" customHeight="1" x14ac:dyDescent="0.25">
      <c r="A610" s="1"/>
      <c r="B610" s="1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1"/>
      <c r="AL610" s="1"/>
      <c r="AM610" s="1"/>
      <c r="AN610" s="1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</row>
    <row r="611" spans="1:61" ht="14.25" customHeight="1" x14ac:dyDescent="0.25">
      <c r="A611" s="1"/>
      <c r="B611" s="1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1"/>
      <c r="AL611" s="1"/>
      <c r="AM611" s="1"/>
      <c r="AN611" s="1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</row>
    <row r="612" spans="1:61" ht="14.25" customHeight="1" x14ac:dyDescent="0.25">
      <c r="A612" s="1"/>
      <c r="B612" s="1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1"/>
      <c r="AL612" s="1"/>
      <c r="AM612" s="1"/>
      <c r="AN612" s="1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</row>
    <row r="613" spans="1:61" ht="14.25" customHeight="1" x14ac:dyDescent="0.25">
      <c r="A613" s="1"/>
      <c r="B613" s="1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1"/>
      <c r="AL613" s="1"/>
      <c r="AM613" s="1"/>
      <c r="AN613" s="1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</row>
    <row r="614" spans="1:61" ht="14.25" customHeight="1" x14ac:dyDescent="0.25">
      <c r="A614" s="1"/>
      <c r="B614" s="1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1"/>
      <c r="AL614" s="1"/>
      <c r="AM614" s="1"/>
      <c r="AN614" s="1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</row>
    <row r="615" spans="1:61" ht="14.25" customHeight="1" x14ac:dyDescent="0.25">
      <c r="A615" s="1"/>
      <c r="B615" s="1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1"/>
      <c r="AL615" s="1"/>
      <c r="AM615" s="1"/>
      <c r="AN615" s="1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</row>
    <row r="616" spans="1:61" ht="14.25" customHeight="1" x14ac:dyDescent="0.25">
      <c r="A616" s="1"/>
      <c r="B616" s="1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1"/>
      <c r="AL616" s="1"/>
      <c r="AM616" s="1"/>
      <c r="AN616" s="1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</row>
    <row r="617" spans="1:61" ht="14.25" customHeight="1" x14ac:dyDescent="0.25">
      <c r="A617" s="1"/>
      <c r="B617" s="1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1"/>
      <c r="AL617" s="1"/>
      <c r="AM617" s="1"/>
      <c r="AN617" s="1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</row>
    <row r="618" spans="1:61" ht="14.25" customHeight="1" x14ac:dyDescent="0.25">
      <c r="A618" s="1"/>
      <c r="B618" s="1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1"/>
      <c r="AL618" s="1"/>
      <c r="AM618" s="1"/>
      <c r="AN618" s="1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</row>
    <row r="619" spans="1:61" ht="14.25" customHeight="1" x14ac:dyDescent="0.25">
      <c r="A619" s="1"/>
      <c r="B619" s="1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1"/>
      <c r="AL619" s="1"/>
      <c r="AM619" s="1"/>
      <c r="AN619" s="1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</row>
    <row r="620" spans="1:61" ht="14.25" customHeight="1" x14ac:dyDescent="0.25">
      <c r="A620" s="1"/>
      <c r="B620" s="1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1"/>
      <c r="AL620" s="1"/>
      <c r="AM620" s="1"/>
      <c r="AN620" s="1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</row>
    <row r="621" spans="1:61" ht="14.25" customHeight="1" x14ac:dyDescent="0.25">
      <c r="A621" s="1"/>
      <c r="B621" s="1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1"/>
      <c r="AL621" s="1"/>
      <c r="AM621" s="1"/>
      <c r="AN621" s="1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</row>
    <row r="622" spans="1:61" ht="14.25" customHeight="1" x14ac:dyDescent="0.25">
      <c r="A622" s="1"/>
      <c r="B622" s="1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1"/>
      <c r="AL622" s="1"/>
      <c r="AM622" s="1"/>
      <c r="AN622" s="1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</row>
    <row r="623" spans="1:61" ht="14.25" customHeight="1" x14ac:dyDescent="0.25">
      <c r="A623" s="1"/>
      <c r="B623" s="1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1"/>
      <c r="AL623" s="1"/>
      <c r="AM623" s="1"/>
      <c r="AN623" s="1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</row>
    <row r="624" spans="1:61" ht="14.25" customHeight="1" x14ac:dyDescent="0.25">
      <c r="A624" s="1"/>
      <c r="B624" s="1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1"/>
      <c r="AL624" s="1"/>
      <c r="AM624" s="1"/>
      <c r="AN624" s="1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</row>
    <row r="625" spans="1:61" ht="14.25" customHeight="1" x14ac:dyDescent="0.25">
      <c r="A625" s="1"/>
      <c r="B625" s="1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1"/>
      <c r="AL625" s="1"/>
      <c r="AM625" s="1"/>
      <c r="AN625" s="1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</row>
    <row r="626" spans="1:61" ht="14.25" customHeight="1" x14ac:dyDescent="0.25">
      <c r="A626" s="1"/>
      <c r="B626" s="1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1"/>
      <c r="AL626" s="1"/>
      <c r="AM626" s="1"/>
      <c r="AN626" s="1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</row>
    <row r="627" spans="1:61" ht="14.25" customHeight="1" x14ac:dyDescent="0.25">
      <c r="A627" s="1"/>
      <c r="B627" s="1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1"/>
      <c r="AL627" s="1"/>
      <c r="AM627" s="1"/>
      <c r="AN627" s="1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</row>
    <row r="628" spans="1:61" ht="14.25" customHeight="1" x14ac:dyDescent="0.25">
      <c r="A628" s="1"/>
      <c r="B628" s="1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1"/>
      <c r="AL628" s="1"/>
      <c r="AM628" s="1"/>
      <c r="AN628" s="1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</row>
    <row r="629" spans="1:61" ht="14.25" customHeight="1" x14ac:dyDescent="0.25">
      <c r="A629" s="1"/>
      <c r="B629" s="1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1"/>
      <c r="AL629" s="1"/>
      <c r="AM629" s="1"/>
      <c r="AN629" s="1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</row>
    <row r="630" spans="1:61" ht="14.25" customHeight="1" x14ac:dyDescent="0.25">
      <c r="A630" s="1"/>
      <c r="B630" s="1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1"/>
      <c r="AL630" s="1"/>
      <c r="AM630" s="1"/>
      <c r="AN630" s="1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</row>
    <row r="631" spans="1:61" ht="14.25" customHeight="1" x14ac:dyDescent="0.25">
      <c r="A631" s="1"/>
      <c r="B631" s="1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1"/>
      <c r="AL631" s="1"/>
      <c r="AM631" s="1"/>
      <c r="AN631" s="1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</row>
    <row r="632" spans="1:61" ht="14.25" customHeight="1" x14ac:dyDescent="0.25">
      <c r="A632" s="1"/>
      <c r="B632" s="1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1"/>
      <c r="AL632" s="1"/>
      <c r="AM632" s="1"/>
      <c r="AN632" s="1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</row>
    <row r="633" spans="1:61" ht="14.25" customHeight="1" x14ac:dyDescent="0.25">
      <c r="A633" s="1"/>
      <c r="B633" s="1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1"/>
      <c r="AL633" s="1"/>
      <c r="AM633" s="1"/>
      <c r="AN633" s="1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</row>
    <row r="634" spans="1:61" ht="14.25" customHeight="1" x14ac:dyDescent="0.25">
      <c r="A634" s="1"/>
      <c r="B634" s="1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1"/>
      <c r="AL634" s="1"/>
      <c r="AM634" s="1"/>
      <c r="AN634" s="1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</row>
    <row r="635" spans="1:61" ht="14.25" customHeight="1" x14ac:dyDescent="0.25">
      <c r="A635" s="1"/>
      <c r="B635" s="1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1"/>
      <c r="AL635" s="1"/>
      <c r="AM635" s="1"/>
      <c r="AN635" s="1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</row>
    <row r="636" spans="1:61" ht="14.25" customHeight="1" x14ac:dyDescent="0.25">
      <c r="A636" s="1"/>
      <c r="B636" s="1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1"/>
      <c r="AL636" s="1"/>
      <c r="AM636" s="1"/>
      <c r="AN636" s="1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</row>
    <row r="637" spans="1:61" ht="14.25" customHeight="1" x14ac:dyDescent="0.25">
      <c r="A637" s="1"/>
      <c r="B637" s="1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1"/>
      <c r="AL637" s="1"/>
      <c r="AM637" s="1"/>
      <c r="AN637" s="1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</row>
    <row r="638" spans="1:61" ht="14.25" customHeight="1" x14ac:dyDescent="0.25">
      <c r="A638" s="1"/>
      <c r="B638" s="1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1"/>
      <c r="AL638" s="1"/>
      <c r="AM638" s="1"/>
      <c r="AN638" s="1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</row>
    <row r="639" spans="1:61" ht="14.25" customHeight="1" x14ac:dyDescent="0.25">
      <c r="A639" s="1"/>
      <c r="B639" s="1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1"/>
      <c r="AL639" s="1"/>
      <c r="AM639" s="1"/>
      <c r="AN639" s="1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</row>
    <row r="640" spans="1:61" ht="14.25" customHeight="1" x14ac:dyDescent="0.25">
      <c r="A640" s="1"/>
      <c r="B640" s="1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1"/>
      <c r="AL640" s="1"/>
      <c r="AM640" s="1"/>
      <c r="AN640" s="1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</row>
    <row r="641" spans="1:61" ht="14.25" customHeight="1" x14ac:dyDescent="0.25">
      <c r="A641" s="1"/>
      <c r="B641" s="1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1"/>
      <c r="AL641" s="1"/>
      <c r="AM641" s="1"/>
      <c r="AN641" s="1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</row>
    <row r="642" spans="1:61" ht="14.25" customHeight="1" x14ac:dyDescent="0.25">
      <c r="A642" s="1"/>
      <c r="B642" s="1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1"/>
      <c r="AL642" s="1"/>
      <c r="AM642" s="1"/>
      <c r="AN642" s="1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</row>
    <row r="643" spans="1:61" ht="14.25" customHeight="1" x14ac:dyDescent="0.25">
      <c r="A643" s="1"/>
      <c r="B643" s="1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1"/>
      <c r="AL643" s="1"/>
      <c r="AM643" s="1"/>
      <c r="AN643" s="1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</row>
    <row r="644" spans="1:61" ht="14.25" customHeight="1" x14ac:dyDescent="0.25">
      <c r="A644" s="1"/>
      <c r="B644" s="1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1"/>
      <c r="AL644" s="1"/>
      <c r="AM644" s="1"/>
      <c r="AN644" s="1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</row>
    <row r="645" spans="1:61" ht="14.25" customHeight="1" x14ac:dyDescent="0.25">
      <c r="A645" s="1"/>
      <c r="B645" s="1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1"/>
      <c r="AL645" s="1"/>
      <c r="AM645" s="1"/>
      <c r="AN645" s="1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</row>
    <row r="646" spans="1:61" ht="14.25" customHeight="1" x14ac:dyDescent="0.25">
      <c r="A646" s="1"/>
      <c r="B646" s="1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1"/>
      <c r="AL646" s="1"/>
      <c r="AM646" s="1"/>
      <c r="AN646" s="1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</row>
    <row r="647" spans="1:61" ht="14.25" customHeight="1" x14ac:dyDescent="0.25">
      <c r="A647" s="1"/>
      <c r="B647" s="1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1"/>
      <c r="AL647" s="1"/>
      <c r="AM647" s="1"/>
      <c r="AN647" s="1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</row>
    <row r="648" spans="1:61" ht="14.25" customHeight="1" x14ac:dyDescent="0.25">
      <c r="A648" s="1"/>
      <c r="B648" s="1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1"/>
      <c r="AL648" s="1"/>
      <c r="AM648" s="1"/>
      <c r="AN648" s="1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</row>
    <row r="649" spans="1:61" ht="14.25" customHeight="1" x14ac:dyDescent="0.25">
      <c r="A649" s="1"/>
      <c r="B649" s="1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1"/>
      <c r="AL649" s="1"/>
      <c r="AM649" s="1"/>
      <c r="AN649" s="1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</row>
    <row r="650" spans="1:61" ht="14.25" customHeight="1" x14ac:dyDescent="0.25">
      <c r="A650" s="1"/>
      <c r="B650" s="1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1"/>
      <c r="AL650" s="1"/>
      <c r="AM650" s="1"/>
      <c r="AN650" s="1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</row>
    <row r="651" spans="1:61" ht="14.25" customHeight="1" x14ac:dyDescent="0.25">
      <c r="A651" s="1"/>
      <c r="B651" s="1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1"/>
      <c r="AL651" s="1"/>
      <c r="AM651" s="1"/>
      <c r="AN651" s="1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</row>
    <row r="652" spans="1:61" ht="14.25" customHeight="1" x14ac:dyDescent="0.25">
      <c r="A652" s="1"/>
      <c r="B652" s="1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1"/>
      <c r="AL652" s="1"/>
      <c r="AM652" s="1"/>
      <c r="AN652" s="1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</row>
    <row r="653" spans="1:61" ht="14.25" customHeight="1" x14ac:dyDescent="0.25">
      <c r="A653" s="1"/>
      <c r="B653" s="1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1"/>
      <c r="AL653" s="1"/>
      <c r="AM653" s="1"/>
      <c r="AN653" s="1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</row>
    <row r="654" spans="1:61" ht="14.25" customHeight="1" x14ac:dyDescent="0.25">
      <c r="A654" s="1"/>
      <c r="B654" s="1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1"/>
      <c r="AL654" s="1"/>
      <c r="AM654" s="1"/>
      <c r="AN654" s="1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</row>
    <row r="655" spans="1:61" ht="14.25" customHeight="1" x14ac:dyDescent="0.25">
      <c r="A655" s="1"/>
      <c r="B655" s="1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1"/>
      <c r="AL655" s="1"/>
      <c r="AM655" s="1"/>
      <c r="AN655" s="1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</row>
    <row r="656" spans="1:61" ht="14.25" customHeight="1" x14ac:dyDescent="0.25">
      <c r="A656" s="1"/>
      <c r="B656" s="1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1"/>
      <c r="AL656" s="1"/>
      <c r="AM656" s="1"/>
      <c r="AN656" s="1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</row>
    <row r="657" spans="1:61" ht="14.25" customHeight="1" x14ac:dyDescent="0.25">
      <c r="A657" s="1"/>
      <c r="B657" s="1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1"/>
      <c r="AL657" s="1"/>
      <c r="AM657" s="1"/>
      <c r="AN657" s="1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</row>
    <row r="658" spans="1:61" ht="14.25" customHeight="1" x14ac:dyDescent="0.25">
      <c r="A658" s="1"/>
      <c r="B658" s="1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1"/>
      <c r="AL658" s="1"/>
      <c r="AM658" s="1"/>
      <c r="AN658" s="1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</row>
    <row r="659" spans="1:61" ht="14.25" customHeight="1" x14ac:dyDescent="0.25">
      <c r="A659" s="1"/>
      <c r="B659" s="1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1"/>
      <c r="AL659" s="1"/>
      <c r="AM659" s="1"/>
      <c r="AN659" s="1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</row>
    <row r="660" spans="1:61" ht="14.25" customHeight="1" x14ac:dyDescent="0.25">
      <c r="A660" s="1"/>
      <c r="B660" s="1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1"/>
      <c r="AL660" s="1"/>
      <c r="AM660" s="1"/>
      <c r="AN660" s="1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</row>
    <row r="661" spans="1:61" ht="14.25" customHeight="1" x14ac:dyDescent="0.25">
      <c r="A661" s="1"/>
      <c r="B661" s="1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1"/>
      <c r="AL661" s="1"/>
      <c r="AM661" s="1"/>
      <c r="AN661" s="1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</row>
    <row r="662" spans="1:61" ht="14.25" customHeight="1" x14ac:dyDescent="0.25">
      <c r="A662" s="1"/>
      <c r="B662" s="1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1"/>
      <c r="AL662" s="1"/>
      <c r="AM662" s="1"/>
      <c r="AN662" s="1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</row>
    <row r="663" spans="1:61" ht="14.25" customHeight="1" x14ac:dyDescent="0.25">
      <c r="A663" s="1"/>
      <c r="B663" s="1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1"/>
      <c r="AL663" s="1"/>
      <c r="AM663" s="1"/>
      <c r="AN663" s="1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</row>
    <row r="664" spans="1:61" ht="14.25" customHeight="1" x14ac:dyDescent="0.25">
      <c r="A664" s="1"/>
      <c r="B664" s="1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1"/>
      <c r="AL664" s="1"/>
      <c r="AM664" s="1"/>
      <c r="AN664" s="1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</row>
    <row r="665" spans="1:61" ht="14.25" customHeight="1" x14ac:dyDescent="0.25">
      <c r="A665" s="1"/>
      <c r="B665" s="1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1"/>
      <c r="AL665" s="1"/>
      <c r="AM665" s="1"/>
      <c r="AN665" s="1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</row>
    <row r="666" spans="1:61" ht="14.25" customHeight="1" x14ac:dyDescent="0.25">
      <c r="A666" s="1"/>
      <c r="B666" s="1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1"/>
      <c r="AL666" s="1"/>
      <c r="AM666" s="1"/>
      <c r="AN666" s="1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</row>
    <row r="667" spans="1:61" ht="14.25" customHeight="1" x14ac:dyDescent="0.25">
      <c r="A667" s="1"/>
      <c r="B667" s="1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1"/>
      <c r="AL667" s="1"/>
      <c r="AM667" s="1"/>
      <c r="AN667" s="1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</row>
    <row r="668" spans="1:61" ht="14.25" customHeight="1" x14ac:dyDescent="0.25">
      <c r="A668" s="1"/>
      <c r="B668" s="1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1"/>
      <c r="AL668" s="1"/>
      <c r="AM668" s="1"/>
      <c r="AN668" s="1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</row>
    <row r="669" spans="1:61" ht="14.25" customHeight="1" x14ac:dyDescent="0.25">
      <c r="A669" s="1"/>
      <c r="B669" s="1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1"/>
      <c r="AL669" s="1"/>
      <c r="AM669" s="1"/>
      <c r="AN669" s="1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</row>
    <row r="670" spans="1:61" ht="14.25" customHeight="1" x14ac:dyDescent="0.25">
      <c r="A670" s="1"/>
      <c r="B670" s="1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1"/>
      <c r="AL670" s="1"/>
      <c r="AM670" s="1"/>
      <c r="AN670" s="1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</row>
    <row r="671" spans="1:61" ht="14.25" customHeight="1" x14ac:dyDescent="0.25">
      <c r="A671" s="1"/>
      <c r="B671" s="1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1"/>
      <c r="AL671" s="1"/>
      <c r="AM671" s="1"/>
      <c r="AN671" s="1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</row>
    <row r="672" spans="1:61" ht="14.25" customHeight="1" x14ac:dyDescent="0.25">
      <c r="A672" s="1"/>
      <c r="B672" s="1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1"/>
      <c r="AL672" s="1"/>
      <c r="AM672" s="1"/>
      <c r="AN672" s="1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</row>
    <row r="673" spans="1:61" ht="14.25" customHeight="1" x14ac:dyDescent="0.25">
      <c r="A673" s="1"/>
      <c r="B673" s="1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1"/>
      <c r="AL673" s="1"/>
      <c r="AM673" s="1"/>
      <c r="AN673" s="1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</row>
    <row r="674" spans="1:61" ht="14.25" customHeight="1" x14ac:dyDescent="0.25">
      <c r="A674" s="1"/>
      <c r="B674" s="1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1"/>
      <c r="AL674" s="1"/>
      <c r="AM674" s="1"/>
      <c r="AN674" s="1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</row>
    <row r="675" spans="1:61" ht="14.25" customHeight="1" x14ac:dyDescent="0.25">
      <c r="A675" s="1"/>
      <c r="B675" s="1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1"/>
      <c r="AL675" s="1"/>
      <c r="AM675" s="1"/>
      <c r="AN675" s="1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</row>
    <row r="676" spans="1:61" ht="14.25" customHeight="1" x14ac:dyDescent="0.25">
      <c r="A676" s="1"/>
      <c r="B676" s="1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1"/>
      <c r="AL676" s="1"/>
      <c r="AM676" s="1"/>
      <c r="AN676" s="1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</row>
    <row r="677" spans="1:61" ht="14.25" customHeight="1" x14ac:dyDescent="0.25">
      <c r="A677" s="1"/>
      <c r="B677" s="1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1"/>
      <c r="AL677" s="1"/>
      <c r="AM677" s="1"/>
      <c r="AN677" s="1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</row>
    <row r="678" spans="1:61" ht="14.25" customHeight="1" x14ac:dyDescent="0.25">
      <c r="A678" s="1"/>
      <c r="B678" s="1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1"/>
      <c r="AL678" s="1"/>
      <c r="AM678" s="1"/>
      <c r="AN678" s="1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</row>
    <row r="679" spans="1:61" ht="14.25" customHeight="1" x14ac:dyDescent="0.25">
      <c r="A679" s="1"/>
      <c r="B679" s="1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1"/>
      <c r="AL679" s="1"/>
      <c r="AM679" s="1"/>
      <c r="AN679" s="1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</row>
    <row r="680" spans="1:61" ht="14.25" customHeight="1" x14ac:dyDescent="0.25">
      <c r="A680" s="1"/>
      <c r="B680" s="1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1"/>
      <c r="AL680" s="1"/>
      <c r="AM680" s="1"/>
      <c r="AN680" s="1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</row>
    <row r="681" spans="1:61" ht="14.25" customHeight="1" x14ac:dyDescent="0.25">
      <c r="A681" s="1"/>
      <c r="B681" s="1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1"/>
      <c r="AL681" s="1"/>
      <c r="AM681" s="1"/>
      <c r="AN681" s="1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</row>
    <row r="682" spans="1:61" ht="14.25" customHeight="1" x14ac:dyDescent="0.25">
      <c r="A682" s="1"/>
      <c r="B682" s="1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1"/>
      <c r="AL682" s="1"/>
      <c r="AM682" s="1"/>
      <c r="AN682" s="1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</row>
    <row r="683" spans="1:61" ht="14.25" customHeight="1" x14ac:dyDescent="0.25">
      <c r="A683" s="1"/>
      <c r="B683" s="1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1"/>
      <c r="AL683" s="1"/>
      <c r="AM683" s="1"/>
      <c r="AN683" s="1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</row>
    <row r="684" spans="1:61" ht="14.25" customHeight="1" x14ac:dyDescent="0.25">
      <c r="A684" s="1"/>
      <c r="B684" s="1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1"/>
      <c r="AL684" s="1"/>
      <c r="AM684" s="1"/>
      <c r="AN684" s="1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</row>
    <row r="685" spans="1:61" ht="14.25" customHeight="1" x14ac:dyDescent="0.25">
      <c r="A685" s="1"/>
      <c r="B685" s="1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1"/>
      <c r="AL685" s="1"/>
      <c r="AM685" s="1"/>
      <c r="AN685" s="1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</row>
    <row r="686" spans="1:61" ht="14.25" customHeight="1" x14ac:dyDescent="0.25">
      <c r="A686" s="1"/>
      <c r="B686" s="1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1"/>
      <c r="AL686" s="1"/>
      <c r="AM686" s="1"/>
      <c r="AN686" s="1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</row>
    <row r="687" spans="1:61" ht="14.25" customHeight="1" x14ac:dyDescent="0.25">
      <c r="A687" s="1"/>
      <c r="B687" s="1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1"/>
      <c r="AL687" s="1"/>
      <c r="AM687" s="1"/>
      <c r="AN687" s="1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</row>
    <row r="688" spans="1:61" ht="14.25" customHeight="1" x14ac:dyDescent="0.25">
      <c r="A688" s="1"/>
      <c r="B688" s="1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1"/>
      <c r="AL688" s="1"/>
      <c r="AM688" s="1"/>
      <c r="AN688" s="1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</row>
    <row r="689" spans="1:61" ht="14.25" customHeight="1" x14ac:dyDescent="0.25">
      <c r="A689" s="1"/>
      <c r="B689" s="1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1"/>
      <c r="AL689" s="1"/>
      <c r="AM689" s="1"/>
      <c r="AN689" s="1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</row>
    <row r="690" spans="1:61" ht="14.25" customHeight="1" x14ac:dyDescent="0.25">
      <c r="A690" s="1"/>
      <c r="B690" s="1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1"/>
      <c r="AL690" s="1"/>
      <c r="AM690" s="1"/>
      <c r="AN690" s="1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</row>
    <row r="691" spans="1:61" ht="14.25" customHeight="1" x14ac:dyDescent="0.25">
      <c r="A691" s="1"/>
      <c r="B691" s="1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1"/>
      <c r="AL691" s="1"/>
      <c r="AM691" s="1"/>
      <c r="AN691" s="1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</row>
    <row r="692" spans="1:61" ht="14.25" customHeight="1" x14ac:dyDescent="0.25">
      <c r="A692" s="1"/>
      <c r="B692" s="1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1"/>
      <c r="AL692" s="1"/>
      <c r="AM692" s="1"/>
      <c r="AN692" s="1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</row>
    <row r="693" spans="1:61" ht="14.25" customHeight="1" x14ac:dyDescent="0.25">
      <c r="A693" s="1"/>
      <c r="B693" s="1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1"/>
      <c r="AL693" s="1"/>
      <c r="AM693" s="1"/>
      <c r="AN693" s="1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</row>
    <row r="694" spans="1:61" ht="14.25" customHeight="1" x14ac:dyDescent="0.25">
      <c r="A694" s="1"/>
      <c r="B694" s="1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1"/>
      <c r="AL694" s="1"/>
      <c r="AM694" s="1"/>
      <c r="AN694" s="1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</row>
    <row r="695" spans="1:61" ht="14.25" customHeight="1" x14ac:dyDescent="0.25">
      <c r="A695" s="1"/>
      <c r="B695" s="1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1"/>
      <c r="AL695" s="1"/>
      <c r="AM695" s="1"/>
      <c r="AN695" s="1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</row>
    <row r="696" spans="1:61" ht="14.25" customHeight="1" x14ac:dyDescent="0.25">
      <c r="A696" s="1"/>
      <c r="B696" s="1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1"/>
      <c r="AL696" s="1"/>
      <c r="AM696" s="1"/>
      <c r="AN696" s="1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</row>
    <row r="697" spans="1:61" ht="14.25" customHeight="1" x14ac:dyDescent="0.25">
      <c r="A697" s="1"/>
      <c r="B697" s="1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1"/>
      <c r="AL697" s="1"/>
      <c r="AM697" s="1"/>
      <c r="AN697" s="1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</row>
    <row r="698" spans="1:61" ht="14.25" customHeight="1" x14ac:dyDescent="0.25">
      <c r="A698" s="1"/>
      <c r="B698" s="1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1"/>
      <c r="AL698" s="1"/>
      <c r="AM698" s="1"/>
      <c r="AN698" s="1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</row>
    <row r="699" spans="1:61" ht="14.25" customHeight="1" x14ac:dyDescent="0.25">
      <c r="A699" s="1"/>
      <c r="B699" s="1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1"/>
      <c r="AL699" s="1"/>
      <c r="AM699" s="1"/>
      <c r="AN699" s="1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</row>
    <row r="700" spans="1:61" ht="14.25" customHeight="1" x14ac:dyDescent="0.25">
      <c r="A700" s="1"/>
      <c r="B700" s="1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1"/>
      <c r="AL700" s="1"/>
      <c r="AM700" s="1"/>
      <c r="AN700" s="1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</row>
    <row r="701" spans="1:61" ht="14.25" customHeight="1" x14ac:dyDescent="0.25">
      <c r="A701" s="1"/>
      <c r="B701" s="1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1"/>
      <c r="AL701" s="1"/>
      <c r="AM701" s="1"/>
      <c r="AN701" s="1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</row>
    <row r="702" spans="1:61" ht="14.25" customHeight="1" x14ac:dyDescent="0.25">
      <c r="A702" s="1"/>
      <c r="B702" s="1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1"/>
      <c r="AL702" s="1"/>
      <c r="AM702" s="1"/>
      <c r="AN702" s="1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</row>
    <row r="703" spans="1:61" ht="14.25" customHeight="1" x14ac:dyDescent="0.25">
      <c r="A703" s="1"/>
      <c r="B703" s="1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1"/>
      <c r="AL703" s="1"/>
      <c r="AM703" s="1"/>
      <c r="AN703" s="1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</row>
    <row r="704" spans="1:61" ht="14.25" customHeight="1" x14ac:dyDescent="0.25">
      <c r="A704" s="1"/>
      <c r="B704" s="1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1"/>
      <c r="AL704" s="1"/>
      <c r="AM704" s="1"/>
      <c r="AN704" s="1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</row>
    <row r="705" spans="1:61" ht="14.25" customHeight="1" x14ac:dyDescent="0.25">
      <c r="A705" s="1"/>
      <c r="B705" s="1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1"/>
      <c r="AL705" s="1"/>
      <c r="AM705" s="1"/>
      <c r="AN705" s="1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</row>
    <row r="706" spans="1:61" ht="14.25" customHeight="1" x14ac:dyDescent="0.25">
      <c r="A706" s="1"/>
      <c r="B706" s="1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1"/>
      <c r="AL706" s="1"/>
      <c r="AM706" s="1"/>
      <c r="AN706" s="1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</row>
    <row r="707" spans="1:61" ht="14.25" customHeight="1" x14ac:dyDescent="0.25">
      <c r="A707" s="1"/>
      <c r="B707" s="1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1"/>
      <c r="AL707" s="1"/>
      <c r="AM707" s="1"/>
      <c r="AN707" s="1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</row>
    <row r="708" spans="1:61" ht="14.25" customHeight="1" x14ac:dyDescent="0.25">
      <c r="A708" s="1"/>
      <c r="B708" s="1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1"/>
      <c r="AL708" s="1"/>
      <c r="AM708" s="1"/>
      <c r="AN708" s="1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</row>
    <row r="709" spans="1:61" ht="14.25" customHeight="1" x14ac:dyDescent="0.25">
      <c r="A709" s="1"/>
      <c r="B709" s="1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1"/>
      <c r="AL709" s="1"/>
      <c r="AM709" s="1"/>
      <c r="AN709" s="1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</row>
    <row r="710" spans="1:61" ht="14.25" customHeight="1" x14ac:dyDescent="0.25">
      <c r="A710" s="1"/>
      <c r="B710" s="1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1"/>
      <c r="AL710" s="1"/>
      <c r="AM710" s="1"/>
      <c r="AN710" s="1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</row>
    <row r="711" spans="1:61" ht="14.25" customHeight="1" x14ac:dyDescent="0.25">
      <c r="A711" s="1"/>
      <c r="B711" s="1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1"/>
      <c r="AL711" s="1"/>
      <c r="AM711" s="1"/>
      <c r="AN711" s="1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</row>
    <row r="712" spans="1:61" ht="14.25" customHeight="1" x14ac:dyDescent="0.25">
      <c r="A712" s="1"/>
      <c r="B712" s="1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1"/>
      <c r="AL712" s="1"/>
      <c r="AM712" s="1"/>
      <c r="AN712" s="1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</row>
    <row r="713" spans="1:61" ht="14.25" customHeight="1" x14ac:dyDescent="0.25">
      <c r="A713" s="1"/>
      <c r="B713" s="1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1"/>
      <c r="AL713" s="1"/>
      <c r="AM713" s="1"/>
      <c r="AN713" s="1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</row>
    <row r="714" spans="1:61" ht="14.25" customHeight="1" x14ac:dyDescent="0.25">
      <c r="A714" s="1"/>
      <c r="B714" s="1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1"/>
      <c r="AL714" s="1"/>
      <c r="AM714" s="1"/>
      <c r="AN714" s="1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</row>
    <row r="715" spans="1:61" ht="14.25" customHeight="1" x14ac:dyDescent="0.25">
      <c r="A715" s="1"/>
      <c r="B715" s="1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1"/>
      <c r="AL715" s="1"/>
      <c r="AM715" s="1"/>
      <c r="AN715" s="1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</row>
    <row r="716" spans="1:61" ht="14.25" customHeight="1" x14ac:dyDescent="0.25">
      <c r="A716" s="1"/>
      <c r="B716" s="1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1"/>
      <c r="AL716" s="1"/>
      <c r="AM716" s="1"/>
      <c r="AN716" s="1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</row>
    <row r="717" spans="1:61" ht="14.25" customHeight="1" x14ac:dyDescent="0.25">
      <c r="A717" s="1"/>
      <c r="B717" s="1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1"/>
      <c r="AL717" s="1"/>
      <c r="AM717" s="1"/>
      <c r="AN717" s="1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</row>
    <row r="718" spans="1:61" ht="14.25" customHeight="1" x14ac:dyDescent="0.25">
      <c r="A718" s="1"/>
      <c r="B718" s="1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1"/>
      <c r="AL718" s="1"/>
      <c r="AM718" s="1"/>
      <c r="AN718" s="1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</row>
    <row r="719" spans="1:61" ht="14.25" customHeight="1" x14ac:dyDescent="0.25">
      <c r="A719" s="1"/>
      <c r="B719" s="1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1"/>
      <c r="AL719" s="1"/>
      <c r="AM719" s="1"/>
      <c r="AN719" s="1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</row>
    <row r="720" spans="1:61" ht="14.25" customHeight="1" x14ac:dyDescent="0.25">
      <c r="A720" s="1"/>
      <c r="B720" s="1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1"/>
      <c r="AL720" s="1"/>
      <c r="AM720" s="1"/>
      <c r="AN720" s="1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</row>
    <row r="721" spans="1:61" ht="14.25" customHeight="1" x14ac:dyDescent="0.25">
      <c r="A721" s="1"/>
      <c r="B721" s="1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1"/>
      <c r="AL721" s="1"/>
      <c r="AM721" s="1"/>
      <c r="AN721" s="1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</row>
    <row r="722" spans="1:61" ht="14.25" customHeight="1" x14ac:dyDescent="0.25">
      <c r="A722" s="1"/>
      <c r="B722" s="1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1"/>
      <c r="AL722" s="1"/>
      <c r="AM722" s="1"/>
      <c r="AN722" s="1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</row>
    <row r="723" spans="1:61" ht="14.25" customHeight="1" x14ac:dyDescent="0.25">
      <c r="A723" s="1"/>
      <c r="B723" s="1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1"/>
      <c r="AL723" s="1"/>
      <c r="AM723" s="1"/>
      <c r="AN723" s="1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</row>
    <row r="724" spans="1:61" ht="14.25" customHeight="1" x14ac:dyDescent="0.25">
      <c r="A724" s="1"/>
      <c r="B724" s="1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1"/>
      <c r="AL724" s="1"/>
      <c r="AM724" s="1"/>
      <c r="AN724" s="1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</row>
    <row r="725" spans="1:61" ht="14.25" customHeight="1" x14ac:dyDescent="0.25">
      <c r="A725" s="1"/>
      <c r="B725" s="1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1"/>
      <c r="AL725" s="1"/>
      <c r="AM725" s="1"/>
      <c r="AN725" s="1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</row>
    <row r="726" spans="1:61" ht="14.25" customHeight="1" x14ac:dyDescent="0.25">
      <c r="A726" s="1"/>
      <c r="B726" s="1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1"/>
      <c r="AL726" s="1"/>
      <c r="AM726" s="1"/>
      <c r="AN726" s="1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</row>
    <row r="727" spans="1:61" ht="14.25" customHeight="1" x14ac:dyDescent="0.25">
      <c r="A727" s="1"/>
      <c r="B727" s="1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1"/>
      <c r="AL727" s="1"/>
      <c r="AM727" s="1"/>
      <c r="AN727" s="1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</row>
    <row r="728" spans="1:61" ht="14.25" customHeight="1" x14ac:dyDescent="0.25">
      <c r="A728" s="1"/>
      <c r="B728" s="1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1"/>
      <c r="AL728" s="1"/>
      <c r="AM728" s="1"/>
      <c r="AN728" s="1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</row>
    <row r="729" spans="1:61" ht="14.25" customHeight="1" x14ac:dyDescent="0.25">
      <c r="A729" s="1"/>
      <c r="B729" s="1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1"/>
      <c r="AL729" s="1"/>
      <c r="AM729" s="1"/>
      <c r="AN729" s="1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</row>
    <row r="730" spans="1:61" ht="14.25" customHeight="1" x14ac:dyDescent="0.25">
      <c r="A730" s="1"/>
      <c r="B730" s="1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1"/>
      <c r="AL730" s="1"/>
      <c r="AM730" s="1"/>
      <c r="AN730" s="1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</row>
    <row r="731" spans="1:61" ht="14.25" customHeight="1" x14ac:dyDescent="0.25">
      <c r="A731" s="1"/>
      <c r="B731" s="1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1"/>
      <c r="AL731" s="1"/>
      <c r="AM731" s="1"/>
      <c r="AN731" s="1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</row>
    <row r="732" spans="1:61" ht="14.25" customHeight="1" x14ac:dyDescent="0.25">
      <c r="A732" s="1"/>
      <c r="B732" s="1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1"/>
      <c r="AL732" s="1"/>
      <c r="AM732" s="1"/>
      <c r="AN732" s="1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</row>
    <row r="733" spans="1:61" ht="14.25" customHeight="1" x14ac:dyDescent="0.25">
      <c r="A733" s="1"/>
      <c r="B733" s="1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1"/>
      <c r="AL733" s="1"/>
      <c r="AM733" s="1"/>
      <c r="AN733" s="1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</row>
    <row r="734" spans="1:61" ht="14.25" customHeight="1" x14ac:dyDescent="0.25">
      <c r="A734" s="1"/>
      <c r="B734" s="1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1"/>
      <c r="AL734" s="1"/>
      <c r="AM734" s="1"/>
      <c r="AN734" s="1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</row>
    <row r="735" spans="1:61" ht="14.25" customHeight="1" x14ac:dyDescent="0.25">
      <c r="A735" s="1"/>
      <c r="B735" s="1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1"/>
      <c r="AL735" s="1"/>
      <c r="AM735" s="1"/>
      <c r="AN735" s="1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</row>
    <row r="736" spans="1:61" ht="14.25" customHeight="1" x14ac:dyDescent="0.25">
      <c r="A736" s="1"/>
      <c r="B736" s="1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1"/>
      <c r="AL736" s="1"/>
      <c r="AM736" s="1"/>
      <c r="AN736" s="1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</row>
    <row r="737" spans="1:61" ht="14.25" customHeight="1" x14ac:dyDescent="0.25">
      <c r="A737" s="1"/>
      <c r="B737" s="1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1"/>
      <c r="AL737" s="1"/>
      <c r="AM737" s="1"/>
      <c r="AN737" s="1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</row>
    <row r="738" spans="1:61" ht="14.25" customHeight="1" x14ac:dyDescent="0.25">
      <c r="A738" s="1"/>
      <c r="B738" s="1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1"/>
      <c r="AL738" s="1"/>
      <c r="AM738" s="1"/>
      <c r="AN738" s="1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</row>
    <row r="739" spans="1:61" ht="14.25" customHeight="1" x14ac:dyDescent="0.25">
      <c r="A739" s="1"/>
      <c r="B739" s="1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1"/>
      <c r="AL739" s="1"/>
      <c r="AM739" s="1"/>
      <c r="AN739" s="1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</row>
    <row r="740" spans="1:61" ht="14.25" customHeight="1" x14ac:dyDescent="0.25">
      <c r="A740" s="1"/>
      <c r="B740" s="1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1"/>
      <c r="AL740" s="1"/>
      <c r="AM740" s="1"/>
      <c r="AN740" s="1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</row>
    <row r="741" spans="1:61" ht="14.25" customHeight="1" x14ac:dyDescent="0.25">
      <c r="A741" s="1"/>
      <c r="B741" s="1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1"/>
      <c r="AL741" s="1"/>
      <c r="AM741" s="1"/>
      <c r="AN741" s="1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</row>
    <row r="742" spans="1:61" ht="14.25" customHeight="1" x14ac:dyDescent="0.25">
      <c r="A742" s="1"/>
      <c r="B742" s="1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1"/>
      <c r="AL742" s="1"/>
      <c r="AM742" s="1"/>
      <c r="AN742" s="1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</row>
    <row r="743" spans="1:61" ht="14.25" customHeight="1" x14ac:dyDescent="0.25">
      <c r="A743" s="1"/>
      <c r="B743" s="1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1"/>
      <c r="AL743" s="1"/>
      <c r="AM743" s="1"/>
      <c r="AN743" s="1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</row>
    <row r="744" spans="1:61" ht="14.25" customHeight="1" x14ac:dyDescent="0.25">
      <c r="A744" s="1"/>
      <c r="B744" s="1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1"/>
      <c r="AL744" s="1"/>
      <c r="AM744" s="1"/>
      <c r="AN744" s="1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</row>
    <row r="745" spans="1:61" ht="14.25" customHeight="1" x14ac:dyDescent="0.25">
      <c r="A745" s="1"/>
      <c r="B745" s="1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1"/>
      <c r="AL745" s="1"/>
      <c r="AM745" s="1"/>
      <c r="AN745" s="1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</row>
    <row r="746" spans="1:61" ht="14.25" customHeight="1" x14ac:dyDescent="0.25">
      <c r="A746" s="1"/>
      <c r="B746" s="1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1"/>
      <c r="AL746" s="1"/>
      <c r="AM746" s="1"/>
      <c r="AN746" s="1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</row>
    <row r="747" spans="1:61" ht="14.25" customHeight="1" x14ac:dyDescent="0.25">
      <c r="A747" s="1"/>
      <c r="B747" s="1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1"/>
      <c r="AL747" s="1"/>
      <c r="AM747" s="1"/>
      <c r="AN747" s="1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</row>
    <row r="748" spans="1:61" ht="14.25" customHeight="1" x14ac:dyDescent="0.25">
      <c r="A748" s="1"/>
      <c r="B748" s="1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1"/>
      <c r="AL748" s="1"/>
      <c r="AM748" s="1"/>
      <c r="AN748" s="1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</row>
    <row r="749" spans="1:61" ht="14.25" customHeight="1" x14ac:dyDescent="0.25">
      <c r="A749" s="1"/>
      <c r="B749" s="1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1"/>
      <c r="AL749" s="1"/>
      <c r="AM749" s="1"/>
      <c r="AN749" s="1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</row>
    <row r="750" spans="1:61" ht="14.25" customHeight="1" x14ac:dyDescent="0.25">
      <c r="A750" s="1"/>
      <c r="B750" s="1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1"/>
      <c r="AL750" s="1"/>
      <c r="AM750" s="1"/>
      <c r="AN750" s="1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</row>
    <row r="751" spans="1:61" ht="14.25" customHeight="1" x14ac:dyDescent="0.25">
      <c r="A751" s="1"/>
      <c r="B751" s="1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1"/>
      <c r="AL751" s="1"/>
      <c r="AM751" s="1"/>
      <c r="AN751" s="1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</row>
    <row r="752" spans="1:61" ht="14.25" customHeight="1" x14ac:dyDescent="0.25">
      <c r="A752" s="1"/>
      <c r="B752" s="1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1"/>
      <c r="AL752" s="1"/>
      <c r="AM752" s="1"/>
      <c r="AN752" s="1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</row>
    <row r="753" spans="1:61" ht="14.25" customHeight="1" x14ac:dyDescent="0.25">
      <c r="A753" s="1"/>
      <c r="B753" s="1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1"/>
      <c r="AL753" s="1"/>
      <c r="AM753" s="1"/>
      <c r="AN753" s="1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</row>
    <row r="754" spans="1:61" ht="14.25" customHeight="1" x14ac:dyDescent="0.25">
      <c r="A754" s="1"/>
      <c r="B754" s="1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1"/>
      <c r="AL754" s="1"/>
      <c r="AM754" s="1"/>
      <c r="AN754" s="1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</row>
    <row r="755" spans="1:61" ht="14.25" customHeight="1" x14ac:dyDescent="0.25">
      <c r="A755" s="1"/>
      <c r="B755" s="1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1"/>
      <c r="AL755" s="1"/>
      <c r="AM755" s="1"/>
      <c r="AN755" s="1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</row>
    <row r="756" spans="1:61" ht="14.25" customHeight="1" x14ac:dyDescent="0.25">
      <c r="A756" s="1"/>
      <c r="B756" s="1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1"/>
      <c r="AL756" s="1"/>
      <c r="AM756" s="1"/>
      <c r="AN756" s="1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</row>
    <row r="757" spans="1:61" ht="14.25" customHeight="1" x14ac:dyDescent="0.25">
      <c r="A757" s="1"/>
      <c r="B757" s="1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1"/>
      <c r="AL757" s="1"/>
      <c r="AM757" s="1"/>
      <c r="AN757" s="1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</row>
    <row r="758" spans="1:61" ht="14.25" customHeight="1" x14ac:dyDescent="0.25">
      <c r="A758" s="1"/>
      <c r="B758" s="1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1"/>
      <c r="AL758" s="1"/>
      <c r="AM758" s="1"/>
      <c r="AN758" s="1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</row>
    <row r="759" spans="1:61" ht="14.25" customHeight="1" x14ac:dyDescent="0.25">
      <c r="A759" s="1"/>
      <c r="B759" s="1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1"/>
      <c r="AL759" s="1"/>
      <c r="AM759" s="1"/>
      <c r="AN759" s="1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</row>
    <row r="760" spans="1:61" ht="14.25" customHeight="1" x14ac:dyDescent="0.25">
      <c r="A760" s="1"/>
      <c r="B760" s="1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1"/>
      <c r="AL760" s="1"/>
      <c r="AM760" s="1"/>
      <c r="AN760" s="1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</row>
    <row r="761" spans="1:61" ht="14.25" customHeight="1" x14ac:dyDescent="0.25">
      <c r="A761" s="1"/>
      <c r="B761" s="1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1"/>
      <c r="AL761" s="1"/>
      <c r="AM761" s="1"/>
      <c r="AN761" s="1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</row>
    <row r="762" spans="1:61" ht="14.25" customHeight="1" x14ac:dyDescent="0.25">
      <c r="A762" s="1"/>
      <c r="B762" s="1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1"/>
      <c r="AL762" s="1"/>
      <c r="AM762" s="1"/>
      <c r="AN762" s="1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</row>
    <row r="763" spans="1:61" ht="14.25" customHeight="1" x14ac:dyDescent="0.25">
      <c r="A763" s="1"/>
      <c r="B763" s="1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1"/>
      <c r="AL763" s="1"/>
      <c r="AM763" s="1"/>
      <c r="AN763" s="1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</row>
    <row r="764" spans="1:61" ht="14.25" customHeight="1" x14ac:dyDescent="0.25">
      <c r="A764" s="1"/>
      <c r="B764" s="1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1"/>
      <c r="AL764" s="1"/>
      <c r="AM764" s="1"/>
      <c r="AN764" s="1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</row>
    <row r="765" spans="1:61" ht="14.25" customHeight="1" x14ac:dyDescent="0.25">
      <c r="A765" s="1"/>
      <c r="B765" s="1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1"/>
      <c r="AL765" s="1"/>
      <c r="AM765" s="1"/>
      <c r="AN765" s="1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</row>
    <row r="766" spans="1:61" ht="14.25" customHeight="1" x14ac:dyDescent="0.25">
      <c r="A766" s="1"/>
      <c r="B766" s="1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1"/>
      <c r="AL766" s="1"/>
      <c r="AM766" s="1"/>
      <c r="AN766" s="1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</row>
    <row r="767" spans="1:61" ht="14.25" customHeight="1" x14ac:dyDescent="0.25">
      <c r="A767" s="1"/>
      <c r="B767" s="1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1"/>
      <c r="AL767" s="1"/>
      <c r="AM767" s="1"/>
      <c r="AN767" s="1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</row>
    <row r="768" spans="1:61" ht="14.25" customHeight="1" x14ac:dyDescent="0.25">
      <c r="A768" s="1"/>
      <c r="B768" s="1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1"/>
      <c r="AL768" s="1"/>
      <c r="AM768" s="1"/>
      <c r="AN768" s="1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</row>
    <row r="769" spans="1:61" ht="14.25" customHeight="1" x14ac:dyDescent="0.25">
      <c r="A769" s="1"/>
      <c r="B769" s="1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1"/>
      <c r="AL769" s="1"/>
      <c r="AM769" s="1"/>
      <c r="AN769" s="1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</row>
    <row r="770" spans="1:61" ht="14.25" customHeight="1" x14ac:dyDescent="0.25">
      <c r="A770" s="1"/>
      <c r="B770" s="1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1"/>
      <c r="AL770" s="1"/>
      <c r="AM770" s="1"/>
      <c r="AN770" s="1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</row>
    <row r="771" spans="1:61" ht="14.25" customHeight="1" x14ac:dyDescent="0.25">
      <c r="A771" s="1"/>
      <c r="B771" s="1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1"/>
      <c r="AL771" s="1"/>
      <c r="AM771" s="1"/>
      <c r="AN771" s="1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</row>
    <row r="772" spans="1:61" ht="14.25" customHeight="1" x14ac:dyDescent="0.25">
      <c r="A772" s="1"/>
      <c r="B772" s="1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1"/>
      <c r="AL772" s="1"/>
      <c r="AM772" s="1"/>
      <c r="AN772" s="1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</row>
    <row r="773" spans="1:61" ht="14.25" customHeight="1" x14ac:dyDescent="0.25">
      <c r="A773" s="1"/>
      <c r="B773" s="1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1"/>
      <c r="AL773" s="1"/>
      <c r="AM773" s="1"/>
      <c r="AN773" s="1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</row>
    <row r="774" spans="1:61" ht="14.25" customHeight="1" x14ac:dyDescent="0.25">
      <c r="A774" s="1"/>
      <c r="B774" s="1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1"/>
      <c r="AL774" s="1"/>
      <c r="AM774" s="1"/>
      <c r="AN774" s="1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</row>
    <row r="775" spans="1:61" ht="14.25" customHeight="1" x14ac:dyDescent="0.25">
      <c r="A775" s="1"/>
      <c r="B775" s="1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1"/>
      <c r="AL775" s="1"/>
      <c r="AM775" s="1"/>
      <c r="AN775" s="1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</row>
    <row r="776" spans="1:61" ht="14.25" customHeight="1" x14ac:dyDescent="0.25">
      <c r="A776" s="1"/>
      <c r="B776" s="1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1"/>
      <c r="AL776" s="1"/>
      <c r="AM776" s="1"/>
      <c r="AN776" s="1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</row>
    <row r="777" spans="1:61" ht="14.25" customHeight="1" x14ac:dyDescent="0.25">
      <c r="A777" s="1"/>
      <c r="B777" s="1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1"/>
      <c r="AL777" s="1"/>
      <c r="AM777" s="1"/>
      <c r="AN777" s="1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</row>
    <row r="778" spans="1:61" ht="14.25" customHeight="1" x14ac:dyDescent="0.25">
      <c r="A778" s="1"/>
      <c r="B778" s="1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1"/>
      <c r="AL778" s="1"/>
      <c r="AM778" s="1"/>
      <c r="AN778" s="1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</row>
    <row r="779" spans="1:61" ht="14.25" customHeight="1" x14ac:dyDescent="0.25">
      <c r="A779" s="1"/>
      <c r="B779" s="1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1"/>
      <c r="AL779" s="1"/>
      <c r="AM779" s="1"/>
      <c r="AN779" s="1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</row>
    <row r="780" spans="1:61" ht="14.25" customHeight="1" x14ac:dyDescent="0.25">
      <c r="A780" s="1"/>
      <c r="B780" s="1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1"/>
      <c r="AL780" s="1"/>
      <c r="AM780" s="1"/>
      <c r="AN780" s="1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</row>
    <row r="781" spans="1:61" ht="14.25" customHeight="1" x14ac:dyDescent="0.25">
      <c r="A781" s="1"/>
      <c r="B781" s="1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1"/>
      <c r="AL781" s="1"/>
      <c r="AM781" s="1"/>
      <c r="AN781" s="1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</row>
    <row r="782" spans="1:61" ht="14.25" customHeight="1" x14ac:dyDescent="0.25">
      <c r="A782" s="1"/>
      <c r="B782" s="1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1"/>
      <c r="AL782" s="1"/>
      <c r="AM782" s="1"/>
      <c r="AN782" s="1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</row>
    <row r="783" spans="1:61" ht="14.25" customHeight="1" x14ac:dyDescent="0.25">
      <c r="A783" s="1"/>
      <c r="B783" s="1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1"/>
      <c r="AL783" s="1"/>
      <c r="AM783" s="1"/>
      <c r="AN783" s="1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</row>
    <row r="784" spans="1:61" ht="14.25" customHeight="1" x14ac:dyDescent="0.25">
      <c r="A784" s="1"/>
      <c r="B784" s="1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1"/>
      <c r="AL784" s="1"/>
      <c r="AM784" s="1"/>
      <c r="AN784" s="1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</row>
    <row r="785" spans="1:61" ht="14.25" customHeight="1" x14ac:dyDescent="0.25">
      <c r="A785" s="1"/>
      <c r="B785" s="1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1"/>
      <c r="AL785" s="1"/>
      <c r="AM785" s="1"/>
      <c r="AN785" s="1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</row>
    <row r="786" spans="1:61" ht="14.25" customHeight="1" x14ac:dyDescent="0.25">
      <c r="A786" s="1"/>
      <c r="B786" s="1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1"/>
      <c r="AL786" s="1"/>
      <c r="AM786" s="1"/>
      <c r="AN786" s="1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</row>
    <row r="787" spans="1:61" ht="14.25" customHeight="1" x14ac:dyDescent="0.25">
      <c r="A787" s="1"/>
      <c r="B787" s="1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1"/>
      <c r="AL787" s="1"/>
      <c r="AM787" s="1"/>
      <c r="AN787" s="1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</row>
    <row r="788" spans="1:61" ht="14.25" customHeight="1" x14ac:dyDescent="0.25">
      <c r="A788" s="1"/>
      <c r="B788" s="1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1"/>
      <c r="AL788" s="1"/>
      <c r="AM788" s="1"/>
      <c r="AN788" s="1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</row>
    <row r="789" spans="1:61" ht="14.25" customHeight="1" x14ac:dyDescent="0.25">
      <c r="A789" s="1"/>
      <c r="B789" s="1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1"/>
      <c r="AL789" s="1"/>
      <c r="AM789" s="1"/>
      <c r="AN789" s="1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</row>
    <row r="790" spans="1:61" ht="14.25" customHeight="1" x14ac:dyDescent="0.25">
      <c r="A790" s="1"/>
      <c r="B790" s="1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1"/>
      <c r="AL790" s="1"/>
      <c r="AM790" s="1"/>
      <c r="AN790" s="1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</row>
    <row r="791" spans="1:61" ht="14.25" customHeight="1" x14ac:dyDescent="0.25">
      <c r="A791" s="1"/>
      <c r="B791" s="1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1"/>
      <c r="AL791" s="1"/>
      <c r="AM791" s="1"/>
      <c r="AN791" s="1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</row>
    <row r="792" spans="1:61" ht="14.25" customHeight="1" x14ac:dyDescent="0.25">
      <c r="A792" s="1"/>
      <c r="B792" s="1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1"/>
      <c r="AL792" s="1"/>
      <c r="AM792" s="1"/>
      <c r="AN792" s="1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</row>
    <row r="793" spans="1:61" ht="14.25" customHeight="1" x14ac:dyDescent="0.25">
      <c r="A793" s="1"/>
      <c r="B793" s="1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1"/>
      <c r="AL793" s="1"/>
      <c r="AM793" s="1"/>
      <c r="AN793" s="1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</row>
    <row r="794" spans="1:61" ht="14.25" customHeight="1" x14ac:dyDescent="0.25">
      <c r="A794" s="1"/>
      <c r="B794" s="1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1"/>
      <c r="AL794" s="1"/>
      <c r="AM794" s="1"/>
      <c r="AN794" s="1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</row>
    <row r="795" spans="1:61" ht="14.25" customHeight="1" x14ac:dyDescent="0.25">
      <c r="A795" s="1"/>
      <c r="B795" s="1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1"/>
      <c r="AL795" s="1"/>
      <c r="AM795" s="1"/>
      <c r="AN795" s="1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</row>
    <row r="796" spans="1:61" ht="14.25" customHeight="1" x14ac:dyDescent="0.25">
      <c r="A796" s="1"/>
      <c r="B796" s="1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1"/>
      <c r="AL796" s="1"/>
      <c r="AM796" s="1"/>
      <c r="AN796" s="1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</row>
    <row r="797" spans="1:61" ht="14.25" customHeight="1" x14ac:dyDescent="0.25">
      <c r="A797" s="1"/>
      <c r="B797" s="1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1"/>
      <c r="AL797" s="1"/>
      <c r="AM797" s="1"/>
      <c r="AN797" s="1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</row>
    <row r="798" spans="1:61" ht="14.25" customHeight="1" x14ac:dyDescent="0.25">
      <c r="A798" s="1"/>
      <c r="B798" s="1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1"/>
      <c r="AL798" s="1"/>
      <c r="AM798" s="1"/>
      <c r="AN798" s="1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</row>
    <row r="799" spans="1:61" ht="14.25" customHeight="1" x14ac:dyDescent="0.25">
      <c r="A799" s="1"/>
      <c r="B799" s="1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1"/>
      <c r="AL799" s="1"/>
      <c r="AM799" s="1"/>
      <c r="AN799" s="1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</row>
    <row r="800" spans="1:61" ht="14.25" customHeight="1" x14ac:dyDescent="0.25">
      <c r="A800" s="1"/>
      <c r="B800" s="1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1"/>
      <c r="AL800" s="1"/>
      <c r="AM800" s="1"/>
      <c r="AN800" s="1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</row>
    <row r="801" spans="1:61" ht="14.25" customHeight="1" x14ac:dyDescent="0.25">
      <c r="A801" s="1"/>
      <c r="B801" s="1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1"/>
      <c r="AL801" s="1"/>
      <c r="AM801" s="1"/>
      <c r="AN801" s="1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</row>
    <row r="802" spans="1:61" ht="14.25" customHeight="1" x14ac:dyDescent="0.25">
      <c r="A802" s="1"/>
      <c r="B802" s="1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1"/>
      <c r="AL802" s="1"/>
      <c r="AM802" s="1"/>
      <c r="AN802" s="1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</row>
    <row r="803" spans="1:61" ht="14.25" customHeight="1" x14ac:dyDescent="0.25">
      <c r="A803" s="1"/>
      <c r="B803" s="1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1"/>
      <c r="AL803" s="1"/>
      <c r="AM803" s="1"/>
      <c r="AN803" s="1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</row>
    <row r="804" spans="1:61" ht="14.25" customHeight="1" x14ac:dyDescent="0.25">
      <c r="A804" s="1"/>
      <c r="B804" s="1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1"/>
      <c r="AL804" s="1"/>
      <c r="AM804" s="1"/>
      <c r="AN804" s="1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</row>
    <row r="805" spans="1:61" ht="14.25" customHeight="1" x14ac:dyDescent="0.25">
      <c r="A805" s="1"/>
      <c r="B805" s="1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1"/>
      <c r="AL805" s="1"/>
      <c r="AM805" s="1"/>
      <c r="AN805" s="1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</row>
    <row r="806" spans="1:61" ht="14.25" customHeight="1" x14ac:dyDescent="0.25">
      <c r="A806" s="1"/>
      <c r="B806" s="1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1"/>
      <c r="AL806" s="1"/>
      <c r="AM806" s="1"/>
      <c r="AN806" s="1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</row>
    <row r="807" spans="1:61" ht="14.25" customHeight="1" x14ac:dyDescent="0.25">
      <c r="A807" s="1"/>
      <c r="B807" s="1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1"/>
      <c r="AL807" s="1"/>
      <c r="AM807" s="1"/>
      <c r="AN807" s="1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</row>
    <row r="808" spans="1:61" ht="14.25" customHeight="1" x14ac:dyDescent="0.25">
      <c r="A808" s="1"/>
      <c r="B808" s="1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1"/>
      <c r="AL808" s="1"/>
      <c r="AM808" s="1"/>
      <c r="AN808" s="1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</row>
    <row r="809" spans="1:61" ht="14.25" customHeight="1" x14ac:dyDescent="0.25">
      <c r="A809" s="1"/>
      <c r="B809" s="1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1"/>
      <c r="AL809" s="1"/>
      <c r="AM809" s="1"/>
      <c r="AN809" s="1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</row>
    <row r="810" spans="1:61" ht="14.25" customHeight="1" x14ac:dyDescent="0.25">
      <c r="A810" s="1"/>
      <c r="B810" s="1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1"/>
      <c r="AL810" s="1"/>
      <c r="AM810" s="1"/>
      <c r="AN810" s="1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</row>
    <row r="811" spans="1:61" ht="14.25" customHeight="1" x14ac:dyDescent="0.25">
      <c r="A811" s="1"/>
      <c r="B811" s="1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1"/>
      <c r="AL811" s="1"/>
      <c r="AM811" s="1"/>
      <c r="AN811" s="1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</row>
    <row r="812" spans="1:61" ht="14.25" customHeight="1" x14ac:dyDescent="0.25">
      <c r="A812" s="1"/>
      <c r="B812" s="1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1"/>
      <c r="AL812" s="1"/>
      <c r="AM812" s="1"/>
      <c r="AN812" s="1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</row>
    <row r="813" spans="1:61" ht="14.25" customHeight="1" x14ac:dyDescent="0.25">
      <c r="A813" s="1"/>
      <c r="B813" s="1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1"/>
      <c r="AL813" s="1"/>
      <c r="AM813" s="1"/>
      <c r="AN813" s="1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</row>
    <row r="814" spans="1:61" ht="14.25" customHeight="1" x14ac:dyDescent="0.25">
      <c r="A814" s="1"/>
      <c r="B814" s="1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1"/>
      <c r="AL814" s="1"/>
      <c r="AM814" s="1"/>
      <c r="AN814" s="1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</row>
    <row r="815" spans="1:61" ht="14.25" customHeight="1" x14ac:dyDescent="0.25">
      <c r="A815" s="1"/>
      <c r="B815" s="1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1"/>
      <c r="AL815" s="1"/>
      <c r="AM815" s="1"/>
      <c r="AN815" s="1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</row>
    <row r="816" spans="1:61" ht="14.25" customHeight="1" x14ac:dyDescent="0.25">
      <c r="A816" s="1"/>
      <c r="B816" s="1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1"/>
      <c r="AL816" s="1"/>
      <c r="AM816" s="1"/>
      <c r="AN816" s="1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</row>
    <row r="817" spans="1:61" ht="14.25" customHeight="1" x14ac:dyDescent="0.25">
      <c r="A817" s="1"/>
      <c r="B817" s="1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1"/>
      <c r="AL817" s="1"/>
      <c r="AM817" s="1"/>
      <c r="AN817" s="1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</row>
    <row r="818" spans="1:61" ht="14.25" customHeight="1" x14ac:dyDescent="0.25">
      <c r="A818" s="1"/>
      <c r="B818" s="1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1"/>
      <c r="AL818" s="1"/>
      <c r="AM818" s="1"/>
      <c r="AN818" s="1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</row>
    <row r="819" spans="1:61" ht="14.25" customHeight="1" x14ac:dyDescent="0.25">
      <c r="A819" s="1"/>
      <c r="B819" s="1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1"/>
      <c r="AL819" s="1"/>
      <c r="AM819" s="1"/>
      <c r="AN819" s="1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</row>
    <row r="820" spans="1:61" ht="14.25" customHeight="1" x14ac:dyDescent="0.25">
      <c r="A820" s="1"/>
      <c r="B820" s="1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1"/>
      <c r="AL820" s="1"/>
      <c r="AM820" s="1"/>
      <c r="AN820" s="1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</row>
    <row r="821" spans="1:61" ht="14.25" customHeight="1" x14ac:dyDescent="0.25">
      <c r="A821" s="1"/>
      <c r="B821" s="1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1"/>
      <c r="AL821" s="1"/>
      <c r="AM821" s="1"/>
      <c r="AN821" s="1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</row>
    <row r="822" spans="1:61" ht="14.25" customHeight="1" x14ac:dyDescent="0.25">
      <c r="A822" s="1"/>
      <c r="B822" s="1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1"/>
      <c r="AL822" s="1"/>
      <c r="AM822" s="1"/>
      <c r="AN822" s="1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</row>
    <row r="823" spans="1:61" ht="14.25" customHeight="1" x14ac:dyDescent="0.25">
      <c r="A823" s="1"/>
      <c r="B823" s="1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1"/>
      <c r="AL823" s="1"/>
      <c r="AM823" s="1"/>
      <c r="AN823" s="1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</row>
    <row r="824" spans="1:61" ht="14.25" customHeight="1" x14ac:dyDescent="0.25">
      <c r="A824" s="1"/>
      <c r="B824" s="1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1"/>
      <c r="AL824" s="1"/>
      <c r="AM824" s="1"/>
      <c r="AN824" s="1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</row>
    <row r="825" spans="1:61" ht="14.25" customHeight="1" x14ac:dyDescent="0.25">
      <c r="A825" s="1"/>
      <c r="B825" s="1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1"/>
      <c r="AL825" s="1"/>
      <c r="AM825" s="1"/>
      <c r="AN825" s="1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</row>
    <row r="826" spans="1:61" ht="14.25" customHeight="1" x14ac:dyDescent="0.25">
      <c r="A826" s="1"/>
      <c r="B826" s="1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1"/>
      <c r="AL826" s="1"/>
      <c r="AM826" s="1"/>
      <c r="AN826" s="1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</row>
    <row r="827" spans="1:61" ht="14.25" customHeight="1" x14ac:dyDescent="0.25">
      <c r="A827" s="1"/>
      <c r="B827" s="1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1"/>
      <c r="AL827" s="1"/>
      <c r="AM827" s="1"/>
      <c r="AN827" s="1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</row>
    <row r="828" spans="1:61" ht="14.25" customHeight="1" x14ac:dyDescent="0.25">
      <c r="A828" s="1"/>
      <c r="B828" s="1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1"/>
      <c r="AL828" s="1"/>
      <c r="AM828" s="1"/>
      <c r="AN828" s="1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</row>
    <row r="829" spans="1:61" ht="14.25" customHeight="1" x14ac:dyDescent="0.25">
      <c r="A829" s="1"/>
      <c r="B829" s="1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1"/>
      <c r="AL829" s="1"/>
      <c r="AM829" s="1"/>
      <c r="AN829" s="1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</row>
    <row r="830" spans="1:61" ht="14.25" customHeight="1" x14ac:dyDescent="0.25">
      <c r="A830" s="1"/>
      <c r="B830" s="1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1"/>
      <c r="AL830" s="1"/>
      <c r="AM830" s="1"/>
      <c r="AN830" s="1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</row>
    <row r="831" spans="1:61" ht="14.25" customHeight="1" x14ac:dyDescent="0.25">
      <c r="A831" s="1"/>
      <c r="B831" s="1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1"/>
      <c r="AL831" s="1"/>
      <c r="AM831" s="1"/>
      <c r="AN831" s="1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</row>
    <row r="832" spans="1:61" ht="14.25" customHeight="1" x14ac:dyDescent="0.25">
      <c r="A832" s="1"/>
      <c r="B832" s="1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1"/>
      <c r="AL832" s="1"/>
      <c r="AM832" s="1"/>
      <c r="AN832" s="1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</row>
    <row r="833" spans="1:61" ht="14.25" customHeight="1" x14ac:dyDescent="0.25">
      <c r="A833" s="1"/>
      <c r="B833" s="1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1"/>
      <c r="AL833" s="1"/>
      <c r="AM833" s="1"/>
      <c r="AN833" s="1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</row>
    <row r="834" spans="1:61" ht="14.25" customHeight="1" x14ac:dyDescent="0.25">
      <c r="A834" s="1"/>
      <c r="B834" s="1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1"/>
      <c r="AL834" s="1"/>
      <c r="AM834" s="1"/>
      <c r="AN834" s="1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</row>
    <row r="835" spans="1:61" ht="14.25" customHeight="1" x14ac:dyDescent="0.25">
      <c r="A835" s="1"/>
      <c r="B835" s="1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1"/>
      <c r="AL835" s="1"/>
      <c r="AM835" s="1"/>
      <c r="AN835" s="1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</row>
    <row r="836" spans="1:61" ht="14.25" customHeight="1" x14ac:dyDescent="0.25">
      <c r="A836" s="1"/>
      <c r="B836" s="1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1"/>
      <c r="AL836" s="1"/>
      <c r="AM836" s="1"/>
      <c r="AN836" s="1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</row>
    <row r="837" spans="1:61" ht="14.25" customHeight="1" x14ac:dyDescent="0.25">
      <c r="A837" s="1"/>
      <c r="B837" s="1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1"/>
      <c r="AL837" s="1"/>
      <c r="AM837" s="1"/>
      <c r="AN837" s="1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</row>
    <row r="838" spans="1:61" ht="14.25" customHeight="1" x14ac:dyDescent="0.25">
      <c r="A838" s="1"/>
      <c r="B838" s="1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1"/>
      <c r="AL838" s="1"/>
      <c r="AM838" s="1"/>
      <c r="AN838" s="1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</row>
    <row r="839" spans="1:61" ht="14.25" customHeight="1" x14ac:dyDescent="0.25">
      <c r="A839" s="1"/>
      <c r="B839" s="1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1"/>
      <c r="AL839" s="1"/>
      <c r="AM839" s="1"/>
      <c r="AN839" s="1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</row>
    <row r="840" spans="1:61" ht="14.25" customHeight="1" x14ac:dyDescent="0.25">
      <c r="A840" s="1"/>
      <c r="B840" s="1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1"/>
      <c r="AL840" s="1"/>
      <c r="AM840" s="1"/>
      <c r="AN840" s="1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</row>
    <row r="841" spans="1:61" ht="14.25" customHeight="1" x14ac:dyDescent="0.25">
      <c r="A841" s="1"/>
      <c r="B841" s="1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1"/>
      <c r="AL841" s="1"/>
      <c r="AM841" s="1"/>
      <c r="AN841" s="1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</row>
    <row r="842" spans="1:61" ht="14.25" customHeight="1" x14ac:dyDescent="0.25">
      <c r="A842" s="1"/>
      <c r="B842" s="1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1"/>
      <c r="AL842" s="1"/>
      <c r="AM842" s="1"/>
      <c r="AN842" s="1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</row>
    <row r="843" spans="1:61" ht="14.25" customHeight="1" x14ac:dyDescent="0.25">
      <c r="A843" s="1"/>
      <c r="B843" s="1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1"/>
      <c r="AL843" s="1"/>
      <c r="AM843" s="1"/>
      <c r="AN843" s="1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</row>
    <row r="844" spans="1:61" ht="14.25" customHeight="1" x14ac:dyDescent="0.25">
      <c r="A844" s="1"/>
      <c r="B844" s="1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1"/>
      <c r="AL844" s="1"/>
      <c r="AM844" s="1"/>
      <c r="AN844" s="1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</row>
    <row r="845" spans="1:61" ht="14.25" customHeight="1" x14ac:dyDescent="0.25">
      <c r="A845" s="1"/>
      <c r="B845" s="1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1"/>
      <c r="AL845" s="1"/>
      <c r="AM845" s="1"/>
      <c r="AN845" s="1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</row>
    <row r="846" spans="1:61" ht="14.25" customHeight="1" x14ac:dyDescent="0.25">
      <c r="A846" s="1"/>
      <c r="B846" s="1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1"/>
      <c r="AL846" s="1"/>
      <c r="AM846" s="1"/>
      <c r="AN846" s="1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</row>
    <row r="847" spans="1:61" ht="14.25" customHeight="1" x14ac:dyDescent="0.25">
      <c r="A847" s="1"/>
      <c r="B847" s="1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1"/>
      <c r="AL847" s="1"/>
      <c r="AM847" s="1"/>
      <c r="AN847" s="1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</row>
    <row r="848" spans="1:61" ht="14.25" customHeight="1" x14ac:dyDescent="0.25">
      <c r="A848" s="1"/>
      <c r="B848" s="1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1"/>
      <c r="AL848" s="1"/>
      <c r="AM848" s="1"/>
      <c r="AN848" s="1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</row>
    <row r="849" spans="1:61" ht="14.25" customHeight="1" x14ac:dyDescent="0.25">
      <c r="A849" s="1"/>
      <c r="B849" s="1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1"/>
      <c r="AL849" s="1"/>
      <c r="AM849" s="1"/>
      <c r="AN849" s="1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</row>
    <row r="850" spans="1:61" ht="14.25" customHeight="1" x14ac:dyDescent="0.25">
      <c r="A850" s="1"/>
      <c r="B850" s="1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1"/>
      <c r="AL850" s="1"/>
      <c r="AM850" s="1"/>
      <c r="AN850" s="1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</row>
    <row r="851" spans="1:61" ht="14.25" customHeight="1" x14ac:dyDescent="0.25">
      <c r="A851" s="1"/>
      <c r="B851" s="1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1"/>
      <c r="AL851" s="1"/>
      <c r="AM851" s="1"/>
      <c r="AN851" s="1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</row>
    <row r="852" spans="1:61" ht="14.25" customHeight="1" x14ac:dyDescent="0.25">
      <c r="A852" s="1"/>
      <c r="B852" s="1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1"/>
      <c r="AL852" s="1"/>
      <c r="AM852" s="1"/>
      <c r="AN852" s="1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</row>
    <row r="853" spans="1:61" ht="14.25" customHeight="1" x14ac:dyDescent="0.25">
      <c r="A853" s="1"/>
      <c r="B853" s="1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1"/>
      <c r="AL853" s="1"/>
      <c r="AM853" s="1"/>
      <c r="AN853" s="1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</row>
    <row r="854" spans="1:61" ht="14.25" customHeight="1" x14ac:dyDescent="0.25">
      <c r="A854" s="1"/>
      <c r="B854" s="1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1"/>
      <c r="AL854" s="1"/>
      <c r="AM854" s="1"/>
      <c r="AN854" s="1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</row>
    <row r="855" spans="1:61" ht="14.25" customHeight="1" x14ac:dyDescent="0.25">
      <c r="A855" s="1"/>
      <c r="B855" s="1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1"/>
      <c r="AL855" s="1"/>
      <c r="AM855" s="1"/>
      <c r="AN855" s="1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</row>
    <row r="856" spans="1:61" ht="14.25" customHeight="1" x14ac:dyDescent="0.25">
      <c r="A856" s="1"/>
      <c r="B856" s="1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1"/>
      <c r="AL856" s="1"/>
      <c r="AM856" s="1"/>
      <c r="AN856" s="1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</row>
    <row r="857" spans="1:61" ht="14.25" customHeight="1" x14ac:dyDescent="0.25">
      <c r="A857" s="1"/>
      <c r="B857" s="1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1"/>
      <c r="AL857" s="1"/>
      <c r="AM857" s="1"/>
      <c r="AN857" s="1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</row>
    <row r="858" spans="1:61" ht="14.25" customHeight="1" x14ac:dyDescent="0.25">
      <c r="A858" s="1"/>
      <c r="B858" s="1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1"/>
      <c r="AL858" s="1"/>
      <c r="AM858" s="1"/>
      <c r="AN858" s="1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</row>
    <row r="859" spans="1:61" ht="14.25" customHeight="1" x14ac:dyDescent="0.25">
      <c r="A859" s="1"/>
      <c r="B859" s="1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1"/>
      <c r="AL859" s="1"/>
      <c r="AM859" s="1"/>
      <c r="AN859" s="1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</row>
    <row r="860" spans="1:61" ht="14.25" customHeight="1" x14ac:dyDescent="0.25">
      <c r="A860" s="1"/>
      <c r="B860" s="1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1"/>
      <c r="AL860" s="1"/>
      <c r="AM860" s="1"/>
      <c r="AN860" s="1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</row>
    <row r="861" spans="1:61" ht="14.25" customHeight="1" x14ac:dyDescent="0.25">
      <c r="A861" s="1"/>
      <c r="B861" s="1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1"/>
      <c r="AL861" s="1"/>
      <c r="AM861" s="1"/>
      <c r="AN861" s="1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</row>
    <row r="862" spans="1:61" ht="14.25" customHeight="1" x14ac:dyDescent="0.25">
      <c r="A862" s="1"/>
      <c r="B862" s="1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1"/>
      <c r="AL862" s="1"/>
      <c r="AM862" s="1"/>
      <c r="AN862" s="1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</row>
    <row r="863" spans="1:61" ht="14.25" customHeight="1" x14ac:dyDescent="0.25">
      <c r="A863" s="1"/>
      <c r="B863" s="1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1"/>
      <c r="AL863" s="1"/>
      <c r="AM863" s="1"/>
      <c r="AN863" s="1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</row>
    <row r="864" spans="1:61" ht="14.25" customHeight="1" x14ac:dyDescent="0.25">
      <c r="A864" s="1"/>
      <c r="B864" s="1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1"/>
      <c r="AL864" s="1"/>
      <c r="AM864" s="1"/>
      <c r="AN864" s="1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</row>
    <row r="865" spans="1:61" ht="14.25" customHeight="1" x14ac:dyDescent="0.25">
      <c r="A865" s="1"/>
      <c r="B865" s="1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1"/>
      <c r="AL865" s="1"/>
      <c r="AM865" s="1"/>
      <c r="AN865" s="1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</row>
    <row r="866" spans="1:61" ht="14.25" customHeight="1" x14ac:dyDescent="0.25">
      <c r="A866" s="1"/>
      <c r="B866" s="1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1"/>
      <c r="AL866" s="1"/>
      <c r="AM866" s="1"/>
      <c r="AN866" s="1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</row>
    <row r="867" spans="1:61" ht="14.25" customHeight="1" x14ac:dyDescent="0.25">
      <c r="A867" s="1"/>
      <c r="B867" s="1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1"/>
      <c r="AL867" s="1"/>
      <c r="AM867" s="1"/>
      <c r="AN867" s="1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</row>
    <row r="868" spans="1:61" ht="14.25" customHeight="1" x14ac:dyDescent="0.25">
      <c r="A868" s="1"/>
      <c r="B868" s="1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1"/>
      <c r="AL868" s="1"/>
      <c r="AM868" s="1"/>
      <c r="AN868" s="1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</row>
    <row r="869" spans="1:61" ht="14.25" customHeight="1" x14ac:dyDescent="0.25">
      <c r="A869" s="1"/>
      <c r="B869" s="1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1"/>
      <c r="AL869" s="1"/>
      <c r="AM869" s="1"/>
      <c r="AN869" s="1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</row>
    <row r="870" spans="1:61" ht="14.25" customHeight="1" x14ac:dyDescent="0.25">
      <c r="A870" s="1"/>
      <c r="B870" s="1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1"/>
      <c r="AL870" s="1"/>
      <c r="AM870" s="1"/>
      <c r="AN870" s="1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</row>
    <row r="871" spans="1:61" ht="14.25" customHeight="1" x14ac:dyDescent="0.25">
      <c r="A871" s="1"/>
      <c r="B871" s="1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1"/>
      <c r="AL871" s="1"/>
      <c r="AM871" s="1"/>
      <c r="AN871" s="1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</row>
    <row r="872" spans="1:61" ht="14.25" customHeight="1" x14ac:dyDescent="0.25">
      <c r="A872" s="1"/>
      <c r="B872" s="1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1"/>
      <c r="AL872" s="1"/>
      <c r="AM872" s="1"/>
      <c r="AN872" s="1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</row>
    <row r="873" spans="1:61" ht="14.25" customHeight="1" x14ac:dyDescent="0.25">
      <c r="A873" s="1"/>
      <c r="B873" s="1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1"/>
      <c r="AL873" s="1"/>
      <c r="AM873" s="1"/>
      <c r="AN873" s="1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</row>
    <row r="874" spans="1:61" ht="14.25" customHeight="1" x14ac:dyDescent="0.25">
      <c r="A874" s="1"/>
      <c r="B874" s="1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1"/>
      <c r="AL874" s="1"/>
      <c r="AM874" s="1"/>
      <c r="AN874" s="1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</row>
    <row r="875" spans="1:61" ht="14.25" customHeight="1" x14ac:dyDescent="0.25">
      <c r="A875" s="1"/>
      <c r="B875" s="1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1"/>
      <c r="AL875" s="1"/>
      <c r="AM875" s="1"/>
      <c r="AN875" s="1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</row>
    <row r="876" spans="1:61" ht="14.25" customHeight="1" x14ac:dyDescent="0.25">
      <c r="A876" s="1"/>
      <c r="B876" s="1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1"/>
      <c r="AL876" s="1"/>
      <c r="AM876" s="1"/>
      <c r="AN876" s="1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</row>
    <row r="877" spans="1:61" ht="14.25" customHeight="1" x14ac:dyDescent="0.25">
      <c r="A877" s="1"/>
      <c r="B877" s="1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1"/>
      <c r="AL877" s="1"/>
      <c r="AM877" s="1"/>
      <c r="AN877" s="1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</row>
    <row r="878" spans="1:61" ht="14.25" customHeight="1" x14ac:dyDescent="0.25">
      <c r="A878" s="1"/>
      <c r="B878" s="1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1"/>
      <c r="AL878" s="1"/>
      <c r="AM878" s="1"/>
      <c r="AN878" s="1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</row>
    <row r="879" spans="1:61" ht="14.25" customHeight="1" x14ac:dyDescent="0.25">
      <c r="A879" s="1"/>
      <c r="B879" s="1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1"/>
      <c r="AL879" s="1"/>
      <c r="AM879" s="1"/>
      <c r="AN879" s="1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</row>
    <row r="880" spans="1:61" ht="14.25" customHeight="1" x14ac:dyDescent="0.25">
      <c r="A880" s="1"/>
      <c r="B880" s="1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1"/>
      <c r="AL880" s="1"/>
      <c r="AM880" s="1"/>
      <c r="AN880" s="1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</row>
    <row r="881" spans="1:61" ht="14.25" customHeight="1" x14ac:dyDescent="0.25">
      <c r="A881" s="1"/>
      <c r="B881" s="1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1"/>
      <c r="AL881" s="1"/>
      <c r="AM881" s="1"/>
      <c r="AN881" s="1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</row>
    <row r="882" spans="1:61" ht="14.25" customHeight="1" x14ac:dyDescent="0.25">
      <c r="A882" s="1"/>
      <c r="B882" s="1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1"/>
      <c r="AL882" s="1"/>
      <c r="AM882" s="1"/>
      <c r="AN882" s="1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</row>
    <row r="883" spans="1:61" ht="14.25" customHeight="1" x14ac:dyDescent="0.25">
      <c r="A883" s="1"/>
      <c r="B883" s="1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1"/>
      <c r="AL883" s="1"/>
      <c r="AM883" s="1"/>
      <c r="AN883" s="1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</row>
    <row r="884" spans="1:61" ht="14.25" customHeight="1" x14ac:dyDescent="0.25">
      <c r="A884" s="1"/>
      <c r="B884" s="1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1"/>
      <c r="AL884" s="1"/>
      <c r="AM884" s="1"/>
      <c r="AN884" s="1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</row>
    <row r="885" spans="1:61" ht="14.25" customHeight="1" x14ac:dyDescent="0.25">
      <c r="A885" s="1"/>
      <c r="B885" s="1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1"/>
      <c r="AL885" s="1"/>
      <c r="AM885" s="1"/>
      <c r="AN885" s="1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</row>
    <row r="886" spans="1:61" ht="14.25" customHeight="1" x14ac:dyDescent="0.25">
      <c r="A886" s="1"/>
      <c r="B886" s="1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1"/>
      <c r="AL886" s="1"/>
      <c r="AM886" s="1"/>
      <c r="AN886" s="1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</row>
    <row r="887" spans="1:61" ht="14.25" customHeight="1" x14ac:dyDescent="0.25">
      <c r="A887" s="1"/>
      <c r="B887" s="1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1"/>
      <c r="AL887" s="1"/>
      <c r="AM887" s="1"/>
      <c r="AN887" s="1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</row>
    <row r="888" spans="1:61" ht="14.25" customHeight="1" x14ac:dyDescent="0.25">
      <c r="A888" s="1"/>
      <c r="B888" s="1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1"/>
      <c r="AL888" s="1"/>
      <c r="AM888" s="1"/>
      <c r="AN888" s="1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</row>
    <row r="889" spans="1:61" ht="14.25" customHeight="1" x14ac:dyDescent="0.25">
      <c r="A889" s="1"/>
      <c r="B889" s="1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1"/>
      <c r="AL889" s="1"/>
      <c r="AM889" s="1"/>
      <c r="AN889" s="1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</row>
    <row r="890" spans="1:61" ht="14.25" customHeight="1" x14ac:dyDescent="0.25">
      <c r="A890" s="1"/>
      <c r="B890" s="1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1"/>
      <c r="AL890" s="1"/>
      <c r="AM890" s="1"/>
      <c r="AN890" s="1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</row>
    <row r="891" spans="1:61" ht="14.25" customHeight="1" x14ac:dyDescent="0.25">
      <c r="A891" s="1"/>
      <c r="B891" s="1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1"/>
      <c r="AL891" s="1"/>
      <c r="AM891" s="1"/>
      <c r="AN891" s="1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</row>
    <row r="892" spans="1:61" ht="14.25" customHeight="1" x14ac:dyDescent="0.25">
      <c r="A892" s="1"/>
      <c r="B892" s="1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1"/>
      <c r="AL892" s="1"/>
      <c r="AM892" s="1"/>
      <c r="AN892" s="1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</row>
    <row r="893" spans="1:61" ht="14.25" customHeight="1" x14ac:dyDescent="0.25">
      <c r="A893" s="1"/>
      <c r="B893" s="1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1"/>
      <c r="AL893" s="1"/>
      <c r="AM893" s="1"/>
      <c r="AN893" s="1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</row>
    <row r="894" spans="1:61" ht="14.25" customHeight="1" x14ac:dyDescent="0.25">
      <c r="A894" s="1"/>
      <c r="B894" s="1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1"/>
      <c r="AL894" s="1"/>
      <c r="AM894" s="1"/>
      <c r="AN894" s="1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</row>
    <row r="895" spans="1:61" ht="14.25" customHeight="1" x14ac:dyDescent="0.25">
      <c r="A895" s="1"/>
      <c r="B895" s="1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1"/>
      <c r="AL895" s="1"/>
      <c r="AM895" s="1"/>
      <c r="AN895" s="1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</row>
    <row r="896" spans="1:61" ht="14.25" customHeight="1" x14ac:dyDescent="0.25">
      <c r="A896" s="1"/>
      <c r="B896" s="1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1"/>
      <c r="AL896" s="1"/>
      <c r="AM896" s="1"/>
      <c r="AN896" s="1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</row>
    <row r="897" spans="1:61" ht="14.25" customHeight="1" x14ac:dyDescent="0.25">
      <c r="A897" s="1"/>
      <c r="B897" s="1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1"/>
      <c r="AL897" s="1"/>
      <c r="AM897" s="1"/>
      <c r="AN897" s="1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</row>
    <row r="898" spans="1:61" ht="14.25" customHeight="1" x14ac:dyDescent="0.25">
      <c r="A898" s="1"/>
      <c r="B898" s="1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1"/>
      <c r="AL898" s="1"/>
      <c r="AM898" s="1"/>
      <c r="AN898" s="1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</row>
    <row r="899" spans="1:61" ht="14.25" customHeight="1" x14ac:dyDescent="0.25">
      <c r="A899" s="1"/>
      <c r="B899" s="1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1"/>
      <c r="AL899" s="1"/>
      <c r="AM899" s="1"/>
      <c r="AN899" s="1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</row>
    <row r="900" spans="1:61" ht="14.25" customHeight="1" x14ac:dyDescent="0.25">
      <c r="A900" s="1"/>
      <c r="B900" s="1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1"/>
      <c r="AL900" s="1"/>
      <c r="AM900" s="1"/>
      <c r="AN900" s="1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</row>
    <row r="901" spans="1:61" ht="14.25" customHeight="1" x14ac:dyDescent="0.25">
      <c r="A901" s="1"/>
      <c r="B901" s="1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1"/>
      <c r="AL901" s="1"/>
      <c r="AM901" s="1"/>
      <c r="AN901" s="1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</row>
    <row r="902" spans="1:61" ht="14.25" customHeight="1" x14ac:dyDescent="0.25">
      <c r="A902" s="1"/>
      <c r="B902" s="1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1"/>
      <c r="AL902" s="1"/>
      <c r="AM902" s="1"/>
      <c r="AN902" s="1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</row>
    <row r="903" spans="1:61" ht="14.25" customHeight="1" x14ac:dyDescent="0.25">
      <c r="A903" s="1"/>
      <c r="B903" s="1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1"/>
      <c r="AL903" s="1"/>
      <c r="AM903" s="1"/>
      <c r="AN903" s="1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</row>
    <row r="904" spans="1:61" ht="14.25" customHeight="1" x14ac:dyDescent="0.25">
      <c r="A904" s="1"/>
      <c r="B904" s="1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1"/>
      <c r="AL904" s="1"/>
      <c r="AM904" s="1"/>
      <c r="AN904" s="1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</row>
    <row r="905" spans="1:61" ht="14.25" customHeight="1" x14ac:dyDescent="0.25">
      <c r="A905" s="1"/>
      <c r="B905" s="1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1"/>
      <c r="AL905" s="1"/>
      <c r="AM905" s="1"/>
      <c r="AN905" s="1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</row>
    <row r="906" spans="1:61" ht="14.25" customHeight="1" x14ac:dyDescent="0.25">
      <c r="A906" s="1"/>
      <c r="B906" s="1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1"/>
      <c r="AL906" s="1"/>
      <c r="AM906" s="1"/>
      <c r="AN906" s="1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</row>
    <row r="907" spans="1:61" ht="14.25" customHeight="1" x14ac:dyDescent="0.25">
      <c r="A907" s="1"/>
      <c r="B907" s="1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1"/>
      <c r="AL907" s="1"/>
      <c r="AM907" s="1"/>
      <c r="AN907" s="1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</row>
    <row r="908" spans="1:61" ht="14.25" customHeight="1" x14ac:dyDescent="0.25">
      <c r="A908" s="1"/>
      <c r="B908" s="1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1"/>
      <c r="AL908" s="1"/>
      <c r="AM908" s="1"/>
      <c r="AN908" s="1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</row>
    <row r="909" spans="1:61" ht="14.25" customHeight="1" x14ac:dyDescent="0.25">
      <c r="A909" s="1"/>
      <c r="B909" s="1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1"/>
      <c r="AL909" s="1"/>
      <c r="AM909" s="1"/>
      <c r="AN909" s="1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</row>
    <row r="910" spans="1:61" ht="14.25" customHeight="1" x14ac:dyDescent="0.25">
      <c r="A910" s="1"/>
      <c r="B910" s="1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1"/>
      <c r="AL910" s="1"/>
      <c r="AM910" s="1"/>
      <c r="AN910" s="1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</row>
    <row r="911" spans="1:61" ht="14.25" customHeight="1" x14ac:dyDescent="0.25">
      <c r="A911" s="1"/>
      <c r="B911" s="1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1"/>
      <c r="AL911" s="1"/>
      <c r="AM911" s="1"/>
      <c r="AN911" s="1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</row>
    <row r="912" spans="1:61" ht="14.25" customHeight="1" x14ac:dyDescent="0.25">
      <c r="A912" s="1"/>
      <c r="B912" s="1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1"/>
      <c r="AL912" s="1"/>
      <c r="AM912" s="1"/>
      <c r="AN912" s="1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</row>
    <row r="913" spans="1:61" ht="14.25" customHeight="1" x14ac:dyDescent="0.25">
      <c r="A913" s="1"/>
      <c r="B913" s="1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1"/>
      <c r="AL913" s="1"/>
      <c r="AM913" s="1"/>
      <c r="AN913" s="1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</row>
    <row r="914" spans="1:61" ht="14.25" customHeight="1" x14ac:dyDescent="0.25">
      <c r="A914" s="1"/>
      <c r="B914" s="1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1"/>
      <c r="AL914" s="1"/>
      <c r="AM914" s="1"/>
      <c r="AN914" s="1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</row>
    <row r="915" spans="1:61" ht="14.25" customHeight="1" x14ac:dyDescent="0.25">
      <c r="A915" s="1"/>
      <c r="B915" s="1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1"/>
      <c r="AL915" s="1"/>
      <c r="AM915" s="1"/>
      <c r="AN915" s="1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</row>
    <row r="916" spans="1:61" ht="14.25" customHeight="1" x14ac:dyDescent="0.25">
      <c r="A916" s="1"/>
      <c r="B916" s="1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1"/>
      <c r="AL916" s="1"/>
      <c r="AM916" s="1"/>
      <c r="AN916" s="1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</row>
    <row r="917" spans="1:61" ht="14.25" customHeight="1" x14ac:dyDescent="0.25">
      <c r="A917" s="1"/>
      <c r="B917" s="1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1"/>
      <c r="AL917" s="1"/>
      <c r="AM917" s="1"/>
      <c r="AN917" s="1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</row>
    <row r="918" spans="1:61" ht="14.25" customHeight="1" x14ac:dyDescent="0.25">
      <c r="A918" s="1"/>
      <c r="B918" s="1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1"/>
      <c r="AL918" s="1"/>
      <c r="AM918" s="1"/>
      <c r="AN918" s="1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</row>
    <row r="919" spans="1:61" ht="14.25" customHeight="1" x14ac:dyDescent="0.25">
      <c r="A919" s="1"/>
      <c r="B919" s="1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1"/>
      <c r="AL919" s="1"/>
      <c r="AM919" s="1"/>
      <c r="AN919" s="1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</row>
    <row r="920" spans="1:61" ht="14.25" customHeight="1" x14ac:dyDescent="0.25">
      <c r="A920" s="1"/>
      <c r="B920" s="1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1"/>
      <c r="AL920" s="1"/>
      <c r="AM920" s="1"/>
      <c r="AN920" s="1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</row>
    <row r="921" spans="1:61" ht="14.25" customHeight="1" x14ac:dyDescent="0.25">
      <c r="A921" s="1"/>
      <c r="B921" s="1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1"/>
      <c r="AL921" s="1"/>
      <c r="AM921" s="1"/>
      <c r="AN921" s="1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</row>
    <row r="922" spans="1:61" ht="14.25" customHeight="1" x14ac:dyDescent="0.25">
      <c r="A922" s="1"/>
      <c r="B922" s="1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1"/>
      <c r="AL922" s="1"/>
      <c r="AM922" s="1"/>
      <c r="AN922" s="1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</row>
    <row r="923" spans="1:61" ht="14.25" customHeight="1" x14ac:dyDescent="0.25">
      <c r="A923" s="1"/>
      <c r="B923" s="1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1"/>
      <c r="AL923" s="1"/>
      <c r="AM923" s="1"/>
      <c r="AN923" s="1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</row>
    <row r="924" spans="1:61" ht="14.25" customHeight="1" x14ac:dyDescent="0.25">
      <c r="A924" s="1"/>
      <c r="B924" s="1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1"/>
      <c r="AL924" s="1"/>
      <c r="AM924" s="1"/>
      <c r="AN924" s="1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</row>
    <row r="925" spans="1:61" ht="14.25" customHeight="1" x14ac:dyDescent="0.25">
      <c r="A925" s="1"/>
      <c r="B925" s="1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1"/>
      <c r="AL925" s="1"/>
      <c r="AM925" s="1"/>
      <c r="AN925" s="1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</row>
    <row r="926" spans="1:61" ht="14.25" customHeight="1" x14ac:dyDescent="0.25">
      <c r="A926" s="1"/>
      <c r="B926" s="1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1"/>
      <c r="AL926" s="1"/>
      <c r="AM926" s="1"/>
      <c r="AN926" s="1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</row>
    <row r="927" spans="1:61" ht="14.25" customHeight="1" x14ac:dyDescent="0.25">
      <c r="A927" s="1"/>
      <c r="B927" s="1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1"/>
      <c r="AL927" s="1"/>
      <c r="AM927" s="1"/>
      <c r="AN927" s="1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</row>
    <row r="928" spans="1:61" ht="14.25" customHeight="1" x14ac:dyDescent="0.25">
      <c r="A928" s="1"/>
      <c r="B928" s="1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1"/>
      <c r="AL928" s="1"/>
      <c r="AM928" s="1"/>
      <c r="AN928" s="1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</row>
    <row r="929" spans="1:61" ht="14.25" customHeight="1" x14ac:dyDescent="0.25">
      <c r="A929" s="1"/>
      <c r="B929" s="1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1"/>
      <c r="AL929" s="1"/>
      <c r="AM929" s="1"/>
      <c r="AN929" s="1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</row>
    <row r="930" spans="1:61" ht="14.25" customHeight="1" x14ac:dyDescent="0.25">
      <c r="A930" s="1"/>
      <c r="B930" s="1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1"/>
      <c r="AL930" s="1"/>
      <c r="AM930" s="1"/>
      <c r="AN930" s="1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</row>
    <row r="931" spans="1:61" ht="14.25" customHeight="1" x14ac:dyDescent="0.25">
      <c r="A931" s="1"/>
      <c r="B931" s="1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1"/>
      <c r="AL931" s="1"/>
      <c r="AM931" s="1"/>
      <c r="AN931" s="1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</row>
    <row r="932" spans="1:61" ht="14.25" customHeight="1" x14ac:dyDescent="0.25">
      <c r="A932" s="1"/>
      <c r="B932" s="1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1"/>
      <c r="AL932" s="1"/>
      <c r="AM932" s="1"/>
      <c r="AN932" s="1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</row>
    <row r="933" spans="1:61" ht="14.25" customHeight="1" x14ac:dyDescent="0.25">
      <c r="A933" s="1"/>
      <c r="B933" s="1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1"/>
      <c r="AL933" s="1"/>
      <c r="AM933" s="1"/>
      <c r="AN933" s="1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</row>
    <row r="934" spans="1:61" ht="14.25" customHeight="1" x14ac:dyDescent="0.25">
      <c r="A934" s="1"/>
      <c r="B934" s="1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1"/>
      <c r="AL934" s="1"/>
      <c r="AM934" s="1"/>
      <c r="AN934" s="1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</row>
    <row r="935" spans="1:61" ht="14.25" customHeight="1" x14ac:dyDescent="0.25">
      <c r="A935" s="1"/>
      <c r="B935" s="1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1"/>
      <c r="AL935" s="1"/>
      <c r="AM935" s="1"/>
      <c r="AN935" s="1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</row>
    <row r="936" spans="1:61" ht="14.25" customHeight="1" x14ac:dyDescent="0.25">
      <c r="A936" s="1"/>
      <c r="B936" s="1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1"/>
      <c r="AL936" s="1"/>
      <c r="AM936" s="1"/>
      <c r="AN936" s="1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</row>
    <row r="937" spans="1:61" ht="14.25" customHeight="1" x14ac:dyDescent="0.25">
      <c r="A937" s="1"/>
      <c r="B937" s="1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1"/>
      <c r="AL937" s="1"/>
      <c r="AM937" s="1"/>
      <c r="AN937" s="1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</row>
    <row r="938" spans="1:61" ht="14.25" customHeight="1" x14ac:dyDescent="0.25">
      <c r="A938" s="1"/>
      <c r="B938" s="1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1"/>
      <c r="AL938" s="1"/>
      <c r="AM938" s="1"/>
      <c r="AN938" s="1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</row>
    <row r="939" spans="1:61" ht="14.25" customHeight="1" x14ac:dyDescent="0.25">
      <c r="A939" s="1"/>
      <c r="B939" s="1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1"/>
      <c r="AL939" s="1"/>
      <c r="AM939" s="1"/>
      <c r="AN939" s="1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</row>
    <row r="940" spans="1:61" ht="14.25" customHeight="1" x14ac:dyDescent="0.25">
      <c r="A940" s="1"/>
      <c r="B940" s="1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1"/>
      <c r="AL940" s="1"/>
      <c r="AM940" s="1"/>
      <c r="AN940" s="1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</row>
    <row r="941" spans="1:61" ht="14.25" customHeight="1" x14ac:dyDescent="0.25">
      <c r="A941" s="1"/>
      <c r="B941" s="1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1"/>
      <c r="AL941" s="1"/>
      <c r="AM941" s="1"/>
      <c r="AN941" s="1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</row>
    <row r="942" spans="1:61" ht="14.25" customHeight="1" x14ac:dyDescent="0.25">
      <c r="A942" s="1"/>
      <c r="B942" s="1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1"/>
      <c r="AL942" s="1"/>
      <c r="AM942" s="1"/>
      <c r="AN942" s="1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</row>
    <row r="943" spans="1:61" ht="14.25" customHeight="1" x14ac:dyDescent="0.25">
      <c r="A943" s="1"/>
      <c r="B943" s="1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1"/>
      <c r="AL943" s="1"/>
      <c r="AM943" s="1"/>
      <c r="AN943" s="1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</row>
    <row r="944" spans="1:61" ht="14.25" customHeight="1" x14ac:dyDescent="0.25">
      <c r="A944" s="1"/>
      <c r="B944" s="1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1"/>
      <c r="AL944" s="1"/>
      <c r="AM944" s="1"/>
      <c r="AN944" s="1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</row>
    <row r="945" spans="1:61" ht="14.25" customHeight="1" x14ac:dyDescent="0.25">
      <c r="A945" s="1"/>
      <c r="B945" s="1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1"/>
      <c r="AL945" s="1"/>
      <c r="AM945" s="1"/>
      <c r="AN945" s="1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</row>
    <row r="946" spans="1:61" ht="14.25" customHeight="1" x14ac:dyDescent="0.25">
      <c r="A946" s="1"/>
      <c r="B946" s="1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1"/>
      <c r="AL946" s="1"/>
      <c r="AM946" s="1"/>
      <c r="AN946" s="1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</row>
    <row r="947" spans="1:61" ht="14.25" customHeight="1" x14ac:dyDescent="0.25">
      <c r="A947" s="1"/>
      <c r="B947" s="1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1"/>
      <c r="AL947" s="1"/>
      <c r="AM947" s="1"/>
      <c r="AN947" s="1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</row>
    <row r="948" spans="1:61" ht="14.25" customHeight="1" x14ac:dyDescent="0.25">
      <c r="A948" s="1"/>
      <c r="B948" s="1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1"/>
      <c r="AL948" s="1"/>
      <c r="AM948" s="1"/>
      <c r="AN948" s="1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</row>
    <row r="949" spans="1:61" ht="14.25" customHeight="1" x14ac:dyDescent="0.25">
      <c r="A949" s="1"/>
      <c r="B949" s="1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1"/>
      <c r="AL949" s="1"/>
      <c r="AM949" s="1"/>
      <c r="AN949" s="1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</row>
    <row r="950" spans="1:61" ht="14.25" customHeight="1" x14ac:dyDescent="0.25">
      <c r="A950" s="1"/>
      <c r="B950" s="1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1"/>
      <c r="AL950" s="1"/>
      <c r="AM950" s="1"/>
      <c r="AN950" s="1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</row>
    <row r="951" spans="1:61" ht="14.25" customHeight="1" x14ac:dyDescent="0.25">
      <c r="A951" s="1"/>
      <c r="B951" s="1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1"/>
      <c r="AL951" s="1"/>
      <c r="AM951" s="1"/>
      <c r="AN951" s="1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</row>
    <row r="952" spans="1:61" ht="14.25" customHeight="1" x14ac:dyDescent="0.25">
      <c r="A952" s="1"/>
      <c r="B952" s="1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1"/>
      <c r="AL952" s="1"/>
      <c r="AM952" s="1"/>
      <c r="AN952" s="1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</row>
    <row r="953" spans="1:61" ht="14.25" customHeight="1" x14ac:dyDescent="0.25">
      <c r="A953" s="1"/>
      <c r="B953" s="1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1"/>
      <c r="AL953" s="1"/>
      <c r="AM953" s="1"/>
      <c r="AN953" s="1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</row>
    <row r="954" spans="1:61" ht="14.25" customHeight="1" x14ac:dyDescent="0.25">
      <c r="A954" s="1"/>
      <c r="B954" s="1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1"/>
      <c r="AL954" s="1"/>
      <c r="AM954" s="1"/>
      <c r="AN954" s="1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</row>
    <row r="955" spans="1:61" ht="14.25" customHeight="1" x14ac:dyDescent="0.25">
      <c r="A955" s="1"/>
      <c r="B955" s="1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1"/>
      <c r="AL955" s="1"/>
      <c r="AM955" s="1"/>
      <c r="AN955" s="1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</row>
    <row r="956" spans="1:61" ht="14.25" customHeight="1" x14ac:dyDescent="0.25">
      <c r="A956" s="1"/>
      <c r="B956" s="1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1"/>
      <c r="AL956" s="1"/>
      <c r="AM956" s="1"/>
      <c r="AN956" s="1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</row>
    <row r="957" spans="1:61" ht="14.25" customHeight="1" x14ac:dyDescent="0.25">
      <c r="A957" s="1"/>
      <c r="B957" s="1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1"/>
      <c r="AL957" s="1"/>
      <c r="AM957" s="1"/>
      <c r="AN957" s="1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</row>
    <row r="958" spans="1:61" ht="14.25" customHeight="1" x14ac:dyDescent="0.25">
      <c r="A958" s="1"/>
      <c r="B958" s="1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1"/>
      <c r="AL958" s="1"/>
      <c r="AM958" s="1"/>
      <c r="AN958" s="1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</row>
    <row r="959" spans="1:61" ht="14.25" customHeight="1" x14ac:dyDescent="0.25">
      <c r="A959" s="1"/>
      <c r="B959" s="1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1"/>
      <c r="AL959" s="1"/>
      <c r="AM959" s="1"/>
      <c r="AN959" s="1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</row>
    <row r="960" spans="1:61" ht="14.25" customHeight="1" x14ac:dyDescent="0.25">
      <c r="A960" s="1"/>
      <c r="B960" s="1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1"/>
      <c r="AL960" s="1"/>
      <c r="AM960" s="1"/>
      <c r="AN960" s="1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</row>
    <row r="961" spans="1:61" ht="14.25" customHeight="1" x14ac:dyDescent="0.25">
      <c r="A961" s="1"/>
      <c r="B961" s="1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1"/>
      <c r="AL961" s="1"/>
      <c r="AM961" s="1"/>
      <c r="AN961" s="1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</row>
    <row r="962" spans="1:61" ht="14.25" customHeight="1" x14ac:dyDescent="0.25">
      <c r="A962" s="1"/>
      <c r="B962" s="1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1"/>
      <c r="AL962" s="1"/>
      <c r="AM962" s="1"/>
      <c r="AN962" s="1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</row>
    <row r="963" spans="1:61" ht="14.25" customHeight="1" x14ac:dyDescent="0.25">
      <c r="A963" s="1"/>
      <c r="B963" s="1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1"/>
      <c r="AL963" s="1"/>
      <c r="AM963" s="1"/>
      <c r="AN963" s="1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</row>
    <row r="964" spans="1:61" ht="14.25" customHeight="1" x14ac:dyDescent="0.25">
      <c r="A964" s="1"/>
      <c r="B964" s="1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1"/>
      <c r="AL964" s="1"/>
      <c r="AM964" s="1"/>
      <c r="AN964" s="1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</row>
    <row r="965" spans="1:61" ht="14.25" customHeight="1" x14ac:dyDescent="0.25">
      <c r="A965" s="1"/>
      <c r="B965" s="1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1"/>
      <c r="AL965" s="1"/>
      <c r="AM965" s="1"/>
      <c r="AN965" s="1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</row>
    <row r="966" spans="1:61" ht="14.25" customHeight="1" x14ac:dyDescent="0.25">
      <c r="A966" s="1"/>
      <c r="B966" s="1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1"/>
      <c r="AL966" s="1"/>
      <c r="AM966" s="1"/>
      <c r="AN966" s="1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</row>
    <row r="967" spans="1:61" ht="14.25" customHeight="1" x14ac:dyDescent="0.25">
      <c r="A967" s="1"/>
      <c r="B967" s="1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1"/>
      <c r="AL967" s="1"/>
      <c r="AM967" s="1"/>
      <c r="AN967" s="1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</row>
    <row r="968" spans="1:61" ht="14.25" customHeight="1" x14ac:dyDescent="0.25">
      <c r="A968" s="1"/>
      <c r="B968" s="1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1"/>
      <c r="AL968" s="1"/>
      <c r="AM968" s="1"/>
      <c r="AN968" s="1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</row>
    <row r="969" spans="1:61" ht="14.25" customHeight="1" x14ac:dyDescent="0.25">
      <c r="A969" s="1"/>
      <c r="B969" s="1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1"/>
      <c r="AL969" s="1"/>
      <c r="AM969" s="1"/>
      <c r="AN969" s="1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</row>
    <row r="970" spans="1:61" ht="14.25" customHeight="1" x14ac:dyDescent="0.25">
      <c r="A970" s="1"/>
      <c r="B970" s="1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1"/>
      <c r="AL970" s="1"/>
      <c r="AM970" s="1"/>
      <c r="AN970" s="1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</row>
    <row r="971" spans="1:61" ht="14.25" customHeight="1" x14ac:dyDescent="0.25">
      <c r="A971" s="1"/>
      <c r="B971" s="1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1"/>
      <c r="AL971" s="1"/>
      <c r="AM971" s="1"/>
      <c r="AN971" s="1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</row>
    <row r="972" spans="1:61" ht="14.25" customHeight="1" x14ac:dyDescent="0.25">
      <c r="A972" s="1"/>
      <c r="B972" s="1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1"/>
      <c r="AL972" s="1"/>
      <c r="AM972" s="1"/>
      <c r="AN972" s="1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</row>
    <row r="973" spans="1:61" ht="14.25" customHeight="1" x14ac:dyDescent="0.25">
      <c r="A973" s="1"/>
      <c r="B973" s="1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1"/>
      <c r="AL973" s="1"/>
      <c r="AM973" s="1"/>
      <c r="AN973" s="1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</row>
    <row r="974" spans="1:61" ht="14.25" customHeight="1" x14ac:dyDescent="0.25">
      <c r="A974" s="1"/>
      <c r="B974" s="1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1"/>
      <c r="AL974" s="1"/>
      <c r="AM974" s="1"/>
      <c r="AN974" s="1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</row>
    <row r="975" spans="1:61" ht="14.25" customHeight="1" x14ac:dyDescent="0.25">
      <c r="A975" s="1"/>
      <c r="B975" s="1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1"/>
      <c r="AL975" s="1"/>
      <c r="AM975" s="1"/>
      <c r="AN975" s="1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</row>
    <row r="976" spans="1:61" ht="14.25" customHeight="1" x14ac:dyDescent="0.25">
      <c r="A976" s="1"/>
      <c r="B976" s="1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1"/>
      <c r="AL976" s="1"/>
      <c r="AM976" s="1"/>
      <c r="AN976" s="1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</row>
    <row r="977" spans="1:61" ht="14.25" customHeight="1" x14ac:dyDescent="0.25">
      <c r="A977" s="1"/>
      <c r="B977" s="1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1"/>
      <c r="AL977" s="1"/>
      <c r="AM977" s="1"/>
      <c r="AN977" s="1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</row>
    <row r="978" spans="1:61" ht="14.25" customHeight="1" x14ac:dyDescent="0.25">
      <c r="A978" s="1"/>
      <c r="B978" s="1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1"/>
      <c r="AL978" s="1"/>
      <c r="AM978" s="1"/>
      <c r="AN978" s="1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</row>
    <row r="979" spans="1:61" ht="14.25" customHeight="1" x14ac:dyDescent="0.25">
      <c r="A979" s="1"/>
      <c r="B979" s="1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1"/>
      <c r="AL979" s="1"/>
      <c r="AM979" s="1"/>
      <c r="AN979" s="1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</row>
    <row r="980" spans="1:61" ht="14.25" customHeight="1" x14ac:dyDescent="0.25">
      <c r="A980" s="1"/>
      <c r="B980" s="1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1"/>
      <c r="AL980" s="1"/>
      <c r="AM980" s="1"/>
      <c r="AN980" s="1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</row>
    <row r="981" spans="1:61" ht="14.25" customHeight="1" x14ac:dyDescent="0.25">
      <c r="A981" s="1"/>
      <c r="B981" s="1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1"/>
      <c r="AL981" s="1"/>
      <c r="AM981" s="1"/>
      <c r="AN981" s="1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</row>
    <row r="982" spans="1:61" ht="14.25" customHeight="1" x14ac:dyDescent="0.25">
      <c r="A982" s="1"/>
      <c r="B982" s="1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1"/>
      <c r="AL982" s="1"/>
      <c r="AM982" s="1"/>
      <c r="AN982" s="1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</row>
    <row r="983" spans="1:61" ht="14.25" customHeight="1" x14ac:dyDescent="0.25">
      <c r="A983" s="1"/>
      <c r="B983" s="1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1"/>
      <c r="AL983" s="1"/>
      <c r="AM983" s="1"/>
      <c r="AN983" s="1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</row>
    <row r="984" spans="1:61" ht="14.25" customHeight="1" x14ac:dyDescent="0.25">
      <c r="A984" s="1"/>
      <c r="B984" s="1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1"/>
      <c r="AL984" s="1"/>
      <c r="AM984" s="1"/>
      <c r="AN984" s="1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</row>
    <row r="985" spans="1:61" ht="14.25" customHeight="1" x14ac:dyDescent="0.25">
      <c r="A985" s="1"/>
      <c r="B985" s="1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1"/>
      <c r="AL985" s="1"/>
      <c r="AM985" s="1"/>
      <c r="AN985" s="1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</row>
    <row r="986" spans="1:61" ht="14.25" customHeight="1" x14ac:dyDescent="0.25">
      <c r="A986" s="1"/>
      <c r="B986" s="1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1"/>
      <c r="AL986" s="1"/>
      <c r="AM986" s="1"/>
      <c r="AN986" s="1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</row>
    <row r="987" spans="1:61" ht="14.25" customHeight="1" x14ac:dyDescent="0.25">
      <c r="A987" s="1"/>
      <c r="B987" s="1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1"/>
      <c r="AL987" s="1"/>
      <c r="AM987" s="1"/>
      <c r="AN987" s="1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</row>
    <row r="988" spans="1:61" ht="14.25" customHeight="1" x14ac:dyDescent="0.25">
      <c r="A988" s="1"/>
      <c r="B988" s="1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1"/>
      <c r="AL988" s="1"/>
      <c r="AM988" s="1"/>
      <c r="AN988" s="1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</row>
    <row r="989" spans="1:61" ht="14.25" customHeight="1" x14ac:dyDescent="0.25">
      <c r="A989" s="1"/>
      <c r="B989" s="1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1"/>
      <c r="AL989" s="1"/>
      <c r="AM989" s="1"/>
      <c r="AN989" s="1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</row>
    <row r="990" spans="1:61" ht="14.25" customHeight="1" x14ac:dyDescent="0.25">
      <c r="A990" s="1"/>
      <c r="B990" s="1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1"/>
      <c r="AL990" s="1"/>
      <c r="AM990" s="1"/>
      <c r="AN990" s="1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</row>
    <row r="991" spans="1:61" ht="14.25" customHeight="1" x14ac:dyDescent="0.25">
      <c r="A991" s="1"/>
      <c r="B991" s="1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1"/>
      <c r="AL991" s="1"/>
      <c r="AM991" s="1"/>
      <c r="AN991" s="1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</row>
  </sheetData>
  <mergeCells count="12">
    <mergeCell ref="D2:S2"/>
    <mergeCell ref="D1:AI1"/>
    <mergeCell ref="T2:AI2"/>
    <mergeCell ref="AO3:AR3"/>
    <mergeCell ref="AT3:AY3"/>
    <mergeCell ref="B159:B163"/>
    <mergeCell ref="B165:B169"/>
    <mergeCell ref="B171:B175"/>
    <mergeCell ref="T3:AA3"/>
    <mergeCell ref="AB3:AI3"/>
    <mergeCell ref="L3:S3"/>
    <mergeCell ref="D3:K3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A99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 x14ac:dyDescent="0.2"/>
  <cols>
    <col min="1" max="1" width="4.42578125" customWidth="1"/>
    <col min="2" max="2" width="5.5703125" customWidth="1"/>
    <col min="3" max="3" width="8.7109375" customWidth="1"/>
    <col min="4" max="6" width="4" customWidth="1"/>
    <col min="7" max="8" width="5.140625" customWidth="1"/>
    <col min="9" max="9" width="3.28515625" customWidth="1"/>
    <col min="10" max="13" width="3" customWidth="1"/>
    <col min="14" max="14" width="3.28515625" customWidth="1"/>
    <col min="15" max="16" width="5.140625" customWidth="1"/>
    <col min="17" max="22" width="4" customWidth="1"/>
    <col min="23" max="24" width="5.140625" customWidth="1"/>
    <col min="25" max="25" width="3.28515625" customWidth="1"/>
    <col min="26" max="29" width="3" customWidth="1"/>
    <col min="30" max="30" width="3.28515625" customWidth="1"/>
    <col min="31" max="32" width="5.140625" customWidth="1"/>
    <col min="33" max="35" width="4" customWidth="1"/>
    <col min="36" max="36" width="5.7109375" customWidth="1"/>
    <col min="37" max="37" width="11.42578125" customWidth="1"/>
    <col min="38" max="38" width="19.28515625" customWidth="1"/>
    <col min="39" max="40" width="11.5703125" customWidth="1"/>
    <col min="41" max="41" width="8.85546875" customWidth="1"/>
    <col min="42" max="42" width="10.42578125" customWidth="1"/>
    <col min="43" max="43" width="10" customWidth="1"/>
    <col min="44" max="53" width="11.5703125" customWidth="1"/>
  </cols>
  <sheetData>
    <row r="1" spans="1:53" ht="13.5" customHeight="1" x14ac:dyDescent="0.2">
      <c r="A1" s="34"/>
      <c r="B1" s="34"/>
      <c r="C1" s="34"/>
      <c r="D1" s="60" t="s">
        <v>273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34"/>
      <c r="AK1" s="34" t="s">
        <v>274</v>
      </c>
      <c r="AL1" s="34" t="s">
        <v>274</v>
      </c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</row>
    <row r="2" spans="1:53" ht="13.5" customHeight="1" x14ac:dyDescent="0.2">
      <c r="A2" s="34"/>
      <c r="B2" s="34"/>
      <c r="C2" s="34"/>
      <c r="D2" s="60" t="s">
        <v>1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60" t="s">
        <v>4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</row>
    <row r="3" spans="1:53" ht="13.5" customHeight="1" x14ac:dyDescent="0.2">
      <c r="A3" s="34"/>
      <c r="B3" s="34"/>
      <c r="C3" s="34"/>
      <c r="D3" s="61" t="s">
        <v>5</v>
      </c>
      <c r="E3" s="52"/>
      <c r="F3" s="52"/>
      <c r="G3" s="52"/>
      <c r="H3" s="52"/>
      <c r="I3" s="52"/>
      <c r="J3" s="52"/>
      <c r="K3" s="55"/>
      <c r="L3" s="60" t="s">
        <v>6</v>
      </c>
      <c r="M3" s="52"/>
      <c r="N3" s="52"/>
      <c r="O3" s="52"/>
      <c r="P3" s="52"/>
      <c r="Q3" s="52"/>
      <c r="R3" s="52"/>
      <c r="S3" s="52"/>
      <c r="T3" s="61" t="s">
        <v>5</v>
      </c>
      <c r="U3" s="52"/>
      <c r="V3" s="52"/>
      <c r="W3" s="52"/>
      <c r="X3" s="52"/>
      <c r="Y3" s="52"/>
      <c r="Z3" s="52"/>
      <c r="AA3" s="55"/>
      <c r="AB3" s="61" t="s">
        <v>6</v>
      </c>
      <c r="AC3" s="52"/>
      <c r="AD3" s="52"/>
      <c r="AE3" s="52"/>
      <c r="AF3" s="52"/>
      <c r="AG3" s="52"/>
      <c r="AH3" s="52"/>
      <c r="AI3" s="55"/>
      <c r="AJ3" s="34"/>
      <c r="AK3" s="35"/>
      <c r="AL3" s="35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</row>
    <row r="4" spans="1:53" ht="14.25" customHeight="1" x14ac:dyDescent="0.25">
      <c r="A4" s="1" t="s">
        <v>10</v>
      </c>
      <c r="B4" s="1" t="s">
        <v>11</v>
      </c>
      <c r="C4" s="1" t="s">
        <v>12</v>
      </c>
      <c r="D4" s="36">
        <v>8</v>
      </c>
      <c r="E4" s="37">
        <v>7</v>
      </c>
      <c r="F4" s="37">
        <v>6</v>
      </c>
      <c r="G4" s="37">
        <v>5</v>
      </c>
      <c r="H4" s="37">
        <v>4</v>
      </c>
      <c r="I4" s="37">
        <v>3</v>
      </c>
      <c r="J4" s="37">
        <v>2</v>
      </c>
      <c r="K4" s="38">
        <v>1</v>
      </c>
      <c r="L4" s="37">
        <v>1</v>
      </c>
      <c r="M4" s="37">
        <v>2</v>
      </c>
      <c r="N4" s="37">
        <v>3</v>
      </c>
      <c r="O4" s="37">
        <v>4</v>
      </c>
      <c r="P4" s="37">
        <v>5</v>
      </c>
      <c r="Q4" s="37">
        <v>6</v>
      </c>
      <c r="R4" s="37">
        <v>7</v>
      </c>
      <c r="S4" s="37">
        <v>8</v>
      </c>
      <c r="T4" s="36">
        <v>8</v>
      </c>
      <c r="U4" s="37">
        <v>7</v>
      </c>
      <c r="V4" s="37">
        <v>6</v>
      </c>
      <c r="W4" s="37">
        <v>5</v>
      </c>
      <c r="X4" s="37">
        <v>4</v>
      </c>
      <c r="Y4" s="37">
        <v>3</v>
      </c>
      <c r="Z4" s="37">
        <v>2</v>
      </c>
      <c r="AA4" s="38">
        <v>1</v>
      </c>
      <c r="AB4" s="36">
        <v>1</v>
      </c>
      <c r="AC4" s="37">
        <v>2</v>
      </c>
      <c r="AD4" s="37">
        <v>3</v>
      </c>
      <c r="AE4" s="37">
        <v>4</v>
      </c>
      <c r="AF4" s="37">
        <v>5</v>
      </c>
      <c r="AG4" s="37">
        <v>6</v>
      </c>
      <c r="AH4" s="37">
        <v>7</v>
      </c>
      <c r="AI4" s="38">
        <v>8</v>
      </c>
      <c r="AJ4" s="34"/>
      <c r="AK4" s="34" t="s">
        <v>275</v>
      </c>
      <c r="AL4" s="34" t="s">
        <v>17</v>
      </c>
      <c r="AM4" s="34" t="s">
        <v>276</v>
      </c>
      <c r="AN4" s="34"/>
      <c r="AO4" s="34" t="s">
        <v>277</v>
      </c>
      <c r="AP4" s="34" t="s">
        <v>278</v>
      </c>
      <c r="AQ4" s="34" t="s">
        <v>279</v>
      </c>
      <c r="AR4" s="34"/>
      <c r="AS4" s="34"/>
      <c r="AT4" s="34"/>
      <c r="AU4" s="34"/>
      <c r="AV4" s="34"/>
      <c r="AW4" s="34"/>
      <c r="AX4" s="34"/>
      <c r="AY4" s="34"/>
      <c r="AZ4" s="34"/>
      <c r="BA4" s="34"/>
    </row>
    <row r="5" spans="1:53" ht="14.25" customHeight="1" x14ac:dyDescent="0.25">
      <c r="A5" s="1">
        <v>1</v>
      </c>
      <c r="B5" s="14" t="s">
        <v>37</v>
      </c>
      <c r="C5" s="1" t="s">
        <v>42</v>
      </c>
      <c r="D5" s="36"/>
      <c r="E5" s="37"/>
      <c r="F5" s="37"/>
      <c r="G5" s="37"/>
      <c r="H5" s="37"/>
      <c r="I5" s="37"/>
      <c r="J5" s="37"/>
      <c r="K5" s="38"/>
      <c r="L5" s="37"/>
      <c r="M5" s="37"/>
      <c r="N5" s="37"/>
      <c r="O5" s="37"/>
      <c r="P5" s="37"/>
      <c r="Q5" s="37"/>
      <c r="R5" s="37"/>
      <c r="S5" s="37"/>
      <c r="T5" s="36"/>
      <c r="U5" s="37"/>
      <c r="V5" s="37"/>
      <c r="W5" s="37"/>
      <c r="X5" s="37"/>
      <c r="Y5" s="37"/>
      <c r="Z5" s="37"/>
      <c r="AA5" s="38"/>
      <c r="AB5" s="36"/>
      <c r="AC5" s="37"/>
      <c r="AD5" s="37"/>
      <c r="AE5" s="37"/>
      <c r="AF5" s="37"/>
      <c r="AG5" s="37"/>
      <c r="AH5" s="37"/>
      <c r="AI5" s="38"/>
      <c r="AJ5" s="34"/>
      <c r="AK5" s="34">
        <f t="shared" ref="AK5:AK147" si="0">COUNTA(D5:AI5)</f>
        <v>0</v>
      </c>
      <c r="AL5" s="34">
        <f>Üldinfo!AN4</f>
        <v>1</v>
      </c>
      <c r="AM5" s="39">
        <f t="shared" ref="AM5:AM44" si="1">AK5/AL5</f>
        <v>0</v>
      </c>
      <c r="AN5" s="34"/>
      <c r="AO5" s="34">
        <f t="shared" ref="AO5:AO44" si="2">COUNTIF(D5:AI5,"*j*")</f>
        <v>0</v>
      </c>
      <c r="AP5" s="34">
        <f t="shared" ref="AP5:AP44" si="3">COUNTIF(D5:AI5,"*p*")</f>
        <v>0</v>
      </c>
      <c r="AQ5" s="34">
        <f t="shared" ref="AQ5:AQ44" si="4">COUNTIF(D5:AI5,"*g*")</f>
        <v>0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</row>
    <row r="6" spans="1:53" ht="14.25" customHeight="1" x14ac:dyDescent="0.25">
      <c r="A6" s="1">
        <v>2</v>
      </c>
      <c r="B6" s="14" t="s">
        <v>76</v>
      </c>
      <c r="C6" s="1" t="s">
        <v>64</v>
      </c>
      <c r="D6" s="36"/>
      <c r="E6" s="37"/>
      <c r="F6" s="37"/>
      <c r="G6" s="37"/>
      <c r="H6" s="37"/>
      <c r="I6" s="37"/>
      <c r="J6" s="37"/>
      <c r="K6" s="38"/>
      <c r="L6" s="37"/>
      <c r="M6" s="37"/>
      <c r="N6" s="37"/>
      <c r="O6" s="37"/>
      <c r="P6" s="37"/>
      <c r="Q6" s="37"/>
      <c r="R6" s="37"/>
      <c r="S6" s="37"/>
      <c r="T6" s="36"/>
      <c r="U6" s="37"/>
      <c r="V6" s="37"/>
      <c r="W6" s="37"/>
      <c r="X6" s="37"/>
      <c r="Y6" s="37"/>
      <c r="Z6" s="37"/>
      <c r="AA6" s="38"/>
      <c r="AB6" s="36"/>
      <c r="AC6" s="37"/>
      <c r="AD6" s="37"/>
      <c r="AE6" s="37"/>
      <c r="AF6" s="37"/>
      <c r="AG6" s="37"/>
      <c r="AH6" s="37"/>
      <c r="AI6" s="38"/>
      <c r="AJ6" s="34"/>
      <c r="AK6" s="34">
        <f t="shared" si="0"/>
        <v>0</v>
      </c>
      <c r="AL6" s="34">
        <f>Üldinfo!AN5</f>
        <v>8</v>
      </c>
      <c r="AM6" s="39">
        <f t="shared" si="1"/>
        <v>0</v>
      </c>
      <c r="AN6" s="34"/>
      <c r="AO6" s="34">
        <f t="shared" si="2"/>
        <v>0</v>
      </c>
      <c r="AP6" s="34">
        <f t="shared" si="3"/>
        <v>0</v>
      </c>
      <c r="AQ6" s="34">
        <f t="shared" si="4"/>
        <v>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</row>
    <row r="7" spans="1:53" ht="14.25" customHeight="1" x14ac:dyDescent="0.25">
      <c r="A7" s="1">
        <v>3</v>
      </c>
      <c r="B7" s="14" t="s">
        <v>37</v>
      </c>
      <c r="C7" s="1" t="s">
        <v>67</v>
      </c>
      <c r="D7" s="36"/>
      <c r="E7" s="37"/>
      <c r="F7" s="37"/>
      <c r="G7" s="37"/>
      <c r="H7" s="37"/>
      <c r="I7" s="37"/>
      <c r="J7" s="37"/>
      <c r="K7" s="38"/>
      <c r="L7" s="37"/>
      <c r="M7" s="37"/>
      <c r="N7" s="37"/>
      <c r="O7" s="37"/>
      <c r="P7" s="37"/>
      <c r="Q7" s="37"/>
      <c r="R7" s="37"/>
      <c r="S7" s="37"/>
      <c r="T7" s="36"/>
      <c r="U7" s="37"/>
      <c r="V7" s="37"/>
      <c r="W7" s="37"/>
      <c r="X7" s="37"/>
      <c r="Y7" s="37"/>
      <c r="Z7" s="37"/>
      <c r="AA7" s="38"/>
      <c r="AB7" s="36"/>
      <c r="AC7" s="37"/>
      <c r="AD7" s="37"/>
      <c r="AE7" s="37"/>
      <c r="AF7" s="37"/>
      <c r="AG7" s="37"/>
      <c r="AH7" s="37"/>
      <c r="AI7" s="38"/>
      <c r="AJ7" s="34"/>
      <c r="AK7" s="34">
        <f t="shared" si="0"/>
        <v>0</v>
      </c>
      <c r="AL7" s="34">
        <f>Üldinfo!AN6</f>
        <v>0</v>
      </c>
      <c r="AM7" s="39" t="e">
        <f t="shared" si="1"/>
        <v>#DIV/0!</v>
      </c>
      <c r="AN7" s="34"/>
      <c r="AO7" s="34">
        <f t="shared" si="2"/>
        <v>0</v>
      </c>
      <c r="AP7" s="34">
        <f t="shared" si="3"/>
        <v>0</v>
      </c>
      <c r="AQ7" s="34">
        <f t="shared" si="4"/>
        <v>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</row>
    <row r="8" spans="1:53" ht="14.25" customHeight="1" x14ac:dyDescent="0.25">
      <c r="A8" s="1">
        <v>4</v>
      </c>
      <c r="B8" s="14" t="s">
        <v>76</v>
      </c>
      <c r="C8" s="1" t="s">
        <v>68</v>
      </c>
      <c r="D8" s="36"/>
      <c r="E8" s="37"/>
      <c r="F8" s="37"/>
      <c r="G8" s="37"/>
      <c r="H8" s="37" t="s">
        <v>280</v>
      </c>
      <c r="I8" s="37" t="s">
        <v>281</v>
      </c>
      <c r="J8" s="37" t="s">
        <v>281</v>
      </c>
      <c r="K8" s="38" t="s">
        <v>281</v>
      </c>
      <c r="L8" s="37" t="s">
        <v>281</v>
      </c>
      <c r="M8" s="37" t="s">
        <v>281</v>
      </c>
      <c r="N8" s="37" t="s">
        <v>281</v>
      </c>
      <c r="O8" s="37" t="s">
        <v>280</v>
      </c>
      <c r="P8" s="37"/>
      <c r="Q8" s="37"/>
      <c r="R8" s="37"/>
      <c r="S8" s="37"/>
      <c r="T8" s="36"/>
      <c r="U8" s="37"/>
      <c r="V8" s="37"/>
      <c r="W8" s="37"/>
      <c r="X8" s="37" t="s">
        <v>281</v>
      </c>
      <c r="Y8" s="37" t="s">
        <v>281</v>
      </c>
      <c r="Z8" s="37" t="s">
        <v>280</v>
      </c>
      <c r="AA8" s="38" t="s">
        <v>281</v>
      </c>
      <c r="AB8" s="36" t="s">
        <v>280</v>
      </c>
      <c r="AC8" s="37" t="s">
        <v>280</v>
      </c>
      <c r="AD8" s="37" t="s">
        <v>281</v>
      </c>
      <c r="AE8" s="37" t="s">
        <v>280</v>
      </c>
      <c r="AF8" s="37"/>
      <c r="AG8" s="37"/>
      <c r="AH8" s="37"/>
      <c r="AI8" s="38"/>
      <c r="AJ8" s="34">
        <v>1</v>
      </c>
      <c r="AK8" s="34">
        <f t="shared" si="0"/>
        <v>16</v>
      </c>
      <c r="AL8" s="34">
        <f>Üldinfo!AN7</f>
        <v>30</v>
      </c>
      <c r="AM8" s="39">
        <f t="shared" si="1"/>
        <v>0.53333333333333333</v>
      </c>
      <c r="AN8" s="34"/>
      <c r="AO8" s="34">
        <f t="shared" si="2"/>
        <v>16</v>
      </c>
      <c r="AP8" s="34">
        <f t="shared" si="3"/>
        <v>0</v>
      </c>
      <c r="AQ8" s="34">
        <f t="shared" si="4"/>
        <v>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</row>
    <row r="9" spans="1:53" ht="14.25" customHeight="1" x14ac:dyDescent="0.25">
      <c r="A9" s="1">
        <v>5</v>
      </c>
      <c r="B9" s="14" t="s">
        <v>76</v>
      </c>
      <c r="C9" s="1" t="s">
        <v>71</v>
      </c>
      <c r="D9" s="36"/>
      <c r="E9" s="37"/>
      <c r="F9" s="37"/>
      <c r="G9" s="37"/>
      <c r="H9" s="37"/>
      <c r="I9" s="37" t="s">
        <v>282</v>
      </c>
      <c r="J9" s="37" t="s">
        <v>282</v>
      </c>
      <c r="K9" s="38" t="s">
        <v>280</v>
      </c>
      <c r="L9" s="37" t="s">
        <v>280</v>
      </c>
      <c r="M9" s="37" t="s">
        <v>282</v>
      </c>
      <c r="N9" s="37" t="s">
        <v>282</v>
      </c>
      <c r="O9" s="37"/>
      <c r="P9" s="37"/>
      <c r="Q9" s="37"/>
      <c r="R9" s="37"/>
      <c r="S9" s="37"/>
      <c r="T9" s="36"/>
      <c r="U9" s="37"/>
      <c r="V9" s="37"/>
      <c r="W9" s="37"/>
      <c r="X9" s="37"/>
      <c r="Y9" s="37" t="s">
        <v>282</v>
      </c>
      <c r="Z9" s="37"/>
      <c r="AA9" s="38"/>
      <c r="AB9" s="36"/>
      <c r="AC9" s="37"/>
      <c r="AD9" s="37"/>
      <c r="AE9" s="37"/>
      <c r="AF9" s="37"/>
      <c r="AG9" s="37"/>
      <c r="AH9" s="37"/>
      <c r="AI9" s="38"/>
      <c r="AJ9" s="34">
        <v>1</v>
      </c>
      <c r="AK9" s="34">
        <f t="shared" si="0"/>
        <v>7</v>
      </c>
      <c r="AL9" s="34">
        <f>Üldinfo!AN8</f>
        <v>20</v>
      </c>
      <c r="AM9" s="39">
        <f t="shared" si="1"/>
        <v>0.35</v>
      </c>
      <c r="AN9" s="34"/>
      <c r="AO9" s="34">
        <f t="shared" si="2"/>
        <v>2</v>
      </c>
      <c r="AP9" s="34">
        <f t="shared" si="3"/>
        <v>5</v>
      </c>
      <c r="AQ9" s="34">
        <f t="shared" si="4"/>
        <v>0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</row>
    <row r="10" spans="1:53" ht="14.25" customHeight="1" x14ac:dyDescent="0.25">
      <c r="A10" s="1">
        <v>6</v>
      </c>
      <c r="B10" s="14" t="s">
        <v>76</v>
      </c>
      <c r="C10" s="1" t="s">
        <v>42</v>
      </c>
      <c r="D10" s="36"/>
      <c r="E10" s="37"/>
      <c r="F10" s="37"/>
      <c r="G10" s="37"/>
      <c r="H10" s="37"/>
      <c r="I10" s="37"/>
      <c r="J10" s="37"/>
      <c r="K10" s="38"/>
      <c r="L10" s="37"/>
      <c r="M10" s="37"/>
      <c r="N10" s="37"/>
      <c r="O10" s="37"/>
      <c r="P10" s="37"/>
      <c r="Q10" s="37"/>
      <c r="R10" s="37"/>
      <c r="S10" s="37"/>
      <c r="T10" s="36"/>
      <c r="U10" s="37"/>
      <c r="V10" s="37"/>
      <c r="W10" s="37"/>
      <c r="X10" s="37"/>
      <c r="Y10" s="37"/>
      <c r="Z10" s="37"/>
      <c r="AA10" s="38"/>
      <c r="AB10" s="36"/>
      <c r="AC10" s="37"/>
      <c r="AD10" s="37"/>
      <c r="AE10" s="37"/>
      <c r="AF10" s="37"/>
      <c r="AG10" s="37"/>
      <c r="AH10" s="37"/>
      <c r="AI10" s="38"/>
      <c r="AJ10" s="34"/>
      <c r="AK10" s="34">
        <f t="shared" si="0"/>
        <v>0</v>
      </c>
      <c r="AL10" s="34">
        <f>Üldinfo!AN9</f>
        <v>18</v>
      </c>
      <c r="AM10" s="39">
        <f t="shared" si="1"/>
        <v>0</v>
      </c>
      <c r="AN10" s="34"/>
      <c r="AO10" s="34">
        <f t="shared" si="2"/>
        <v>0</v>
      </c>
      <c r="AP10" s="34">
        <f t="shared" si="3"/>
        <v>0</v>
      </c>
      <c r="AQ10" s="34">
        <f t="shared" si="4"/>
        <v>0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</row>
    <row r="11" spans="1:53" ht="14.25" customHeight="1" x14ac:dyDescent="0.25">
      <c r="A11" s="1">
        <v>7</v>
      </c>
      <c r="B11" s="14" t="s">
        <v>119</v>
      </c>
      <c r="C11" s="1" t="s">
        <v>75</v>
      </c>
      <c r="D11" s="36"/>
      <c r="E11" s="37"/>
      <c r="F11" s="37"/>
      <c r="G11" s="37"/>
      <c r="H11" s="37"/>
      <c r="I11" s="37" t="s">
        <v>280</v>
      </c>
      <c r="J11" s="37"/>
      <c r="K11" s="38" t="s">
        <v>281</v>
      </c>
      <c r="L11" s="37" t="s">
        <v>281</v>
      </c>
      <c r="M11" s="37"/>
      <c r="N11" s="37" t="s">
        <v>280</v>
      </c>
      <c r="O11" s="37"/>
      <c r="P11" s="37"/>
      <c r="Q11" s="37"/>
      <c r="R11" s="37"/>
      <c r="S11" s="37"/>
      <c r="T11" s="36"/>
      <c r="U11" s="37"/>
      <c r="V11" s="37"/>
      <c r="W11" s="37"/>
      <c r="X11" s="37"/>
      <c r="Y11" s="37"/>
      <c r="Z11" s="37"/>
      <c r="AA11" s="38"/>
      <c r="AB11" s="36"/>
      <c r="AC11" s="37"/>
      <c r="AD11" s="37"/>
      <c r="AE11" s="37"/>
      <c r="AF11" s="37"/>
      <c r="AG11" s="37"/>
      <c r="AH11" s="37"/>
      <c r="AI11" s="38"/>
      <c r="AJ11" s="34">
        <v>1</v>
      </c>
      <c r="AK11" s="34">
        <f t="shared" si="0"/>
        <v>4</v>
      </c>
      <c r="AL11" s="34">
        <f>Üldinfo!AN10</f>
        <v>26</v>
      </c>
      <c r="AM11" s="39">
        <f t="shared" si="1"/>
        <v>0.15384615384615385</v>
      </c>
      <c r="AN11" s="34"/>
      <c r="AO11" s="34">
        <f t="shared" si="2"/>
        <v>4</v>
      </c>
      <c r="AP11" s="34">
        <f t="shared" si="3"/>
        <v>0</v>
      </c>
      <c r="AQ11" s="34">
        <f t="shared" si="4"/>
        <v>0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</row>
    <row r="12" spans="1:53" ht="14.25" customHeight="1" x14ac:dyDescent="0.25">
      <c r="A12" s="1">
        <v>8</v>
      </c>
      <c r="B12" s="14" t="s">
        <v>37</v>
      </c>
      <c r="C12" s="1" t="s">
        <v>64</v>
      </c>
      <c r="D12" s="36"/>
      <c r="E12" s="37"/>
      <c r="F12" s="37"/>
      <c r="G12" s="37"/>
      <c r="H12" s="37"/>
      <c r="I12" s="37" t="s">
        <v>283</v>
      </c>
      <c r="J12" s="37"/>
      <c r="K12" s="38"/>
      <c r="L12" s="37"/>
      <c r="M12" s="37" t="s">
        <v>281</v>
      </c>
      <c r="N12" s="37" t="s">
        <v>283</v>
      </c>
      <c r="O12" s="37"/>
      <c r="P12" s="37"/>
      <c r="Q12" s="37"/>
      <c r="R12" s="37"/>
      <c r="S12" s="37"/>
      <c r="T12" s="36"/>
      <c r="U12" s="37"/>
      <c r="V12" s="37"/>
      <c r="W12" s="37"/>
      <c r="X12" s="37"/>
      <c r="Y12" s="37" t="s">
        <v>283</v>
      </c>
      <c r="Z12" s="37" t="s">
        <v>281</v>
      </c>
      <c r="AA12" s="38" t="s">
        <v>281</v>
      </c>
      <c r="AB12" s="36" t="s">
        <v>281</v>
      </c>
      <c r="AC12" s="37" t="s">
        <v>281</v>
      </c>
      <c r="AD12" s="37" t="s">
        <v>283</v>
      </c>
      <c r="AE12" s="37"/>
      <c r="AF12" s="37"/>
      <c r="AG12" s="37"/>
      <c r="AH12" s="37"/>
      <c r="AI12" s="38"/>
      <c r="AJ12" s="34">
        <v>1</v>
      </c>
      <c r="AK12" s="34">
        <f t="shared" si="0"/>
        <v>9</v>
      </c>
      <c r="AL12" s="34">
        <f>Üldinfo!AN11</f>
        <v>31</v>
      </c>
      <c r="AM12" s="39">
        <f t="shared" si="1"/>
        <v>0.29032258064516131</v>
      </c>
      <c r="AN12" s="34"/>
      <c r="AO12" s="34">
        <f t="shared" si="2"/>
        <v>9</v>
      </c>
      <c r="AP12" s="34">
        <f t="shared" si="3"/>
        <v>0</v>
      </c>
      <c r="AQ12" s="34">
        <f t="shared" si="4"/>
        <v>0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ht="14.25" customHeight="1" x14ac:dyDescent="0.25">
      <c r="A13" s="1">
        <v>9</v>
      </c>
      <c r="B13" s="14" t="s">
        <v>37</v>
      </c>
      <c r="C13" s="1" t="s">
        <v>42</v>
      </c>
      <c r="D13" s="36"/>
      <c r="E13" s="37"/>
      <c r="F13" s="37"/>
      <c r="G13" s="37"/>
      <c r="H13" s="37"/>
      <c r="I13" s="37"/>
      <c r="J13" s="37"/>
      <c r="K13" s="38"/>
      <c r="L13" s="37"/>
      <c r="M13" s="37"/>
      <c r="N13" s="37"/>
      <c r="O13" s="37"/>
      <c r="P13" s="37"/>
      <c r="Q13" s="37"/>
      <c r="R13" s="37"/>
      <c r="S13" s="37"/>
      <c r="T13" s="36"/>
      <c r="U13" s="37"/>
      <c r="V13" s="37"/>
      <c r="W13" s="37"/>
      <c r="X13" s="37"/>
      <c r="Y13" s="37"/>
      <c r="Z13" s="37"/>
      <c r="AA13" s="38"/>
      <c r="AB13" s="36"/>
      <c r="AC13" s="37"/>
      <c r="AD13" s="37"/>
      <c r="AE13" s="37"/>
      <c r="AF13" s="37"/>
      <c r="AG13" s="37"/>
      <c r="AH13" s="37"/>
      <c r="AI13" s="38"/>
      <c r="AJ13" s="34"/>
      <c r="AK13" s="34">
        <f t="shared" si="0"/>
        <v>0</v>
      </c>
      <c r="AL13" s="34">
        <f>Üldinfo!AN12</f>
        <v>9</v>
      </c>
      <c r="AM13" s="39">
        <f t="shared" si="1"/>
        <v>0</v>
      </c>
      <c r="AN13" s="34"/>
      <c r="AO13" s="34">
        <f t="shared" si="2"/>
        <v>0</v>
      </c>
      <c r="AP13" s="34">
        <f t="shared" si="3"/>
        <v>0</v>
      </c>
      <c r="AQ13" s="34">
        <f t="shared" si="4"/>
        <v>0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ht="14.25" customHeight="1" x14ac:dyDescent="0.25">
      <c r="A14" s="1">
        <v>10</v>
      </c>
      <c r="B14" s="14" t="s">
        <v>37</v>
      </c>
      <c r="C14" s="1" t="s">
        <v>71</v>
      </c>
      <c r="D14" s="36"/>
      <c r="E14" s="37"/>
      <c r="F14" s="37"/>
      <c r="G14" s="37"/>
      <c r="H14" s="37"/>
      <c r="I14" s="37"/>
      <c r="J14" s="37"/>
      <c r="K14" s="38"/>
      <c r="L14" s="37"/>
      <c r="M14" s="37"/>
      <c r="N14" s="37"/>
      <c r="O14" s="37"/>
      <c r="P14" s="37"/>
      <c r="Q14" s="37"/>
      <c r="R14" s="37"/>
      <c r="S14" s="37"/>
      <c r="T14" s="36"/>
      <c r="U14" s="37"/>
      <c r="V14" s="37"/>
      <c r="W14" s="37"/>
      <c r="X14" s="37"/>
      <c r="Y14" s="37"/>
      <c r="Z14" s="37"/>
      <c r="AA14" s="38"/>
      <c r="AB14" s="36"/>
      <c r="AC14" s="37"/>
      <c r="AD14" s="37"/>
      <c r="AE14" s="37"/>
      <c r="AF14" s="37"/>
      <c r="AG14" s="37"/>
      <c r="AH14" s="37"/>
      <c r="AI14" s="38"/>
      <c r="AJ14" s="34"/>
      <c r="AK14" s="34">
        <f t="shared" si="0"/>
        <v>0</v>
      </c>
      <c r="AL14" s="34">
        <f>Üldinfo!AN13</f>
        <v>22</v>
      </c>
      <c r="AM14" s="39">
        <f t="shared" si="1"/>
        <v>0</v>
      </c>
      <c r="AN14" s="34"/>
      <c r="AO14" s="34">
        <f t="shared" si="2"/>
        <v>0</v>
      </c>
      <c r="AP14" s="34">
        <f t="shared" si="3"/>
        <v>0</v>
      </c>
      <c r="AQ14" s="34">
        <f t="shared" si="4"/>
        <v>0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ht="14.25" customHeight="1" x14ac:dyDescent="0.25">
      <c r="A15" s="1">
        <v>11</v>
      </c>
      <c r="B15" s="14" t="s">
        <v>76</v>
      </c>
      <c r="C15" s="1" t="s">
        <v>86</v>
      </c>
      <c r="D15" s="36"/>
      <c r="E15" s="37"/>
      <c r="F15" s="37"/>
      <c r="G15" s="37"/>
      <c r="H15" s="37"/>
      <c r="I15" s="37"/>
      <c r="J15" s="37"/>
      <c r="K15" s="38"/>
      <c r="L15" s="37"/>
      <c r="M15" s="37"/>
      <c r="N15" s="37"/>
      <c r="O15" s="37"/>
      <c r="P15" s="37"/>
      <c r="Q15" s="37"/>
      <c r="R15" s="37"/>
      <c r="S15" s="37"/>
      <c r="T15" s="36"/>
      <c r="U15" s="37"/>
      <c r="V15" s="37"/>
      <c r="W15" s="37"/>
      <c r="X15" s="37"/>
      <c r="Y15" s="37"/>
      <c r="Z15" s="37"/>
      <c r="AA15" s="38"/>
      <c r="AB15" s="36"/>
      <c r="AC15" s="37"/>
      <c r="AD15" s="37"/>
      <c r="AE15" s="37"/>
      <c r="AF15" s="37"/>
      <c r="AG15" s="37"/>
      <c r="AH15" s="37"/>
      <c r="AI15" s="38"/>
      <c r="AJ15" s="34"/>
      <c r="AK15" s="34">
        <f t="shared" si="0"/>
        <v>0</v>
      </c>
      <c r="AL15" s="34">
        <f>Üldinfo!AN14</f>
        <v>0</v>
      </c>
      <c r="AM15" s="39" t="e">
        <f t="shared" si="1"/>
        <v>#DIV/0!</v>
      </c>
      <c r="AN15" s="34"/>
      <c r="AO15" s="34">
        <f t="shared" si="2"/>
        <v>0</v>
      </c>
      <c r="AP15" s="34">
        <f t="shared" si="3"/>
        <v>0</v>
      </c>
      <c r="AQ15" s="34">
        <f t="shared" si="4"/>
        <v>0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ht="14.25" customHeight="1" x14ac:dyDescent="0.25">
      <c r="A16" s="1">
        <v>12</v>
      </c>
      <c r="B16" s="14" t="s">
        <v>37</v>
      </c>
      <c r="C16" s="1" t="s">
        <v>92</v>
      </c>
      <c r="D16" s="36"/>
      <c r="E16" s="37"/>
      <c r="F16" s="37"/>
      <c r="G16" s="37"/>
      <c r="H16" s="37"/>
      <c r="I16" s="37"/>
      <c r="J16" s="37"/>
      <c r="K16" s="38"/>
      <c r="L16" s="36"/>
      <c r="M16" s="37"/>
      <c r="N16" s="37"/>
      <c r="O16" s="37"/>
      <c r="P16" s="37"/>
      <c r="Q16" s="37"/>
      <c r="R16" s="37"/>
      <c r="S16" s="38"/>
      <c r="T16" s="36"/>
      <c r="U16" s="37"/>
      <c r="V16" s="37"/>
      <c r="W16" s="37"/>
      <c r="X16" s="37"/>
      <c r="Y16" s="37"/>
      <c r="Z16" s="37"/>
      <c r="AA16" s="38"/>
      <c r="AB16" s="37"/>
      <c r="AC16" s="37"/>
      <c r="AD16" s="37"/>
      <c r="AE16" s="37"/>
      <c r="AF16" s="37"/>
      <c r="AG16" s="37"/>
      <c r="AH16" s="37"/>
      <c r="AI16" s="38"/>
      <c r="AJ16" s="34"/>
      <c r="AK16" s="34">
        <f t="shared" si="0"/>
        <v>0</v>
      </c>
      <c r="AL16" s="34">
        <f>Üldinfo!AN15</f>
        <v>0</v>
      </c>
      <c r="AM16" s="39" t="e">
        <f t="shared" si="1"/>
        <v>#DIV/0!</v>
      </c>
      <c r="AN16" s="34"/>
      <c r="AO16" s="34">
        <f t="shared" si="2"/>
        <v>0</v>
      </c>
      <c r="AP16" s="34">
        <f t="shared" si="3"/>
        <v>0</v>
      </c>
      <c r="AQ16" s="34">
        <f t="shared" si="4"/>
        <v>0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ht="14.25" customHeight="1" x14ac:dyDescent="0.25">
      <c r="A17" s="1">
        <v>13</v>
      </c>
      <c r="B17" s="14" t="s">
        <v>37</v>
      </c>
      <c r="C17" s="1" t="s">
        <v>93</v>
      </c>
      <c r="D17" s="36"/>
      <c r="E17" s="37"/>
      <c r="F17" s="37"/>
      <c r="G17" s="37"/>
      <c r="H17" s="37"/>
      <c r="I17" s="37"/>
      <c r="J17" s="37"/>
      <c r="K17" s="38"/>
      <c r="L17" s="36"/>
      <c r="M17" s="37"/>
      <c r="N17" s="37"/>
      <c r="O17" s="37"/>
      <c r="P17" s="37"/>
      <c r="Q17" s="37"/>
      <c r="R17" s="37"/>
      <c r="S17" s="38"/>
      <c r="T17" s="36"/>
      <c r="U17" s="37"/>
      <c r="V17" s="37"/>
      <c r="W17" s="37"/>
      <c r="X17" s="37"/>
      <c r="Y17" s="37"/>
      <c r="Z17" s="37"/>
      <c r="AA17" s="38"/>
      <c r="AB17" s="37"/>
      <c r="AC17" s="37"/>
      <c r="AD17" s="37"/>
      <c r="AE17" s="37"/>
      <c r="AF17" s="37"/>
      <c r="AG17" s="37"/>
      <c r="AH17" s="37"/>
      <c r="AI17" s="38"/>
      <c r="AJ17" s="34"/>
      <c r="AK17" s="34">
        <f t="shared" si="0"/>
        <v>0</v>
      </c>
      <c r="AL17" s="34">
        <f>Üldinfo!AN16</f>
        <v>8</v>
      </c>
      <c r="AM17" s="39">
        <f t="shared" si="1"/>
        <v>0</v>
      </c>
      <c r="AN17" s="34"/>
      <c r="AO17" s="34">
        <f t="shared" si="2"/>
        <v>0</v>
      </c>
      <c r="AP17" s="34">
        <f t="shared" si="3"/>
        <v>0</v>
      </c>
      <c r="AQ17" s="34">
        <f t="shared" si="4"/>
        <v>0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ht="14.25" customHeight="1" x14ac:dyDescent="0.25">
      <c r="A18" s="1">
        <v>14</v>
      </c>
      <c r="B18" s="14" t="s">
        <v>76</v>
      </c>
      <c r="C18" s="1" t="s">
        <v>95</v>
      </c>
      <c r="D18" s="36"/>
      <c r="E18" s="37"/>
      <c r="F18" s="37"/>
      <c r="G18" s="37"/>
      <c r="H18" s="37"/>
      <c r="I18" s="37"/>
      <c r="J18" s="37"/>
      <c r="K18" s="38"/>
      <c r="L18" s="36"/>
      <c r="M18" s="37"/>
      <c r="N18" s="37"/>
      <c r="O18" s="37"/>
      <c r="P18" s="37"/>
      <c r="Q18" s="37"/>
      <c r="R18" s="37"/>
      <c r="S18" s="38"/>
      <c r="T18" s="36"/>
      <c r="U18" s="37"/>
      <c r="V18" s="37"/>
      <c r="W18" s="37"/>
      <c r="X18" s="37"/>
      <c r="Y18" s="37"/>
      <c r="Z18" s="37"/>
      <c r="AA18" s="38"/>
      <c r="AB18" s="37"/>
      <c r="AC18" s="37"/>
      <c r="AD18" s="37"/>
      <c r="AE18" s="37"/>
      <c r="AF18" s="37"/>
      <c r="AG18" s="37"/>
      <c r="AH18" s="37"/>
      <c r="AI18" s="38"/>
      <c r="AJ18" s="34"/>
      <c r="AK18" s="34">
        <f t="shared" si="0"/>
        <v>0</v>
      </c>
      <c r="AL18" s="34">
        <f>Üldinfo!AN17</f>
        <v>20</v>
      </c>
      <c r="AM18" s="39">
        <f t="shared" si="1"/>
        <v>0</v>
      </c>
      <c r="AN18" s="34"/>
      <c r="AO18" s="34">
        <f t="shared" si="2"/>
        <v>0</v>
      </c>
      <c r="AP18" s="34">
        <f t="shared" si="3"/>
        <v>0</v>
      </c>
      <c r="AQ18" s="34">
        <f t="shared" si="4"/>
        <v>0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ht="14.25" customHeight="1" x14ac:dyDescent="0.25">
      <c r="A19" s="1">
        <v>15</v>
      </c>
      <c r="B19" s="14" t="s">
        <v>37</v>
      </c>
      <c r="C19" s="1" t="s">
        <v>99</v>
      </c>
      <c r="D19" s="36"/>
      <c r="E19" s="37"/>
      <c r="F19" s="37"/>
      <c r="G19" s="37"/>
      <c r="H19" s="37"/>
      <c r="I19" s="37"/>
      <c r="J19" s="37"/>
      <c r="K19" s="38"/>
      <c r="L19" s="36"/>
      <c r="M19" s="37"/>
      <c r="N19" s="37"/>
      <c r="O19" s="37"/>
      <c r="P19" s="37"/>
      <c r="Q19" s="37"/>
      <c r="R19" s="37"/>
      <c r="S19" s="38"/>
      <c r="T19" s="36"/>
      <c r="U19" s="37"/>
      <c r="V19" s="37"/>
      <c r="W19" s="37"/>
      <c r="X19" s="37"/>
      <c r="Y19" s="37" t="s">
        <v>281</v>
      </c>
      <c r="Z19" s="37"/>
      <c r="AA19" s="38"/>
      <c r="AB19" s="37"/>
      <c r="AC19" s="37"/>
      <c r="AD19" s="37" t="s">
        <v>281</v>
      </c>
      <c r="AE19" s="37"/>
      <c r="AF19" s="37"/>
      <c r="AG19" s="37"/>
      <c r="AH19" s="37"/>
      <c r="AI19" s="38"/>
      <c r="AJ19" s="34">
        <v>1</v>
      </c>
      <c r="AK19" s="34">
        <f t="shared" si="0"/>
        <v>2</v>
      </c>
      <c r="AL19" s="34">
        <f>Üldinfo!AN18</f>
        <v>16</v>
      </c>
      <c r="AM19" s="39">
        <f t="shared" si="1"/>
        <v>0.125</v>
      </c>
      <c r="AN19" s="34"/>
      <c r="AO19" s="34">
        <f t="shared" si="2"/>
        <v>2</v>
      </c>
      <c r="AP19" s="34">
        <f t="shared" si="3"/>
        <v>0</v>
      </c>
      <c r="AQ19" s="34">
        <f t="shared" si="4"/>
        <v>0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ht="14.25" customHeight="1" x14ac:dyDescent="0.25">
      <c r="A20" s="1">
        <v>16</v>
      </c>
      <c r="B20" s="14" t="s">
        <v>76</v>
      </c>
      <c r="C20" s="1" t="s">
        <v>93</v>
      </c>
      <c r="D20" s="36"/>
      <c r="E20" s="37"/>
      <c r="F20" s="37"/>
      <c r="G20" s="37"/>
      <c r="H20" s="37"/>
      <c r="I20" s="37"/>
      <c r="J20" s="37" t="s">
        <v>280</v>
      </c>
      <c r="K20" s="38" t="s">
        <v>280</v>
      </c>
      <c r="L20" s="36" t="s">
        <v>280</v>
      </c>
      <c r="M20" s="37" t="s">
        <v>280</v>
      </c>
      <c r="N20" s="37"/>
      <c r="O20" s="37"/>
      <c r="P20" s="37"/>
      <c r="Q20" s="37"/>
      <c r="R20" s="37"/>
      <c r="S20" s="38"/>
      <c r="T20" s="36"/>
      <c r="U20" s="37"/>
      <c r="V20" s="37"/>
      <c r="W20" s="37"/>
      <c r="X20" s="37"/>
      <c r="Y20" s="37" t="s">
        <v>281</v>
      </c>
      <c r="Z20" s="37"/>
      <c r="AA20" s="38"/>
      <c r="AB20" s="37"/>
      <c r="AC20" s="37" t="s">
        <v>280</v>
      </c>
      <c r="AD20" s="37" t="s">
        <v>281</v>
      </c>
      <c r="AE20" s="37"/>
      <c r="AF20" s="37"/>
      <c r="AG20" s="37"/>
      <c r="AH20" s="37"/>
      <c r="AI20" s="38"/>
      <c r="AJ20" s="34">
        <v>1</v>
      </c>
      <c r="AK20" s="34">
        <f t="shared" si="0"/>
        <v>7</v>
      </c>
      <c r="AL20" s="34">
        <f>Üldinfo!AN19</f>
        <v>28</v>
      </c>
      <c r="AM20" s="39">
        <f t="shared" si="1"/>
        <v>0.25</v>
      </c>
      <c r="AN20" s="34"/>
      <c r="AO20" s="34">
        <f t="shared" si="2"/>
        <v>7</v>
      </c>
      <c r="AP20" s="34">
        <f t="shared" si="3"/>
        <v>0</v>
      </c>
      <c r="AQ20" s="34">
        <f t="shared" si="4"/>
        <v>0</v>
      </c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ht="14.25" customHeight="1" x14ac:dyDescent="0.25">
      <c r="A21" s="1">
        <v>17</v>
      </c>
      <c r="B21" s="14" t="s">
        <v>37</v>
      </c>
      <c r="C21" s="1" t="s">
        <v>93</v>
      </c>
      <c r="D21" s="36"/>
      <c r="E21" s="37"/>
      <c r="F21" s="37"/>
      <c r="G21" s="37"/>
      <c r="H21" s="37"/>
      <c r="I21" s="37"/>
      <c r="J21" s="37"/>
      <c r="K21" s="38"/>
      <c r="L21" s="36"/>
      <c r="M21" s="37"/>
      <c r="N21" s="37"/>
      <c r="O21" s="37"/>
      <c r="P21" s="37"/>
      <c r="Q21" s="37"/>
      <c r="R21" s="37"/>
      <c r="S21" s="38"/>
      <c r="T21" s="36"/>
      <c r="U21" s="37"/>
      <c r="V21" s="37"/>
      <c r="W21" s="37"/>
      <c r="X21" s="37"/>
      <c r="Y21" s="37" t="s">
        <v>281</v>
      </c>
      <c r="Z21" s="37"/>
      <c r="AA21" s="38"/>
      <c r="AB21" s="37"/>
      <c r="AC21" s="37"/>
      <c r="AD21" s="37" t="s">
        <v>280</v>
      </c>
      <c r="AE21" s="37"/>
      <c r="AF21" s="37"/>
      <c r="AG21" s="37"/>
      <c r="AH21" s="37"/>
      <c r="AI21" s="38"/>
      <c r="AJ21" s="34">
        <v>1</v>
      </c>
      <c r="AK21" s="34">
        <f t="shared" si="0"/>
        <v>2</v>
      </c>
      <c r="AL21" s="34">
        <f>Üldinfo!AN20</f>
        <v>32</v>
      </c>
      <c r="AM21" s="39">
        <f t="shared" si="1"/>
        <v>6.25E-2</v>
      </c>
      <c r="AN21" s="34"/>
      <c r="AO21" s="34">
        <f t="shared" si="2"/>
        <v>2</v>
      </c>
      <c r="AP21" s="34">
        <f t="shared" si="3"/>
        <v>0</v>
      </c>
      <c r="AQ21" s="34">
        <f t="shared" si="4"/>
        <v>0</v>
      </c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ht="14.25" customHeight="1" x14ac:dyDescent="0.25">
      <c r="A22" s="1">
        <v>18</v>
      </c>
      <c r="B22" s="14" t="s">
        <v>37</v>
      </c>
      <c r="C22" s="1" t="s">
        <v>112</v>
      </c>
      <c r="D22" s="36"/>
      <c r="E22" s="37"/>
      <c r="F22" s="37"/>
      <c r="G22" s="37"/>
      <c r="H22" s="37"/>
      <c r="I22" s="37"/>
      <c r="J22" s="37"/>
      <c r="K22" s="38"/>
      <c r="L22" s="36"/>
      <c r="M22" s="37"/>
      <c r="N22" s="37" t="s">
        <v>283</v>
      </c>
      <c r="O22" s="37"/>
      <c r="P22" s="37"/>
      <c r="Q22" s="37"/>
      <c r="R22" s="37"/>
      <c r="S22" s="38"/>
      <c r="T22" s="36"/>
      <c r="U22" s="37"/>
      <c r="V22" s="37"/>
      <c r="W22" s="37"/>
      <c r="X22" s="37"/>
      <c r="Y22" s="37"/>
      <c r="Z22" s="37"/>
      <c r="AA22" s="38"/>
      <c r="AB22" s="37"/>
      <c r="AC22" s="37"/>
      <c r="AD22" s="37"/>
      <c r="AE22" s="37"/>
      <c r="AF22" s="37"/>
      <c r="AG22" s="37"/>
      <c r="AH22" s="37"/>
      <c r="AI22" s="38"/>
      <c r="AJ22" s="34">
        <v>1</v>
      </c>
      <c r="AK22" s="34">
        <f t="shared" si="0"/>
        <v>1</v>
      </c>
      <c r="AL22" s="34">
        <f>Üldinfo!AN21</f>
        <v>25</v>
      </c>
      <c r="AM22" s="39">
        <f t="shared" si="1"/>
        <v>0.04</v>
      </c>
      <c r="AN22" s="34"/>
      <c r="AO22" s="34">
        <f t="shared" si="2"/>
        <v>1</v>
      </c>
      <c r="AP22" s="34">
        <f t="shared" si="3"/>
        <v>0</v>
      </c>
      <c r="AQ22" s="34">
        <f t="shared" si="4"/>
        <v>0</v>
      </c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ht="14.25" customHeight="1" x14ac:dyDescent="0.25">
      <c r="A23" s="1">
        <v>19</v>
      </c>
      <c r="B23" s="14" t="s">
        <v>165</v>
      </c>
      <c r="C23" s="1" t="s">
        <v>99</v>
      </c>
      <c r="D23" s="36"/>
      <c r="E23" s="37"/>
      <c r="F23" s="37"/>
      <c r="G23" s="37"/>
      <c r="H23" s="37"/>
      <c r="I23" s="37"/>
      <c r="J23" s="37"/>
      <c r="K23" s="38"/>
      <c r="L23" s="36"/>
      <c r="M23" s="37"/>
      <c r="N23" s="37"/>
      <c r="O23" s="37"/>
      <c r="P23" s="37"/>
      <c r="Q23" s="37"/>
      <c r="R23" s="37"/>
      <c r="S23" s="38"/>
      <c r="T23" s="36"/>
      <c r="U23" s="37"/>
      <c r="V23" s="37"/>
      <c r="W23" s="37"/>
      <c r="X23" s="37"/>
      <c r="Y23" s="37"/>
      <c r="Z23" s="37"/>
      <c r="AA23" s="38"/>
      <c r="AB23" s="37"/>
      <c r="AC23" s="37"/>
      <c r="AD23" s="37"/>
      <c r="AE23" s="37"/>
      <c r="AF23" s="37"/>
      <c r="AG23" s="37"/>
      <c r="AH23" s="37"/>
      <c r="AI23" s="38"/>
      <c r="AJ23" s="34"/>
      <c r="AK23" s="34">
        <f t="shared" si="0"/>
        <v>0</v>
      </c>
      <c r="AL23" s="34">
        <f>Üldinfo!AN22</f>
        <v>23</v>
      </c>
      <c r="AM23" s="39">
        <f t="shared" si="1"/>
        <v>0</v>
      </c>
      <c r="AN23" s="34"/>
      <c r="AO23" s="34">
        <f t="shared" si="2"/>
        <v>0</v>
      </c>
      <c r="AP23" s="34">
        <f t="shared" si="3"/>
        <v>0</v>
      </c>
      <c r="AQ23" s="34">
        <f t="shared" si="4"/>
        <v>0</v>
      </c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ht="14.25" customHeight="1" x14ac:dyDescent="0.25">
      <c r="A24" s="1">
        <v>20</v>
      </c>
      <c r="B24" s="1" t="str">
        <f>Üldinfo!B23</f>
        <v>Mees</v>
      </c>
      <c r="C24" s="1" t="str">
        <f>Üldinfo!C23</f>
        <v>22-24 a</v>
      </c>
      <c r="D24" s="36"/>
      <c r="E24" s="37"/>
      <c r="F24" s="37"/>
      <c r="G24" s="37"/>
      <c r="H24" s="37"/>
      <c r="I24" s="37"/>
      <c r="J24" s="37"/>
      <c r="K24" s="38"/>
      <c r="L24" s="36"/>
      <c r="M24" s="37"/>
      <c r="N24" s="37"/>
      <c r="O24" s="37"/>
      <c r="P24" s="37"/>
      <c r="Q24" s="37"/>
      <c r="R24" s="37"/>
      <c r="S24" s="38"/>
      <c r="T24" s="36"/>
      <c r="U24" s="37"/>
      <c r="V24" s="37"/>
      <c r="W24" s="37"/>
      <c r="X24" s="37"/>
      <c r="Y24" s="37"/>
      <c r="Z24" s="37"/>
      <c r="AA24" s="38"/>
      <c r="AB24" s="37"/>
      <c r="AC24" s="37"/>
      <c r="AD24" s="37"/>
      <c r="AE24" s="37"/>
      <c r="AF24" s="37"/>
      <c r="AG24" s="37"/>
      <c r="AH24" s="37"/>
      <c r="AI24" s="38"/>
      <c r="AJ24" s="34"/>
      <c r="AK24" s="34">
        <f t="shared" si="0"/>
        <v>0</v>
      </c>
      <c r="AL24" s="34">
        <f>Üldinfo!AN23</f>
        <v>0</v>
      </c>
      <c r="AM24" s="39" t="e">
        <f t="shared" si="1"/>
        <v>#DIV/0!</v>
      </c>
      <c r="AN24" s="34"/>
      <c r="AO24" s="34">
        <f t="shared" si="2"/>
        <v>0</v>
      </c>
      <c r="AP24" s="34">
        <f t="shared" si="3"/>
        <v>0</v>
      </c>
      <c r="AQ24" s="34">
        <f t="shared" si="4"/>
        <v>0</v>
      </c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ht="14.25" customHeight="1" x14ac:dyDescent="0.25">
      <c r="A25" s="1">
        <v>21</v>
      </c>
      <c r="B25" s="1" t="str">
        <f>Üldinfo!B24</f>
        <v>Naine</v>
      </c>
      <c r="C25" s="1" t="str">
        <f>Üldinfo!C24</f>
        <v>40+ a</v>
      </c>
      <c r="D25" s="36"/>
      <c r="E25" s="37"/>
      <c r="F25" s="37"/>
      <c r="G25" s="37"/>
      <c r="H25" s="37"/>
      <c r="I25" s="37"/>
      <c r="J25" s="37"/>
      <c r="K25" s="38"/>
      <c r="L25" s="36"/>
      <c r="M25" s="37"/>
      <c r="N25" s="37"/>
      <c r="O25" s="37"/>
      <c r="P25" s="37"/>
      <c r="Q25" s="37"/>
      <c r="R25" s="37"/>
      <c r="S25" s="38"/>
      <c r="T25" s="36"/>
      <c r="U25" s="37"/>
      <c r="V25" s="37"/>
      <c r="W25" s="37"/>
      <c r="X25" s="37"/>
      <c r="Y25" s="37"/>
      <c r="Z25" s="37"/>
      <c r="AA25" s="38"/>
      <c r="AB25" s="37"/>
      <c r="AC25" s="37"/>
      <c r="AD25" s="37"/>
      <c r="AE25" s="37"/>
      <c r="AF25" s="37"/>
      <c r="AG25" s="37"/>
      <c r="AH25" s="37"/>
      <c r="AI25" s="38"/>
      <c r="AJ25" s="34"/>
      <c r="AK25" s="34">
        <f t="shared" si="0"/>
        <v>0</v>
      </c>
      <c r="AL25" s="34">
        <f>Üldinfo!AN24</f>
        <v>29</v>
      </c>
      <c r="AM25" s="39">
        <f t="shared" si="1"/>
        <v>0</v>
      </c>
      <c r="AN25" s="34"/>
      <c r="AO25" s="34">
        <f t="shared" si="2"/>
        <v>0</v>
      </c>
      <c r="AP25" s="34">
        <f t="shared" si="3"/>
        <v>0</v>
      </c>
      <c r="AQ25" s="34">
        <f t="shared" si="4"/>
        <v>0</v>
      </c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ht="14.25" customHeight="1" x14ac:dyDescent="0.25">
      <c r="A26" s="1">
        <v>22</v>
      </c>
      <c r="B26" s="1" t="str">
        <f>Üldinfo!B25</f>
        <v>Mees ?</v>
      </c>
      <c r="C26" s="1" t="str">
        <f>Üldinfo!C25</f>
        <v>25-35 a</v>
      </c>
      <c r="D26" s="36"/>
      <c r="E26" s="37"/>
      <c r="F26" s="37"/>
      <c r="G26" s="37"/>
      <c r="H26" s="37"/>
      <c r="I26" s="37"/>
      <c r="J26" s="37"/>
      <c r="K26" s="38"/>
      <c r="L26" s="36"/>
      <c r="M26" s="37"/>
      <c r="N26" s="37"/>
      <c r="O26" s="37"/>
      <c r="P26" s="37"/>
      <c r="Q26" s="37"/>
      <c r="R26" s="37"/>
      <c r="S26" s="38"/>
      <c r="T26" s="36"/>
      <c r="U26" s="37"/>
      <c r="V26" s="37"/>
      <c r="W26" s="37"/>
      <c r="X26" s="37"/>
      <c r="Y26" s="37"/>
      <c r="Z26" s="37"/>
      <c r="AA26" s="38"/>
      <c r="AB26" s="37"/>
      <c r="AC26" s="37"/>
      <c r="AD26" s="37"/>
      <c r="AE26" s="37"/>
      <c r="AF26" s="37"/>
      <c r="AG26" s="37"/>
      <c r="AH26" s="37"/>
      <c r="AI26" s="38"/>
      <c r="AJ26" s="34"/>
      <c r="AK26" s="34">
        <f t="shared" si="0"/>
        <v>0</v>
      </c>
      <c r="AL26" s="34">
        <f>Üldinfo!AN25</f>
        <v>31</v>
      </c>
      <c r="AM26" s="39">
        <f t="shared" si="1"/>
        <v>0</v>
      </c>
      <c r="AN26" s="34"/>
      <c r="AO26" s="34">
        <f t="shared" si="2"/>
        <v>0</v>
      </c>
      <c r="AP26" s="34">
        <f t="shared" si="3"/>
        <v>0</v>
      </c>
      <c r="AQ26" s="34">
        <f t="shared" si="4"/>
        <v>0</v>
      </c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ht="14.25" customHeight="1" x14ac:dyDescent="0.25">
      <c r="A27" s="1">
        <v>23</v>
      </c>
      <c r="B27" s="1" t="str">
        <f>Üldinfo!B26</f>
        <v>Mees</v>
      </c>
      <c r="C27" s="1" t="str">
        <f>Üldinfo!C26</f>
        <v>50+ a</v>
      </c>
      <c r="D27" s="36"/>
      <c r="E27" s="37"/>
      <c r="F27" s="37"/>
      <c r="G27" s="37"/>
      <c r="H27" s="37"/>
      <c r="I27" s="37"/>
      <c r="J27" s="37"/>
      <c r="K27" s="38" t="s">
        <v>281</v>
      </c>
      <c r="L27" s="36" t="s">
        <v>283</v>
      </c>
      <c r="M27" s="37"/>
      <c r="N27" s="37" t="s">
        <v>283</v>
      </c>
      <c r="O27" s="37"/>
      <c r="P27" s="37"/>
      <c r="Q27" s="37"/>
      <c r="R27" s="37"/>
      <c r="S27" s="38"/>
      <c r="T27" s="36"/>
      <c r="U27" s="37"/>
      <c r="V27" s="37"/>
      <c r="W27" s="37"/>
      <c r="X27" s="37"/>
      <c r="Y27" s="37"/>
      <c r="Z27" s="37"/>
      <c r="AA27" s="38"/>
      <c r="AB27" s="37"/>
      <c r="AC27" s="37"/>
      <c r="AD27" s="37" t="s">
        <v>281</v>
      </c>
      <c r="AE27" s="37"/>
      <c r="AF27" s="37"/>
      <c r="AG27" s="37"/>
      <c r="AH27" s="37"/>
      <c r="AI27" s="38"/>
      <c r="AJ27" s="34">
        <v>1</v>
      </c>
      <c r="AK27" s="34">
        <f t="shared" si="0"/>
        <v>4</v>
      </c>
      <c r="AL27" s="34">
        <f>Üldinfo!AN26</f>
        <v>30</v>
      </c>
      <c r="AM27" s="39">
        <f t="shared" si="1"/>
        <v>0.13333333333333333</v>
      </c>
      <c r="AN27" s="34"/>
      <c r="AO27" s="34">
        <f t="shared" si="2"/>
        <v>4</v>
      </c>
      <c r="AP27" s="34">
        <f t="shared" si="3"/>
        <v>0</v>
      </c>
      <c r="AQ27" s="34">
        <f t="shared" si="4"/>
        <v>0</v>
      </c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ht="14.25" customHeight="1" x14ac:dyDescent="0.25">
      <c r="A28" s="1">
        <v>25</v>
      </c>
      <c r="B28" s="1" t="str">
        <f>Üldinfo!B27</f>
        <v>Naine ?</v>
      </c>
      <c r="C28" s="1" t="str">
        <f>Üldinfo!C27</f>
        <v>Täisk</v>
      </c>
      <c r="D28" s="36"/>
      <c r="E28" s="37"/>
      <c r="F28" s="37"/>
      <c r="G28" s="37"/>
      <c r="H28" s="37"/>
      <c r="I28" s="37"/>
      <c r="J28" s="37"/>
      <c r="K28" s="38"/>
      <c r="L28" s="36"/>
      <c r="M28" s="37"/>
      <c r="N28" s="37"/>
      <c r="O28" s="37"/>
      <c r="P28" s="37"/>
      <c r="Q28" s="37"/>
      <c r="R28" s="37"/>
      <c r="S28" s="38"/>
      <c r="T28" s="36"/>
      <c r="U28" s="37"/>
      <c r="V28" s="37"/>
      <c r="W28" s="37"/>
      <c r="X28" s="37"/>
      <c r="Y28" s="37"/>
      <c r="Z28" s="37"/>
      <c r="AA28" s="38"/>
      <c r="AB28" s="37"/>
      <c r="AC28" s="37"/>
      <c r="AD28" s="37"/>
      <c r="AE28" s="37"/>
      <c r="AF28" s="37"/>
      <c r="AG28" s="37"/>
      <c r="AH28" s="37"/>
      <c r="AI28" s="38"/>
      <c r="AJ28" s="34"/>
      <c r="AK28" s="34">
        <f t="shared" si="0"/>
        <v>0</v>
      </c>
      <c r="AL28" s="34">
        <f>Üldinfo!AN27</f>
        <v>0</v>
      </c>
      <c r="AM28" s="39" t="e">
        <f t="shared" si="1"/>
        <v>#DIV/0!</v>
      </c>
      <c r="AN28" s="34"/>
      <c r="AO28" s="34">
        <f t="shared" si="2"/>
        <v>0</v>
      </c>
      <c r="AP28" s="34">
        <f t="shared" si="3"/>
        <v>0</v>
      </c>
      <c r="AQ28" s="34">
        <f t="shared" si="4"/>
        <v>0</v>
      </c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ht="14.25" customHeight="1" x14ac:dyDescent="0.25">
      <c r="A29" s="1">
        <v>26</v>
      </c>
      <c r="B29" s="1" t="str">
        <f>Üldinfo!B28</f>
        <v>Alaealine</v>
      </c>
      <c r="C29" s="1" t="str">
        <f>Üldinfo!C28</f>
        <v>5-9 a</v>
      </c>
      <c r="D29" s="36"/>
      <c r="E29" s="37"/>
      <c r="F29" s="37"/>
      <c r="G29" s="37"/>
      <c r="H29" s="37"/>
      <c r="I29" s="37"/>
      <c r="J29" s="37"/>
      <c r="K29" s="38"/>
      <c r="L29" s="36"/>
      <c r="M29" s="37"/>
      <c r="N29" s="37"/>
      <c r="O29" s="37"/>
      <c r="P29" s="37"/>
      <c r="Q29" s="37"/>
      <c r="R29" s="37"/>
      <c r="S29" s="38"/>
      <c r="T29" s="36"/>
      <c r="U29" s="37"/>
      <c r="V29" s="37"/>
      <c r="W29" s="37"/>
      <c r="X29" s="37"/>
      <c r="Y29" s="37"/>
      <c r="Z29" s="37"/>
      <c r="AA29" s="38"/>
      <c r="AB29" s="37"/>
      <c r="AC29" s="37"/>
      <c r="AD29" s="37"/>
      <c r="AE29" s="37"/>
      <c r="AF29" s="37"/>
      <c r="AG29" s="37"/>
      <c r="AH29" s="37"/>
      <c r="AI29" s="38"/>
      <c r="AJ29" s="34"/>
      <c r="AK29" s="34">
        <f t="shared" si="0"/>
        <v>0</v>
      </c>
      <c r="AL29" s="34">
        <f>Üldinfo!AN28</f>
        <v>0</v>
      </c>
      <c r="AM29" s="39" t="e">
        <f t="shared" si="1"/>
        <v>#DIV/0!</v>
      </c>
      <c r="AN29" s="34"/>
      <c r="AO29" s="34">
        <f t="shared" si="2"/>
        <v>0</v>
      </c>
      <c r="AP29" s="34">
        <f t="shared" si="3"/>
        <v>0</v>
      </c>
      <c r="AQ29" s="34">
        <f t="shared" si="4"/>
        <v>0</v>
      </c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ht="14.25" customHeight="1" x14ac:dyDescent="0.25">
      <c r="A30" s="1">
        <v>27</v>
      </c>
      <c r="B30" s="1" t="str">
        <f>Üldinfo!B29</f>
        <v>Naine ?</v>
      </c>
      <c r="C30" s="1" t="str">
        <f>Üldinfo!C29</f>
        <v>Täisk</v>
      </c>
      <c r="D30" s="36"/>
      <c r="E30" s="37"/>
      <c r="F30" s="37"/>
      <c r="G30" s="37"/>
      <c r="H30" s="37"/>
      <c r="I30" s="37"/>
      <c r="J30" s="37"/>
      <c r="K30" s="38"/>
      <c r="L30" s="36"/>
      <c r="M30" s="37"/>
      <c r="N30" s="37"/>
      <c r="O30" s="37"/>
      <c r="P30" s="37"/>
      <c r="Q30" s="37"/>
      <c r="R30" s="37"/>
      <c r="S30" s="38"/>
      <c r="T30" s="36"/>
      <c r="U30" s="37"/>
      <c r="V30" s="37"/>
      <c r="W30" s="37"/>
      <c r="X30" s="37"/>
      <c r="Y30" s="37"/>
      <c r="Z30" s="37"/>
      <c r="AA30" s="38"/>
      <c r="AB30" s="37"/>
      <c r="AC30" s="37"/>
      <c r="AD30" s="37"/>
      <c r="AE30" s="37"/>
      <c r="AF30" s="37"/>
      <c r="AG30" s="37"/>
      <c r="AH30" s="37"/>
      <c r="AI30" s="38"/>
      <c r="AJ30" s="34"/>
      <c r="AK30" s="34">
        <f t="shared" si="0"/>
        <v>0</v>
      </c>
      <c r="AL30" s="34">
        <f>Üldinfo!AN29</f>
        <v>0</v>
      </c>
      <c r="AM30" s="39" t="e">
        <f t="shared" si="1"/>
        <v>#DIV/0!</v>
      </c>
      <c r="AN30" s="34"/>
      <c r="AO30" s="34">
        <f t="shared" si="2"/>
        <v>0</v>
      </c>
      <c r="AP30" s="34">
        <f t="shared" si="3"/>
        <v>0</v>
      </c>
      <c r="AQ30" s="34">
        <f t="shared" si="4"/>
        <v>0</v>
      </c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ht="14.25" customHeight="1" x14ac:dyDescent="0.25">
      <c r="A31" s="1">
        <v>28</v>
      </c>
      <c r="B31" s="1" t="str">
        <f>Üldinfo!B30</f>
        <v>Mees</v>
      </c>
      <c r="C31" s="1" t="str">
        <f>Üldinfo!C30</f>
        <v>18-19 a</v>
      </c>
      <c r="D31" s="36"/>
      <c r="E31" s="37"/>
      <c r="F31" s="37"/>
      <c r="G31" s="37"/>
      <c r="H31" s="37"/>
      <c r="I31" s="37"/>
      <c r="J31" s="37"/>
      <c r="K31" s="38" t="s">
        <v>283</v>
      </c>
      <c r="L31" s="36" t="s">
        <v>283</v>
      </c>
      <c r="M31" s="37"/>
      <c r="N31" s="37"/>
      <c r="O31" s="37"/>
      <c r="P31" s="37"/>
      <c r="Q31" s="37"/>
      <c r="R31" s="37"/>
      <c r="S31" s="38"/>
      <c r="T31" s="36"/>
      <c r="U31" s="37"/>
      <c r="V31" s="37"/>
      <c r="W31" s="37"/>
      <c r="X31" s="37"/>
      <c r="Y31" s="37"/>
      <c r="Z31" s="37"/>
      <c r="AA31" s="38"/>
      <c r="AB31" s="37"/>
      <c r="AC31" s="37"/>
      <c r="AD31" s="37"/>
      <c r="AE31" s="37"/>
      <c r="AF31" s="37"/>
      <c r="AG31" s="37"/>
      <c r="AH31" s="37"/>
      <c r="AI31" s="38"/>
      <c r="AJ31" s="34">
        <v>1</v>
      </c>
      <c r="AK31" s="34">
        <f t="shared" si="0"/>
        <v>2</v>
      </c>
      <c r="AL31" s="34">
        <f>Üldinfo!AN30</f>
        <v>32</v>
      </c>
      <c r="AM31" s="39">
        <f t="shared" si="1"/>
        <v>6.25E-2</v>
      </c>
      <c r="AN31" s="34"/>
      <c r="AO31" s="34">
        <f t="shared" si="2"/>
        <v>2</v>
      </c>
      <c r="AP31" s="34">
        <f t="shared" si="3"/>
        <v>0</v>
      </c>
      <c r="AQ31" s="34">
        <f t="shared" si="4"/>
        <v>0</v>
      </c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ht="14.25" customHeight="1" x14ac:dyDescent="0.25">
      <c r="A32" s="1">
        <v>29</v>
      </c>
      <c r="B32" s="1" t="str">
        <f>Üldinfo!B31</f>
        <v>Naine ?</v>
      </c>
      <c r="C32" s="1" t="str">
        <f>Üldinfo!C31</f>
        <v>Täisk</v>
      </c>
      <c r="D32" s="36"/>
      <c r="E32" s="37"/>
      <c r="F32" s="37"/>
      <c r="G32" s="37"/>
      <c r="H32" s="37"/>
      <c r="I32" s="37"/>
      <c r="J32" s="37"/>
      <c r="K32" s="38"/>
      <c r="L32" s="36"/>
      <c r="M32" s="37"/>
      <c r="N32" s="37"/>
      <c r="O32" s="37"/>
      <c r="P32" s="37"/>
      <c r="Q32" s="37"/>
      <c r="R32" s="37"/>
      <c r="S32" s="38"/>
      <c r="T32" s="36"/>
      <c r="U32" s="37"/>
      <c r="V32" s="37"/>
      <c r="W32" s="37"/>
      <c r="X32" s="37"/>
      <c r="Y32" s="37"/>
      <c r="Z32" s="37"/>
      <c r="AA32" s="38"/>
      <c r="AB32" s="37"/>
      <c r="AC32" s="37"/>
      <c r="AD32" s="37"/>
      <c r="AE32" s="37"/>
      <c r="AF32" s="37"/>
      <c r="AG32" s="37"/>
      <c r="AH32" s="37"/>
      <c r="AI32" s="38"/>
      <c r="AJ32" s="34"/>
      <c r="AK32" s="34">
        <f t="shared" si="0"/>
        <v>0</v>
      </c>
      <c r="AL32" s="34">
        <f>Üldinfo!AN31</f>
        <v>0</v>
      </c>
      <c r="AM32" s="39" t="e">
        <f t="shared" si="1"/>
        <v>#DIV/0!</v>
      </c>
      <c r="AN32" s="34"/>
      <c r="AO32" s="34">
        <f t="shared" si="2"/>
        <v>0</v>
      </c>
      <c r="AP32" s="34">
        <f t="shared" si="3"/>
        <v>0</v>
      </c>
      <c r="AQ32" s="34">
        <f t="shared" si="4"/>
        <v>0</v>
      </c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ht="14.25" customHeight="1" x14ac:dyDescent="0.25">
      <c r="A33" s="1">
        <v>30</v>
      </c>
      <c r="B33" s="14" t="s">
        <v>37</v>
      </c>
      <c r="C33" s="1" t="s">
        <v>133</v>
      </c>
      <c r="D33" s="36"/>
      <c r="E33" s="37"/>
      <c r="F33" s="37"/>
      <c r="G33" s="37"/>
      <c r="H33" s="37"/>
      <c r="I33" s="37" t="s">
        <v>283</v>
      </c>
      <c r="J33" s="37"/>
      <c r="K33" s="38"/>
      <c r="L33" s="36"/>
      <c r="M33" s="37"/>
      <c r="N33" s="37" t="s">
        <v>283</v>
      </c>
      <c r="O33" s="37"/>
      <c r="P33" s="37"/>
      <c r="Q33" s="37"/>
      <c r="R33" s="37"/>
      <c r="S33" s="38"/>
      <c r="T33" s="36"/>
      <c r="U33" s="37"/>
      <c r="V33" s="37"/>
      <c r="W33" s="37"/>
      <c r="X33" s="37"/>
      <c r="Y33" s="37" t="s">
        <v>281</v>
      </c>
      <c r="Z33" s="37"/>
      <c r="AA33" s="38"/>
      <c r="AB33" s="37"/>
      <c r="AC33" s="37"/>
      <c r="AD33" s="37"/>
      <c r="AE33" s="37"/>
      <c r="AF33" s="37"/>
      <c r="AG33" s="37"/>
      <c r="AH33" s="37"/>
      <c r="AI33" s="38"/>
      <c r="AJ33" s="34">
        <v>1</v>
      </c>
      <c r="AK33" s="34">
        <f t="shared" si="0"/>
        <v>3</v>
      </c>
      <c r="AL33" s="34">
        <f>Üldinfo!AN32</f>
        <v>31</v>
      </c>
      <c r="AM33" s="39">
        <f t="shared" si="1"/>
        <v>9.6774193548387094E-2</v>
      </c>
      <c r="AN33" s="34"/>
      <c r="AO33" s="34">
        <f t="shared" si="2"/>
        <v>3</v>
      </c>
      <c r="AP33" s="34">
        <f t="shared" si="3"/>
        <v>0</v>
      </c>
      <c r="AQ33" s="34">
        <f t="shared" si="4"/>
        <v>0</v>
      </c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ht="14.25" customHeight="1" x14ac:dyDescent="0.25">
      <c r="A34" s="34">
        <v>31</v>
      </c>
      <c r="B34" s="1" t="str">
        <f>Üldinfo!B33</f>
        <v>Mees</v>
      </c>
      <c r="C34" s="1" t="str">
        <f>Üldinfo!C33</f>
        <v>39-44 a</v>
      </c>
      <c r="D34" s="36"/>
      <c r="E34" s="37"/>
      <c r="F34" s="37"/>
      <c r="G34" s="37"/>
      <c r="H34" s="37"/>
      <c r="I34" s="37"/>
      <c r="J34" s="37"/>
      <c r="K34" s="38"/>
      <c r="L34" s="36"/>
      <c r="M34" s="37"/>
      <c r="N34" s="37"/>
      <c r="O34" s="37"/>
      <c r="P34" s="37"/>
      <c r="Q34" s="37"/>
      <c r="R34" s="37"/>
      <c r="S34" s="38"/>
      <c r="T34" s="36"/>
      <c r="U34" s="37"/>
      <c r="V34" s="37"/>
      <c r="W34" s="37"/>
      <c r="X34" s="37"/>
      <c r="Y34" s="37" t="s">
        <v>280</v>
      </c>
      <c r="Z34" s="37"/>
      <c r="AA34" s="38"/>
      <c r="AB34" s="37"/>
      <c r="AC34" s="37"/>
      <c r="AD34" s="37"/>
      <c r="AE34" s="37"/>
      <c r="AF34" s="37"/>
      <c r="AG34" s="37"/>
      <c r="AH34" s="37"/>
      <c r="AI34" s="38"/>
      <c r="AJ34" s="34">
        <v>1</v>
      </c>
      <c r="AK34" s="34">
        <f t="shared" si="0"/>
        <v>1</v>
      </c>
      <c r="AL34" s="34">
        <f>Üldinfo!AN33</f>
        <v>31</v>
      </c>
      <c r="AM34" s="39">
        <f t="shared" si="1"/>
        <v>3.2258064516129031E-2</v>
      </c>
      <c r="AN34" s="34"/>
      <c r="AO34" s="34">
        <f t="shared" si="2"/>
        <v>1</v>
      </c>
      <c r="AP34" s="34">
        <f t="shared" si="3"/>
        <v>0</v>
      </c>
      <c r="AQ34" s="34">
        <f t="shared" si="4"/>
        <v>0</v>
      </c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ht="14.25" customHeight="1" x14ac:dyDescent="0.25">
      <c r="A35" s="34">
        <v>32</v>
      </c>
      <c r="B35" s="1" t="str">
        <f>Üldinfo!B34</f>
        <v>Alaealine</v>
      </c>
      <c r="C35" s="1" t="str">
        <f>Üldinfo!C34</f>
        <v>15-18 a</v>
      </c>
      <c r="D35" s="36"/>
      <c r="E35" s="37"/>
      <c r="F35" s="37"/>
      <c r="G35" s="37"/>
      <c r="H35" s="37"/>
      <c r="I35" s="37"/>
      <c r="J35" s="37"/>
      <c r="K35" s="38"/>
      <c r="L35" s="36"/>
      <c r="M35" s="37"/>
      <c r="N35" s="37"/>
      <c r="O35" s="37"/>
      <c r="P35" s="37"/>
      <c r="Q35" s="37"/>
      <c r="R35" s="37"/>
      <c r="S35" s="38"/>
      <c r="T35" s="36"/>
      <c r="U35" s="37"/>
      <c r="V35" s="37"/>
      <c r="W35" s="37"/>
      <c r="X35" s="37"/>
      <c r="Y35" s="37"/>
      <c r="Z35" s="37"/>
      <c r="AA35" s="38"/>
      <c r="AB35" s="37"/>
      <c r="AC35" s="37"/>
      <c r="AD35" s="37"/>
      <c r="AE35" s="37"/>
      <c r="AF35" s="37"/>
      <c r="AG35" s="37"/>
      <c r="AH35" s="37"/>
      <c r="AI35" s="38"/>
      <c r="AJ35" s="34"/>
      <c r="AK35" s="34">
        <f t="shared" si="0"/>
        <v>0</v>
      </c>
      <c r="AL35" s="34">
        <f>Üldinfo!AN34</f>
        <v>0</v>
      </c>
      <c r="AM35" s="39" t="e">
        <f t="shared" si="1"/>
        <v>#DIV/0!</v>
      </c>
      <c r="AN35" s="34"/>
      <c r="AO35" s="34">
        <f t="shared" si="2"/>
        <v>0</v>
      </c>
      <c r="AP35" s="34">
        <f t="shared" si="3"/>
        <v>0</v>
      </c>
      <c r="AQ35" s="34">
        <f t="shared" si="4"/>
        <v>0</v>
      </c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ht="14.25" customHeight="1" x14ac:dyDescent="0.25">
      <c r="A36" s="34">
        <v>33</v>
      </c>
      <c r="B36" s="1" t="str">
        <f>Üldinfo!B35</f>
        <v>Mees</v>
      </c>
      <c r="C36" s="1" t="str">
        <f>Üldinfo!C35</f>
        <v>40+ a</v>
      </c>
      <c r="D36" s="36"/>
      <c r="E36" s="37"/>
      <c r="F36" s="37"/>
      <c r="G36" s="37"/>
      <c r="H36" s="37"/>
      <c r="I36" s="37"/>
      <c r="J36" s="37"/>
      <c r="K36" s="38"/>
      <c r="L36" s="36"/>
      <c r="M36" s="37"/>
      <c r="N36" s="37"/>
      <c r="O36" s="37"/>
      <c r="P36" s="37"/>
      <c r="Q36" s="37"/>
      <c r="R36" s="37"/>
      <c r="S36" s="38"/>
      <c r="T36" s="36"/>
      <c r="U36" s="37"/>
      <c r="V36" s="37"/>
      <c r="W36" s="37"/>
      <c r="X36" s="37"/>
      <c r="Y36" s="37"/>
      <c r="Z36" s="37"/>
      <c r="AA36" s="38"/>
      <c r="AB36" s="37"/>
      <c r="AC36" s="37"/>
      <c r="AD36" s="37"/>
      <c r="AE36" s="37"/>
      <c r="AF36" s="37"/>
      <c r="AG36" s="37"/>
      <c r="AH36" s="37"/>
      <c r="AI36" s="38"/>
      <c r="AJ36" s="34"/>
      <c r="AK36" s="34">
        <f t="shared" si="0"/>
        <v>0</v>
      </c>
      <c r="AL36" s="34">
        <f>Üldinfo!AN35</f>
        <v>0</v>
      </c>
      <c r="AM36" s="39" t="e">
        <f t="shared" si="1"/>
        <v>#DIV/0!</v>
      </c>
      <c r="AN36" s="34"/>
      <c r="AO36" s="34">
        <f t="shared" si="2"/>
        <v>0</v>
      </c>
      <c r="AP36" s="34">
        <f t="shared" si="3"/>
        <v>0</v>
      </c>
      <c r="AQ36" s="34">
        <f t="shared" si="4"/>
        <v>0</v>
      </c>
      <c r="AR36" s="34"/>
      <c r="AS36" s="34"/>
      <c r="AT36" s="34"/>
      <c r="AU36" s="34"/>
      <c r="AV36" s="34"/>
      <c r="AW36" s="34"/>
      <c r="AX36" s="34"/>
      <c r="AY36" s="34"/>
      <c r="AZ36" s="34"/>
      <c r="BA36" s="34"/>
    </row>
    <row r="37" spans="1:53" ht="14.25" customHeight="1" x14ac:dyDescent="0.25">
      <c r="A37" s="34">
        <v>34</v>
      </c>
      <c r="B37" s="1" t="str">
        <f>Üldinfo!B36</f>
        <v>Mees</v>
      </c>
      <c r="C37" s="1" t="str">
        <f>Üldinfo!C36</f>
        <v>39-44 a</v>
      </c>
      <c r="D37" s="36"/>
      <c r="E37" s="37"/>
      <c r="F37" s="37"/>
      <c r="G37" s="37"/>
      <c r="H37" s="37"/>
      <c r="I37" s="37"/>
      <c r="J37" s="37"/>
      <c r="K37" s="38"/>
      <c r="L37" s="36"/>
      <c r="M37" s="37"/>
      <c r="N37" s="37"/>
      <c r="O37" s="37"/>
      <c r="P37" s="37"/>
      <c r="Q37" s="37"/>
      <c r="R37" s="37"/>
      <c r="S37" s="38"/>
      <c r="T37" s="36"/>
      <c r="U37" s="37"/>
      <c r="V37" s="37"/>
      <c r="W37" s="37"/>
      <c r="X37" s="37"/>
      <c r="Y37" s="37"/>
      <c r="Z37" s="37"/>
      <c r="AA37" s="38"/>
      <c r="AB37" s="37"/>
      <c r="AC37" s="37"/>
      <c r="AD37" s="37"/>
      <c r="AE37" s="37"/>
      <c r="AF37" s="37"/>
      <c r="AG37" s="37"/>
      <c r="AH37" s="37"/>
      <c r="AI37" s="38"/>
      <c r="AJ37" s="34"/>
      <c r="AK37" s="34">
        <f t="shared" si="0"/>
        <v>0</v>
      </c>
      <c r="AL37" s="34">
        <f>Üldinfo!AN36</f>
        <v>0</v>
      </c>
      <c r="AM37" s="39" t="e">
        <f t="shared" si="1"/>
        <v>#DIV/0!</v>
      </c>
      <c r="AN37" s="34"/>
      <c r="AO37" s="34">
        <f t="shared" si="2"/>
        <v>0</v>
      </c>
      <c r="AP37" s="34">
        <f t="shared" si="3"/>
        <v>0</v>
      </c>
      <c r="AQ37" s="34">
        <f t="shared" si="4"/>
        <v>0</v>
      </c>
      <c r="AR37" s="34"/>
      <c r="AS37" s="34"/>
      <c r="AT37" s="34"/>
      <c r="AU37" s="34"/>
      <c r="AV37" s="34"/>
      <c r="AW37" s="34"/>
      <c r="AX37" s="34"/>
      <c r="AY37" s="34"/>
      <c r="AZ37" s="34"/>
      <c r="BA37" s="34"/>
    </row>
    <row r="38" spans="1:53" ht="14.25" customHeight="1" x14ac:dyDescent="0.25">
      <c r="A38" s="34">
        <v>35</v>
      </c>
      <c r="B38" s="1" t="str">
        <f>Üldinfo!B37</f>
        <v>Alaealine</v>
      </c>
      <c r="C38" s="1" t="str">
        <f>Üldinfo!C37</f>
        <v>5 a ± 16 k</v>
      </c>
      <c r="D38" s="36"/>
      <c r="E38" s="37"/>
      <c r="F38" s="37"/>
      <c r="G38" s="37"/>
      <c r="H38" s="37"/>
      <c r="I38" s="37"/>
      <c r="J38" s="37"/>
      <c r="K38" s="38"/>
      <c r="L38" s="36"/>
      <c r="M38" s="37"/>
      <c r="N38" s="37"/>
      <c r="O38" s="37"/>
      <c r="P38" s="37"/>
      <c r="Q38" s="37"/>
      <c r="R38" s="37"/>
      <c r="S38" s="38"/>
      <c r="T38" s="36"/>
      <c r="U38" s="37"/>
      <c r="V38" s="37"/>
      <c r="W38" s="37"/>
      <c r="X38" s="37"/>
      <c r="Y38" s="37"/>
      <c r="Z38" s="37"/>
      <c r="AA38" s="38"/>
      <c r="AB38" s="37"/>
      <c r="AC38" s="37"/>
      <c r="AD38" s="37"/>
      <c r="AE38" s="37"/>
      <c r="AF38" s="37"/>
      <c r="AG38" s="37"/>
      <c r="AH38" s="37"/>
      <c r="AI38" s="38"/>
      <c r="AJ38" s="34"/>
      <c r="AK38" s="34">
        <f t="shared" si="0"/>
        <v>0</v>
      </c>
      <c r="AL38" s="34">
        <f>Üldinfo!AN37</f>
        <v>17</v>
      </c>
      <c r="AM38" s="39">
        <f t="shared" si="1"/>
        <v>0</v>
      </c>
      <c r="AN38" s="34"/>
      <c r="AO38" s="34">
        <f t="shared" si="2"/>
        <v>0</v>
      </c>
      <c r="AP38" s="34">
        <f t="shared" si="3"/>
        <v>0</v>
      </c>
      <c r="AQ38" s="34">
        <f t="shared" si="4"/>
        <v>0</v>
      </c>
      <c r="AR38" s="34"/>
      <c r="AS38" s="34"/>
      <c r="AT38" s="34"/>
      <c r="AU38" s="34"/>
      <c r="AV38" s="34"/>
      <c r="AW38" s="34"/>
      <c r="AX38" s="34"/>
      <c r="AY38" s="34"/>
      <c r="AZ38" s="34"/>
      <c r="BA38" s="34"/>
    </row>
    <row r="39" spans="1:53" ht="14.25" customHeight="1" x14ac:dyDescent="0.25">
      <c r="A39" s="34">
        <v>36</v>
      </c>
      <c r="B39" s="1" t="str">
        <f>Üldinfo!B38</f>
        <v>Mees</v>
      </c>
      <c r="C39" s="1" t="str">
        <f>Üldinfo!C38</f>
        <v>44-50 a</v>
      </c>
      <c r="D39" s="36"/>
      <c r="E39" s="37"/>
      <c r="F39" s="37"/>
      <c r="G39" s="37"/>
      <c r="H39" s="37"/>
      <c r="I39" s="37"/>
      <c r="J39" s="37"/>
      <c r="K39" s="38"/>
      <c r="L39" s="36"/>
      <c r="M39" s="37"/>
      <c r="N39" s="37"/>
      <c r="O39" s="37"/>
      <c r="P39" s="37"/>
      <c r="Q39" s="37"/>
      <c r="R39" s="37"/>
      <c r="S39" s="38"/>
      <c r="T39" s="36"/>
      <c r="U39" s="37"/>
      <c r="V39" s="37"/>
      <c r="W39" s="37"/>
      <c r="X39" s="37"/>
      <c r="Y39" s="37"/>
      <c r="Z39" s="37"/>
      <c r="AA39" s="38"/>
      <c r="AB39" s="37"/>
      <c r="AC39" s="37"/>
      <c r="AD39" s="37"/>
      <c r="AE39" s="37"/>
      <c r="AF39" s="37"/>
      <c r="AG39" s="37"/>
      <c r="AH39" s="37"/>
      <c r="AI39" s="38"/>
      <c r="AJ39" s="34"/>
      <c r="AK39" s="34">
        <f t="shared" si="0"/>
        <v>0</v>
      </c>
      <c r="AL39" s="34">
        <f>Üldinfo!AN38</f>
        <v>0</v>
      </c>
      <c r="AM39" s="39" t="e">
        <f t="shared" si="1"/>
        <v>#DIV/0!</v>
      </c>
      <c r="AN39" s="34"/>
      <c r="AO39" s="34">
        <f t="shared" si="2"/>
        <v>0</v>
      </c>
      <c r="AP39" s="34">
        <f t="shared" si="3"/>
        <v>0</v>
      </c>
      <c r="AQ39" s="34">
        <f t="shared" si="4"/>
        <v>0</v>
      </c>
      <c r="AR39" s="34"/>
      <c r="AS39" s="34"/>
      <c r="AT39" s="34"/>
      <c r="AU39" s="34"/>
      <c r="AV39" s="34"/>
      <c r="AW39" s="34"/>
      <c r="AX39" s="34"/>
      <c r="AY39" s="34"/>
      <c r="AZ39" s="34"/>
      <c r="BA39" s="34"/>
    </row>
    <row r="40" spans="1:53" ht="14.25" customHeight="1" x14ac:dyDescent="0.25">
      <c r="A40" s="34">
        <v>37</v>
      </c>
      <c r="B40" s="1" t="str">
        <f>Üldinfo!B39</f>
        <v>Naine</v>
      </c>
      <c r="C40" s="1" t="str">
        <f>Üldinfo!C39</f>
        <v>39-44 a</v>
      </c>
      <c r="D40" s="36"/>
      <c r="E40" s="37"/>
      <c r="F40" s="37"/>
      <c r="G40" s="37"/>
      <c r="H40" s="37"/>
      <c r="I40" s="37"/>
      <c r="J40" s="37"/>
      <c r="K40" s="38"/>
      <c r="L40" s="36"/>
      <c r="M40" s="37"/>
      <c r="N40" s="37"/>
      <c r="O40" s="37"/>
      <c r="P40" s="37"/>
      <c r="Q40" s="37"/>
      <c r="R40" s="37"/>
      <c r="S40" s="38"/>
      <c r="T40" s="36"/>
      <c r="U40" s="37"/>
      <c r="V40" s="37"/>
      <c r="W40" s="37"/>
      <c r="X40" s="37"/>
      <c r="Y40" s="37"/>
      <c r="Z40" s="37"/>
      <c r="AA40" s="38"/>
      <c r="AB40" s="36"/>
      <c r="AC40" s="37"/>
      <c r="AD40" s="37"/>
      <c r="AE40" s="37"/>
      <c r="AF40" s="37"/>
      <c r="AG40" s="37"/>
      <c r="AH40" s="37"/>
      <c r="AI40" s="38"/>
      <c r="AJ40" s="34"/>
      <c r="AK40" s="34">
        <f t="shared" si="0"/>
        <v>0</v>
      </c>
      <c r="AL40" s="34">
        <f>Üldinfo!AN39</f>
        <v>0</v>
      </c>
      <c r="AM40" s="39" t="e">
        <f t="shared" si="1"/>
        <v>#DIV/0!</v>
      </c>
      <c r="AN40" s="34"/>
      <c r="AO40" s="34">
        <f t="shared" si="2"/>
        <v>0</v>
      </c>
      <c r="AP40" s="34">
        <f t="shared" si="3"/>
        <v>0</v>
      </c>
      <c r="AQ40" s="34">
        <f t="shared" si="4"/>
        <v>0</v>
      </c>
      <c r="AR40" s="34"/>
      <c r="AS40" s="34"/>
      <c r="AT40" s="34"/>
      <c r="AU40" s="34"/>
      <c r="AV40" s="34"/>
      <c r="AW40" s="34"/>
      <c r="AX40" s="34"/>
      <c r="AY40" s="34"/>
      <c r="AZ40" s="34"/>
      <c r="BA40" s="34"/>
    </row>
    <row r="41" spans="1:53" ht="14.25" customHeight="1" x14ac:dyDescent="0.25">
      <c r="A41" s="34">
        <v>38</v>
      </c>
      <c r="B41" s="1" t="str">
        <f>Üldinfo!B40</f>
        <v>Naine</v>
      </c>
      <c r="C41" s="1" t="str">
        <f>Üldinfo!C40</f>
        <v>25-40 a</v>
      </c>
      <c r="D41" s="36"/>
      <c r="E41" s="37"/>
      <c r="F41" s="37"/>
      <c r="G41" s="37"/>
      <c r="H41" s="37"/>
      <c r="I41" s="37"/>
      <c r="J41" s="37"/>
      <c r="K41" s="38"/>
      <c r="L41" s="36"/>
      <c r="M41" s="37"/>
      <c r="N41" s="37"/>
      <c r="O41" s="37"/>
      <c r="P41" s="37"/>
      <c r="Q41" s="37"/>
      <c r="R41" s="37"/>
      <c r="S41" s="38"/>
      <c r="T41" s="36"/>
      <c r="U41" s="37"/>
      <c r="V41" s="37"/>
      <c r="W41" s="37"/>
      <c r="X41" s="37"/>
      <c r="Y41" s="37"/>
      <c r="Z41" s="37"/>
      <c r="AA41" s="38"/>
      <c r="AB41" s="36"/>
      <c r="AC41" s="37"/>
      <c r="AD41" s="37"/>
      <c r="AE41" s="37"/>
      <c r="AF41" s="37"/>
      <c r="AG41" s="37"/>
      <c r="AH41" s="37"/>
      <c r="AI41" s="38"/>
      <c r="AJ41" s="34"/>
      <c r="AK41" s="34">
        <f t="shared" si="0"/>
        <v>0</v>
      </c>
      <c r="AL41" s="34">
        <f>Üldinfo!AN40</f>
        <v>0</v>
      </c>
      <c r="AM41" s="39" t="e">
        <f t="shared" si="1"/>
        <v>#DIV/0!</v>
      </c>
      <c r="AN41" s="34"/>
      <c r="AO41" s="34">
        <f t="shared" si="2"/>
        <v>0</v>
      </c>
      <c r="AP41" s="34">
        <f t="shared" si="3"/>
        <v>0</v>
      </c>
      <c r="AQ41" s="34">
        <f t="shared" si="4"/>
        <v>0</v>
      </c>
      <c r="AR41" s="34"/>
      <c r="AS41" s="34"/>
      <c r="AT41" s="34"/>
      <c r="AU41" s="34"/>
      <c r="AV41" s="34"/>
      <c r="AW41" s="34"/>
      <c r="AX41" s="34"/>
      <c r="AY41" s="34"/>
      <c r="AZ41" s="34"/>
      <c r="BA41" s="34"/>
    </row>
    <row r="42" spans="1:53" ht="14.25" customHeight="1" x14ac:dyDescent="0.25">
      <c r="A42" s="34">
        <v>39</v>
      </c>
      <c r="B42" s="1" t="str">
        <f>Üldinfo!B41</f>
        <v>Mees ?</v>
      </c>
      <c r="C42" s="1" t="str">
        <f>Üldinfo!C41</f>
        <v>44-50 a</v>
      </c>
      <c r="D42" s="36"/>
      <c r="E42" s="37"/>
      <c r="F42" s="37"/>
      <c r="G42" s="37"/>
      <c r="H42" s="37"/>
      <c r="I42" s="37"/>
      <c r="J42" s="37"/>
      <c r="K42" s="38"/>
      <c r="L42" s="36"/>
      <c r="M42" s="37"/>
      <c r="N42" s="37"/>
      <c r="O42" s="37"/>
      <c r="P42" s="37"/>
      <c r="Q42" s="37"/>
      <c r="R42" s="37"/>
      <c r="S42" s="38"/>
      <c r="T42" s="36"/>
      <c r="U42" s="37"/>
      <c r="V42" s="37"/>
      <c r="W42" s="37"/>
      <c r="X42" s="37"/>
      <c r="Y42" s="37"/>
      <c r="Z42" s="37"/>
      <c r="AA42" s="38"/>
      <c r="AB42" s="36"/>
      <c r="AC42" s="37"/>
      <c r="AD42" s="37"/>
      <c r="AE42" s="37"/>
      <c r="AF42" s="37"/>
      <c r="AG42" s="37"/>
      <c r="AH42" s="37"/>
      <c r="AI42" s="38"/>
      <c r="AJ42" s="34"/>
      <c r="AK42" s="34">
        <f t="shared" si="0"/>
        <v>0</v>
      </c>
      <c r="AL42" s="34">
        <f>Üldinfo!AN41</f>
        <v>0</v>
      </c>
      <c r="AM42" s="39" t="e">
        <f t="shared" si="1"/>
        <v>#DIV/0!</v>
      </c>
      <c r="AN42" s="34"/>
      <c r="AO42" s="34">
        <f t="shared" si="2"/>
        <v>0</v>
      </c>
      <c r="AP42" s="34">
        <f t="shared" si="3"/>
        <v>0</v>
      </c>
      <c r="AQ42" s="34">
        <f t="shared" si="4"/>
        <v>0</v>
      </c>
      <c r="AR42" s="34"/>
      <c r="AS42" s="34"/>
      <c r="AT42" s="34"/>
      <c r="AU42" s="34"/>
      <c r="AV42" s="34"/>
      <c r="AW42" s="34"/>
      <c r="AX42" s="34"/>
      <c r="AY42" s="34"/>
      <c r="AZ42" s="34"/>
      <c r="BA42" s="34"/>
    </row>
    <row r="43" spans="1:53" ht="14.25" customHeight="1" x14ac:dyDescent="0.25">
      <c r="A43" s="34">
        <v>40</v>
      </c>
      <c r="B43" s="1" t="str">
        <f>Üldinfo!B42</f>
        <v>Naine</v>
      </c>
      <c r="C43" s="1" t="str">
        <f>Üldinfo!C42</f>
        <v>40+ a</v>
      </c>
      <c r="D43" s="36"/>
      <c r="E43" s="37"/>
      <c r="F43" s="37"/>
      <c r="G43" s="37"/>
      <c r="H43" s="37"/>
      <c r="I43" s="37"/>
      <c r="J43" s="37"/>
      <c r="K43" s="38"/>
      <c r="L43" s="36"/>
      <c r="M43" s="37"/>
      <c r="N43" s="37"/>
      <c r="O43" s="37"/>
      <c r="P43" s="37"/>
      <c r="Q43" s="37"/>
      <c r="R43" s="37"/>
      <c r="S43" s="38"/>
      <c r="T43" s="36"/>
      <c r="U43" s="37"/>
      <c r="V43" s="37"/>
      <c r="W43" s="37"/>
      <c r="X43" s="37"/>
      <c r="Y43" s="37"/>
      <c r="Z43" s="37"/>
      <c r="AA43" s="38"/>
      <c r="AB43" s="36"/>
      <c r="AC43" s="37"/>
      <c r="AD43" s="37"/>
      <c r="AE43" s="37"/>
      <c r="AF43" s="37"/>
      <c r="AG43" s="37"/>
      <c r="AH43" s="37"/>
      <c r="AI43" s="38"/>
      <c r="AJ43" s="34"/>
      <c r="AK43" s="34">
        <f t="shared" si="0"/>
        <v>0</v>
      </c>
      <c r="AL43" s="34">
        <f>Üldinfo!AN42</f>
        <v>0</v>
      </c>
      <c r="AM43" s="39" t="e">
        <f t="shared" si="1"/>
        <v>#DIV/0!</v>
      </c>
      <c r="AN43" s="34"/>
      <c r="AO43" s="34">
        <f t="shared" si="2"/>
        <v>0</v>
      </c>
      <c r="AP43" s="34">
        <f t="shared" si="3"/>
        <v>0</v>
      </c>
      <c r="AQ43" s="34">
        <f t="shared" si="4"/>
        <v>0</v>
      </c>
      <c r="AR43" s="34"/>
      <c r="AS43" s="34"/>
      <c r="AT43" s="34"/>
      <c r="AU43" s="34"/>
      <c r="AV43" s="34"/>
      <c r="AW43" s="34"/>
      <c r="AX43" s="34"/>
      <c r="AY43" s="34"/>
      <c r="AZ43" s="34"/>
      <c r="BA43" s="34"/>
    </row>
    <row r="44" spans="1:53" ht="14.25" customHeight="1" x14ac:dyDescent="0.25">
      <c r="A44" s="34">
        <v>42</v>
      </c>
      <c r="B44" s="1" t="str">
        <f>Üldinfo!B43</f>
        <v>Mees</v>
      </c>
      <c r="C44" s="1" t="str">
        <f>Üldinfo!C43</f>
        <v>25-35 a</v>
      </c>
      <c r="D44" s="36"/>
      <c r="E44" s="37"/>
      <c r="F44" s="37"/>
      <c r="G44" s="37"/>
      <c r="H44" s="37"/>
      <c r="I44" s="37" t="s">
        <v>281</v>
      </c>
      <c r="J44" s="37"/>
      <c r="K44" s="38"/>
      <c r="L44" s="36"/>
      <c r="M44" s="37"/>
      <c r="N44" s="37"/>
      <c r="O44" s="37"/>
      <c r="P44" s="37"/>
      <c r="Q44" s="37"/>
      <c r="R44" s="37"/>
      <c r="S44" s="38"/>
      <c r="T44" s="36"/>
      <c r="U44" s="37"/>
      <c r="V44" s="37"/>
      <c r="W44" s="37"/>
      <c r="X44" s="37"/>
      <c r="Y44" s="37"/>
      <c r="Z44" s="37"/>
      <c r="AA44" s="38"/>
      <c r="AB44" s="36"/>
      <c r="AC44" s="37"/>
      <c r="AD44" s="37"/>
      <c r="AE44" s="37"/>
      <c r="AF44" s="37"/>
      <c r="AG44" s="37"/>
      <c r="AH44" s="37"/>
      <c r="AI44" s="38"/>
      <c r="AJ44" s="34">
        <v>1</v>
      </c>
      <c r="AK44" s="34">
        <f t="shared" si="0"/>
        <v>1</v>
      </c>
      <c r="AL44" s="34">
        <f>Üldinfo!AN43</f>
        <v>28</v>
      </c>
      <c r="AM44" s="39">
        <f t="shared" si="1"/>
        <v>3.5714285714285712E-2</v>
      </c>
      <c r="AN44" s="34"/>
      <c r="AO44" s="34">
        <f t="shared" si="2"/>
        <v>1</v>
      </c>
      <c r="AP44" s="34">
        <f t="shared" si="3"/>
        <v>0</v>
      </c>
      <c r="AQ44" s="34">
        <f t="shared" si="4"/>
        <v>0</v>
      </c>
      <c r="AR44" s="34"/>
      <c r="AS44" s="34"/>
      <c r="AT44" s="34"/>
      <c r="AU44" s="34"/>
      <c r="AV44" s="34"/>
      <c r="AW44" s="34"/>
      <c r="AX44" s="34"/>
      <c r="AY44" s="34"/>
      <c r="AZ44" s="34"/>
      <c r="BA44" s="34"/>
    </row>
    <row r="45" spans="1:53" ht="14.25" customHeight="1" x14ac:dyDescent="0.25">
      <c r="A45" s="34" t="s">
        <v>159</v>
      </c>
      <c r="B45" s="1" t="s">
        <v>119</v>
      </c>
      <c r="C45" s="1" t="s">
        <v>160</v>
      </c>
      <c r="D45" s="36"/>
      <c r="E45" s="37"/>
      <c r="F45" s="37"/>
      <c r="G45" s="37"/>
      <c r="H45" s="37"/>
      <c r="I45" s="37"/>
      <c r="J45" s="37"/>
      <c r="K45" s="38"/>
      <c r="L45" s="36"/>
      <c r="M45" s="37"/>
      <c r="N45" s="37"/>
      <c r="O45" s="37"/>
      <c r="P45" s="37"/>
      <c r="Q45" s="37"/>
      <c r="R45" s="37"/>
      <c r="S45" s="38"/>
      <c r="T45" s="36"/>
      <c r="U45" s="37"/>
      <c r="V45" s="37"/>
      <c r="W45" s="37"/>
      <c r="X45" s="37"/>
      <c r="Y45" s="37"/>
      <c r="Z45" s="37"/>
      <c r="AA45" s="38"/>
      <c r="AB45" s="36"/>
      <c r="AC45" s="37"/>
      <c r="AD45" s="37"/>
      <c r="AE45" s="37"/>
      <c r="AF45" s="37"/>
      <c r="AG45" s="37"/>
      <c r="AH45" s="37"/>
      <c r="AI45" s="38"/>
      <c r="AJ45" s="34"/>
      <c r="AK45" s="34">
        <f t="shared" si="0"/>
        <v>0</v>
      </c>
      <c r="AL45" s="34">
        <f>Üldinfo!AN44</f>
        <v>0</v>
      </c>
      <c r="AM45" s="39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</row>
    <row r="46" spans="1:53" ht="14.25" customHeight="1" x14ac:dyDescent="0.25">
      <c r="A46" s="34">
        <v>43</v>
      </c>
      <c r="B46" s="1" t="str">
        <f>Üldinfo!B45</f>
        <v>Mees</v>
      </c>
      <c r="C46" s="1" t="str">
        <f>Üldinfo!C45</f>
        <v>18-19 a</v>
      </c>
      <c r="D46" s="36"/>
      <c r="E46" s="37"/>
      <c r="F46" s="37"/>
      <c r="G46" s="37"/>
      <c r="H46" s="37"/>
      <c r="I46" s="37" t="s">
        <v>283</v>
      </c>
      <c r="J46" s="37" t="s">
        <v>283</v>
      </c>
      <c r="K46" s="38" t="s">
        <v>281</v>
      </c>
      <c r="L46" s="36" t="s">
        <v>281</v>
      </c>
      <c r="M46" s="37" t="s">
        <v>283</v>
      </c>
      <c r="N46" s="37" t="s">
        <v>283</v>
      </c>
      <c r="O46" s="37"/>
      <c r="P46" s="37"/>
      <c r="Q46" s="37"/>
      <c r="R46" s="37"/>
      <c r="S46" s="38"/>
      <c r="T46" s="36"/>
      <c r="U46" s="37"/>
      <c r="V46" s="37"/>
      <c r="W46" s="37"/>
      <c r="X46" s="37"/>
      <c r="Y46" s="37" t="s">
        <v>283</v>
      </c>
      <c r="Z46" s="37" t="s">
        <v>280</v>
      </c>
      <c r="AA46" s="38" t="s">
        <v>280</v>
      </c>
      <c r="AB46" s="36" t="s">
        <v>280</v>
      </c>
      <c r="AC46" s="37"/>
      <c r="AD46" s="37" t="s">
        <v>283</v>
      </c>
      <c r="AE46" s="37"/>
      <c r="AF46" s="37"/>
      <c r="AG46" s="37"/>
      <c r="AH46" s="37"/>
      <c r="AI46" s="38"/>
      <c r="AJ46" s="34">
        <v>1</v>
      </c>
      <c r="AK46" s="34">
        <f t="shared" si="0"/>
        <v>11</v>
      </c>
      <c r="AL46" s="34">
        <f>Üldinfo!AN45</f>
        <v>28</v>
      </c>
      <c r="AM46" s="39">
        <f t="shared" ref="AM46:AM148" si="5">AK46/AL46</f>
        <v>0.39285714285714285</v>
      </c>
      <c r="AN46" s="34"/>
      <c r="AO46" s="34">
        <f t="shared" ref="AO46:AO147" si="6">COUNTIF(D46:AI46,"*j*")</f>
        <v>11</v>
      </c>
      <c r="AP46" s="34">
        <f t="shared" ref="AP46:AP147" si="7">COUNTIF(D46:AI46,"*p*")</f>
        <v>0</v>
      </c>
      <c r="AQ46" s="34">
        <f t="shared" ref="AQ46:AQ147" si="8">COUNTIF(D46:AI46,"*g*")</f>
        <v>0</v>
      </c>
      <c r="AR46" s="34"/>
      <c r="AS46" s="34"/>
      <c r="AT46" s="34"/>
      <c r="AU46" s="34"/>
      <c r="AV46" s="34"/>
      <c r="AW46" s="34"/>
      <c r="AX46" s="34"/>
      <c r="AY46" s="34"/>
      <c r="AZ46" s="34"/>
      <c r="BA46" s="34"/>
    </row>
    <row r="47" spans="1:53" ht="14.25" customHeight="1" x14ac:dyDescent="0.25">
      <c r="A47" s="34">
        <v>44</v>
      </c>
      <c r="B47" s="1" t="str">
        <f>Üldinfo!B46</f>
        <v>Alaealine</v>
      </c>
      <c r="C47" s="1" t="str">
        <f>Üldinfo!C46</f>
        <v>4-8 a</v>
      </c>
      <c r="D47" s="37"/>
      <c r="E47" s="37"/>
      <c r="F47" s="37"/>
      <c r="G47" s="37"/>
      <c r="H47" s="37"/>
      <c r="I47" s="37"/>
      <c r="J47" s="37"/>
      <c r="K47" s="38"/>
      <c r="L47" s="36"/>
      <c r="M47" s="37"/>
      <c r="N47" s="37"/>
      <c r="O47" s="37"/>
      <c r="P47" s="37"/>
      <c r="Q47" s="37"/>
      <c r="R47" s="37"/>
      <c r="S47" s="38"/>
      <c r="T47" s="36"/>
      <c r="U47" s="37"/>
      <c r="V47" s="37"/>
      <c r="W47" s="37"/>
      <c r="X47" s="37"/>
      <c r="Y47" s="37"/>
      <c r="Z47" s="37"/>
      <c r="AA47" s="38"/>
      <c r="AB47" s="36"/>
      <c r="AC47" s="37"/>
      <c r="AD47" s="37"/>
      <c r="AE47" s="37"/>
      <c r="AF47" s="37"/>
      <c r="AG47" s="37"/>
      <c r="AH47" s="37"/>
      <c r="AI47" s="38"/>
      <c r="AJ47" s="34"/>
      <c r="AK47" s="34">
        <f t="shared" si="0"/>
        <v>0</v>
      </c>
      <c r="AL47" s="34">
        <f>Üldinfo!AN46</f>
        <v>0</v>
      </c>
      <c r="AM47" s="39" t="e">
        <f t="shared" si="5"/>
        <v>#DIV/0!</v>
      </c>
      <c r="AN47" s="34"/>
      <c r="AO47" s="34">
        <f t="shared" si="6"/>
        <v>0</v>
      </c>
      <c r="AP47" s="34">
        <f t="shared" si="7"/>
        <v>0</v>
      </c>
      <c r="AQ47" s="34">
        <f t="shared" si="8"/>
        <v>0</v>
      </c>
      <c r="AR47" s="34"/>
      <c r="AS47" s="34"/>
      <c r="AT47" s="34"/>
      <c r="AU47" s="34"/>
      <c r="AV47" s="34"/>
      <c r="AW47" s="34"/>
      <c r="AX47" s="34"/>
      <c r="AY47" s="34"/>
      <c r="AZ47" s="34"/>
      <c r="BA47" s="34"/>
    </row>
    <row r="48" spans="1:53" ht="14.25" customHeight="1" x14ac:dyDescent="0.25">
      <c r="A48" s="34">
        <v>45</v>
      </c>
      <c r="B48" s="1" t="str">
        <f>Üldinfo!B47</f>
        <v>Alaealine</v>
      </c>
      <c r="C48" s="1" t="str">
        <f>Üldinfo!C47</f>
        <v>3-9 k</v>
      </c>
      <c r="D48" s="37"/>
      <c r="E48" s="37"/>
      <c r="F48" s="37"/>
      <c r="G48" s="37"/>
      <c r="H48" s="37"/>
      <c r="I48" s="37"/>
      <c r="J48" s="37"/>
      <c r="K48" s="38"/>
      <c r="L48" s="36"/>
      <c r="M48" s="37"/>
      <c r="N48" s="37"/>
      <c r="O48" s="37"/>
      <c r="P48" s="37"/>
      <c r="Q48" s="37"/>
      <c r="R48" s="37"/>
      <c r="S48" s="38"/>
      <c r="T48" s="36"/>
      <c r="U48" s="37"/>
      <c r="V48" s="37"/>
      <c r="W48" s="37"/>
      <c r="X48" s="37"/>
      <c r="Y48" s="37"/>
      <c r="Z48" s="37"/>
      <c r="AA48" s="38"/>
      <c r="AB48" s="36"/>
      <c r="AC48" s="37"/>
      <c r="AD48" s="37"/>
      <c r="AE48" s="37"/>
      <c r="AF48" s="37"/>
      <c r="AG48" s="37"/>
      <c r="AH48" s="37"/>
      <c r="AI48" s="38"/>
      <c r="AJ48" s="34"/>
      <c r="AK48" s="34">
        <f t="shared" si="0"/>
        <v>0</v>
      </c>
      <c r="AL48" s="34">
        <f>Üldinfo!AN47</f>
        <v>0</v>
      </c>
      <c r="AM48" s="39" t="e">
        <f t="shared" si="5"/>
        <v>#DIV/0!</v>
      </c>
      <c r="AN48" s="34"/>
      <c r="AO48" s="34">
        <f t="shared" si="6"/>
        <v>0</v>
      </c>
      <c r="AP48" s="34">
        <f t="shared" si="7"/>
        <v>0</v>
      </c>
      <c r="AQ48" s="34">
        <f t="shared" si="8"/>
        <v>0</v>
      </c>
      <c r="AR48" s="34"/>
      <c r="AS48" s="34"/>
      <c r="AT48" s="34"/>
      <c r="AU48" s="34"/>
      <c r="AV48" s="34"/>
      <c r="AW48" s="34"/>
      <c r="AX48" s="34"/>
      <c r="AY48" s="34"/>
      <c r="AZ48" s="34"/>
      <c r="BA48" s="34"/>
    </row>
    <row r="49" spans="1:53" ht="14.25" customHeight="1" x14ac:dyDescent="0.25">
      <c r="A49" s="34">
        <v>46</v>
      </c>
      <c r="B49" s="1" t="str">
        <f>Üldinfo!B48</f>
        <v>Mees</v>
      </c>
      <c r="C49" s="1" t="str">
        <f>Üldinfo!C48</f>
        <v>25-26 a</v>
      </c>
      <c r="D49" s="37"/>
      <c r="E49" s="37"/>
      <c r="F49" s="37"/>
      <c r="G49" s="37"/>
      <c r="H49" s="37"/>
      <c r="I49" s="37"/>
      <c r="J49" s="37"/>
      <c r="K49" s="38"/>
      <c r="L49" s="36"/>
      <c r="M49" s="37"/>
      <c r="N49" s="37"/>
      <c r="O49" s="37"/>
      <c r="P49" s="37"/>
      <c r="Q49" s="37"/>
      <c r="R49" s="37"/>
      <c r="S49" s="38"/>
      <c r="T49" s="36"/>
      <c r="U49" s="37"/>
      <c r="V49" s="37"/>
      <c r="W49" s="37"/>
      <c r="X49" s="37"/>
      <c r="Y49" s="37"/>
      <c r="Z49" s="37"/>
      <c r="AA49" s="38"/>
      <c r="AB49" s="36"/>
      <c r="AC49" s="37"/>
      <c r="AD49" s="37"/>
      <c r="AE49" s="37"/>
      <c r="AF49" s="37"/>
      <c r="AG49" s="37"/>
      <c r="AH49" s="37"/>
      <c r="AI49" s="38"/>
      <c r="AJ49" s="34"/>
      <c r="AK49" s="34">
        <f t="shared" si="0"/>
        <v>0</v>
      </c>
      <c r="AL49" s="34">
        <f>Üldinfo!AN48</f>
        <v>0</v>
      </c>
      <c r="AM49" s="39" t="e">
        <f t="shared" si="5"/>
        <v>#DIV/0!</v>
      </c>
      <c r="AN49" s="34"/>
      <c r="AO49" s="34">
        <f t="shared" si="6"/>
        <v>0</v>
      </c>
      <c r="AP49" s="34">
        <f t="shared" si="7"/>
        <v>0</v>
      </c>
      <c r="AQ49" s="34">
        <f t="shared" si="8"/>
        <v>0</v>
      </c>
      <c r="AR49" s="34"/>
      <c r="AS49" s="34"/>
      <c r="AT49" s="34"/>
      <c r="AU49" s="34"/>
      <c r="AV49" s="34"/>
      <c r="AW49" s="34"/>
      <c r="AX49" s="34"/>
      <c r="AY49" s="34"/>
      <c r="AZ49" s="34"/>
      <c r="BA49" s="34"/>
    </row>
    <row r="50" spans="1:53" ht="14.25" customHeight="1" x14ac:dyDescent="0.25">
      <c r="A50" s="34">
        <v>47</v>
      </c>
      <c r="B50" s="1" t="str">
        <f>Üldinfo!B49</f>
        <v>Mees</v>
      </c>
      <c r="C50" s="1" t="str">
        <f>Üldinfo!C49</f>
        <v>18-20 a</v>
      </c>
      <c r="D50" s="37"/>
      <c r="E50" s="37"/>
      <c r="F50" s="37"/>
      <c r="G50" s="37"/>
      <c r="H50" s="37"/>
      <c r="I50" s="37" t="s">
        <v>281</v>
      </c>
      <c r="J50" s="37" t="s">
        <v>280</v>
      </c>
      <c r="K50" s="38" t="s">
        <v>283</v>
      </c>
      <c r="L50" s="36"/>
      <c r="M50" s="37" t="s">
        <v>283</v>
      </c>
      <c r="N50" s="37" t="s">
        <v>284</v>
      </c>
      <c r="O50" s="37"/>
      <c r="P50" s="37"/>
      <c r="Q50" s="37"/>
      <c r="R50" s="37"/>
      <c r="S50" s="38"/>
      <c r="T50" s="36"/>
      <c r="U50" s="37"/>
      <c r="V50" s="37"/>
      <c r="W50" s="37"/>
      <c r="X50" s="37"/>
      <c r="Y50" s="37" t="s">
        <v>283</v>
      </c>
      <c r="Z50" s="37"/>
      <c r="AA50" s="38"/>
      <c r="AB50" s="36"/>
      <c r="AC50" s="37"/>
      <c r="AD50" s="37" t="s">
        <v>283</v>
      </c>
      <c r="AE50" s="37"/>
      <c r="AF50" s="37"/>
      <c r="AG50" s="37"/>
      <c r="AH50" s="37"/>
      <c r="AI50" s="38"/>
      <c r="AJ50" s="34">
        <v>1</v>
      </c>
      <c r="AK50" s="34">
        <f t="shared" si="0"/>
        <v>7</v>
      </c>
      <c r="AL50" s="34">
        <f>Üldinfo!AN49</f>
        <v>29</v>
      </c>
      <c r="AM50" s="39">
        <f t="shared" si="5"/>
        <v>0.2413793103448276</v>
      </c>
      <c r="AN50" s="34"/>
      <c r="AO50" s="34">
        <f t="shared" si="6"/>
        <v>7</v>
      </c>
      <c r="AP50" s="34">
        <f t="shared" si="7"/>
        <v>0</v>
      </c>
      <c r="AQ50" s="34">
        <f t="shared" si="8"/>
        <v>0</v>
      </c>
      <c r="AR50" s="34"/>
      <c r="AS50" s="34"/>
      <c r="AT50" s="34"/>
      <c r="AU50" s="34"/>
      <c r="AV50" s="34"/>
      <c r="AW50" s="34"/>
      <c r="AX50" s="34"/>
      <c r="AY50" s="34"/>
      <c r="AZ50" s="34"/>
      <c r="BA50" s="34"/>
    </row>
    <row r="51" spans="1:53" ht="14.25" customHeight="1" x14ac:dyDescent="0.25">
      <c r="A51" s="34">
        <v>48</v>
      </c>
      <c r="B51" s="1" t="str">
        <f>Üldinfo!B50</f>
        <v>Mees</v>
      </c>
      <c r="C51" s="1" t="str">
        <f>Üldinfo!C50</f>
        <v>25-35 a</v>
      </c>
      <c r="D51" s="37"/>
      <c r="E51" s="37"/>
      <c r="F51" s="37"/>
      <c r="G51" s="37"/>
      <c r="H51" s="37"/>
      <c r="I51" s="37"/>
      <c r="J51" s="37"/>
      <c r="K51" s="38"/>
      <c r="L51" s="36"/>
      <c r="M51" s="37"/>
      <c r="N51" s="37"/>
      <c r="O51" s="37"/>
      <c r="P51" s="37"/>
      <c r="Q51" s="37"/>
      <c r="R51" s="37"/>
      <c r="S51" s="38"/>
      <c r="T51" s="36"/>
      <c r="U51" s="37"/>
      <c r="V51" s="37"/>
      <c r="W51" s="37"/>
      <c r="X51" s="37"/>
      <c r="Y51" s="37"/>
      <c r="Z51" s="37"/>
      <c r="AA51" s="38"/>
      <c r="AB51" s="36"/>
      <c r="AC51" s="37"/>
      <c r="AD51" s="37"/>
      <c r="AE51" s="37"/>
      <c r="AF51" s="37"/>
      <c r="AG51" s="37"/>
      <c r="AH51" s="37"/>
      <c r="AI51" s="38"/>
      <c r="AJ51" s="34"/>
      <c r="AK51" s="34">
        <f t="shared" si="0"/>
        <v>0</v>
      </c>
      <c r="AL51" s="34">
        <f>Üldinfo!AN50</f>
        <v>31</v>
      </c>
      <c r="AM51" s="39">
        <f t="shared" si="5"/>
        <v>0</v>
      </c>
      <c r="AN51" s="34"/>
      <c r="AO51" s="34">
        <f t="shared" si="6"/>
        <v>0</v>
      </c>
      <c r="AP51" s="34">
        <f t="shared" si="7"/>
        <v>0</v>
      </c>
      <c r="AQ51" s="34">
        <f t="shared" si="8"/>
        <v>0</v>
      </c>
      <c r="AR51" s="34"/>
      <c r="AS51" s="34"/>
      <c r="AT51" s="34"/>
      <c r="AU51" s="34"/>
      <c r="AV51" s="34"/>
      <c r="AW51" s="34"/>
      <c r="AX51" s="34"/>
      <c r="AY51" s="34"/>
      <c r="AZ51" s="34"/>
      <c r="BA51" s="34"/>
    </row>
    <row r="52" spans="1:53" ht="14.25" customHeight="1" x14ac:dyDescent="0.25">
      <c r="A52" s="34">
        <v>49</v>
      </c>
      <c r="B52" s="1" t="str">
        <f>Üldinfo!B51</f>
        <v>Mees</v>
      </c>
      <c r="C52" s="1" t="str">
        <f>Üldinfo!C51</f>
        <v>18-20 a</v>
      </c>
      <c r="D52" s="37"/>
      <c r="E52" s="37"/>
      <c r="F52" s="37"/>
      <c r="G52" s="37"/>
      <c r="H52" s="37"/>
      <c r="I52" s="37"/>
      <c r="J52" s="37"/>
      <c r="K52" s="38"/>
      <c r="L52" s="36"/>
      <c r="M52" s="37"/>
      <c r="N52" s="37"/>
      <c r="O52" s="37"/>
      <c r="P52" s="37"/>
      <c r="Q52" s="37"/>
      <c r="R52" s="37"/>
      <c r="S52" s="38"/>
      <c r="T52" s="36"/>
      <c r="U52" s="37"/>
      <c r="V52" s="37"/>
      <c r="W52" s="37"/>
      <c r="X52" s="37"/>
      <c r="Y52" s="37"/>
      <c r="Z52" s="37"/>
      <c r="AA52" s="38"/>
      <c r="AB52" s="36"/>
      <c r="AC52" s="37"/>
      <c r="AD52" s="37"/>
      <c r="AE52" s="37"/>
      <c r="AF52" s="37"/>
      <c r="AG52" s="37"/>
      <c r="AH52" s="37"/>
      <c r="AI52" s="38"/>
      <c r="AJ52" s="34"/>
      <c r="AK52" s="34">
        <f t="shared" si="0"/>
        <v>0</v>
      </c>
      <c r="AL52" s="34">
        <f>Üldinfo!AN51</f>
        <v>2</v>
      </c>
      <c r="AM52" s="39">
        <f t="shared" si="5"/>
        <v>0</v>
      </c>
      <c r="AN52" s="34"/>
      <c r="AO52" s="34">
        <f t="shared" si="6"/>
        <v>0</v>
      </c>
      <c r="AP52" s="34">
        <f t="shared" si="7"/>
        <v>0</v>
      </c>
      <c r="AQ52" s="34">
        <f t="shared" si="8"/>
        <v>0</v>
      </c>
      <c r="AR52" s="34"/>
      <c r="AS52" s="34"/>
      <c r="AT52" s="34"/>
      <c r="AU52" s="34"/>
      <c r="AV52" s="34"/>
      <c r="AW52" s="34"/>
      <c r="AX52" s="34"/>
      <c r="AY52" s="34"/>
      <c r="AZ52" s="34"/>
      <c r="BA52" s="34"/>
    </row>
    <row r="53" spans="1:53" ht="14.25" customHeight="1" x14ac:dyDescent="0.25">
      <c r="A53" s="34">
        <v>50</v>
      </c>
      <c r="B53" s="1" t="str">
        <f>Üldinfo!B52</f>
        <v>Mees</v>
      </c>
      <c r="C53" s="1" t="str">
        <f>Üldinfo!C52</f>
        <v>18-19 a</v>
      </c>
      <c r="D53" s="37"/>
      <c r="E53" s="37"/>
      <c r="F53" s="37"/>
      <c r="G53" s="37"/>
      <c r="H53" s="37"/>
      <c r="I53" s="37"/>
      <c r="J53" s="37"/>
      <c r="K53" s="38" t="s">
        <v>281</v>
      </c>
      <c r="L53" s="36" t="s">
        <v>281</v>
      </c>
      <c r="M53" s="37"/>
      <c r="N53" s="37"/>
      <c r="O53" s="37"/>
      <c r="P53" s="37"/>
      <c r="Q53" s="37"/>
      <c r="R53" s="37"/>
      <c r="S53" s="38"/>
      <c r="T53" s="36"/>
      <c r="U53" s="37"/>
      <c r="V53" s="37"/>
      <c r="W53" s="37"/>
      <c r="X53" s="37"/>
      <c r="Y53" s="37" t="s">
        <v>280</v>
      </c>
      <c r="Z53" s="37"/>
      <c r="AA53" s="38"/>
      <c r="AB53" s="36"/>
      <c r="AC53" s="37"/>
      <c r="AD53" s="37"/>
      <c r="AE53" s="37"/>
      <c r="AF53" s="37"/>
      <c r="AG53" s="37"/>
      <c r="AH53" s="37"/>
      <c r="AI53" s="38"/>
      <c r="AJ53" s="34">
        <v>1</v>
      </c>
      <c r="AK53" s="34">
        <f t="shared" si="0"/>
        <v>3</v>
      </c>
      <c r="AL53" s="34">
        <f>Üldinfo!AN52</f>
        <v>27</v>
      </c>
      <c r="AM53" s="39">
        <f t="shared" si="5"/>
        <v>0.1111111111111111</v>
      </c>
      <c r="AN53" s="34"/>
      <c r="AO53" s="34">
        <f t="shared" si="6"/>
        <v>3</v>
      </c>
      <c r="AP53" s="34">
        <f t="shared" si="7"/>
        <v>0</v>
      </c>
      <c r="AQ53" s="34">
        <f t="shared" si="8"/>
        <v>0</v>
      </c>
      <c r="AR53" s="34"/>
      <c r="AS53" s="34"/>
      <c r="AT53" s="34"/>
      <c r="AU53" s="34"/>
      <c r="AV53" s="34"/>
      <c r="AW53" s="34"/>
      <c r="AX53" s="34"/>
      <c r="AY53" s="34"/>
      <c r="AZ53" s="34"/>
      <c r="BA53" s="34"/>
    </row>
    <row r="54" spans="1:53" ht="14.25" customHeight="1" x14ac:dyDescent="0.25">
      <c r="A54" s="34">
        <v>51</v>
      </c>
      <c r="B54" s="1" t="str">
        <f>Üldinfo!B53</f>
        <v>Naine</v>
      </c>
      <c r="C54" s="1" t="str">
        <f>Üldinfo!C53</f>
        <v>25-40 a</v>
      </c>
      <c r="D54" s="37"/>
      <c r="E54" s="37"/>
      <c r="F54" s="37"/>
      <c r="G54" s="37"/>
      <c r="H54" s="37"/>
      <c r="I54" s="37"/>
      <c r="J54" s="37"/>
      <c r="K54" s="38"/>
      <c r="L54" s="36"/>
      <c r="M54" s="37"/>
      <c r="N54" s="37"/>
      <c r="O54" s="37"/>
      <c r="P54" s="37"/>
      <c r="Q54" s="37"/>
      <c r="R54" s="37"/>
      <c r="S54" s="38"/>
      <c r="T54" s="36"/>
      <c r="U54" s="37"/>
      <c r="V54" s="37"/>
      <c r="W54" s="37"/>
      <c r="X54" s="37"/>
      <c r="Y54" s="37"/>
      <c r="Z54" s="37"/>
      <c r="AA54" s="38"/>
      <c r="AB54" s="36"/>
      <c r="AC54" s="37"/>
      <c r="AD54" s="37"/>
      <c r="AE54" s="37"/>
      <c r="AF54" s="37"/>
      <c r="AG54" s="37"/>
      <c r="AH54" s="37"/>
      <c r="AI54" s="38"/>
      <c r="AJ54" s="34"/>
      <c r="AK54" s="34">
        <f t="shared" si="0"/>
        <v>0</v>
      </c>
      <c r="AL54" s="34">
        <f>Üldinfo!AN53</f>
        <v>0</v>
      </c>
      <c r="AM54" s="39" t="e">
        <f t="shared" si="5"/>
        <v>#DIV/0!</v>
      </c>
      <c r="AN54" s="34"/>
      <c r="AO54" s="34">
        <f t="shared" si="6"/>
        <v>0</v>
      </c>
      <c r="AP54" s="34">
        <f t="shared" si="7"/>
        <v>0</v>
      </c>
      <c r="AQ54" s="34">
        <f t="shared" si="8"/>
        <v>0</v>
      </c>
      <c r="AR54" s="34"/>
      <c r="AS54" s="34"/>
      <c r="AT54" s="34"/>
      <c r="AU54" s="34"/>
      <c r="AV54" s="34"/>
      <c r="AW54" s="34"/>
      <c r="AX54" s="34"/>
      <c r="AY54" s="34"/>
      <c r="AZ54" s="34"/>
      <c r="BA54" s="34"/>
    </row>
    <row r="55" spans="1:53" ht="14.25" customHeight="1" x14ac:dyDescent="0.25">
      <c r="A55" s="34">
        <v>52</v>
      </c>
      <c r="B55" s="1" t="str">
        <f>Üldinfo!B54</f>
        <v>Alaealine</v>
      </c>
      <c r="C55" s="1" t="str">
        <f>Üldinfo!C54</f>
        <v>10-16 a</v>
      </c>
      <c r="D55" s="37"/>
      <c r="E55" s="37"/>
      <c r="F55" s="37"/>
      <c r="G55" s="37"/>
      <c r="H55" s="37"/>
      <c r="I55" s="37"/>
      <c r="J55" s="37"/>
      <c r="K55" s="38"/>
      <c r="L55" s="36"/>
      <c r="M55" s="37"/>
      <c r="N55" s="37"/>
      <c r="O55" s="37"/>
      <c r="P55" s="37"/>
      <c r="Q55" s="37"/>
      <c r="R55" s="37"/>
      <c r="S55" s="38"/>
      <c r="T55" s="36"/>
      <c r="U55" s="37"/>
      <c r="V55" s="37"/>
      <c r="W55" s="37"/>
      <c r="X55" s="37"/>
      <c r="Y55" s="37"/>
      <c r="Z55" s="37"/>
      <c r="AA55" s="38"/>
      <c r="AB55" s="36"/>
      <c r="AC55" s="37"/>
      <c r="AD55" s="37"/>
      <c r="AE55" s="37"/>
      <c r="AF55" s="37"/>
      <c r="AG55" s="37"/>
      <c r="AH55" s="37"/>
      <c r="AI55" s="38"/>
      <c r="AJ55" s="34"/>
      <c r="AK55" s="34">
        <f t="shared" si="0"/>
        <v>0</v>
      </c>
      <c r="AL55" s="34">
        <f>Üldinfo!AN54</f>
        <v>0</v>
      </c>
      <c r="AM55" s="39" t="e">
        <f t="shared" si="5"/>
        <v>#DIV/0!</v>
      </c>
      <c r="AN55" s="34"/>
      <c r="AO55" s="34">
        <f t="shared" si="6"/>
        <v>0</v>
      </c>
      <c r="AP55" s="34">
        <f t="shared" si="7"/>
        <v>0</v>
      </c>
      <c r="AQ55" s="34">
        <f t="shared" si="8"/>
        <v>0</v>
      </c>
      <c r="AR55" s="34"/>
      <c r="AS55" s="34"/>
      <c r="AT55" s="34"/>
      <c r="AU55" s="34"/>
      <c r="AV55" s="34"/>
      <c r="AW55" s="34"/>
      <c r="AX55" s="34"/>
      <c r="AY55" s="34"/>
      <c r="AZ55" s="34"/>
      <c r="BA55" s="34"/>
    </row>
    <row r="56" spans="1:53" ht="14.25" customHeight="1" x14ac:dyDescent="0.25">
      <c r="A56" s="34">
        <v>53</v>
      </c>
      <c r="B56" s="1" t="str">
        <f>Üldinfo!B55</f>
        <v>Naine ?</v>
      </c>
      <c r="C56" s="1" t="str">
        <f>Üldinfo!C55</f>
        <v>Täisk</v>
      </c>
      <c r="D56" s="37"/>
      <c r="E56" s="37"/>
      <c r="F56" s="37"/>
      <c r="G56" s="37"/>
      <c r="H56" s="37"/>
      <c r="I56" s="37"/>
      <c r="J56" s="37"/>
      <c r="K56" s="38"/>
      <c r="L56" s="36"/>
      <c r="M56" s="37"/>
      <c r="N56" s="37"/>
      <c r="O56" s="37"/>
      <c r="P56" s="37"/>
      <c r="Q56" s="37"/>
      <c r="R56" s="37"/>
      <c r="S56" s="38"/>
      <c r="T56" s="36"/>
      <c r="U56" s="37"/>
      <c r="V56" s="37"/>
      <c r="W56" s="37"/>
      <c r="X56" s="37"/>
      <c r="Y56" s="37"/>
      <c r="Z56" s="37"/>
      <c r="AA56" s="38"/>
      <c r="AB56" s="36"/>
      <c r="AC56" s="37"/>
      <c r="AD56" s="37"/>
      <c r="AE56" s="37"/>
      <c r="AF56" s="37"/>
      <c r="AG56" s="37"/>
      <c r="AH56" s="37"/>
      <c r="AI56" s="38"/>
      <c r="AJ56" s="34"/>
      <c r="AK56" s="34">
        <f t="shared" si="0"/>
        <v>0</v>
      </c>
      <c r="AL56" s="34">
        <f>Üldinfo!AN55</f>
        <v>0</v>
      </c>
      <c r="AM56" s="39" t="e">
        <f t="shared" si="5"/>
        <v>#DIV/0!</v>
      </c>
      <c r="AN56" s="34"/>
      <c r="AO56" s="34">
        <f t="shared" si="6"/>
        <v>0</v>
      </c>
      <c r="AP56" s="34">
        <f t="shared" si="7"/>
        <v>0</v>
      </c>
      <c r="AQ56" s="34">
        <f t="shared" si="8"/>
        <v>0</v>
      </c>
      <c r="AR56" s="34"/>
      <c r="AS56" s="34"/>
      <c r="AT56" s="34"/>
      <c r="AU56" s="34"/>
      <c r="AV56" s="34"/>
      <c r="AW56" s="34"/>
      <c r="AX56" s="34"/>
      <c r="AY56" s="34"/>
      <c r="AZ56" s="34"/>
      <c r="BA56" s="34"/>
    </row>
    <row r="57" spans="1:53" ht="14.25" customHeight="1" x14ac:dyDescent="0.25">
      <c r="A57" s="34">
        <v>54</v>
      </c>
      <c r="B57" s="1" t="str">
        <f>Üldinfo!B56</f>
        <v>Naine</v>
      </c>
      <c r="C57" s="1" t="str">
        <f>Üldinfo!C56</f>
        <v>44-50 a</v>
      </c>
      <c r="D57" s="37"/>
      <c r="E57" s="37"/>
      <c r="F57" s="37"/>
      <c r="G57" s="37"/>
      <c r="H57" s="37"/>
      <c r="I57" s="37" t="s">
        <v>280</v>
      </c>
      <c r="J57" s="37"/>
      <c r="K57" s="38"/>
      <c r="L57" s="36"/>
      <c r="M57" s="37"/>
      <c r="N57" s="37"/>
      <c r="O57" s="37"/>
      <c r="P57" s="37"/>
      <c r="Q57" s="37"/>
      <c r="R57" s="37"/>
      <c r="S57" s="38"/>
      <c r="T57" s="36"/>
      <c r="U57" s="37"/>
      <c r="V57" s="37"/>
      <c r="W57" s="37"/>
      <c r="X57" s="37"/>
      <c r="Y57" s="37"/>
      <c r="Z57" s="37"/>
      <c r="AA57" s="38"/>
      <c r="AB57" s="36"/>
      <c r="AC57" s="37"/>
      <c r="AD57" s="37"/>
      <c r="AE57" s="37"/>
      <c r="AF57" s="37"/>
      <c r="AG57" s="37"/>
      <c r="AH57" s="37"/>
      <c r="AI57" s="38"/>
      <c r="AJ57" s="34">
        <v>1</v>
      </c>
      <c r="AK57" s="34">
        <f t="shared" si="0"/>
        <v>1</v>
      </c>
      <c r="AL57" s="34">
        <f>Üldinfo!AN56</f>
        <v>17</v>
      </c>
      <c r="AM57" s="39">
        <f t="shared" si="5"/>
        <v>5.8823529411764705E-2</v>
      </c>
      <c r="AN57" s="34"/>
      <c r="AO57" s="34">
        <f t="shared" si="6"/>
        <v>1</v>
      </c>
      <c r="AP57" s="34">
        <f t="shared" si="7"/>
        <v>0</v>
      </c>
      <c r="AQ57" s="34">
        <f t="shared" si="8"/>
        <v>0</v>
      </c>
      <c r="AR57" s="34"/>
      <c r="AS57" s="34"/>
      <c r="AT57" s="34"/>
      <c r="AU57" s="34"/>
      <c r="AV57" s="34"/>
      <c r="AW57" s="34"/>
      <c r="AX57" s="34"/>
      <c r="AY57" s="34"/>
      <c r="AZ57" s="34"/>
      <c r="BA57" s="34"/>
    </row>
    <row r="58" spans="1:53" ht="14.25" customHeight="1" x14ac:dyDescent="0.25">
      <c r="A58" s="34">
        <v>55</v>
      </c>
      <c r="B58" s="1" t="str">
        <f>Üldinfo!B57</f>
        <v>Mees</v>
      </c>
      <c r="C58" s="1" t="str">
        <f>Üldinfo!C57</f>
        <v>25-35 a</v>
      </c>
      <c r="D58" s="37"/>
      <c r="E58" s="37"/>
      <c r="F58" s="37"/>
      <c r="G58" s="37"/>
      <c r="H58" s="37"/>
      <c r="I58" s="37"/>
      <c r="J58" s="37"/>
      <c r="K58" s="38"/>
      <c r="L58" s="36"/>
      <c r="M58" s="37"/>
      <c r="N58" s="37"/>
      <c r="O58" s="37"/>
      <c r="P58" s="37"/>
      <c r="Q58" s="37"/>
      <c r="R58" s="37"/>
      <c r="S58" s="38"/>
      <c r="T58" s="36"/>
      <c r="U58" s="37"/>
      <c r="V58" s="37"/>
      <c r="W58" s="37"/>
      <c r="X58" s="37"/>
      <c r="Y58" s="37"/>
      <c r="Z58" s="37"/>
      <c r="AA58" s="38"/>
      <c r="AB58" s="36"/>
      <c r="AC58" s="37"/>
      <c r="AD58" s="37"/>
      <c r="AE58" s="37"/>
      <c r="AF58" s="37"/>
      <c r="AG58" s="37"/>
      <c r="AH58" s="37"/>
      <c r="AI58" s="38"/>
      <c r="AJ58" s="34"/>
      <c r="AK58" s="34">
        <f t="shared" si="0"/>
        <v>0</v>
      </c>
      <c r="AL58" s="34">
        <f>Üldinfo!AN57</f>
        <v>28</v>
      </c>
      <c r="AM58" s="39">
        <f t="shared" si="5"/>
        <v>0</v>
      </c>
      <c r="AN58" s="34"/>
      <c r="AO58" s="34">
        <f t="shared" si="6"/>
        <v>0</v>
      </c>
      <c r="AP58" s="34">
        <f t="shared" si="7"/>
        <v>0</v>
      </c>
      <c r="AQ58" s="34">
        <f t="shared" si="8"/>
        <v>0</v>
      </c>
      <c r="AR58" s="34"/>
      <c r="AS58" s="34"/>
      <c r="AT58" s="34"/>
      <c r="AU58" s="34"/>
      <c r="AV58" s="34"/>
      <c r="AW58" s="34"/>
      <c r="AX58" s="34"/>
      <c r="AY58" s="34"/>
      <c r="AZ58" s="34"/>
      <c r="BA58" s="34"/>
    </row>
    <row r="59" spans="1:53" ht="14.25" customHeight="1" x14ac:dyDescent="0.25">
      <c r="A59" s="34">
        <v>56</v>
      </c>
      <c r="B59" s="1" t="str">
        <f>Üldinfo!B58</f>
        <v>Mees</v>
      </c>
      <c r="C59" s="1" t="str">
        <f>Üldinfo!C58</f>
        <v>50+ a</v>
      </c>
      <c r="D59" s="37"/>
      <c r="E59" s="37"/>
      <c r="F59" s="37"/>
      <c r="G59" s="37"/>
      <c r="H59" s="37"/>
      <c r="I59" s="37"/>
      <c r="J59" s="37"/>
      <c r="K59" s="38"/>
      <c r="L59" s="36"/>
      <c r="M59" s="37"/>
      <c r="N59" s="37"/>
      <c r="O59" s="37"/>
      <c r="P59" s="37"/>
      <c r="Q59" s="37"/>
      <c r="R59" s="37"/>
      <c r="S59" s="38"/>
      <c r="T59" s="36"/>
      <c r="U59" s="37"/>
      <c r="V59" s="37"/>
      <c r="W59" s="37"/>
      <c r="X59" s="37"/>
      <c r="Y59" s="37"/>
      <c r="Z59" s="37"/>
      <c r="AA59" s="38"/>
      <c r="AB59" s="36"/>
      <c r="AC59" s="37"/>
      <c r="AD59" s="37"/>
      <c r="AE59" s="37"/>
      <c r="AF59" s="37"/>
      <c r="AG59" s="37"/>
      <c r="AH59" s="37"/>
      <c r="AI59" s="38"/>
      <c r="AJ59" s="34"/>
      <c r="AK59" s="34">
        <f t="shared" si="0"/>
        <v>0</v>
      </c>
      <c r="AL59" s="34">
        <f>Üldinfo!AN58</f>
        <v>29</v>
      </c>
      <c r="AM59" s="39">
        <f t="shared" si="5"/>
        <v>0</v>
      </c>
      <c r="AN59" s="34"/>
      <c r="AO59" s="34">
        <f t="shared" si="6"/>
        <v>0</v>
      </c>
      <c r="AP59" s="34">
        <f t="shared" si="7"/>
        <v>0</v>
      </c>
      <c r="AQ59" s="34">
        <f t="shared" si="8"/>
        <v>0</v>
      </c>
      <c r="AR59" s="34"/>
      <c r="AS59" s="34"/>
      <c r="AT59" s="34"/>
      <c r="AU59" s="34"/>
      <c r="AV59" s="34"/>
      <c r="AW59" s="34"/>
      <c r="AX59" s="34"/>
      <c r="AY59" s="34"/>
      <c r="AZ59" s="34"/>
      <c r="BA59" s="34"/>
    </row>
    <row r="60" spans="1:53" ht="14.25" customHeight="1" x14ac:dyDescent="0.25">
      <c r="A60" s="34">
        <v>57</v>
      </c>
      <c r="B60" s="1" t="str">
        <f>Üldinfo!B59</f>
        <v>Naine</v>
      </c>
      <c r="C60" s="1" t="str">
        <f>Üldinfo!C59</f>
        <v>25-35 a</v>
      </c>
      <c r="D60" s="37"/>
      <c r="E60" s="37"/>
      <c r="F60" s="37"/>
      <c r="G60" s="37"/>
      <c r="H60" s="37"/>
      <c r="I60" s="37" t="s">
        <v>283</v>
      </c>
      <c r="J60" s="37"/>
      <c r="K60" s="38"/>
      <c r="L60" s="36"/>
      <c r="M60" s="37"/>
      <c r="N60" s="37"/>
      <c r="O60" s="37"/>
      <c r="P60" s="37"/>
      <c r="Q60" s="37"/>
      <c r="R60" s="37"/>
      <c r="S60" s="38"/>
      <c r="T60" s="36"/>
      <c r="U60" s="37"/>
      <c r="V60" s="37"/>
      <c r="W60" s="37"/>
      <c r="X60" s="37"/>
      <c r="Y60" s="37"/>
      <c r="Z60" s="37" t="s">
        <v>281</v>
      </c>
      <c r="AA60" s="38"/>
      <c r="AB60" s="36"/>
      <c r="AC60" s="37"/>
      <c r="AD60" s="37" t="s">
        <v>283</v>
      </c>
      <c r="AE60" s="37"/>
      <c r="AF60" s="37"/>
      <c r="AG60" s="37"/>
      <c r="AH60" s="37"/>
      <c r="AI60" s="38"/>
      <c r="AJ60" s="34">
        <v>1</v>
      </c>
      <c r="AK60" s="34">
        <f t="shared" si="0"/>
        <v>3</v>
      </c>
      <c r="AL60" s="34">
        <f>Üldinfo!AN59</f>
        <v>27</v>
      </c>
      <c r="AM60" s="39">
        <f t="shared" si="5"/>
        <v>0.1111111111111111</v>
      </c>
      <c r="AN60" s="34"/>
      <c r="AO60" s="34">
        <f t="shared" si="6"/>
        <v>3</v>
      </c>
      <c r="AP60" s="34">
        <f t="shared" si="7"/>
        <v>0</v>
      </c>
      <c r="AQ60" s="34">
        <f t="shared" si="8"/>
        <v>0</v>
      </c>
      <c r="AR60" s="34"/>
      <c r="AS60" s="34"/>
      <c r="AT60" s="34"/>
      <c r="AU60" s="34"/>
      <c r="AV60" s="34"/>
      <c r="AW60" s="34"/>
      <c r="AX60" s="34"/>
      <c r="AY60" s="34"/>
      <c r="AZ60" s="34"/>
      <c r="BA60" s="34"/>
    </row>
    <row r="61" spans="1:53" ht="14.25" customHeight="1" x14ac:dyDescent="0.25">
      <c r="A61" s="34">
        <v>58</v>
      </c>
      <c r="B61" s="1" t="str">
        <f>Üldinfo!B60</f>
        <v>Alaealine</v>
      </c>
      <c r="C61" s="1" t="str">
        <f>Üldinfo!C60</f>
        <v>4-8 a</v>
      </c>
      <c r="D61" s="37"/>
      <c r="E61" s="37"/>
      <c r="F61" s="37"/>
      <c r="G61" s="37"/>
      <c r="H61" s="37"/>
      <c r="I61" s="37"/>
      <c r="J61" s="37"/>
      <c r="K61" s="38"/>
      <c r="L61" s="36"/>
      <c r="M61" s="37"/>
      <c r="N61" s="37"/>
      <c r="O61" s="37"/>
      <c r="P61" s="37"/>
      <c r="Q61" s="37"/>
      <c r="R61" s="37"/>
      <c r="S61" s="38"/>
      <c r="T61" s="36"/>
      <c r="U61" s="37"/>
      <c r="V61" s="37"/>
      <c r="W61" s="37"/>
      <c r="X61" s="37"/>
      <c r="Y61" s="37"/>
      <c r="Z61" s="37"/>
      <c r="AA61" s="38"/>
      <c r="AB61" s="36"/>
      <c r="AC61" s="37"/>
      <c r="AD61" s="37"/>
      <c r="AE61" s="37"/>
      <c r="AF61" s="37"/>
      <c r="AG61" s="37"/>
      <c r="AH61" s="37"/>
      <c r="AI61" s="38"/>
      <c r="AJ61" s="34"/>
      <c r="AK61" s="34">
        <f t="shared" si="0"/>
        <v>0</v>
      </c>
      <c r="AL61" s="34">
        <f>Üldinfo!AN60</f>
        <v>0</v>
      </c>
      <c r="AM61" s="39" t="e">
        <f t="shared" si="5"/>
        <v>#DIV/0!</v>
      </c>
      <c r="AN61" s="34"/>
      <c r="AO61" s="34">
        <f t="shared" si="6"/>
        <v>0</v>
      </c>
      <c r="AP61" s="34">
        <f t="shared" si="7"/>
        <v>0</v>
      </c>
      <c r="AQ61" s="34">
        <f t="shared" si="8"/>
        <v>0</v>
      </c>
      <c r="AR61" s="34"/>
      <c r="AS61" s="34"/>
      <c r="AT61" s="34"/>
      <c r="AU61" s="34"/>
      <c r="AV61" s="34"/>
      <c r="AW61" s="34"/>
      <c r="AX61" s="34"/>
      <c r="AY61" s="34"/>
      <c r="AZ61" s="34"/>
      <c r="BA61" s="34"/>
    </row>
    <row r="62" spans="1:53" ht="14.25" customHeight="1" x14ac:dyDescent="0.25">
      <c r="A62" s="34">
        <v>59</v>
      </c>
      <c r="B62" s="1" t="str">
        <f>Üldinfo!B61</f>
        <v>Mees</v>
      </c>
      <c r="C62" s="1" t="str">
        <f>Üldinfo!C61</f>
        <v>40+ a</v>
      </c>
      <c r="D62" s="37"/>
      <c r="E62" s="37"/>
      <c r="F62" s="37"/>
      <c r="G62" s="37"/>
      <c r="H62" s="37"/>
      <c r="I62" s="37"/>
      <c r="J62" s="37"/>
      <c r="K62" s="38"/>
      <c r="L62" s="36"/>
      <c r="M62" s="37"/>
      <c r="N62" s="37"/>
      <c r="O62" s="37"/>
      <c r="P62" s="37"/>
      <c r="Q62" s="37"/>
      <c r="R62" s="37"/>
      <c r="S62" s="38"/>
      <c r="T62" s="36"/>
      <c r="U62" s="37"/>
      <c r="V62" s="37"/>
      <c r="W62" s="37"/>
      <c r="X62" s="37"/>
      <c r="Y62" s="37"/>
      <c r="Z62" s="37"/>
      <c r="AA62" s="38"/>
      <c r="AB62" s="36"/>
      <c r="AC62" s="37"/>
      <c r="AD62" s="37"/>
      <c r="AE62" s="37"/>
      <c r="AF62" s="37"/>
      <c r="AG62" s="37"/>
      <c r="AH62" s="37"/>
      <c r="AI62" s="38"/>
      <c r="AJ62" s="34"/>
      <c r="AK62" s="34">
        <f t="shared" si="0"/>
        <v>0</v>
      </c>
      <c r="AL62" s="34">
        <f>Üldinfo!AN61</f>
        <v>0</v>
      </c>
      <c r="AM62" s="39" t="e">
        <f t="shared" si="5"/>
        <v>#DIV/0!</v>
      </c>
      <c r="AN62" s="34"/>
      <c r="AO62" s="34">
        <f t="shared" si="6"/>
        <v>0</v>
      </c>
      <c r="AP62" s="34">
        <f t="shared" si="7"/>
        <v>0</v>
      </c>
      <c r="AQ62" s="34">
        <f t="shared" si="8"/>
        <v>0</v>
      </c>
      <c r="AR62" s="34"/>
      <c r="AS62" s="34"/>
      <c r="AT62" s="34"/>
      <c r="AU62" s="34"/>
      <c r="AV62" s="34"/>
      <c r="AW62" s="34"/>
      <c r="AX62" s="34"/>
      <c r="AY62" s="34"/>
      <c r="AZ62" s="34"/>
      <c r="BA62" s="34"/>
    </row>
    <row r="63" spans="1:53" ht="14.25" customHeight="1" x14ac:dyDescent="0.25">
      <c r="A63" s="34">
        <v>60</v>
      </c>
      <c r="B63" s="1" t="str">
        <f>Üldinfo!B62</f>
        <v>Alaealine</v>
      </c>
      <c r="C63" s="1" t="str">
        <f>Üldinfo!C62</f>
        <v>0 ± 2 k</v>
      </c>
      <c r="D63" s="37"/>
      <c r="E63" s="37"/>
      <c r="F63" s="37"/>
      <c r="G63" s="37"/>
      <c r="H63" s="37"/>
      <c r="I63" s="37"/>
      <c r="J63" s="37"/>
      <c r="K63" s="38"/>
      <c r="L63" s="36"/>
      <c r="M63" s="37"/>
      <c r="N63" s="37"/>
      <c r="O63" s="37"/>
      <c r="P63" s="37"/>
      <c r="Q63" s="37"/>
      <c r="R63" s="37"/>
      <c r="S63" s="38"/>
      <c r="T63" s="36"/>
      <c r="U63" s="37"/>
      <c r="V63" s="37"/>
      <c r="W63" s="37"/>
      <c r="X63" s="37"/>
      <c r="Y63" s="37"/>
      <c r="Z63" s="37"/>
      <c r="AA63" s="38"/>
      <c r="AB63" s="36"/>
      <c r="AC63" s="37"/>
      <c r="AD63" s="37"/>
      <c r="AE63" s="37"/>
      <c r="AF63" s="37"/>
      <c r="AG63" s="37"/>
      <c r="AH63" s="37"/>
      <c r="AI63" s="38"/>
      <c r="AJ63" s="34"/>
      <c r="AK63" s="34">
        <f t="shared" si="0"/>
        <v>0</v>
      </c>
      <c r="AL63" s="34">
        <f>Üldinfo!AN62</f>
        <v>0</v>
      </c>
      <c r="AM63" s="39" t="e">
        <f t="shared" si="5"/>
        <v>#DIV/0!</v>
      </c>
      <c r="AN63" s="34"/>
      <c r="AO63" s="34">
        <f t="shared" si="6"/>
        <v>0</v>
      </c>
      <c r="AP63" s="34">
        <f t="shared" si="7"/>
        <v>0</v>
      </c>
      <c r="AQ63" s="34">
        <f t="shared" si="8"/>
        <v>0</v>
      </c>
      <c r="AR63" s="34"/>
      <c r="AS63" s="34"/>
      <c r="AT63" s="34"/>
      <c r="AU63" s="34"/>
      <c r="AV63" s="34"/>
      <c r="AW63" s="34"/>
      <c r="AX63" s="34"/>
      <c r="AY63" s="34"/>
      <c r="AZ63" s="34"/>
      <c r="BA63" s="34"/>
    </row>
    <row r="64" spans="1:53" ht="14.25" customHeight="1" x14ac:dyDescent="0.25">
      <c r="A64" s="34">
        <v>61</v>
      </c>
      <c r="B64" s="1" t="str">
        <f>Üldinfo!B63</f>
        <v>Alaealine</v>
      </c>
      <c r="C64" s="1" t="str">
        <f>Üldinfo!C63</f>
        <v>12-16 a</v>
      </c>
      <c r="D64" s="37"/>
      <c r="E64" s="37"/>
      <c r="F64" s="37"/>
      <c r="G64" s="37"/>
      <c r="H64" s="37"/>
      <c r="I64" s="37"/>
      <c r="J64" s="37"/>
      <c r="K64" s="38"/>
      <c r="L64" s="36"/>
      <c r="M64" s="37"/>
      <c r="N64" s="37" t="s">
        <v>281</v>
      </c>
      <c r="O64" s="37"/>
      <c r="P64" s="37"/>
      <c r="Q64" s="37"/>
      <c r="R64" s="37"/>
      <c r="S64" s="38"/>
      <c r="T64" s="36"/>
      <c r="U64" s="37"/>
      <c r="V64" s="37"/>
      <c r="W64" s="37"/>
      <c r="X64" s="37"/>
      <c r="Y64" s="37" t="s">
        <v>281</v>
      </c>
      <c r="Z64" s="37"/>
      <c r="AA64" s="38"/>
      <c r="AB64" s="36"/>
      <c r="AC64" s="37"/>
      <c r="AD64" s="37"/>
      <c r="AE64" s="37"/>
      <c r="AF64" s="37"/>
      <c r="AG64" s="37"/>
      <c r="AH64" s="37"/>
      <c r="AI64" s="38"/>
      <c r="AJ64" s="34">
        <v>1</v>
      </c>
      <c r="AK64" s="34">
        <f t="shared" si="0"/>
        <v>2</v>
      </c>
      <c r="AL64" s="34">
        <f>Üldinfo!AN63</f>
        <v>21</v>
      </c>
      <c r="AM64" s="39">
        <f t="shared" si="5"/>
        <v>9.5238095238095233E-2</v>
      </c>
      <c r="AN64" s="34"/>
      <c r="AO64" s="34">
        <f t="shared" si="6"/>
        <v>2</v>
      </c>
      <c r="AP64" s="34">
        <f t="shared" si="7"/>
        <v>0</v>
      </c>
      <c r="AQ64" s="34">
        <f t="shared" si="8"/>
        <v>0</v>
      </c>
      <c r="AR64" s="34"/>
      <c r="AS64" s="34"/>
      <c r="AT64" s="34"/>
      <c r="AU64" s="34"/>
      <c r="AV64" s="34"/>
      <c r="AW64" s="34"/>
      <c r="AX64" s="34"/>
      <c r="AY64" s="34"/>
      <c r="AZ64" s="34"/>
      <c r="BA64" s="34"/>
    </row>
    <row r="65" spans="1:53" ht="14.25" customHeight="1" x14ac:dyDescent="0.25">
      <c r="A65" s="34">
        <v>62</v>
      </c>
      <c r="B65" s="1" t="str">
        <f>Üldinfo!B64</f>
        <v>Alaealine</v>
      </c>
      <c r="C65" s="1" t="str">
        <f>Üldinfo!C64</f>
        <v>2 a ± 8 k</v>
      </c>
      <c r="D65" s="37"/>
      <c r="E65" s="37"/>
      <c r="F65" s="37"/>
      <c r="G65" s="37"/>
      <c r="H65" s="37"/>
      <c r="I65" s="37"/>
      <c r="J65" s="37"/>
      <c r="K65" s="38"/>
      <c r="L65" s="36"/>
      <c r="M65" s="37"/>
      <c r="N65" s="37"/>
      <c r="O65" s="37"/>
      <c r="P65" s="37"/>
      <c r="Q65" s="37"/>
      <c r="R65" s="37"/>
      <c r="S65" s="38"/>
      <c r="T65" s="36"/>
      <c r="U65" s="37"/>
      <c r="V65" s="37"/>
      <c r="W65" s="37"/>
      <c r="X65" s="37"/>
      <c r="Y65" s="37"/>
      <c r="Z65" s="37"/>
      <c r="AA65" s="38"/>
      <c r="AB65" s="36"/>
      <c r="AC65" s="37"/>
      <c r="AD65" s="37"/>
      <c r="AE65" s="37"/>
      <c r="AF65" s="37"/>
      <c r="AG65" s="37"/>
      <c r="AH65" s="37"/>
      <c r="AI65" s="38"/>
      <c r="AJ65" s="34"/>
      <c r="AK65" s="34">
        <f t="shared" si="0"/>
        <v>0</v>
      </c>
      <c r="AL65" s="34">
        <f>Üldinfo!AN64</f>
        <v>11</v>
      </c>
      <c r="AM65" s="39">
        <f t="shared" si="5"/>
        <v>0</v>
      </c>
      <c r="AN65" s="34"/>
      <c r="AO65" s="34">
        <f t="shared" si="6"/>
        <v>0</v>
      </c>
      <c r="AP65" s="34">
        <f t="shared" si="7"/>
        <v>0</v>
      </c>
      <c r="AQ65" s="34">
        <f t="shared" si="8"/>
        <v>0</v>
      </c>
      <c r="AR65" s="34"/>
      <c r="AS65" s="34"/>
      <c r="AT65" s="34"/>
      <c r="AU65" s="34"/>
      <c r="AV65" s="34"/>
      <c r="AW65" s="34"/>
      <c r="AX65" s="34"/>
      <c r="AY65" s="34"/>
      <c r="AZ65" s="34"/>
      <c r="BA65" s="34"/>
    </row>
    <row r="66" spans="1:53" ht="14.25" customHeight="1" x14ac:dyDescent="0.25">
      <c r="A66" s="34">
        <v>63</v>
      </c>
      <c r="B66" s="1" t="str">
        <f>Üldinfo!B65</f>
        <v>Alaealine</v>
      </c>
      <c r="C66" s="1" t="str">
        <f>Üldinfo!C65</f>
        <v>4-8 a</v>
      </c>
      <c r="D66" s="37"/>
      <c r="E66" s="37"/>
      <c r="F66" s="37"/>
      <c r="G66" s="37"/>
      <c r="H66" s="37"/>
      <c r="I66" s="37"/>
      <c r="J66" s="37"/>
      <c r="K66" s="38"/>
      <c r="L66" s="36"/>
      <c r="M66" s="37"/>
      <c r="N66" s="37"/>
      <c r="O66" s="37"/>
      <c r="P66" s="37"/>
      <c r="Q66" s="37"/>
      <c r="R66" s="37"/>
      <c r="S66" s="38"/>
      <c r="T66" s="36"/>
      <c r="U66" s="37"/>
      <c r="V66" s="37"/>
      <c r="W66" s="37"/>
      <c r="X66" s="37"/>
      <c r="Y66" s="37"/>
      <c r="Z66" s="37"/>
      <c r="AA66" s="38"/>
      <c r="AB66" s="36"/>
      <c r="AC66" s="37"/>
      <c r="AD66" s="37"/>
      <c r="AE66" s="37"/>
      <c r="AF66" s="37"/>
      <c r="AG66" s="37"/>
      <c r="AH66" s="37"/>
      <c r="AI66" s="38"/>
      <c r="AJ66" s="34"/>
      <c r="AK66" s="34">
        <f t="shared" si="0"/>
        <v>0</v>
      </c>
      <c r="AL66" s="34">
        <f>Üldinfo!AN65</f>
        <v>0</v>
      </c>
      <c r="AM66" s="39" t="e">
        <f t="shared" si="5"/>
        <v>#DIV/0!</v>
      </c>
      <c r="AN66" s="34"/>
      <c r="AO66" s="34">
        <f t="shared" si="6"/>
        <v>0</v>
      </c>
      <c r="AP66" s="34">
        <f t="shared" si="7"/>
        <v>0</v>
      </c>
      <c r="AQ66" s="34">
        <f t="shared" si="8"/>
        <v>0</v>
      </c>
      <c r="AR66" s="34"/>
      <c r="AS66" s="34"/>
      <c r="AT66" s="34"/>
      <c r="AU66" s="34"/>
      <c r="AV66" s="34"/>
      <c r="AW66" s="34"/>
      <c r="AX66" s="34"/>
      <c r="AY66" s="34"/>
      <c r="AZ66" s="34"/>
      <c r="BA66" s="34"/>
    </row>
    <row r="67" spans="1:53" ht="14.25" customHeight="1" x14ac:dyDescent="0.25">
      <c r="A67" s="34">
        <v>64</v>
      </c>
      <c r="B67" s="1" t="str">
        <f>Üldinfo!B66</f>
        <v>Mees</v>
      </c>
      <c r="C67" s="1" t="str">
        <f>Üldinfo!C66</f>
        <v>20-25 a</v>
      </c>
      <c r="D67" s="37"/>
      <c r="E67" s="37"/>
      <c r="F67" s="37"/>
      <c r="G67" s="37"/>
      <c r="H67" s="37"/>
      <c r="I67" s="37"/>
      <c r="J67" s="37"/>
      <c r="K67" s="38"/>
      <c r="L67" s="36"/>
      <c r="M67" s="37" t="s">
        <v>285</v>
      </c>
      <c r="N67" s="37" t="s">
        <v>285</v>
      </c>
      <c r="O67" s="37" t="s">
        <v>284</v>
      </c>
      <c r="P67" s="37" t="s">
        <v>283</v>
      </c>
      <c r="Q67" s="37"/>
      <c r="R67" s="37"/>
      <c r="S67" s="38"/>
      <c r="T67" s="36"/>
      <c r="U67" s="37"/>
      <c r="V67" s="37"/>
      <c r="W67" s="37"/>
      <c r="X67" s="37" t="s">
        <v>281</v>
      </c>
      <c r="Y67" s="37" t="s">
        <v>285</v>
      </c>
      <c r="Z67" s="37" t="s">
        <v>283</v>
      </c>
      <c r="AA67" s="38" t="s">
        <v>281</v>
      </c>
      <c r="AB67" s="36" t="s">
        <v>281</v>
      </c>
      <c r="AC67" s="37" t="s">
        <v>281</v>
      </c>
      <c r="AD67" s="37" t="s">
        <v>285</v>
      </c>
      <c r="AE67" s="37"/>
      <c r="AF67" s="37"/>
      <c r="AG67" s="37"/>
      <c r="AH67" s="37"/>
      <c r="AI67" s="38"/>
      <c r="AJ67" s="34">
        <v>1</v>
      </c>
      <c r="AK67" s="34">
        <f t="shared" si="0"/>
        <v>11</v>
      </c>
      <c r="AL67" s="34">
        <f>Üldinfo!AN66</f>
        <v>23</v>
      </c>
      <c r="AM67" s="39">
        <f t="shared" si="5"/>
        <v>0.47826086956521741</v>
      </c>
      <c r="AN67" s="34"/>
      <c r="AO67" s="34">
        <f t="shared" si="6"/>
        <v>11</v>
      </c>
      <c r="AP67" s="34">
        <f t="shared" si="7"/>
        <v>0</v>
      </c>
      <c r="AQ67" s="34">
        <f t="shared" si="8"/>
        <v>0</v>
      </c>
      <c r="AR67" s="34"/>
      <c r="AS67" s="34"/>
      <c r="AT67" s="34"/>
      <c r="AU67" s="34"/>
      <c r="AV67" s="34"/>
      <c r="AW67" s="34"/>
      <c r="AX67" s="34"/>
      <c r="AY67" s="34"/>
      <c r="AZ67" s="34"/>
      <c r="BA67" s="34"/>
    </row>
    <row r="68" spans="1:53" ht="14.25" customHeight="1" x14ac:dyDescent="0.25">
      <c r="A68" s="34">
        <v>65</v>
      </c>
      <c r="B68" s="1" t="str">
        <f>Üldinfo!B67</f>
        <v>Mees</v>
      </c>
      <c r="C68" s="1" t="str">
        <f>Üldinfo!C67</f>
        <v>35-45 a</v>
      </c>
      <c r="D68" s="37"/>
      <c r="E68" s="37"/>
      <c r="F68" s="37"/>
      <c r="G68" s="37"/>
      <c r="H68" s="37"/>
      <c r="I68" s="37"/>
      <c r="J68" s="37"/>
      <c r="K68" s="38"/>
      <c r="L68" s="36"/>
      <c r="M68" s="37"/>
      <c r="N68" s="37"/>
      <c r="O68" s="37"/>
      <c r="P68" s="37"/>
      <c r="Q68" s="37"/>
      <c r="R68" s="37"/>
      <c r="S68" s="38"/>
      <c r="T68" s="36"/>
      <c r="U68" s="37"/>
      <c r="V68" s="37"/>
      <c r="W68" s="37"/>
      <c r="X68" s="37"/>
      <c r="Y68" s="37"/>
      <c r="Z68" s="37"/>
      <c r="AA68" s="38"/>
      <c r="AB68" s="36"/>
      <c r="AC68" s="37"/>
      <c r="AD68" s="37"/>
      <c r="AE68" s="37"/>
      <c r="AF68" s="37"/>
      <c r="AG68" s="37"/>
      <c r="AH68" s="37"/>
      <c r="AI68" s="38"/>
      <c r="AJ68" s="34"/>
      <c r="AK68" s="34">
        <f t="shared" si="0"/>
        <v>0</v>
      </c>
      <c r="AL68" s="34">
        <f>Üldinfo!AN67</f>
        <v>11</v>
      </c>
      <c r="AM68" s="39">
        <f t="shared" si="5"/>
        <v>0</v>
      </c>
      <c r="AN68" s="34"/>
      <c r="AO68" s="34">
        <f t="shared" si="6"/>
        <v>0</v>
      </c>
      <c r="AP68" s="34">
        <f t="shared" si="7"/>
        <v>0</v>
      </c>
      <c r="AQ68" s="34">
        <f t="shared" si="8"/>
        <v>0</v>
      </c>
      <c r="AR68" s="34"/>
      <c r="AS68" s="34"/>
      <c r="AT68" s="34"/>
      <c r="AU68" s="34"/>
      <c r="AV68" s="34"/>
      <c r="AW68" s="34"/>
      <c r="AX68" s="34"/>
      <c r="AY68" s="34"/>
      <c r="AZ68" s="34"/>
      <c r="BA68" s="34"/>
    </row>
    <row r="69" spans="1:53" ht="14.25" customHeight="1" x14ac:dyDescent="0.25">
      <c r="A69" s="34">
        <v>66</v>
      </c>
      <c r="B69" s="1" t="str">
        <f>Üldinfo!B68</f>
        <v>Alaealine</v>
      </c>
      <c r="C69" s="1" t="str">
        <f>Üldinfo!C68</f>
        <v>11-16 a</v>
      </c>
      <c r="D69" s="37"/>
      <c r="E69" s="37"/>
      <c r="F69" s="37"/>
      <c r="G69" s="37"/>
      <c r="H69" s="37"/>
      <c r="I69" s="37"/>
      <c r="J69" s="37"/>
      <c r="K69" s="38" t="s">
        <v>281</v>
      </c>
      <c r="L69" s="36"/>
      <c r="M69" s="37"/>
      <c r="N69" s="37"/>
      <c r="O69" s="37"/>
      <c r="P69" s="37"/>
      <c r="Q69" s="37"/>
      <c r="R69" s="37"/>
      <c r="S69" s="38"/>
      <c r="T69" s="36"/>
      <c r="U69" s="37"/>
      <c r="V69" s="37"/>
      <c r="W69" s="37"/>
      <c r="X69" s="37"/>
      <c r="Y69" s="37"/>
      <c r="Z69" s="37"/>
      <c r="AA69" s="38"/>
      <c r="AB69" s="36"/>
      <c r="AC69" s="37"/>
      <c r="AD69" s="37"/>
      <c r="AE69" s="37"/>
      <c r="AF69" s="37"/>
      <c r="AG69" s="37"/>
      <c r="AH69" s="37"/>
      <c r="AI69" s="38"/>
      <c r="AJ69" s="34">
        <v>1</v>
      </c>
      <c r="AK69" s="34">
        <f t="shared" si="0"/>
        <v>1</v>
      </c>
      <c r="AL69" s="34">
        <f>Üldinfo!AN68</f>
        <v>1</v>
      </c>
      <c r="AM69" s="39">
        <f t="shared" si="5"/>
        <v>1</v>
      </c>
      <c r="AN69" s="34"/>
      <c r="AO69" s="34">
        <f t="shared" si="6"/>
        <v>1</v>
      </c>
      <c r="AP69" s="34">
        <f t="shared" si="7"/>
        <v>0</v>
      </c>
      <c r="AQ69" s="34">
        <f t="shared" si="8"/>
        <v>0</v>
      </c>
      <c r="AR69" s="34"/>
      <c r="AS69" s="34"/>
      <c r="AT69" s="34"/>
      <c r="AU69" s="34"/>
      <c r="AV69" s="34"/>
      <c r="AW69" s="34"/>
      <c r="AX69" s="34"/>
      <c r="AY69" s="34"/>
      <c r="AZ69" s="34"/>
      <c r="BA69" s="34"/>
    </row>
    <row r="70" spans="1:53" ht="14.25" customHeight="1" x14ac:dyDescent="0.25">
      <c r="A70" s="34">
        <v>67</v>
      </c>
      <c r="B70" s="1" t="str">
        <f>Üldinfo!B69</f>
        <v>Mees</v>
      </c>
      <c r="C70" s="1" t="str">
        <f>Üldinfo!C69</f>
        <v>22-24 a</v>
      </c>
      <c r="D70" s="37"/>
      <c r="E70" s="37"/>
      <c r="F70" s="37"/>
      <c r="G70" s="37"/>
      <c r="H70" s="37"/>
      <c r="I70" s="37"/>
      <c r="J70" s="37"/>
      <c r="K70" s="38"/>
      <c r="L70" s="36"/>
      <c r="M70" s="37"/>
      <c r="N70" s="37"/>
      <c r="O70" s="37"/>
      <c r="P70" s="37"/>
      <c r="Q70" s="37"/>
      <c r="R70" s="37"/>
      <c r="S70" s="38"/>
      <c r="T70" s="36"/>
      <c r="U70" s="37"/>
      <c r="V70" s="37"/>
      <c r="W70" s="37"/>
      <c r="X70" s="37"/>
      <c r="Y70" s="37" t="s">
        <v>280</v>
      </c>
      <c r="Z70" s="37"/>
      <c r="AA70" s="38"/>
      <c r="AB70" s="36"/>
      <c r="AC70" s="37"/>
      <c r="AD70" s="37"/>
      <c r="AE70" s="37"/>
      <c r="AF70" s="37"/>
      <c r="AG70" s="37"/>
      <c r="AH70" s="37"/>
      <c r="AI70" s="38"/>
      <c r="AJ70" s="34">
        <v>1</v>
      </c>
      <c r="AK70" s="34">
        <f t="shared" si="0"/>
        <v>1</v>
      </c>
      <c r="AL70" s="34">
        <f>Üldinfo!AN69</f>
        <v>31</v>
      </c>
      <c r="AM70" s="39">
        <f t="shared" si="5"/>
        <v>3.2258064516129031E-2</v>
      </c>
      <c r="AN70" s="34"/>
      <c r="AO70" s="34">
        <f t="shared" si="6"/>
        <v>1</v>
      </c>
      <c r="AP70" s="34">
        <f t="shared" si="7"/>
        <v>0</v>
      </c>
      <c r="AQ70" s="34">
        <f t="shared" si="8"/>
        <v>0</v>
      </c>
      <c r="AR70" s="34"/>
      <c r="AS70" s="34"/>
      <c r="AT70" s="34"/>
      <c r="AU70" s="34"/>
      <c r="AV70" s="34"/>
      <c r="AW70" s="34"/>
      <c r="AX70" s="34"/>
      <c r="AY70" s="34"/>
      <c r="AZ70" s="34"/>
      <c r="BA70" s="34"/>
    </row>
    <row r="71" spans="1:53" ht="14.25" customHeight="1" x14ac:dyDescent="0.25">
      <c r="A71" s="34">
        <v>68</v>
      </c>
      <c r="B71" s="1" t="str">
        <f>Üldinfo!B70</f>
        <v>Alaealine</v>
      </c>
      <c r="C71" s="1" t="str">
        <f>Üldinfo!C70</f>
        <v>3-9 k</v>
      </c>
      <c r="D71" s="37"/>
      <c r="E71" s="37"/>
      <c r="F71" s="37"/>
      <c r="G71" s="37"/>
      <c r="H71" s="37"/>
      <c r="I71" s="37"/>
      <c r="J71" s="37"/>
      <c r="K71" s="38"/>
      <c r="L71" s="36"/>
      <c r="M71" s="37"/>
      <c r="N71" s="37"/>
      <c r="O71" s="37"/>
      <c r="P71" s="37"/>
      <c r="Q71" s="37"/>
      <c r="R71" s="37"/>
      <c r="S71" s="38"/>
      <c r="T71" s="36"/>
      <c r="U71" s="37"/>
      <c r="V71" s="37"/>
      <c r="W71" s="37"/>
      <c r="X71" s="37"/>
      <c r="Y71" s="37"/>
      <c r="Z71" s="37"/>
      <c r="AA71" s="38"/>
      <c r="AB71" s="36"/>
      <c r="AC71" s="37"/>
      <c r="AD71" s="37"/>
      <c r="AE71" s="37"/>
      <c r="AF71" s="37"/>
      <c r="AG71" s="37"/>
      <c r="AH71" s="37"/>
      <c r="AI71" s="38"/>
      <c r="AJ71" s="34"/>
      <c r="AK71" s="34">
        <f t="shared" si="0"/>
        <v>0</v>
      </c>
      <c r="AL71" s="34">
        <f>Üldinfo!AN70</f>
        <v>0</v>
      </c>
      <c r="AM71" s="39" t="e">
        <f t="shared" si="5"/>
        <v>#DIV/0!</v>
      </c>
      <c r="AN71" s="34"/>
      <c r="AO71" s="34">
        <f t="shared" si="6"/>
        <v>0</v>
      </c>
      <c r="AP71" s="34">
        <f t="shared" si="7"/>
        <v>0</v>
      </c>
      <c r="AQ71" s="34">
        <f t="shared" si="8"/>
        <v>0</v>
      </c>
      <c r="AR71" s="34"/>
      <c r="AS71" s="34"/>
      <c r="AT71" s="34"/>
      <c r="AU71" s="34"/>
      <c r="AV71" s="34"/>
      <c r="AW71" s="34"/>
      <c r="AX71" s="34"/>
      <c r="AY71" s="34"/>
      <c r="AZ71" s="34"/>
      <c r="BA71" s="34"/>
    </row>
    <row r="72" spans="1:53" ht="14.25" customHeight="1" x14ac:dyDescent="0.25">
      <c r="A72" s="34">
        <v>69</v>
      </c>
      <c r="B72" s="1" t="str">
        <f>Üldinfo!B71</f>
        <v>Mees</v>
      </c>
      <c r="C72" s="1" t="str">
        <f>Üldinfo!C71</f>
        <v>39-44 a</v>
      </c>
      <c r="D72" s="37"/>
      <c r="E72" s="37"/>
      <c r="F72" s="37"/>
      <c r="G72" s="37"/>
      <c r="H72" s="37"/>
      <c r="I72" s="37"/>
      <c r="J72" s="37"/>
      <c r="K72" s="38"/>
      <c r="L72" s="36"/>
      <c r="M72" s="37"/>
      <c r="N72" s="37"/>
      <c r="O72" s="37"/>
      <c r="P72" s="37"/>
      <c r="Q72" s="37"/>
      <c r="R72" s="37"/>
      <c r="S72" s="38"/>
      <c r="T72" s="36"/>
      <c r="U72" s="37"/>
      <c r="V72" s="37"/>
      <c r="W72" s="37"/>
      <c r="X72" s="37"/>
      <c r="Y72" s="37"/>
      <c r="Z72" s="37" t="s">
        <v>281</v>
      </c>
      <c r="AA72" s="38" t="s">
        <v>280</v>
      </c>
      <c r="AB72" s="36" t="s">
        <v>280</v>
      </c>
      <c r="AC72" s="37" t="s">
        <v>281</v>
      </c>
      <c r="AD72" s="37"/>
      <c r="AE72" s="37"/>
      <c r="AF72" s="37"/>
      <c r="AG72" s="37"/>
      <c r="AH72" s="37"/>
      <c r="AI72" s="38"/>
      <c r="AJ72" s="34">
        <v>1</v>
      </c>
      <c r="AK72" s="34">
        <f t="shared" si="0"/>
        <v>4</v>
      </c>
      <c r="AL72" s="34">
        <f>Üldinfo!AN71</f>
        <v>32</v>
      </c>
      <c r="AM72" s="39">
        <f t="shared" si="5"/>
        <v>0.125</v>
      </c>
      <c r="AN72" s="34"/>
      <c r="AO72" s="34">
        <f t="shared" si="6"/>
        <v>4</v>
      </c>
      <c r="AP72" s="34">
        <f t="shared" si="7"/>
        <v>0</v>
      </c>
      <c r="AQ72" s="34">
        <f t="shared" si="8"/>
        <v>0</v>
      </c>
      <c r="AR72" s="34"/>
      <c r="AS72" s="34"/>
      <c r="AT72" s="34"/>
      <c r="AU72" s="34"/>
      <c r="AV72" s="34"/>
      <c r="AW72" s="34"/>
      <c r="AX72" s="34"/>
      <c r="AY72" s="34"/>
      <c r="AZ72" s="34"/>
      <c r="BA72" s="34"/>
    </row>
    <row r="73" spans="1:53" ht="14.25" customHeight="1" x14ac:dyDescent="0.25">
      <c r="A73" s="34">
        <v>70</v>
      </c>
      <c r="B73" s="1" t="str">
        <f>Üldinfo!B72</f>
        <v>Mees</v>
      </c>
      <c r="C73" s="1" t="str">
        <f>Üldinfo!C72</f>
        <v>25-35 a</v>
      </c>
      <c r="D73" s="37"/>
      <c r="E73" s="37"/>
      <c r="F73" s="37"/>
      <c r="G73" s="37"/>
      <c r="H73" s="37"/>
      <c r="I73" s="37"/>
      <c r="J73" s="37"/>
      <c r="K73" s="38"/>
      <c r="L73" s="36"/>
      <c r="M73" s="37"/>
      <c r="N73" s="37"/>
      <c r="O73" s="37"/>
      <c r="P73" s="37"/>
      <c r="Q73" s="37"/>
      <c r="R73" s="37"/>
      <c r="S73" s="38"/>
      <c r="T73" s="36"/>
      <c r="U73" s="37"/>
      <c r="V73" s="37"/>
      <c r="W73" s="37"/>
      <c r="X73" s="37"/>
      <c r="Y73" s="37"/>
      <c r="Z73" s="37"/>
      <c r="AA73" s="38"/>
      <c r="AB73" s="36"/>
      <c r="AC73" s="37"/>
      <c r="AD73" s="37"/>
      <c r="AE73" s="37"/>
      <c r="AF73" s="37"/>
      <c r="AG73" s="37"/>
      <c r="AH73" s="37"/>
      <c r="AI73" s="38"/>
      <c r="AJ73" s="34"/>
      <c r="AK73" s="34">
        <f t="shared" si="0"/>
        <v>0</v>
      </c>
      <c r="AL73" s="34">
        <f>Üldinfo!AN72</f>
        <v>24</v>
      </c>
      <c r="AM73" s="39">
        <f t="shared" si="5"/>
        <v>0</v>
      </c>
      <c r="AN73" s="34"/>
      <c r="AO73" s="34">
        <f t="shared" si="6"/>
        <v>0</v>
      </c>
      <c r="AP73" s="34">
        <f t="shared" si="7"/>
        <v>0</v>
      </c>
      <c r="AQ73" s="34">
        <f t="shared" si="8"/>
        <v>0</v>
      </c>
      <c r="AR73" s="34"/>
      <c r="AS73" s="34"/>
      <c r="AT73" s="34"/>
      <c r="AU73" s="34"/>
      <c r="AV73" s="34"/>
      <c r="AW73" s="34"/>
      <c r="AX73" s="34"/>
      <c r="AY73" s="34"/>
      <c r="AZ73" s="34"/>
      <c r="BA73" s="34"/>
    </row>
    <row r="74" spans="1:53" ht="14.25" customHeight="1" x14ac:dyDescent="0.25">
      <c r="A74" s="34">
        <v>71</v>
      </c>
      <c r="B74" s="1" t="str">
        <f>Üldinfo!B73</f>
        <v>Mees</v>
      </c>
      <c r="C74" s="1" t="str">
        <f>Üldinfo!C73</f>
        <v>17-20 a</v>
      </c>
      <c r="D74" s="37"/>
      <c r="E74" s="37"/>
      <c r="F74" s="37"/>
      <c r="G74" s="37"/>
      <c r="H74" s="37"/>
      <c r="I74" s="37" t="s">
        <v>281</v>
      </c>
      <c r="J74" s="37"/>
      <c r="K74" s="38" t="s">
        <v>280</v>
      </c>
      <c r="L74" s="36"/>
      <c r="M74" s="37" t="s">
        <v>281</v>
      </c>
      <c r="N74" s="37"/>
      <c r="O74" s="37"/>
      <c r="P74" s="37"/>
      <c r="Q74" s="37"/>
      <c r="R74" s="37"/>
      <c r="S74" s="38"/>
      <c r="T74" s="36"/>
      <c r="U74" s="37"/>
      <c r="V74" s="37"/>
      <c r="W74" s="37"/>
      <c r="X74" s="37"/>
      <c r="Y74" s="37"/>
      <c r="Z74" s="37"/>
      <c r="AA74" s="38"/>
      <c r="AB74" s="36"/>
      <c r="AC74" s="37"/>
      <c r="AD74" s="37"/>
      <c r="AE74" s="37"/>
      <c r="AF74" s="37"/>
      <c r="AG74" s="37"/>
      <c r="AH74" s="37"/>
      <c r="AI74" s="38"/>
      <c r="AJ74" s="34">
        <v>1</v>
      </c>
      <c r="AK74" s="34">
        <f t="shared" si="0"/>
        <v>3</v>
      </c>
      <c r="AL74" s="34">
        <f>Üldinfo!AN73</f>
        <v>28</v>
      </c>
      <c r="AM74" s="39">
        <f t="shared" si="5"/>
        <v>0.10714285714285714</v>
      </c>
      <c r="AN74" s="34"/>
      <c r="AO74" s="34">
        <f t="shared" si="6"/>
        <v>3</v>
      </c>
      <c r="AP74" s="34">
        <f t="shared" si="7"/>
        <v>0</v>
      </c>
      <c r="AQ74" s="34">
        <f t="shared" si="8"/>
        <v>0</v>
      </c>
      <c r="AR74" s="34"/>
      <c r="AS74" s="34"/>
      <c r="AT74" s="34"/>
      <c r="AU74" s="34"/>
      <c r="AV74" s="34"/>
      <c r="AW74" s="34"/>
      <c r="AX74" s="34"/>
      <c r="AY74" s="34"/>
      <c r="AZ74" s="34"/>
      <c r="BA74" s="34"/>
    </row>
    <row r="75" spans="1:53" ht="14.25" customHeight="1" x14ac:dyDescent="0.25">
      <c r="A75" s="34">
        <v>72</v>
      </c>
      <c r="B75" s="1" t="str">
        <f>Üldinfo!B74</f>
        <v>Mees</v>
      </c>
      <c r="C75" s="1" t="str">
        <f>Üldinfo!C74</f>
        <v>39-44 a</v>
      </c>
      <c r="D75" s="37"/>
      <c r="E75" s="37"/>
      <c r="F75" s="37"/>
      <c r="G75" s="37"/>
      <c r="H75" s="37"/>
      <c r="I75" s="37"/>
      <c r="J75" s="37"/>
      <c r="K75" s="38"/>
      <c r="L75" s="36"/>
      <c r="M75" s="37"/>
      <c r="N75" s="37"/>
      <c r="O75" s="37"/>
      <c r="P75" s="37"/>
      <c r="Q75" s="37"/>
      <c r="R75" s="37"/>
      <c r="S75" s="38"/>
      <c r="T75" s="36"/>
      <c r="U75" s="37"/>
      <c r="V75" s="37"/>
      <c r="W75" s="37"/>
      <c r="X75" s="37"/>
      <c r="Y75" s="37"/>
      <c r="Z75" s="37"/>
      <c r="AA75" s="38"/>
      <c r="AB75" s="36"/>
      <c r="AC75" s="37"/>
      <c r="AD75" s="37"/>
      <c r="AE75" s="37"/>
      <c r="AF75" s="37"/>
      <c r="AG75" s="37"/>
      <c r="AH75" s="37"/>
      <c r="AI75" s="38"/>
      <c r="AJ75" s="34"/>
      <c r="AK75" s="34">
        <f t="shared" si="0"/>
        <v>0</v>
      </c>
      <c r="AL75" s="34">
        <f>Üldinfo!AN74</f>
        <v>25</v>
      </c>
      <c r="AM75" s="39">
        <f t="shared" si="5"/>
        <v>0</v>
      </c>
      <c r="AN75" s="34"/>
      <c r="AO75" s="34">
        <f t="shared" si="6"/>
        <v>0</v>
      </c>
      <c r="AP75" s="34">
        <f t="shared" si="7"/>
        <v>0</v>
      </c>
      <c r="AQ75" s="34">
        <f t="shared" si="8"/>
        <v>0</v>
      </c>
      <c r="AR75" s="34"/>
      <c r="AS75" s="34"/>
      <c r="AT75" s="34"/>
      <c r="AU75" s="34"/>
      <c r="AV75" s="34"/>
      <c r="AW75" s="34"/>
      <c r="AX75" s="34"/>
      <c r="AY75" s="34"/>
      <c r="AZ75" s="34"/>
      <c r="BA75" s="34"/>
    </row>
    <row r="76" spans="1:53" ht="14.25" customHeight="1" x14ac:dyDescent="0.25">
      <c r="A76" s="34">
        <v>73</v>
      </c>
      <c r="B76" s="1" t="str">
        <f>Üldinfo!B75</f>
        <v>Alaealine</v>
      </c>
      <c r="C76" s="1" t="str">
        <f>Üldinfo!C75</f>
        <v>11-16 a</v>
      </c>
      <c r="D76" s="37"/>
      <c r="E76" s="37"/>
      <c r="F76" s="37"/>
      <c r="G76" s="37"/>
      <c r="H76" s="37"/>
      <c r="I76" s="37" t="s">
        <v>281</v>
      </c>
      <c r="J76" s="37"/>
      <c r="K76" s="38" t="s">
        <v>280</v>
      </c>
      <c r="L76" s="36" t="s">
        <v>280</v>
      </c>
      <c r="M76" s="37" t="s">
        <v>280</v>
      </c>
      <c r="N76" s="37" t="s">
        <v>281</v>
      </c>
      <c r="O76" s="37"/>
      <c r="P76" s="37"/>
      <c r="Q76" s="37"/>
      <c r="R76" s="37"/>
      <c r="S76" s="38"/>
      <c r="T76" s="36"/>
      <c r="U76" s="37"/>
      <c r="V76" s="37"/>
      <c r="W76" s="37"/>
      <c r="X76" s="37"/>
      <c r="Y76" s="37" t="s">
        <v>281</v>
      </c>
      <c r="Z76" s="37"/>
      <c r="AA76" s="38" t="s">
        <v>281</v>
      </c>
      <c r="AB76" s="36" t="s">
        <v>281</v>
      </c>
      <c r="AC76" s="37"/>
      <c r="AD76" s="37" t="s">
        <v>281</v>
      </c>
      <c r="AE76" s="37"/>
      <c r="AF76" s="37"/>
      <c r="AG76" s="37"/>
      <c r="AH76" s="37"/>
      <c r="AI76" s="38"/>
      <c r="AJ76" s="34">
        <v>1</v>
      </c>
      <c r="AK76" s="34">
        <f t="shared" si="0"/>
        <v>9</v>
      </c>
      <c r="AL76" s="34">
        <f>Üldinfo!AN75</f>
        <v>27</v>
      </c>
      <c r="AM76" s="39">
        <f t="shared" si="5"/>
        <v>0.33333333333333331</v>
      </c>
      <c r="AN76" s="34"/>
      <c r="AO76" s="34">
        <f t="shared" si="6"/>
        <v>9</v>
      </c>
      <c r="AP76" s="34">
        <f t="shared" si="7"/>
        <v>0</v>
      </c>
      <c r="AQ76" s="34">
        <f t="shared" si="8"/>
        <v>0</v>
      </c>
      <c r="AR76" s="34"/>
      <c r="AS76" s="34"/>
      <c r="AT76" s="34"/>
      <c r="AU76" s="34"/>
      <c r="AV76" s="34"/>
      <c r="AW76" s="34"/>
      <c r="AX76" s="34"/>
      <c r="AY76" s="34"/>
      <c r="AZ76" s="34"/>
      <c r="BA76" s="34"/>
    </row>
    <row r="77" spans="1:53" ht="14.25" customHeight="1" x14ac:dyDescent="0.25">
      <c r="A77" s="34">
        <v>74</v>
      </c>
      <c r="B77" s="1" t="str">
        <f>Üldinfo!B76</f>
        <v>Naine</v>
      </c>
      <c r="C77" s="1" t="str">
        <f>Üldinfo!C76</f>
        <v>39-44 a</v>
      </c>
      <c r="D77" s="37"/>
      <c r="E77" s="37"/>
      <c r="F77" s="37"/>
      <c r="G77" s="37"/>
      <c r="H77" s="37"/>
      <c r="I77" s="37"/>
      <c r="J77" s="37"/>
      <c r="K77" s="38"/>
      <c r="L77" s="36"/>
      <c r="M77" s="37"/>
      <c r="N77" s="37"/>
      <c r="O77" s="37"/>
      <c r="P77" s="37"/>
      <c r="Q77" s="37"/>
      <c r="R77" s="37"/>
      <c r="S77" s="38"/>
      <c r="T77" s="36"/>
      <c r="U77" s="37"/>
      <c r="V77" s="37"/>
      <c r="W77" s="37"/>
      <c r="X77" s="37"/>
      <c r="Y77" s="37" t="s">
        <v>283</v>
      </c>
      <c r="Z77" s="37"/>
      <c r="AA77" s="38"/>
      <c r="AB77" s="36"/>
      <c r="AC77" s="37"/>
      <c r="AD77" s="37" t="s">
        <v>283</v>
      </c>
      <c r="AE77" s="37"/>
      <c r="AF77" s="37"/>
      <c r="AG77" s="37"/>
      <c r="AH77" s="37"/>
      <c r="AI77" s="38"/>
      <c r="AJ77" s="34">
        <v>1</v>
      </c>
      <c r="AK77" s="34">
        <f t="shared" si="0"/>
        <v>2</v>
      </c>
      <c r="AL77" s="34">
        <f>Üldinfo!AN76</f>
        <v>30</v>
      </c>
      <c r="AM77" s="39">
        <f t="shared" si="5"/>
        <v>6.6666666666666666E-2</v>
      </c>
      <c r="AN77" s="34"/>
      <c r="AO77" s="34">
        <f t="shared" si="6"/>
        <v>2</v>
      </c>
      <c r="AP77" s="34">
        <f t="shared" si="7"/>
        <v>0</v>
      </c>
      <c r="AQ77" s="34">
        <f t="shared" si="8"/>
        <v>0</v>
      </c>
      <c r="AR77" s="34"/>
      <c r="AS77" s="34"/>
      <c r="AT77" s="34"/>
      <c r="AU77" s="34"/>
      <c r="AV77" s="34"/>
      <c r="AW77" s="34"/>
      <c r="AX77" s="34"/>
      <c r="AY77" s="34"/>
      <c r="AZ77" s="34"/>
      <c r="BA77" s="34"/>
    </row>
    <row r="78" spans="1:53" ht="14.25" customHeight="1" x14ac:dyDescent="0.25">
      <c r="A78" s="34">
        <v>75</v>
      </c>
      <c r="B78" s="1" t="str">
        <f>Üldinfo!B77</f>
        <v>Mees</v>
      </c>
      <c r="C78" s="1" t="str">
        <f>Üldinfo!C77</f>
        <v>Täisk</v>
      </c>
      <c r="D78" s="37"/>
      <c r="E78" s="37"/>
      <c r="F78" s="37"/>
      <c r="G78" s="37"/>
      <c r="H78" s="37"/>
      <c r="I78" s="37"/>
      <c r="J78" s="37"/>
      <c r="K78" s="38"/>
      <c r="L78" s="36"/>
      <c r="M78" s="37"/>
      <c r="N78" s="37"/>
      <c r="O78" s="37"/>
      <c r="P78" s="37"/>
      <c r="Q78" s="37"/>
      <c r="R78" s="37"/>
      <c r="S78" s="38"/>
      <c r="T78" s="36"/>
      <c r="U78" s="37"/>
      <c r="V78" s="37"/>
      <c r="W78" s="37"/>
      <c r="X78" s="37"/>
      <c r="Y78" s="37"/>
      <c r="Z78" s="37"/>
      <c r="AA78" s="38"/>
      <c r="AB78" s="36"/>
      <c r="AC78" s="37"/>
      <c r="AD78" s="37"/>
      <c r="AE78" s="37"/>
      <c r="AF78" s="37"/>
      <c r="AG78" s="37"/>
      <c r="AH78" s="37"/>
      <c r="AI78" s="38"/>
      <c r="AJ78" s="34"/>
      <c r="AK78" s="34">
        <f t="shared" si="0"/>
        <v>0</v>
      </c>
      <c r="AL78" s="34">
        <f>Üldinfo!AN77</f>
        <v>0</v>
      </c>
      <c r="AM78" s="39" t="e">
        <f t="shared" si="5"/>
        <v>#DIV/0!</v>
      </c>
      <c r="AN78" s="34"/>
      <c r="AO78" s="34">
        <f t="shared" si="6"/>
        <v>0</v>
      </c>
      <c r="AP78" s="34">
        <f t="shared" si="7"/>
        <v>0</v>
      </c>
      <c r="AQ78" s="34">
        <f t="shared" si="8"/>
        <v>0</v>
      </c>
      <c r="AR78" s="34"/>
      <c r="AS78" s="34"/>
      <c r="AT78" s="34"/>
      <c r="AU78" s="34"/>
      <c r="AV78" s="34"/>
      <c r="AW78" s="34"/>
      <c r="AX78" s="34"/>
      <c r="AY78" s="34"/>
      <c r="AZ78" s="34"/>
      <c r="BA78" s="34"/>
    </row>
    <row r="79" spans="1:53" ht="14.25" customHeight="1" x14ac:dyDescent="0.25">
      <c r="A79" s="34">
        <v>76</v>
      </c>
      <c r="B79" s="1" t="str">
        <f>Üldinfo!B78</f>
        <v>Naine</v>
      </c>
      <c r="C79" s="1" t="str">
        <f>Üldinfo!C78</f>
        <v>44-50 a</v>
      </c>
      <c r="D79" s="37"/>
      <c r="E79" s="37"/>
      <c r="F79" s="37"/>
      <c r="G79" s="37"/>
      <c r="H79" s="37"/>
      <c r="I79" s="37"/>
      <c r="J79" s="37"/>
      <c r="K79" s="38"/>
      <c r="L79" s="36"/>
      <c r="M79" s="37"/>
      <c r="N79" s="37"/>
      <c r="O79" s="37"/>
      <c r="P79" s="37"/>
      <c r="Q79" s="37"/>
      <c r="R79" s="37"/>
      <c r="S79" s="38"/>
      <c r="T79" s="36"/>
      <c r="U79" s="37"/>
      <c r="V79" s="37"/>
      <c r="W79" s="37"/>
      <c r="X79" s="37"/>
      <c r="Y79" s="37"/>
      <c r="Z79" s="37"/>
      <c r="AA79" s="38"/>
      <c r="AB79" s="36"/>
      <c r="AC79" s="37"/>
      <c r="AD79" s="37"/>
      <c r="AE79" s="37"/>
      <c r="AF79" s="37"/>
      <c r="AG79" s="37"/>
      <c r="AH79" s="37"/>
      <c r="AI79" s="38"/>
      <c r="AJ79" s="34"/>
      <c r="AK79" s="34">
        <f t="shared" si="0"/>
        <v>0</v>
      </c>
      <c r="AL79" s="34">
        <f>Üldinfo!AN78</f>
        <v>20</v>
      </c>
      <c r="AM79" s="39">
        <f t="shared" si="5"/>
        <v>0</v>
      </c>
      <c r="AN79" s="34"/>
      <c r="AO79" s="34">
        <f t="shared" si="6"/>
        <v>0</v>
      </c>
      <c r="AP79" s="34">
        <f t="shared" si="7"/>
        <v>0</v>
      </c>
      <c r="AQ79" s="34">
        <f t="shared" si="8"/>
        <v>0</v>
      </c>
      <c r="AR79" s="34"/>
      <c r="AS79" s="34"/>
      <c r="AT79" s="34"/>
      <c r="AU79" s="34"/>
      <c r="AV79" s="34"/>
      <c r="AW79" s="34"/>
      <c r="AX79" s="34"/>
      <c r="AY79" s="34"/>
      <c r="AZ79" s="34"/>
      <c r="BA79" s="34"/>
    </row>
    <row r="80" spans="1:53" ht="14.25" customHeight="1" x14ac:dyDescent="0.25">
      <c r="A80" s="34">
        <v>77</v>
      </c>
      <c r="B80" s="1" t="str">
        <f>Üldinfo!B79</f>
        <v>Alaealine</v>
      </c>
      <c r="C80" s="1" t="str">
        <f>Üldinfo!C79</f>
        <v>15-16 a</v>
      </c>
      <c r="D80" s="37"/>
      <c r="E80" s="37"/>
      <c r="F80" s="37"/>
      <c r="G80" s="37"/>
      <c r="H80" s="37"/>
      <c r="I80" s="37"/>
      <c r="J80" s="37"/>
      <c r="K80" s="38"/>
      <c r="L80" s="36"/>
      <c r="M80" s="37"/>
      <c r="N80" s="37"/>
      <c r="O80" s="37"/>
      <c r="P80" s="37"/>
      <c r="Q80" s="37"/>
      <c r="R80" s="37"/>
      <c r="S80" s="38"/>
      <c r="T80" s="36"/>
      <c r="U80" s="37"/>
      <c r="V80" s="37"/>
      <c r="W80" s="37"/>
      <c r="X80" s="37"/>
      <c r="Y80" s="37" t="s">
        <v>280</v>
      </c>
      <c r="Z80" s="37"/>
      <c r="AA80" s="38"/>
      <c r="AB80" s="36"/>
      <c r="AC80" s="37"/>
      <c r="AD80" s="37"/>
      <c r="AE80" s="37"/>
      <c r="AF80" s="37"/>
      <c r="AG80" s="37"/>
      <c r="AH80" s="37"/>
      <c r="AI80" s="38"/>
      <c r="AJ80" s="34">
        <v>1</v>
      </c>
      <c r="AK80" s="34">
        <f t="shared" si="0"/>
        <v>1</v>
      </c>
      <c r="AL80" s="34">
        <f>Üldinfo!AN79</f>
        <v>27</v>
      </c>
      <c r="AM80" s="39">
        <f t="shared" si="5"/>
        <v>3.7037037037037035E-2</v>
      </c>
      <c r="AN80" s="34"/>
      <c r="AO80" s="34">
        <f t="shared" si="6"/>
        <v>1</v>
      </c>
      <c r="AP80" s="34">
        <f t="shared" si="7"/>
        <v>0</v>
      </c>
      <c r="AQ80" s="34">
        <f t="shared" si="8"/>
        <v>0</v>
      </c>
      <c r="AR80" s="34"/>
      <c r="AS80" s="34"/>
      <c r="AT80" s="34"/>
      <c r="AU80" s="34"/>
      <c r="AV80" s="34"/>
      <c r="AW80" s="34"/>
      <c r="AX80" s="34"/>
      <c r="AY80" s="34"/>
      <c r="AZ80" s="34"/>
      <c r="BA80" s="34"/>
    </row>
    <row r="81" spans="1:53" ht="14.25" customHeight="1" x14ac:dyDescent="0.25">
      <c r="A81" s="34">
        <v>78</v>
      </c>
      <c r="B81" s="1" t="str">
        <f>Üldinfo!B80</f>
        <v>Mees</v>
      </c>
      <c r="C81" s="1" t="str">
        <f>Üldinfo!C80</f>
        <v>39-44 a</v>
      </c>
      <c r="D81" s="37"/>
      <c r="E81" s="37"/>
      <c r="F81" s="37"/>
      <c r="G81" s="37"/>
      <c r="H81" s="37"/>
      <c r="I81" s="37" t="s">
        <v>280</v>
      </c>
      <c r="J81" s="37"/>
      <c r="K81" s="38"/>
      <c r="L81" s="36"/>
      <c r="M81" s="37"/>
      <c r="N81" s="37"/>
      <c r="O81" s="37"/>
      <c r="P81" s="37"/>
      <c r="Q81" s="37"/>
      <c r="R81" s="37"/>
      <c r="S81" s="38"/>
      <c r="T81" s="36"/>
      <c r="U81" s="37"/>
      <c r="V81" s="37"/>
      <c r="W81" s="37"/>
      <c r="X81" s="37"/>
      <c r="Y81" s="37"/>
      <c r="Z81" s="37"/>
      <c r="AA81" s="38"/>
      <c r="AB81" s="36"/>
      <c r="AC81" s="37"/>
      <c r="AD81" s="37"/>
      <c r="AE81" s="37"/>
      <c r="AF81" s="37"/>
      <c r="AG81" s="37"/>
      <c r="AH81" s="37"/>
      <c r="AI81" s="38"/>
      <c r="AJ81" s="34">
        <v>1</v>
      </c>
      <c r="AK81" s="34">
        <f t="shared" si="0"/>
        <v>1</v>
      </c>
      <c r="AL81" s="34">
        <f>Üldinfo!AN80</f>
        <v>31</v>
      </c>
      <c r="AM81" s="39">
        <f t="shared" si="5"/>
        <v>3.2258064516129031E-2</v>
      </c>
      <c r="AN81" s="34"/>
      <c r="AO81" s="34">
        <f t="shared" si="6"/>
        <v>1</v>
      </c>
      <c r="AP81" s="34">
        <f t="shared" si="7"/>
        <v>0</v>
      </c>
      <c r="AQ81" s="34">
        <f t="shared" si="8"/>
        <v>0</v>
      </c>
      <c r="AR81" s="34"/>
      <c r="AS81" s="34"/>
      <c r="AT81" s="34"/>
      <c r="AU81" s="34"/>
      <c r="AV81" s="34"/>
      <c r="AW81" s="34"/>
      <c r="AX81" s="34"/>
      <c r="AY81" s="34"/>
      <c r="AZ81" s="34"/>
      <c r="BA81" s="34"/>
    </row>
    <row r="82" spans="1:53" ht="14.25" customHeight="1" x14ac:dyDescent="0.25">
      <c r="A82" s="34">
        <v>79</v>
      </c>
      <c r="B82" s="1" t="str">
        <f>Üldinfo!B81</f>
        <v>Naine</v>
      </c>
      <c r="C82" s="1" t="str">
        <f>Üldinfo!C81</f>
        <v>44-50 a</v>
      </c>
      <c r="D82" s="37"/>
      <c r="E82" s="37"/>
      <c r="F82" s="37"/>
      <c r="G82" s="37"/>
      <c r="H82" s="37"/>
      <c r="I82" s="37"/>
      <c r="J82" s="37"/>
      <c r="K82" s="38"/>
      <c r="L82" s="36"/>
      <c r="M82" s="37"/>
      <c r="N82" s="37"/>
      <c r="O82" s="37"/>
      <c r="P82" s="37"/>
      <c r="Q82" s="37"/>
      <c r="R82" s="37"/>
      <c r="S82" s="38"/>
      <c r="T82" s="36"/>
      <c r="U82" s="37"/>
      <c r="V82" s="37"/>
      <c r="W82" s="37"/>
      <c r="X82" s="37"/>
      <c r="Y82" s="37"/>
      <c r="Z82" s="37"/>
      <c r="AA82" s="38"/>
      <c r="AB82" s="36"/>
      <c r="AC82" s="37"/>
      <c r="AD82" s="37"/>
      <c r="AE82" s="37"/>
      <c r="AF82" s="37"/>
      <c r="AG82" s="37"/>
      <c r="AH82" s="37"/>
      <c r="AI82" s="38"/>
      <c r="AJ82" s="34"/>
      <c r="AK82" s="34">
        <f t="shared" si="0"/>
        <v>0</v>
      </c>
      <c r="AL82" s="34">
        <f>Üldinfo!AN81</f>
        <v>16</v>
      </c>
      <c r="AM82" s="39">
        <f t="shared" si="5"/>
        <v>0</v>
      </c>
      <c r="AN82" s="34"/>
      <c r="AO82" s="34">
        <f t="shared" si="6"/>
        <v>0</v>
      </c>
      <c r="AP82" s="34">
        <f t="shared" si="7"/>
        <v>0</v>
      </c>
      <c r="AQ82" s="34">
        <f t="shared" si="8"/>
        <v>0</v>
      </c>
      <c r="AR82" s="34"/>
      <c r="AS82" s="34"/>
      <c r="AT82" s="34"/>
      <c r="AU82" s="34"/>
      <c r="AV82" s="34"/>
      <c r="AW82" s="34"/>
      <c r="AX82" s="34"/>
      <c r="AY82" s="34"/>
      <c r="AZ82" s="34"/>
      <c r="BA82" s="34"/>
    </row>
    <row r="83" spans="1:53" ht="14.25" customHeight="1" x14ac:dyDescent="0.25">
      <c r="A83" s="34">
        <v>80</v>
      </c>
      <c r="B83" s="1" t="str">
        <f>Üldinfo!B82</f>
        <v>Mees</v>
      </c>
      <c r="C83" s="1" t="str">
        <f>Üldinfo!C82</f>
        <v>Täisk</v>
      </c>
      <c r="D83" s="37"/>
      <c r="E83" s="37"/>
      <c r="F83" s="37"/>
      <c r="G83" s="37"/>
      <c r="H83" s="37"/>
      <c r="I83" s="37"/>
      <c r="J83" s="37"/>
      <c r="K83" s="38"/>
      <c r="L83" s="36"/>
      <c r="M83" s="37"/>
      <c r="N83" s="37"/>
      <c r="O83" s="37"/>
      <c r="P83" s="37"/>
      <c r="Q83" s="37"/>
      <c r="R83" s="37"/>
      <c r="S83" s="38"/>
      <c r="T83" s="36"/>
      <c r="U83" s="37"/>
      <c r="V83" s="37"/>
      <c r="W83" s="37"/>
      <c r="X83" s="37"/>
      <c r="Y83" s="37"/>
      <c r="Z83" s="37"/>
      <c r="AA83" s="38"/>
      <c r="AB83" s="36"/>
      <c r="AC83" s="37"/>
      <c r="AD83" s="37"/>
      <c r="AE83" s="37"/>
      <c r="AF83" s="37"/>
      <c r="AG83" s="37"/>
      <c r="AH83" s="37"/>
      <c r="AI83" s="38"/>
      <c r="AJ83" s="34"/>
      <c r="AK83" s="34">
        <f t="shared" si="0"/>
        <v>0</v>
      </c>
      <c r="AL83" s="34">
        <f>Üldinfo!AN82</f>
        <v>0</v>
      </c>
      <c r="AM83" s="39" t="e">
        <f t="shared" si="5"/>
        <v>#DIV/0!</v>
      </c>
      <c r="AN83" s="34"/>
      <c r="AO83" s="34">
        <f t="shared" si="6"/>
        <v>0</v>
      </c>
      <c r="AP83" s="34">
        <f t="shared" si="7"/>
        <v>0</v>
      </c>
      <c r="AQ83" s="34">
        <f t="shared" si="8"/>
        <v>0</v>
      </c>
      <c r="AR83" s="34"/>
      <c r="AS83" s="34"/>
      <c r="AT83" s="34"/>
      <c r="AU83" s="34"/>
      <c r="AV83" s="34"/>
      <c r="AW83" s="34"/>
      <c r="AX83" s="34"/>
      <c r="AY83" s="34"/>
      <c r="AZ83" s="34"/>
      <c r="BA83" s="34"/>
    </row>
    <row r="84" spans="1:53" ht="14.25" customHeight="1" x14ac:dyDescent="0.25">
      <c r="A84" s="34">
        <v>81</v>
      </c>
      <c r="B84" s="1" t="str">
        <f>Üldinfo!B83</f>
        <v>Mees</v>
      </c>
      <c r="C84" s="1" t="str">
        <f>Üldinfo!C83</f>
        <v>39-44 a</v>
      </c>
      <c r="D84" s="37"/>
      <c r="E84" s="37"/>
      <c r="F84" s="37"/>
      <c r="G84" s="37"/>
      <c r="H84" s="37"/>
      <c r="I84" s="37"/>
      <c r="J84" s="37"/>
      <c r="K84" s="38"/>
      <c r="L84" s="36"/>
      <c r="M84" s="37"/>
      <c r="N84" s="37"/>
      <c r="O84" s="37"/>
      <c r="P84" s="37"/>
      <c r="Q84" s="37"/>
      <c r="R84" s="37"/>
      <c r="S84" s="38"/>
      <c r="T84" s="36"/>
      <c r="U84" s="37"/>
      <c r="V84" s="37"/>
      <c r="W84" s="37"/>
      <c r="X84" s="37"/>
      <c r="Y84" s="37"/>
      <c r="Z84" s="37"/>
      <c r="AA84" s="38"/>
      <c r="AB84" s="36"/>
      <c r="AC84" s="37"/>
      <c r="AD84" s="37"/>
      <c r="AE84" s="37"/>
      <c r="AF84" s="37"/>
      <c r="AG84" s="37"/>
      <c r="AH84" s="37"/>
      <c r="AI84" s="38"/>
      <c r="AJ84" s="34"/>
      <c r="AK84" s="34">
        <f t="shared" si="0"/>
        <v>0</v>
      </c>
      <c r="AL84" s="34">
        <f>Üldinfo!AN83</f>
        <v>0</v>
      </c>
      <c r="AM84" s="39" t="e">
        <f t="shared" si="5"/>
        <v>#DIV/0!</v>
      </c>
      <c r="AN84" s="34"/>
      <c r="AO84" s="34">
        <f t="shared" si="6"/>
        <v>0</v>
      </c>
      <c r="AP84" s="34">
        <f t="shared" si="7"/>
        <v>0</v>
      </c>
      <c r="AQ84" s="34">
        <f t="shared" si="8"/>
        <v>0</v>
      </c>
      <c r="AR84" s="34"/>
      <c r="AS84" s="34"/>
      <c r="AT84" s="34"/>
      <c r="AU84" s="34"/>
      <c r="AV84" s="34"/>
      <c r="AW84" s="34"/>
      <c r="AX84" s="34"/>
      <c r="AY84" s="34"/>
      <c r="AZ84" s="34"/>
      <c r="BA84" s="34"/>
    </row>
    <row r="85" spans="1:53" ht="14.25" customHeight="1" x14ac:dyDescent="0.25">
      <c r="A85" s="34">
        <v>82</v>
      </c>
      <c r="B85" s="1" t="str">
        <f>Üldinfo!B84</f>
        <v>Alaealine</v>
      </c>
      <c r="C85" s="1" t="str">
        <f>Üldinfo!C84</f>
        <v>4-8 a</v>
      </c>
      <c r="D85" s="37"/>
      <c r="E85" s="37"/>
      <c r="F85" s="37"/>
      <c r="G85" s="37"/>
      <c r="H85" s="37"/>
      <c r="I85" s="37"/>
      <c r="J85" s="37"/>
      <c r="K85" s="38"/>
      <c r="L85" s="36"/>
      <c r="M85" s="37"/>
      <c r="N85" s="37"/>
      <c r="O85" s="37"/>
      <c r="P85" s="37"/>
      <c r="Q85" s="37"/>
      <c r="R85" s="37"/>
      <c r="S85" s="38"/>
      <c r="T85" s="36"/>
      <c r="U85" s="37"/>
      <c r="V85" s="37"/>
      <c r="W85" s="37"/>
      <c r="X85" s="37"/>
      <c r="Y85" s="37"/>
      <c r="Z85" s="37"/>
      <c r="AA85" s="38"/>
      <c r="AB85" s="36"/>
      <c r="AC85" s="37"/>
      <c r="AD85" s="37"/>
      <c r="AE85" s="37"/>
      <c r="AF85" s="37"/>
      <c r="AG85" s="37"/>
      <c r="AH85" s="37"/>
      <c r="AI85" s="38"/>
      <c r="AJ85" s="34"/>
      <c r="AK85" s="34">
        <f t="shared" si="0"/>
        <v>0</v>
      </c>
      <c r="AL85" s="34">
        <f>Üldinfo!AN84</f>
        <v>12</v>
      </c>
      <c r="AM85" s="39">
        <f t="shared" si="5"/>
        <v>0</v>
      </c>
      <c r="AN85" s="34"/>
      <c r="AO85" s="34">
        <f t="shared" si="6"/>
        <v>0</v>
      </c>
      <c r="AP85" s="34">
        <f t="shared" si="7"/>
        <v>0</v>
      </c>
      <c r="AQ85" s="34">
        <f t="shared" si="8"/>
        <v>0</v>
      </c>
      <c r="AR85" s="34"/>
      <c r="AS85" s="34"/>
      <c r="AT85" s="34"/>
      <c r="AU85" s="34"/>
      <c r="AV85" s="34"/>
      <c r="AW85" s="34"/>
      <c r="AX85" s="34"/>
      <c r="AY85" s="34"/>
      <c r="AZ85" s="34"/>
      <c r="BA85" s="34"/>
    </row>
    <row r="86" spans="1:53" ht="14.25" customHeight="1" x14ac:dyDescent="0.25">
      <c r="A86" s="34">
        <v>83</v>
      </c>
      <c r="B86" s="1" t="str">
        <f>Üldinfo!B85</f>
        <v>Alaealine</v>
      </c>
      <c r="C86" s="1" t="str">
        <f>Üldinfo!C85</f>
        <v>11-15 a</v>
      </c>
      <c r="D86" s="37"/>
      <c r="E86" s="37"/>
      <c r="F86" s="37"/>
      <c r="G86" s="37"/>
      <c r="H86" s="37"/>
      <c r="I86" s="37" t="s">
        <v>284</v>
      </c>
      <c r="J86" s="37" t="s">
        <v>284</v>
      </c>
      <c r="K86" s="38"/>
      <c r="L86" s="36" t="s">
        <v>281</v>
      </c>
      <c r="M86" s="37" t="s">
        <v>281</v>
      </c>
      <c r="N86" s="37" t="s">
        <v>284</v>
      </c>
      <c r="O86" s="37" t="s">
        <v>281</v>
      </c>
      <c r="P86" s="37" t="s">
        <v>280</v>
      </c>
      <c r="Q86" s="37"/>
      <c r="R86" s="37"/>
      <c r="S86" s="38"/>
      <c r="T86" s="36"/>
      <c r="U86" s="37"/>
      <c r="V86" s="37"/>
      <c r="W86" s="37"/>
      <c r="X86" s="37"/>
      <c r="Y86" s="37" t="s">
        <v>284</v>
      </c>
      <c r="Z86" s="37" t="s">
        <v>280</v>
      </c>
      <c r="AA86" s="38" t="s">
        <v>280</v>
      </c>
      <c r="AB86" s="36" t="s">
        <v>281</v>
      </c>
      <c r="AC86" s="37" t="s">
        <v>281</v>
      </c>
      <c r="AD86" s="37" t="s">
        <v>284</v>
      </c>
      <c r="AE86" s="37" t="s">
        <v>281</v>
      </c>
      <c r="AF86" s="37" t="s">
        <v>280</v>
      </c>
      <c r="AG86" s="37"/>
      <c r="AH86" s="37"/>
      <c r="AI86" s="38"/>
      <c r="AJ86" s="34">
        <v>1</v>
      </c>
      <c r="AK86" s="34">
        <f t="shared" si="0"/>
        <v>15</v>
      </c>
      <c r="AL86" s="34">
        <f>Üldinfo!AN85</f>
        <v>27</v>
      </c>
      <c r="AM86" s="39">
        <f t="shared" si="5"/>
        <v>0.55555555555555558</v>
      </c>
      <c r="AN86" s="34"/>
      <c r="AO86" s="34">
        <f t="shared" si="6"/>
        <v>15</v>
      </c>
      <c r="AP86" s="34">
        <f t="shared" si="7"/>
        <v>0</v>
      </c>
      <c r="AQ86" s="34">
        <f t="shared" si="8"/>
        <v>0</v>
      </c>
      <c r="AR86" s="34"/>
      <c r="AS86" s="34"/>
      <c r="AT86" s="34"/>
      <c r="AU86" s="34"/>
      <c r="AV86" s="34"/>
      <c r="AW86" s="34"/>
      <c r="AX86" s="34"/>
      <c r="AY86" s="34"/>
      <c r="AZ86" s="34"/>
      <c r="BA86" s="34"/>
    </row>
    <row r="87" spans="1:53" ht="14.25" customHeight="1" x14ac:dyDescent="0.25">
      <c r="A87" s="34">
        <v>84</v>
      </c>
      <c r="B87" s="1" t="str">
        <f>Üldinfo!B86</f>
        <v>Mees</v>
      </c>
      <c r="C87" s="1" t="str">
        <f>Üldinfo!C86</f>
        <v>22-24 a</v>
      </c>
      <c r="D87" s="37"/>
      <c r="E87" s="37"/>
      <c r="F87" s="37"/>
      <c r="G87" s="37"/>
      <c r="H87" s="37"/>
      <c r="I87" s="37"/>
      <c r="J87" s="37"/>
      <c r="K87" s="38"/>
      <c r="L87" s="36"/>
      <c r="M87" s="37"/>
      <c r="N87" s="37"/>
      <c r="O87" s="37"/>
      <c r="P87" s="37"/>
      <c r="Q87" s="37"/>
      <c r="R87" s="37"/>
      <c r="S87" s="38"/>
      <c r="T87" s="36"/>
      <c r="U87" s="37"/>
      <c r="V87" s="37"/>
      <c r="W87" s="37"/>
      <c r="X87" s="37"/>
      <c r="Y87" s="37"/>
      <c r="Z87" s="37"/>
      <c r="AA87" s="38"/>
      <c r="AB87" s="36"/>
      <c r="AC87" s="37"/>
      <c r="AD87" s="37"/>
      <c r="AE87" s="37"/>
      <c r="AF87" s="37"/>
      <c r="AG87" s="37"/>
      <c r="AH87" s="37"/>
      <c r="AI87" s="38"/>
      <c r="AJ87" s="34"/>
      <c r="AK87" s="34">
        <f t="shared" si="0"/>
        <v>0</v>
      </c>
      <c r="AL87" s="34">
        <f>Üldinfo!AN86</f>
        <v>29</v>
      </c>
      <c r="AM87" s="39">
        <f t="shared" si="5"/>
        <v>0</v>
      </c>
      <c r="AN87" s="34"/>
      <c r="AO87" s="34">
        <f t="shared" si="6"/>
        <v>0</v>
      </c>
      <c r="AP87" s="34">
        <f t="shared" si="7"/>
        <v>0</v>
      </c>
      <c r="AQ87" s="34">
        <f t="shared" si="8"/>
        <v>0</v>
      </c>
      <c r="AR87" s="34"/>
      <c r="AS87" s="34"/>
      <c r="AT87" s="34"/>
      <c r="AU87" s="34"/>
      <c r="AV87" s="34"/>
      <c r="AW87" s="34"/>
      <c r="AX87" s="34"/>
      <c r="AY87" s="34"/>
      <c r="AZ87" s="34"/>
      <c r="BA87" s="34"/>
    </row>
    <row r="88" spans="1:53" ht="14.25" customHeight="1" x14ac:dyDescent="0.25">
      <c r="A88" s="34">
        <v>85</v>
      </c>
      <c r="B88" s="1" t="str">
        <f>Üldinfo!B87</f>
        <v>Naine</v>
      </c>
      <c r="C88" s="1" t="str">
        <f>Üldinfo!C87</f>
        <v>20-24 a</v>
      </c>
      <c r="D88" s="37"/>
      <c r="E88" s="37"/>
      <c r="F88" s="37"/>
      <c r="G88" s="37"/>
      <c r="H88" s="37"/>
      <c r="I88" s="37"/>
      <c r="J88" s="37"/>
      <c r="K88" s="38"/>
      <c r="L88" s="36"/>
      <c r="M88" s="37"/>
      <c r="N88" s="37"/>
      <c r="O88" s="37"/>
      <c r="P88" s="37"/>
      <c r="Q88" s="37"/>
      <c r="R88" s="37"/>
      <c r="S88" s="38"/>
      <c r="T88" s="36"/>
      <c r="U88" s="37"/>
      <c r="V88" s="37"/>
      <c r="W88" s="37"/>
      <c r="X88" s="37"/>
      <c r="Y88" s="37"/>
      <c r="Z88" s="37"/>
      <c r="AA88" s="38"/>
      <c r="AB88" s="36"/>
      <c r="AC88" s="37"/>
      <c r="AD88" s="37" t="s">
        <v>281</v>
      </c>
      <c r="AE88" s="37"/>
      <c r="AF88" s="37"/>
      <c r="AG88" s="37"/>
      <c r="AH88" s="37"/>
      <c r="AI88" s="38"/>
      <c r="AJ88" s="34">
        <v>1</v>
      </c>
      <c r="AK88" s="34">
        <f t="shared" si="0"/>
        <v>1</v>
      </c>
      <c r="AL88" s="34">
        <f>Üldinfo!AN87</f>
        <v>26</v>
      </c>
      <c r="AM88" s="39">
        <f t="shared" si="5"/>
        <v>3.8461538461538464E-2</v>
      </c>
      <c r="AN88" s="34"/>
      <c r="AO88" s="34">
        <f t="shared" si="6"/>
        <v>1</v>
      </c>
      <c r="AP88" s="34">
        <f t="shared" si="7"/>
        <v>0</v>
      </c>
      <c r="AQ88" s="34">
        <f t="shared" si="8"/>
        <v>0</v>
      </c>
      <c r="AR88" s="34"/>
      <c r="AS88" s="34"/>
      <c r="AT88" s="34"/>
      <c r="AU88" s="34"/>
      <c r="AV88" s="34"/>
      <c r="AW88" s="34"/>
      <c r="AX88" s="34"/>
      <c r="AY88" s="34"/>
      <c r="AZ88" s="34"/>
      <c r="BA88" s="34"/>
    </row>
    <row r="89" spans="1:53" ht="14.25" customHeight="1" x14ac:dyDescent="0.25">
      <c r="A89" s="34">
        <v>86</v>
      </c>
      <c r="B89" s="1" t="str">
        <f>Üldinfo!B88</f>
        <v>Alaealine</v>
      </c>
      <c r="C89" s="1" t="str">
        <f>Üldinfo!C88</f>
        <v>11-14 a</v>
      </c>
      <c r="D89" s="37"/>
      <c r="E89" s="37"/>
      <c r="F89" s="37"/>
      <c r="G89" s="37"/>
      <c r="H89" s="37"/>
      <c r="I89" s="37" t="s">
        <v>283</v>
      </c>
      <c r="J89" s="37" t="s">
        <v>281</v>
      </c>
      <c r="K89" s="38" t="s">
        <v>281</v>
      </c>
      <c r="L89" s="36" t="s">
        <v>281</v>
      </c>
      <c r="M89" s="37"/>
      <c r="N89" s="37" t="s">
        <v>283</v>
      </c>
      <c r="O89" s="37"/>
      <c r="P89" s="37"/>
      <c r="Q89" s="37"/>
      <c r="R89" s="37"/>
      <c r="S89" s="38"/>
      <c r="T89" s="36"/>
      <c r="U89" s="37"/>
      <c r="V89" s="37"/>
      <c r="W89" s="37"/>
      <c r="X89" s="37"/>
      <c r="Y89" s="37" t="s">
        <v>284</v>
      </c>
      <c r="Z89" s="37" t="s">
        <v>283</v>
      </c>
      <c r="AA89" s="38"/>
      <c r="AB89" s="36"/>
      <c r="AC89" s="37"/>
      <c r="AD89" s="37" t="s">
        <v>284</v>
      </c>
      <c r="AE89" s="37"/>
      <c r="AF89" s="37"/>
      <c r="AG89" s="37"/>
      <c r="AH89" s="37"/>
      <c r="AI89" s="38"/>
      <c r="AJ89" s="34">
        <v>1</v>
      </c>
      <c r="AK89" s="34">
        <f t="shared" si="0"/>
        <v>8</v>
      </c>
      <c r="AL89" s="34">
        <f>Üldinfo!AN88</f>
        <v>29</v>
      </c>
      <c r="AM89" s="39">
        <f t="shared" si="5"/>
        <v>0.27586206896551724</v>
      </c>
      <c r="AN89" s="34"/>
      <c r="AO89" s="34">
        <f t="shared" si="6"/>
        <v>8</v>
      </c>
      <c r="AP89" s="34">
        <f t="shared" si="7"/>
        <v>0</v>
      </c>
      <c r="AQ89" s="34">
        <f t="shared" si="8"/>
        <v>0</v>
      </c>
      <c r="AR89" s="34"/>
      <c r="AS89" s="34"/>
      <c r="AT89" s="34"/>
      <c r="AU89" s="34"/>
      <c r="AV89" s="34"/>
      <c r="AW89" s="34"/>
      <c r="AX89" s="34"/>
      <c r="AY89" s="34"/>
      <c r="AZ89" s="34"/>
      <c r="BA89" s="34"/>
    </row>
    <row r="90" spans="1:53" ht="14.25" customHeight="1" x14ac:dyDescent="0.25">
      <c r="A90" s="34">
        <v>87</v>
      </c>
      <c r="B90" s="1" t="str">
        <f>Üldinfo!B89</f>
        <v>Alaealine</v>
      </c>
      <c r="C90" s="1" t="str">
        <f>Üldinfo!C89</f>
        <v>5 a ± 16 k</v>
      </c>
      <c r="D90" s="37"/>
      <c r="E90" s="37"/>
      <c r="F90" s="37"/>
      <c r="G90" s="37"/>
      <c r="H90" s="37"/>
      <c r="I90" s="37"/>
      <c r="J90" s="37"/>
      <c r="K90" s="38"/>
      <c r="L90" s="36"/>
      <c r="M90" s="37"/>
      <c r="N90" s="37"/>
      <c r="O90" s="37"/>
      <c r="P90" s="37"/>
      <c r="Q90" s="37"/>
      <c r="R90" s="37"/>
      <c r="S90" s="38"/>
      <c r="T90" s="36"/>
      <c r="U90" s="37"/>
      <c r="V90" s="37"/>
      <c r="W90" s="37"/>
      <c r="X90" s="37"/>
      <c r="Y90" s="37"/>
      <c r="Z90" s="37"/>
      <c r="AA90" s="38"/>
      <c r="AB90" s="36"/>
      <c r="AC90" s="37"/>
      <c r="AD90" s="37" t="s">
        <v>282</v>
      </c>
      <c r="AE90" s="37"/>
      <c r="AF90" s="37"/>
      <c r="AG90" s="37"/>
      <c r="AH90" s="37"/>
      <c r="AI90" s="38"/>
      <c r="AJ90" s="34">
        <v>1</v>
      </c>
      <c r="AK90" s="34">
        <f t="shared" si="0"/>
        <v>1</v>
      </c>
      <c r="AL90" s="34">
        <f>Üldinfo!AN89</f>
        <v>9</v>
      </c>
      <c r="AM90" s="39">
        <f t="shared" si="5"/>
        <v>0.1111111111111111</v>
      </c>
      <c r="AN90" s="34"/>
      <c r="AO90" s="34">
        <f t="shared" si="6"/>
        <v>0</v>
      </c>
      <c r="AP90" s="34">
        <f t="shared" si="7"/>
        <v>1</v>
      </c>
      <c r="AQ90" s="34">
        <f t="shared" si="8"/>
        <v>0</v>
      </c>
      <c r="AR90" s="34"/>
      <c r="AS90" s="34"/>
      <c r="AT90" s="34"/>
      <c r="AU90" s="34"/>
      <c r="AV90" s="34"/>
      <c r="AW90" s="34"/>
      <c r="AX90" s="34"/>
      <c r="AY90" s="34"/>
      <c r="AZ90" s="34"/>
      <c r="BA90" s="34"/>
    </row>
    <row r="91" spans="1:53" ht="14.25" customHeight="1" x14ac:dyDescent="0.25">
      <c r="A91" s="34">
        <v>88</v>
      </c>
      <c r="B91" s="1" t="str">
        <f>Üldinfo!B90</f>
        <v>Naine</v>
      </c>
      <c r="C91" s="1" t="str">
        <f>Üldinfo!C90</f>
        <v>39-44 a</v>
      </c>
      <c r="D91" s="37"/>
      <c r="E91" s="37"/>
      <c r="F91" s="37"/>
      <c r="G91" s="37"/>
      <c r="H91" s="37"/>
      <c r="I91" s="37"/>
      <c r="J91" s="37"/>
      <c r="K91" s="38"/>
      <c r="L91" s="36"/>
      <c r="M91" s="37"/>
      <c r="N91" s="37"/>
      <c r="O91" s="37"/>
      <c r="P91" s="37"/>
      <c r="Q91" s="37"/>
      <c r="R91" s="37"/>
      <c r="S91" s="38"/>
      <c r="T91" s="36"/>
      <c r="U91" s="37"/>
      <c r="V91" s="37"/>
      <c r="W91" s="37"/>
      <c r="X91" s="37"/>
      <c r="Y91" s="37"/>
      <c r="Z91" s="37"/>
      <c r="AA91" s="38"/>
      <c r="AB91" s="36"/>
      <c r="AC91" s="37"/>
      <c r="AD91" s="37"/>
      <c r="AE91" s="37"/>
      <c r="AF91" s="37"/>
      <c r="AG91" s="37"/>
      <c r="AH91" s="37"/>
      <c r="AI91" s="38"/>
      <c r="AJ91" s="34"/>
      <c r="AK91" s="34">
        <f t="shared" si="0"/>
        <v>0</v>
      </c>
      <c r="AL91" s="34">
        <f>Üldinfo!AN90</f>
        <v>0</v>
      </c>
      <c r="AM91" s="39" t="e">
        <f t="shared" si="5"/>
        <v>#DIV/0!</v>
      </c>
      <c r="AN91" s="34"/>
      <c r="AO91" s="34">
        <f t="shared" si="6"/>
        <v>0</v>
      </c>
      <c r="AP91" s="34">
        <f t="shared" si="7"/>
        <v>0</v>
      </c>
      <c r="AQ91" s="34">
        <f t="shared" si="8"/>
        <v>0</v>
      </c>
      <c r="AR91" s="34"/>
      <c r="AS91" s="34"/>
      <c r="AT91" s="34"/>
      <c r="AU91" s="34"/>
      <c r="AV91" s="34"/>
      <c r="AW91" s="34"/>
      <c r="AX91" s="34"/>
      <c r="AY91" s="34"/>
      <c r="AZ91" s="34"/>
      <c r="BA91" s="34"/>
    </row>
    <row r="92" spans="1:53" ht="14.25" customHeight="1" x14ac:dyDescent="0.25">
      <c r="A92" s="34">
        <v>89</v>
      </c>
      <c r="B92" s="1" t="str">
        <f>Üldinfo!B91</f>
        <v>Naine</v>
      </c>
      <c r="C92" s="1" t="str">
        <f>Üldinfo!C91</f>
        <v>19-21 a</v>
      </c>
      <c r="D92" s="37"/>
      <c r="E92" s="37"/>
      <c r="F92" s="37"/>
      <c r="G92" s="37"/>
      <c r="H92" s="37"/>
      <c r="I92" s="37"/>
      <c r="J92" s="37"/>
      <c r="K92" s="38"/>
      <c r="L92" s="36"/>
      <c r="M92" s="37"/>
      <c r="N92" s="37"/>
      <c r="O92" s="37"/>
      <c r="P92" s="37"/>
      <c r="Q92" s="37"/>
      <c r="R92" s="37"/>
      <c r="S92" s="38"/>
      <c r="T92" s="36"/>
      <c r="U92" s="37"/>
      <c r="V92" s="37"/>
      <c r="W92" s="37"/>
      <c r="X92" s="37"/>
      <c r="Y92" s="37"/>
      <c r="Z92" s="37"/>
      <c r="AA92" s="38"/>
      <c r="AB92" s="36"/>
      <c r="AC92" s="37"/>
      <c r="AD92" s="37"/>
      <c r="AE92" s="37"/>
      <c r="AF92" s="37"/>
      <c r="AG92" s="37"/>
      <c r="AH92" s="37"/>
      <c r="AI92" s="38"/>
      <c r="AJ92" s="34"/>
      <c r="AK92" s="34">
        <f t="shared" si="0"/>
        <v>0</v>
      </c>
      <c r="AL92" s="34">
        <f>Üldinfo!AN91</f>
        <v>0</v>
      </c>
      <c r="AM92" s="39" t="e">
        <f t="shared" si="5"/>
        <v>#DIV/0!</v>
      </c>
      <c r="AN92" s="34"/>
      <c r="AO92" s="34">
        <f t="shared" si="6"/>
        <v>0</v>
      </c>
      <c r="AP92" s="34">
        <f t="shared" si="7"/>
        <v>0</v>
      </c>
      <c r="AQ92" s="34">
        <f t="shared" si="8"/>
        <v>0</v>
      </c>
      <c r="AR92" s="34"/>
      <c r="AS92" s="34"/>
      <c r="AT92" s="34"/>
      <c r="AU92" s="34"/>
      <c r="AV92" s="34"/>
      <c r="AW92" s="34"/>
      <c r="AX92" s="34"/>
      <c r="AY92" s="34"/>
      <c r="AZ92" s="34"/>
      <c r="BA92" s="34"/>
    </row>
    <row r="93" spans="1:53" ht="14.25" customHeight="1" x14ac:dyDescent="0.25">
      <c r="A93" s="34">
        <v>90</v>
      </c>
      <c r="B93" s="1" t="str">
        <f>Üldinfo!B92</f>
        <v>Mees</v>
      </c>
      <c r="C93" s="1" t="str">
        <f>Üldinfo!C92</f>
        <v>25-40 a</v>
      </c>
      <c r="D93" s="37"/>
      <c r="E93" s="37"/>
      <c r="F93" s="37"/>
      <c r="G93" s="37"/>
      <c r="H93" s="37"/>
      <c r="I93" s="37" t="s">
        <v>281</v>
      </c>
      <c r="J93" s="37" t="s">
        <v>280</v>
      </c>
      <c r="K93" s="38" t="s">
        <v>281</v>
      </c>
      <c r="L93" s="36" t="s">
        <v>281</v>
      </c>
      <c r="M93" s="37" t="s">
        <v>280</v>
      </c>
      <c r="N93" s="37" t="s">
        <v>280</v>
      </c>
      <c r="O93" s="37"/>
      <c r="P93" s="37"/>
      <c r="Q93" s="37"/>
      <c r="R93" s="37"/>
      <c r="S93" s="38"/>
      <c r="T93" s="36"/>
      <c r="U93" s="37"/>
      <c r="V93" s="37"/>
      <c r="W93" s="37" t="s">
        <v>280</v>
      </c>
      <c r="X93" s="37"/>
      <c r="Y93" s="37" t="s">
        <v>281</v>
      </c>
      <c r="Z93" s="37" t="s">
        <v>280</v>
      </c>
      <c r="AA93" s="38"/>
      <c r="AB93" s="36" t="s">
        <v>280</v>
      </c>
      <c r="AC93" s="37" t="s">
        <v>280</v>
      </c>
      <c r="AD93" s="37" t="s">
        <v>281</v>
      </c>
      <c r="AE93" s="37"/>
      <c r="AF93" s="37" t="s">
        <v>280</v>
      </c>
      <c r="AG93" s="37"/>
      <c r="AH93" s="37"/>
      <c r="AI93" s="38"/>
      <c r="AJ93" s="34">
        <v>1</v>
      </c>
      <c r="AK93" s="34">
        <f t="shared" si="0"/>
        <v>13</v>
      </c>
      <c r="AL93" s="34">
        <f>Üldinfo!AN92</f>
        <v>32</v>
      </c>
      <c r="AM93" s="39">
        <f t="shared" si="5"/>
        <v>0.40625</v>
      </c>
      <c r="AN93" s="34"/>
      <c r="AO93" s="34">
        <f t="shared" si="6"/>
        <v>13</v>
      </c>
      <c r="AP93" s="34">
        <f t="shared" si="7"/>
        <v>0</v>
      </c>
      <c r="AQ93" s="34">
        <f t="shared" si="8"/>
        <v>0</v>
      </c>
      <c r="AR93" s="34"/>
      <c r="AS93" s="34"/>
      <c r="AT93" s="34"/>
      <c r="AU93" s="34"/>
      <c r="AV93" s="34"/>
      <c r="AW93" s="34"/>
      <c r="AX93" s="34"/>
      <c r="AY93" s="34"/>
      <c r="AZ93" s="34"/>
      <c r="BA93" s="34"/>
    </row>
    <row r="94" spans="1:53" ht="14.25" customHeight="1" x14ac:dyDescent="0.25">
      <c r="A94" s="34">
        <v>91</v>
      </c>
      <c r="B94" s="1" t="str">
        <f>Üldinfo!B93</f>
        <v>Alaealine</v>
      </c>
      <c r="C94" s="1" t="str">
        <f>Üldinfo!C93</f>
        <v>1 a ± 4 k</v>
      </c>
      <c r="D94" s="37"/>
      <c r="E94" s="37"/>
      <c r="F94" s="37"/>
      <c r="G94" s="37"/>
      <c r="H94" s="37"/>
      <c r="I94" s="37"/>
      <c r="J94" s="37"/>
      <c r="K94" s="38"/>
      <c r="L94" s="36"/>
      <c r="M94" s="37"/>
      <c r="N94" s="37"/>
      <c r="O94" s="37"/>
      <c r="P94" s="37"/>
      <c r="Q94" s="37"/>
      <c r="R94" s="37"/>
      <c r="S94" s="38"/>
      <c r="T94" s="36"/>
      <c r="U94" s="37"/>
      <c r="V94" s="37"/>
      <c r="W94" s="37"/>
      <c r="X94" s="37"/>
      <c r="Y94" s="37"/>
      <c r="Z94" s="37"/>
      <c r="AA94" s="38"/>
      <c r="AB94" s="36"/>
      <c r="AC94" s="37"/>
      <c r="AD94" s="37"/>
      <c r="AE94" s="37"/>
      <c r="AF94" s="37"/>
      <c r="AG94" s="37"/>
      <c r="AH94" s="37"/>
      <c r="AI94" s="38"/>
      <c r="AJ94" s="34"/>
      <c r="AK94" s="34">
        <f t="shared" si="0"/>
        <v>0</v>
      </c>
      <c r="AL94" s="34">
        <f>Üldinfo!AN93</f>
        <v>4</v>
      </c>
      <c r="AM94" s="39">
        <f t="shared" si="5"/>
        <v>0</v>
      </c>
      <c r="AN94" s="34"/>
      <c r="AO94" s="34">
        <f t="shared" si="6"/>
        <v>0</v>
      </c>
      <c r="AP94" s="34">
        <f t="shared" si="7"/>
        <v>0</v>
      </c>
      <c r="AQ94" s="34">
        <f t="shared" si="8"/>
        <v>0</v>
      </c>
      <c r="AR94" s="34"/>
      <c r="AS94" s="34"/>
      <c r="AT94" s="34"/>
      <c r="AU94" s="34"/>
      <c r="AV94" s="34"/>
      <c r="AW94" s="34"/>
      <c r="AX94" s="34"/>
      <c r="AY94" s="34"/>
      <c r="AZ94" s="34"/>
      <c r="BA94" s="34"/>
    </row>
    <row r="95" spans="1:53" ht="14.25" customHeight="1" x14ac:dyDescent="0.25">
      <c r="A95" s="34">
        <v>92</v>
      </c>
      <c r="B95" s="1" t="str">
        <f>Üldinfo!B94</f>
        <v>Mees</v>
      </c>
      <c r="C95" s="1" t="str">
        <f>Üldinfo!C94</f>
        <v>30-39 a</v>
      </c>
      <c r="D95" s="37"/>
      <c r="E95" s="37"/>
      <c r="F95" s="37"/>
      <c r="G95" s="37"/>
      <c r="H95" s="37"/>
      <c r="I95" s="37"/>
      <c r="J95" s="37"/>
      <c r="K95" s="38"/>
      <c r="L95" s="36"/>
      <c r="M95" s="37"/>
      <c r="N95" s="37"/>
      <c r="O95" s="37"/>
      <c r="P95" s="37"/>
      <c r="Q95" s="37"/>
      <c r="R95" s="37"/>
      <c r="S95" s="38"/>
      <c r="T95" s="36"/>
      <c r="U95" s="37"/>
      <c r="V95" s="37"/>
      <c r="W95" s="37"/>
      <c r="X95" s="37"/>
      <c r="Y95" s="37"/>
      <c r="Z95" s="37"/>
      <c r="AA95" s="38"/>
      <c r="AB95" s="36"/>
      <c r="AC95" s="37"/>
      <c r="AD95" s="37"/>
      <c r="AE95" s="37"/>
      <c r="AF95" s="37"/>
      <c r="AG95" s="37"/>
      <c r="AH95" s="37"/>
      <c r="AI95" s="38"/>
      <c r="AJ95" s="34"/>
      <c r="AK95" s="34">
        <f t="shared" si="0"/>
        <v>0</v>
      </c>
      <c r="AL95" s="34">
        <f>Üldinfo!AN94</f>
        <v>0</v>
      </c>
      <c r="AM95" s="39" t="e">
        <f t="shared" si="5"/>
        <v>#DIV/0!</v>
      </c>
      <c r="AN95" s="34"/>
      <c r="AO95" s="34">
        <f t="shared" si="6"/>
        <v>0</v>
      </c>
      <c r="AP95" s="34">
        <f t="shared" si="7"/>
        <v>0</v>
      </c>
      <c r="AQ95" s="34">
        <f t="shared" si="8"/>
        <v>0</v>
      </c>
      <c r="AR95" s="34"/>
      <c r="AS95" s="34"/>
      <c r="AT95" s="34"/>
      <c r="AU95" s="34"/>
      <c r="AV95" s="34"/>
      <c r="AW95" s="34"/>
      <c r="AX95" s="34"/>
      <c r="AY95" s="34"/>
      <c r="AZ95" s="34"/>
      <c r="BA95" s="34"/>
    </row>
    <row r="96" spans="1:53" ht="14.25" customHeight="1" x14ac:dyDescent="0.25">
      <c r="A96" s="34">
        <v>93</v>
      </c>
      <c r="B96" s="1" t="str">
        <f>Üldinfo!B95</f>
        <v>Alaealine</v>
      </c>
      <c r="C96" s="1" t="str">
        <f>Üldinfo!C95</f>
        <v>1-2 a</v>
      </c>
      <c r="D96" s="37"/>
      <c r="E96" s="37"/>
      <c r="F96" s="37"/>
      <c r="G96" s="37"/>
      <c r="H96" s="37"/>
      <c r="I96" s="37"/>
      <c r="J96" s="37"/>
      <c r="K96" s="38"/>
      <c r="L96" s="36"/>
      <c r="M96" s="37"/>
      <c r="N96" s="37"/>
      <c r="O96" s="37"/>
      <c r="P96" s="37"/>
      <c r="Q96" s="37"/>
      <c r="R96" s="37"/>
      <c r="S96" s="38"/>
      <c r="T96" s="36"/>
      <c r="U96" s="37"/>
      <c r="V96" s="37"/>
      <c r="W96" s="37"/>
      <c r="X96" s="37"/>
      <c r="Y96" s="37"/>
      <c r="Z96" s="37"/>
      <c r="AA96" s="38"/>
      <c r="AB96" s="36"/>
      <c r="AC96" s="37"/>
      <c r="AD96" s="37"/>
      <c r="AE96" s="37"/>
      <c r="AF96" s="37"/>
      <c r="AG96" s="37"/>
      <c r="AH96" s="37"/>
      <c r="AI96" s="38"/>
      <c r="AJ96" s="34"/>
      <c r="AK96" s="34">
        <f t="shared" si="0"/>
        <v>0</v>
      </c>
      <c r="AL96" s="34">
        <f>Üldinfo!AN95</f>
        <v>6</v>
      </c>
      <c r="AM96" s="39">
        <f t="shared" si="5"/>
        <v>0</v>
      </c>
      <c r="AN96" s="34"/>
      <c r="AO96" s="34">
        <f t="shared" si="6"/>
        <v>0</v>
      </c>
      <c r="AP96" s="34">
        <f t="shared" si="7"/>
        <v>0</v>
      </c>
      <c r="AQ96" s="34">
        <f t="shared" si="8"/>
        <v>0</v>
      </c>
      <c r="AR96" s="34"/>
      <c r="AS96" s="34"/>
      <c r="AT96" s="34"/>
      <c r="AU96" s="34"/>
      <c r="AV96" s="34"/>
      <c r="AW96" s="34"/>
      <c r="AX96" s="34"/>
      <c r="AY96" s="34"/>
      <c r="AZ96" s="34"/>
      <c r="BA96" s="34"/>
    </row>
    <row r="97" spans="1:53" ht="14.25" customHeight="1" x14ac:dyDescent="0.25">
      <c r="A97" s="34">
        <v>94</v>
      </c>
      <c r="B97" s="1" t="str">
        <f>Üldinfo!B96</f>
        <v>Alaealine</v>
      </c>
      <c r="C97" s="1" t="str">
        <f>Üldinfo!C96</f>
        <v>3-9 k</v>
      </c>
      <c r="D97" s="37"/>
      <c r="E97" s="37"/>
      <c r="F97" s="37"/>
      <c r="G97" s="37"/>
      <c r="H97" s="37"/>
      <c r="I97" s="37"/>
      <c r="J97" s="37"/>
      <c r="K97" s="38"/>
      <c r="L97" s="36"/>
      <c r="M97" s="37"/>
      <c r="N97" s="37"/>
      <c r="O97" s="37"/>
      <c r="P97" s="37"/>
      <c r="Q97" s="37"/>
      <c r="R97" s="37"/>
      <c r="S97" s="38"/>
      <c r="T97" s="36"/>
      <c r="U97" s="37"/>
      <c r="V97" s="37"/>
      <c r="W97" s="37"/>
      <c r="X97" s="37"/>
      <c r="Y97" s="37"/>
      <c r="Z97" s="37"/>
      <c r="AA97" s="38"/>
      <c r="AB97" s="36"/>
      <c r="AC97" s="37"/>
      <c r="AD97" s="37"/>
      <c r="AE97" s="37"/>
      <c r="AF97" s="37"/>
      <c r="AG97" s="37"/>
      <c r="AH97" s="37"/>
      <c r="AI97" s="38"/>
      <c r="AJ97" s="34"/>
      <c r="AK97" s="34">
        <f t="shared" si="0"/>
        <v>0</v>
      </c>
      <c r="AL97" s="34">
        <f>Üldinfo!AN96</f>
        <v>0</v>
      </c>
      <c r="AM97" s="39" t="e">
        <f t="shared" si="5"/>
        <v>#DIV/0!</v>
      </c>
      <c r="AN97" s="34"/>
      <c r="AO97" s="34">
        <f t="shared" si="6"/>
        <v>0</v>
      </c>
      <c r="AP97" s="34">
        <f t="shared" si="7"/>
        <v>0</v>
      </c>
      <c r="AQ97" s="34">
        <f t="shared" si="8"/>
        <v>0</v>
      </c>
      <c r="AR97" s="34"/>
      <c r="AS97" s="34"/>
      <c r="AT97" s="34"/>
      <c r="AU97" s="34"/>
      <c r="AV97" s="34"/>
      <c r="AW97" s="34"/>
      <c r="AX97" s="34"/>
      <c r="AY97" s="34"/>
      <c r="AZ97" s="34"/>
      <c r="BA97" s="34"/>
    </row>
    <row r="98" spans="1:53" ht="14.25" customHeight="1" x14ac:dyDescent="0.25">
      <c r="A98" s="34">
        <v>95</v>
      </c>
      <c r="B98" s="1" t="str">
        <f>Üldinfo!B97</f>
        <v>Mees</v>
      </c>
      <c r="C98" s="1" t="str">
        <f>Üldinfo!C97</f>
        <v>39-44 a</v>
      </c>
      <c r="D98" s="37"/>
      <c r="E98" s="37"/>
      <c r="F98" s="37"/>
      <c r="G98" s="37"/>
      <c r="H98" s="37"/>
      <c r="I98" s="37"/>
      <c r="J98" s="37"/>
      <c r="K98" s="38"/>
      <c r="L98" s="36"/>
      <c r="M98" s="37"/>
      <c r="N98" s="37"/>
      <c r="O98" s="37"/>
      <c r="P98" s="37"/>
      <c r="Q98" s="37"/>
      <c r="R98" s="37"/>
      <c r="S98" s="38"/>
      <c r="T98" s="36"/>
      <c r="U98" s="37"/>
      <c r="V98" s="37"/>
      <c r="W98" s="37"/>
      <c r="X98" s="37"/>
      <c r="Y98" s="37"/>
      <c r="Z98" s="37"/>
      <c r="AA98" s="38"/>
      <c r="AB98" s="36"/>
      <c r="AC98" s="37"/>
      <c r="AD98" s="37"/>
      <c r="AE98" s="37"/>
      <c r="AF98" s="37"/>
      <c r="AG98" s="37"/>
      <c r="AH98" s="37"/>
      <c r="AI98" s="38"/>
      <c r="AJ98" s="34"/>
      <c r="AK98" s="34">
        <f t="shared" si="0"/>
        <v>0</v>
      </c>
      <c r="AL98" s="34">
        <f>Üldinfo!AN97</f>
        <v>0</v>
      </c>
      <c r="AM98" s="39" t="e">
        <f t="shared" si="5"/>
        <v>#DIV/0!</v>
      </c>
      <c r="AN98" s="34"/>
      <c r="AO98" s="34">
        <f t="shared" si="6"/>
        <v>0</v>
      </c>
      <c r="AP98" s="34">
        <f t="shared" si="7"/>
        <v>0</v>
      </c>
      <c r="AQ98" s="34">
        <f t="shared" si="8"/>
        <v>0</v>
      </c>
      <c r="AR98" s="34"/>
      <c r="AS98" s="34"/>
      <c r="AT98" s="34"/>
      <c r="AU98" s="34"/>
      <c r="AV98" s="34"/>
      <c r="AW98" s="34"/>
      <c r="AX98" s="34"/>
      <c r="AY98" s="34"/>
      <c r="AZ98" s="34"/>
      <c r="BA98" s="34"/>
    </row>
    <row r="99" spans="1:53" ht="14.25" customHeight="1" x14ac:dyDescent="0.25">
      <c r="A99" s="34">
        <v>96</v>
      </c>
      <c r="B99" s="1" t="str">
        <f>Üldinfo!B98</f>
        <v>Naine</v>
      </c>
      <c r="C99" s="1" t="str">
        <f>Üldinfo!C98</f>
        <v>15-19 a</v>
      </c>
      <c r="D99" s="37"/>
      <c r="E99" s="37"/>
      <c r="F99" s="37"/>
      <c r="G99" s="37"/>
      <c r="H99" s="37"/>
      <c r="I99" s="37" t="s">
        <v>283</v>
      </c>
      <c r="J99" s="37"/>
      <c r="K99" s="38" t="s">
        <v>280</v>
      </c>
      <c r="L99" s="36" t="s">
        <v>280</v>
      </c>
      <c r="M99" s="37"/>
      <c r="N99" s="37" t="s">
        <v>281</v>
      </c>
      <c r="O99" s="37"/>
      <c r="P99" s="37"/>
      <c r="Q99" s="37"/>
      <c r="R99" s="37"/>
      <c r="S99" s="38"/>
      <c r="T99" s="36"/>
      <c r="U99" s="37"/>
      <c r="V99" s="37"/>
      <c r="W99" s="37"/>
      <c r="X99" s="37"/>
      <c r="Y99" s="37" t="s">
        <v>283</v>
      </c>
      <c r="Z99" s="37" t="s">
        <v>280</v>
      </c>
      <c r="AA99" s="38"/>
      <c r="AB99" s="36" t="s">
        <v>280</v>
      </c>
      <c r="AC99" s="37" t="s">
        <v>280</v>
      </c>
      <c r="AD99" s="37" t="s">
        <v>283</v>
      </c>
      <c r="AE99" s="37"/>
      <c r="AF99" s="37"/>
      <c r="AG99" s="37"/>
      <c r="AH99" s="37"/>
      <c r="AI99" s="38"/>
      <c r="AJ99" s="34">
        <v>1</v>
      </c>
      <c r="AK99" s="34">
        <f t="shared" si="0"/>
        <v>9</v>
      </c>
      <c r="AL99" s="34">
        <f>Üldinfo!AN98</f>
        <v>30</v>
      </c>
      <c r="AM99" s="39">
        <f t="shared" si="5"/>
        <v>0.3</v>
      </c>
      <c r="AN99" s="34"/>
      <c r="AO99" s="34">
        <f t="shared" si="6"/>
        <v>9</v>
      </c>
      <c r="AP99" s="34">
        <f t="shared" si="7"/>
        <v>0</v>
      </c>
      <c r="AQ99" s="34">
        <f t="shared" si="8"/>
        <v>0</v>
      </c>
      <c r="AR99" s="34"/>
      <c r="AS99" s="34"/>
      <c r="AT99" s="34"/>
      <c r="AU99" s="34"/>
      <c r="AV99" s="34"/>
      <c r="AW99" s="34"/>
      <c r="AX99" s="34"/>
      <c r="AY99" s="34"/>
      <c r="AZ99" s="34"/>
      <c r="BA99" s="34"/>
    </row>
    <row r="100" spans="1:53" ht="14.25" customHeight="1" x14ac:dyDescent="0.25">
      <c r="A100" s="34">
        <v>97</v>
      </c>
      <c r="B100" s="1" t="str">
        <f>Üldinfo!B99</f>
        <v>Alaealine</v>
      </c>
      <c r="C100" s="1" t="str">
        <f>Üldinfo!C99</f>
        <v>3-5 a</v>
      </c>
      <c r="D100" s="37"/>
      <c r="E100" s="37"/>
      <c r="F100" s="37"/>
      <c r="G100" s="37"/>
      <c r="H100" s="37"/>
      <c r="I100" s="37"/>
      <c r="J100" s="37"/>
      <c r="K100" s="38"/>
      <c r="L100" s="36"/>
      <c r="M100" s="37"/>
      <c r="N100" s="37"/>
      <c r="O100" s="37"/>
      <c r="P100" s="37"/>
      <c r="Q100" s="37"/>
      <c r="R100" s="37"/>
      <c r="S100" s="38"/>
      <c r="T100" s="36"/>
      <c r="U100" s="37"/>
      <c r="V100" s="37"/>
      <c r="W100" s="37"/>
      <c r="X100" s="37"/>
      <c r="Y100" s="37"/>
      <c r="Z100" s="37"/>
      <c r="AA100" s="38"/>
      <c r="AB100" s="36"/>
      <c r="AC100" s="37"/>
      <c r="AD100" s="37"/>
      <c r="AE100" s="37"/>
      <c r="AF100" s="37"/>
      <c r="AG100" s="37"/>
      <c r="AH100" s="37"/>
      <c r="AI100" s="38"/>
      <c r="AJ100" s="34"/>
      <c r="AK100" s="34">
        <f t="shared" si="0"/>
        <v>0</v>
      </c>
      <c r="AL100" s="34">
        <f>Üldinfo!AN99</f>
        <v>5</v>
      </c>
      <c r="AM100" s="39">
        <f t="shared" si="5"/>
        <v>0</v>
      </c>
      <c r="AN100" s="34"/>
      <c r="AO100" s="34">
        <f t="shared" si="6"/>
        <v>0</v>
      </c>
      <c r="AP100" s="34">
        <f t="shared" si="7"/>
        <v>0</v>
      </c>
      <c r="AQ100" s="34">
        <f t="shared" si="8"/>
        <v>0</v>
      </c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</row>
    <row r="101" spans="1:53" ht="14.25" customHeight="1" x14ac:dyDescent="0.25">
      <c r="A101" s="34">
        <v>98</v>
      </c>
      <c r="B101" s="1" t="str">
        <f>Üldinfo!B100</f>
        <v>Naine</v>
      </c>
      <c r="C101" s="1" t="str">
        <f>Üldinfo!C100</f>
        <v>25-35 a</v>
      </c>
      <c r="D101" s="37"/>
      <c r="E101" s="37"/>
      <c r="F101" s="37"/>
      <c r="G101" s="37"/>
      <c r="H101" s="37"/>
      <c r="I101" s="37"/>
      <c r="J101" s="37"/>
      <c r="K101" s="38" t="s">
        <v>280</v>
      </c>
      <c r="L101" s="36" t="s">
        <v>280</v>
      </c>
      <c r="M101" s="37" t="s">
        <v>280</v>
      </c>
      <c r="N101" s="37"/>
      <c r="O101" s="37"/>
      <c r="P101" s="37"/>
      <c r="Q101" s="37"/>
      <c r="R101" s="37"/>
      <c r="S101" s="38"/>
      <c r="T101" s="36"/>
      <c r="U101" s="37"/>
      <c r="V101" s="37"/>
      <c r="W101" s="37"/>
      <c r="X101" s="37"/>
      <c r="Y101" s="37" t="s">
        <v>281</v>
      </c>
      <c r="Z101" s="37"/>
      <c r="AA101" s="38"/>
      <c r="AB101" s="36"/>
      <c r="AC101" s="37"/>
      <c r="AD101" s="37" t="s">
        <v>281</v>
      </c>
      <c r="AE101" s="37"/>
      <c r="AF101" s="37"/>
      <c r="AG101" s="37"/>
      <c r="AH101" s="37"/>
      <c r="AI101" s="38"/>
      <c r="AJ101" s="34">
        <v>1</v>
      </c>
      <c r="AK101" s="34">
        <f t="shared" si="0"/>
        <v>5</v>
      </c>
      <c r="AL101" s="34">
        <f>Üldinfo!AN100</f>
        <v>29</v>
      </c>
      <c r="AM101" s="39">
        <f t="shared" si="5"/>
        <v>0.17241379310344829</v>
      </c>
      <c r="AN101" s="34"/>
      <c r="AO101" s="34">
        <f t="shared" si="6"/>
        <v>5</v>
      </c>
      <c r="AP101" s="34">
        <f t="shared" si="7"/>
        <v>0</v>
      </c>
      <c r="AQ101" s="34">
        <f t="shared" si="8"/>
        <v>0</v>
      </c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</row>
    <row r="102" spans="1:53" ht="14.25" customHeight="1" x14ac:dyDescent="0.25">
      <c r="A102" s="34">
        <v>99</v>
      </c>
      <c r="B102" s="1" t="str">
        <f>Üldinfo!B101</f>
        <v>Mees</v>
      </c>
      <c r="C102" s="1" t="str">
        <f>Üldinfo!C101</f>
        <v>30-35 a</v>
      </c>
      <c r="D102" s="37"/>
      <c r="E102" s="37"/>
      <c r="F102" s="37"/>
      <c r="G102" s="37"/>
      <c r="H102" s="37" t="s">
        <v>280</v>
      </c>
      <c r="I102" s="37" t="s">
        <v>280</v>
      </c>
      <c r="J102" s="37"/>
      <c r="K102" s="38"/>
      <c r="L102" s="36"/>
      <c r="M102" s="37" t="s">
        <v>280</v>
      </c>
      <c r="N102" s="37" t="s">
        <v>280</v>
      </c>
      <c r="O102" s="37" t="s">
        <v>280</v>
      </c>
      <c r="P102" s="37"/>
      <c r="Q102" s="37"/>
      <c r="R102" s="37"/>
      <c r="S102" s="38"/>
      <c r="T102" s="36"/>
      <c r="U102" s="37"/>
      <c r="V102" s="37"/>
      <c r="W102" s="37"/>
      <c r="X102" s="37"/>
      <c r="Y102" s="37" t="s">
        <v>280</v>
      </c>
      <c r="Z102" s="37"/>
      <c r="AA102" s="38"/>
      <c r="AB102" s="36"/>
      <c r="AC102" s="37"/>
      <c r="AD102" s="37" t="s">
        <v>280</v>
      </c>
      <c r="AE102" s="37"/>
      <c r="AF102" s="37"/>
      <c r="AG102" s="37"/>
      <c r="AH102" s="37"/>
      <c r="AI102" s="38"/>
      <c r="AJ102" s="34">
        <v>1</v>
      </c>
      <c r="AK102" s="34">
        <f t="shared" si="0"/>
        <v>7</v>
      </c>
      <c r="AL102" s="34">
        <f>Üldinfo!AN101</f>
        <v>31</v>
      </c>
      <c r="AM102" s="39">
        <f t="shared" si="5"/>
        <v>0.22580645161290322</v>
      </c>
      <c r="AN102" s="34"/>
      <c r="AO102" s="34">
        <f t="shared" si="6"/>
        <v>7</v>
      </c>
      <c r="AP102" s="34">
        <f t="shared" si="7"/>
        <v>0</v>
      </c>
      <c r="AQ102" s="34">
        <f t="shared" si="8"/>
        <v>0</v>
      </c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</row>
    <row r="103" spans="1:53" ht="14.25" customHeight="1" x14ac:dyDescent="0.25">
      <c r="A103" s="34">
        <v>100</v>
      </c>
      <c r="B103" s="1" t="str">
        <f>Üldinfo!B102</f>
        <v>Naine</v>
      </c>
      <c r="C103" s="1" t="str">
        <f>Üldinfo!C102</f>
        <v>50+ a</v>
      </c>
      <c r="D103" s="37"/>
      <c r="E103" s="37"/>
      <c r="F103" s="37"/>
      <c r="G103" s="37"/>
      <c r="H103" s="37"/>
      <c r="I103" s="37"/>
      <c r="J103" s="37"/>
      <c r="K103" s="38"/>
      <c r="L103" s="36"/>
      <c r="M103" s="37"/>
      <c r="N103" s="37"/>
      <c r="O103" s="37"/>
      <c r="P103" s="37"/>
      <c r="Q103" s="37"/>
      <c r="R103" s="37"/>
      <c r="S103" s="38"/>
      <c r="T103" s="36"/>
      <c r="U103" s="37"/>
      <c r="V103" s="37"/>
      <c r="W103" s="37"/>
      <c r="X103" s="37"/>
      <c r="Y103" s="37"/>
      <c r="Z103" s="37"/>
      <c r="AA103" s="38"/>
      <c r="AB103" s="36"/>
      <c r="AC103" s="37"/>
      <c r="AD103" s="37"/>
      <c r="AE103" s="37"/>
      <c r="AF103" s="37"/>
      <c r="AG103" s="37"/>
      <c r="AH103" s="37"/>
      <c r="AI103" s="38"/>
      <c r="AJ103" s="34"/>
      <c r="AK103" s="34">
        <f t="shared" si="0"/>
        <v>0</v>
      </c>
      <c r="AL103" s="34">
        <f>Üldinfo!AN102</f>
        <v>17</v>
      </c>
      <c r="AM103" s="39">
        <f t="shared" si="5"/>
        <v>0</v>
      </c>
      <c r="AN103" s="34"/>
      <c r="AO103" s="34">
        <f t="shared" si="6"/>
        <v>0</v>
      </c>
      <c r="AP103" s="34">
        <f t="shared" si="7"/>
        <v>0</v>
      </c>
      <c r="AQ103" s="34">
        <f t="shared" si="8"/>
        <v>0</v>
      </c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</row>
    <row r="104" spans="1:53" ht="14.25" customHeight="1" x14ac:dyDescent="0.25">
      <c r="A104" s="34">
        <v>101</v>
      </c>
      <c r="B104" s="1" t="str">
        <f>Üldinfo!B103</f>
        <v>Naine</v>
      </c>
      <c r="C104" s="1" t="str">
        <f>Üldinfo!C103</f>
        <v>44-50 a</v>
      </c>
      <c r="D104" s="37"/>
      <c r="E104" s="37"/>
      <c r="F104" s="37"/>
      <c r="G104" s="37"/>
      <c r="H104" s="37"/>
      <c r="I104" s="37"/>
      <c r="J104" s="37"/>
      <c r="K104" s="38"/>
      <c r="L104" s="36"/>
      <c r="M104" s="37"/>
      <c r="N104" s="37"/>
      <c r="O104" s="37"/>
      <c r="P104" s="37"/>
      <c r="Q104" s="37"/>
      <c r="R104" s="37"/>
      <c r="S104" s="38"/>
      <c r="T104" s="36"/>
      <c r="U104" s="37"/>
      <c r="V104" s="37"/>
      <c r="W104" s="37"/>
      <c r="X104" s="37"/>
      <c r="Y104" s="37" t="s">
        <v>280</v>
      </c>
      <c r="Z104" s="37" t="s">
        <v>280</v>
      </c>
      <c r="AA104" s="38" t="s">
        <v>280</v>
      </c>
      <c r="AB104" s="36"/>
      <c r="AC104" s="37" t="s">
        <v>280</v>
      </c>
      <c r="AD104" s="37" t="s">
        <v>280</v>
      </c>
      <c r="AE104" s="37"/>
      <c r="AF104" s="37"/>
      <c r="AG104" s="37"/>
      <c r="AH104" s="37"/>
      <c r="AI104" s="38"/>
      <c r="AJ104" s="34">
        <v>1</v>
      </c>
      <c r="AK104" s="34">
        <f t="shared" si="0"/>
        <v>5</v>
      </c>
      <c r="AL104" s="34">
        <f>Üldinfo!AN103</f>
        <v>17</v>
      </c>
      <c r="AM104" s="39">
        <f t="shared" si="5"/>
        <v>0.29411764705882354</v>
      </c>
      <c r="AN104" s="34"/>
      <c r="AO104" s="34">
        <f t="shared" si="6"/>
        <v>5</v>
      </c>
      <c r="AP104" s="34">
        <f t="shared" si="7"/>
        <v>0</v>
      </c>
      <c r="AQ104" s="34">
        <f t="shared" si="8"/>
        <v>0</v>
      </c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</row>
    <row r="105" spans="1:53" ht="14.25" customHeight="1" x14ac:dyDescent="0.25">
      <c r="A105" s="34">
        <v>102</v>
      </c>
      <c r="B105" s="1" t="str">
        <f>Üldinfo!B104</f>
        <v>Alaealine</v>
      </c>
      <c r="C105" s="1" t="str">
        <f>Üldinfo!C104</f>
        <v>11-16 a</v>
      </c>
      <c r="D105" s="37"/>
      <c r="E105" s="37"/>
      <c r="F105" s="37"/>
      <c r="G105" s="37"/>
      <c r="H105" s="37"/>
      <c r="I105" s="37"/>
      <c r="J105" s="37"/>
      <c r="K105" s="38"/>
      <c r="L105" s="36"/>
      <c r="M105" s="37"/>
      <c r="N105" s="37"/>
      <c r="O105" s="37"/>
      <c r="P105" s="37"/>
      <c r="Q105" s="37"/>
      <c r="R105" s="37"/>
      <c r="S105" s="38"/>
      <c r="T105" s="36"/>
      <c r="U105" s="37"/>
      <c r="V105" s="37"/>
      <c r="W105" s="37"/>
      <c r="X105" s="37"/>
      <c r="Y105" s="37"/>
      <c r="Z105" s="37"/>
      <c r="AA105" s="38"/>
      <c r="AB105" s="36"/>
      <c r="AC105" s="37"/>
      <c r="AD105" s="37"/>
      <c r="AE105" s="37"/>
      <c r="AF105" s="37"/>
      <c r="AG105" s="37"/>
      <c r="AH105" s="37"/>
      <c r="AI105" s="38"/>
      <c r="AJ105" s="34"/>
      <c r="AK105" s="34">
        <f t="shared" si="0"/>
        <v>0</v>
      </c>
      <c r="AL105" s="34">
        <f>Üldinfo!AN104</f>
        <v>0</v>
      </c>
      <c r="AM105" s="39" t="e">
        <f t="shared" si="5"/>
        <v>#DIV/0!</v>
      </c>
      <c r="AN105" s="34"/>
      <c r="AO105" s="34">
        <f t="shared" si="6"/>
        <v>0</v>
      </c>
      <c r="AP105" s="34">
        <f t="shared" si="7"/>
        <v>0</v>
      </c>
      <c r="AQ105" s="34">
        <f t="shared" si="8"/>
        <v>0</v>
      </c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</row>
    <row r="106" spans="1:53" ht="14.25" customHeight="1" x14ac:dyDescent="0.25">
      <c r="A106" s="34">
        <v>103</v>
      </c>
      <c r="B106" s="1" t="str">
        <f>Üldinfo!B105</f>
        <v>Alaealine</v>
      </c>
      <c r="C106" s="1" t="str">
        <f>Üldinfo!C105</f>
        <v>11-16 a</v>
      </c>
      <c r="D106" s="37"/>
      <c r="E106" s="37"/>
      <c r="F106" s="37"/>
      <c r="G106" s="37"/>
      <c r="H106" s="37"/>
      <c r="I106" s="37" t="s">
        <v>280</v>
      </c>
      <c r="J106" s="37" t="s">
        <v>280</v>
      </c>
      <c r="K106" s="38" t="s">
        <v>280</v>
      </c>
      <c r="L106" s="36" t="s">
        <v>280</v>
      </c>
      <c r="M106" s="37" t="s">
        <v>280</v>
      </c>
      <c r="N106" s="37" t="s">
        <v>280</v>
      </c>
      <c r="O106" s="37"/>
      <c r="P106" s="37"/>
      <c r="Q106" s="37"/>
      <c r="R106" s="37"/>
      <c r="S106" s="38"/>
      <c r="T106" s="36"/>
      <c r="U106" s="37"/>
      <c r="V106" s="37"/>
      <c r="W106" s="37"/>
      <c r="X106" s="37"/>
      <c r="Y106" s="37" t="s">
        <v>281</v>
      </c>
      <c r="Z106" s="37" t="s">
        <v>281</v>
      </c>
      <c r="AA106" s="38" t="s">
        <v>281</v>
      </c>
      <c r="AB106" s="36" t="s">
        <v>281</v>
      </c>
      <c r="AC106" s="37" t="s">
        <v>281</v>
      </c>
      <c r="AD106" s="37" t="s">
        <v>281</v>
      </c>
      <c r="AE106" s="37"/>
      <c r="AF106" s="37"/>
      <c r="AG106" s="37"/>
      <c r="AH106" s="37"/>
      <c r="AI106" s="38"/>
      <c r="AJ106" s="34">
        <v>1</v>
      </c>
      <c r="AK106" s="34">
        <f t="shared" si="0"/>
        <v>12</v>
      </c>
      <c r="AL106" s="34">
        <f>Üldinfo!AN105</f>
        <v>27</v>
      </c>
      <c r="AM106" s="39">
        <f t="shared" si="5"/>
        <v>0.44444444444444442</v>
      </c>
      <c r="AN106" s="34"/>
      <c r="AO106" s="34">
        <f t="shared" si="6"/>
        <v>12</v>
      </c>
      <c r="AP106" s="34">
        <f t="shared" si="7"/>
        <v>0</v>
      </c>
      <c r="AQ106" s="34">
        <f t="shared" si="8"/>
        <v>0</v>
      </c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</row>
    <row r="107" spans="1:53" ht="14.25" customHeight="1" x14ac:dyDescent="0.25">
      <c r="A107" s="34">
        <v>104</v>
      </c>
      <c r="B107" s="1" t="str">
        <f>Üldinfo!B106</f>
        <v xml:space="preserve">Alaealine </v>
      </c>
      <c r="C107" s="1" t="str">
        <f>Üldinfo!C106</f>
        <v>10 a ± 30 k</v>
      </c>
      <c r="D107" s="37"/>
      <c r="E107" s="37"/>
      <c r="F107" s="37"/>
      <c r="G107" s="37"/>
      <c r="H107" s="37"/>
      <c r="I107" s="37"/>
      <c r="J107" s="37"/>
      <c r="K107" s="38"/>
      <c r="L107" s="36"/>
      <c r="M107" s="37"/>
      <c r="N107" s="37"/>
      <c r="O107" s="37"/>
      <c r="P107" s="37"/>
      <c r="Q107" s="37"/>
      <c r="R107" s="37"/>
      <c r="S107" s="38"/>
      <c r="T107" s="36"/>
      <c r="U107" s="37"/>
      <c r="V107" s="37"/>
      <c r="W107" s="37"/>
      <c r="X107" s="37"/>
      <c r="Y107" s="37"/>
      <c r="Z107" s="37"/>
      <c r="AA107" s="38"/>
      <c r="AB107" s="36"/>
      <c r="AC107" s="37"/>
      <c r="AD107" s="37"/>
      <c r="AE107" s="37"/>
      <c r="AF107" s="37"/>
      <c r="AG107" s="37"/>
      <c r="AH107" s="37"/>
      <c r="AI107" s="38"/>
      <c r="AJ107" s="34"/>
      <c r="AK107" s="34">
        <f t="shared" si="0"/>
        <v>0</v>
      </c>
      <c r="AL107" s="34">
        <f>Üldinfo!AN106</f>
        <v>23</v>
      </c>
      <c r="AM107" s="39">
        <f t="shared" si="5"/>
        <v>0</v>
      </c>
      <c r="AN107" s="34"/>
      <c r="AO107" s="34">
        <f t="shared" si="6"/>
        <v>0</v>
      </c>
      <c r="AP107" s="34">
        <f t="shared" si="7"/>
        <v>0</v>
      </c>
      <c r="AQ107" s="34">
        <f t="shared" si="8"/>
        <v>0</v>
      </c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</row>
    <row r="108" spans="1:53" ht="14.25" customHeight="1" x14ac:dyDescent="0.25">
      <c r="A108" s="34">
        <v>105</v>
      </c>
      <c r="B108" s="1" t="str">
        <f>Üldinfo!B107</f>
        <v>Mees</v>
      </c>
      <c r="C108" s="1" t="str">
        <f>Üldinfo!C107</f>
        <v>25-40 a</v>
      </c>
      <c r="D108" s="37"/>
      <c r="E108" s="37"/>
      <c r="F108" s="37"/>
      <c r="G108" s="37"/>
      <c r="H108" s="37"/>
      <c r="I108" s="37"/>
      <c r="J108" s="37"/>
      <c r="K108" s="38"/>
      <c r="L108" s="36"/>
      <c r="M108" s="37"/>
      <c r="N108" s="37"/>
      <c r="O108" s="37"/>
      <c r="P108" s="37"/>
      <c r="Q108" s="37"/>
      <c r="R108" s="37"/>
      <c r="S108" s="38"/>
      <c r="T108" s="36"/>
      <c r="U108" s="37"/>
      <c r="V108" s="37"/>
      <c r="W108" s="37"/>
      <c r="X108" s="37"/>
      <c r="Y108" s="37" t="s">
        <v>281</v>
      </c>
      <c r="Z108" s="37"/>
      <c r="AA108" s="38"/>
      <c r="AB108" s="36"/>
      <c r="AC108" s="37"/>
      <c r="AD108" s="37" t="s">
        <v>281</v>
      </c>
      <c r="AE108" s="37"/>
      <c r="AF108" s="37"/>
      <c r="AG108" s="37"/>
      <c r="AH108" s="37"/>
      <c r="AI108" s="38"/>
      <c r="AJ108" s="34">
        <v>1</v>
      </c>
      <c r="AK108" s="34">
        <f t="shared" si="0"/>
        <v>2</v>
      </c>
      <c r="AL108" s="34">
        <f>Üldinfo!AN107</f>
        <v>18</v>
      </c>
      <c r="AM108" s="39">
        <f t="shared" si="5"/>
        <v>0.1111111111111111</v>
      </c>
      <c r="AN108" s="34"/>
      <c r="AO108" s="34">
        <f t="shared" si="6"/>
        <v>2</v>
      </c>
      <c r="AP108" s="34">
        <f t="shared" si="7"/>
        <v>0</v>
      </c>
      <c r="AQ108" s="34">
        <f t="shared" si="8"/>
        <v>0</v>
      </c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</row>
    <row r="109" spans="1:53" ht="14.25" customHeight="1" x14ac:dyDescent="0.25">
      <c r="A109" s="34">
        <v>106</v>
      </c>
      <c r="B109" s="1" t="str">
        <f>Üldinfo!B108</f>
        <v xml:space="preserve">Alaealine </v>
      </c>
      <c r="C109" s="1" t="str">
        <f>Üldinfo!C108</f>
        <v>1 a ± 4 k</v>
      </c>
      <c r="D109" s="37"/>
      <c r="E109" s="37"/>
      <c r="F109" s="37"/>
      <c r="G109" s="37"/>
      <c r="H109" s="37"/>
      <c r="I109" s="37"/>
      <c r="J109" s="37"/>
      <c r="K109" s="38"/>
      <c r="L109" s="36"/>
      <c r="M109" s="37"/>
      <c r="N109" s="37"/>
      <c r="O109" s="37"/>
      <c r="P109" s="37"/>
      <c r="Q109" s="37"/>
      <c r="R109" s="37"/>
      <c r="S109" s="38"/>
      <c r="T109" s="36"/>
      <c r="U109" s="37"/>
      <c r="V109" s="37"/>
      <c r="W109" s="37"/>
      <c r="X109" s="37"/>
      <c r="Y109" s="37"/>
      <c r="Z109" s="37"/>
      <c r="AA109" s="38"/>
      <c r="AB109" s="36"/>
      <c r="AC109" s="37"/>
      <c r="AD109" s="37"/>
      <c r="AE109" s="37"/>
      <c r="AF109" s="37"/>
      <c r="AG109" s="37"/>
      <c r="AH109" s="37"/>
      <c r="AI109" s="38"/>
      <c r="AJ109" s="34"/>
      <c r="AK109" s="34">
        <f t="shared" si="0"/>
        <v>0</v>
      </c>
      <c r="AL109" s="34">
        <f>Üldinfo!AN108</f>
        <v>6</v>
      </c>
      <c r="AM109" s="39">
        <f t="shared" si="5"/>
        <v>0</v>
      </c>
      <c r="AN109" s="34"/>
      <c r="AO109" s="34">
        <f t="shared" si="6"/>
        <v>0</v>
      </c>
      <c r="AP109" s="34">
        <f t="shared" si="7"/>
        <v>0</v>
      </c>
      <c r="AQ109" s="34">
        <f t="shared" si="8"/>
        <v>0</v>
      </c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</row>
    <row r="110" spans="1:53" ht="14.25" customHeight="1" x14ac:dyDescent="0.25">
      <c r="A110" s="40">
        <v>107</v>
      </c>
      <c r="B110" s="1" t="str">
        <f>Üldinfo!B109</f>
        <v>?</v>
      </c>
      <c r="C110" s="1" t="str">
        <f>Üldinfo!C109</f>
        <v>Täisk</v>
      </c>
      <c r="D110" s="37"/>
      <c r="E110" s="37"/>
      <c r="F110" s="37"/>
      <c r="G110" s="37"/>
      <c r="H110" s="37"/>
      <c r="I110" s="37"/>
      <c r="J110" s="37"/>
      <c r="K110" s="38"/>
      <c r="L110" s="36"/>
      <c r="M110" s="37"/>
      <c r="N110" s="37"/>
      <c r="O110" s="37"/>
      <c r="P110" s="37"/>
      <c r="Q110" s="37"/>
      <c r="R110" s="37"/>
      <c r="S110" s="38"/>
      <c r="T110" s="36"/>
      <c r="U110" s="37"/>
      <c r="V110" s="37"/>
      <c r="W110" s="37"/>
      <c r="X110" s="37"/>
      <c r="Y110" s="37"/>
      <c r="Z110" s="37"/>
      <c r="AA110" s="38"/>
      <c r="AB110" s="36"/>
      <c r="AC110" s="37"/>
      <c r="AD110" s="37"/>
      <c r="AE110" s="37"/>
      <c r="AF110" s="37"/>
      <c r="AG110" s="37"/>
      <c r="AH110" s="37"/>
      <c r="AI110" s="38"/>
      <c r="AJ110" s="34"/>
      <c r="AK110" s="34">
        <f t="shared" si="0"/>
        <v>0</v>
      </c>
      <c r="AL110" s="34">
        <f>Üldinfo!AN109</f>
        <v>0</v>
      </c>
      <c r="AM110" s="39" t="e">
        <f t="shared" si="5"/>
        <v>#DIV/0!</v>
      </c>
      <c r="AN110" s="34"/>
      <c r="AO110" s="34">
        <f t="shared" si="6"/>
        <v>0</v>
      </c>
      <c r="AP110" s="34">
        <f t="shared" si="7"/>
        <v>0</v>
      </c>
      <c r="AQ110" s="34">
        <f t="shared" si="8"/>
        <v>0</v>
      </c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</row>
    <row r="111" spans="1:53" ht="14.25" customHeight="1" x14ac:dyDescent="0.25">
      <c r="A111" s="34">
        <v>108</v>
      </c>
      <c r="B111" s="1" t="str">
        <f>Üldinfo!B110</f>
        <v>Mees</v>
      </c>
      <c r="C111" s="1" t="str">
        <f>Üldinfo!C110</f>
        <v>40+ a</v>
      </c>
      <c r="D111" s="37"/>
      <c r="E111" s="37"/>
      <c r="F111" s="37"/>
      <c r="G111" s="37"/>
      <c r="H111" s="37"/>
      <c r="I111" s="37"/>
      <c r="J111" s="37"/>
      <c r="K111" s="38"/>
      <c r="L111" s="36"/>
      <c r="M111" s="37"/>
      <c r="N111" s="37"/>
      <c r="O111" s="37"/>
      <c r="P111" s="37"/>
      <c r="Q111" s="37"/>
      <c r="R111" s="37"/>
      <c r="S111" s="38"/>
      <c r="T111" s="36"/>
      <c r="U111" s="37"/>
      <c r="V111" s="37"/>
      <c r="W111" s="37"/>
      <c r="X111" s="37"/>
      <c r="Y111" s="37"/>
      <c r="Z111" s="37"/>
      <c r="AA111" s="38"/>
      <c r="AB111" s="36"/>
      <c r="AC111" s="37"/>
      <c r="AD111" s="37"/>
      <c r="AE111" s="37"/>
      <c r="AF111" s="37"/>
      <c r="AG111" s="37"/>
      <c r="AH111" s="37"/>
      <c r="AI111" s="38"/>
      <c r="AJ111" s="34"/>
      <c r="AK111" s="34">
        <f t="shared" si="0"/>
        <v>0</v>
      </c>
      <c r="AL111" s="34">
        <f>Üldinfo!AN110</f>
        <v>0</v>
      </c>
      <c r="AM111" s="39" t="e">
        <f t="shared" si="5"/>
        <v>#DIV/0!</v>
      </c>
      <c r="AN111" s="34"/>
      <c r="AO111" s="34">
        <f t="shared" si="6"/>
        <v>0</v>
      </c>
      <c r="AP111" s="34">
        <f t="shared" si="7"/>
        <v>0</v>
      </c>
      <c r="AQ111" s="34">
        <f t="shared" si="8"/>
        <v>0</v>
      </c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</row>
    <row r="112" spans="1:53" ht="14.25" customHeight="1" x14ac:dyDescent="0.25">
      <c r="A112" s="34">
        <v>109</v>
      </c>
      <c r="B112" s="1" t="str">
        <f>Üldinfo!B111</f>
        <v>Alaealine</v>
      </c>
      <c r="C112" s="1" t="str">
        <f>Üldinfo!C111</f>
        <v>8-11 a</v>
      </c>
      <c r="D112" s="37"/>
      <c r="E112" s="37"/>
      <c r="F112" s="37"/>
      <c r="G112" s="37"/>
      <c r="H112" s="37"/>
      <c r="I112" s="37"/>
      <c r="J112" s="37"/>
      <c r="K112" s="38" t="s">
        <v>281</v>
      </c>
      <c r="L112" s="36" t="s">
        <v>281</v>
      </c>
      <c r="M112" s="37"/>
      <c r="N112" s="37"/>
      <c r="O112" s="37"/>
      <c r="P112" s="37"/>
      <c r="Q112" s="37"/>
      <c r="R112" s="37"/>
      <c r="S112" s="38"/>
      <c r="T112" s="36"/>
      <c r="U112" s="37"/>
      <c r="V112" s="37"/>
      <c r="W112" s="37"/>
      <c r="X112" s="37"/>
      <c r="Y112" s="37"/>
      <c r="Z112" s="37"/>
      <c r="AA112" s="38"/>
      <c r="AB112" s="36"/>
      <c r="AC112" s="37"/>
      <c r="AD112" s="37"/>
      <c r="AE112" s="37"/>
      <c r="AF112" s="37"/>
      <c r="AG112" s="37"/>
      <c r="AH112" s="37"/>
      <c r="AI112" s="38"/>
      <c r="AJ112" s="34">
        <v>1</v>
      </c>
      <c r="AK112" s="34">
        <f t="shared" si="0"/>
        <v>2</v>
      </c>
      <c r="AL112" s="34">
        <f>Üldinfo!AN111</f>
        <v>28</v>
      </c>
      <c r="AM112" s="39">
        <f t="shared" si="5"/>
        <v>7.1428571428571425E-2</v>
      </c>
      <c r="AN112" s="34"/>
      <c r="AO112" s="34">
        <f t="shared" si="6"/>
        <v>2</v>
      </c>
      <c r="AP112" s="34">
        <f t="shared" si="7"/>
        <v>0</v>
      </c>
      <c r="AQ112" s="34">
        <f t="shared" si="8"/>
        <v>0</v>
      </c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</row>
    <row r="113" spans="1:53" ht="14.25" customHeight="1" x14ac:dyDescent="0.25">
      <c r="A113" s="34">
        <v>110</v>
      </c>
      <c r="B113" s="1" t="str">
        <f>Üldinfo!B112</f>
        <v>Mees</v>
      </c>
      <c r="C113" s="1" t="str">
        <f>Üldinfo!C112</f>
        <v>39-44 a</v>
      </c>
      <c r="D113" s="37"/>
      <c r="E113" s="37"/>
      <c r="F113" s="37"/>
      <c r="G113" s="37"/>
      <c r="H113" s="37"/>
      <c r="I113" s="37"/>
      <c r="J113" s="37"/>
      <c r="K113" s="38"/>
      <c r="L113" s="36"/>
      <c r="M113" s="37"/>
      <c r="N113" s="37"/>
      <c r="O113" s="37"/>
      <c r="P113" s="37"/>
      <c r="Q113" s="37"/>
      <c r="R113" s="37"/>
      <c r="S113" s="38"/>
      <c r="T113" s="36"/>
      <c r="U113" s="37"/>
      <c r="V113" s="37"/>
      <c r="W113" s="37"/>
      <c r="X113" s="37"/>
      <c r="Y113" s="37"/>
      <c r="Z113" s="37"/>
      <c r="AA113" s="38"/>
      <c r="AB113" s="36"/>
      <c r="AC113" s="37"/>
      <c r="AD113" s="37"/>
      <c r="AE113" s="37"/>
      <c r="AF113" s="37"/>
      <c r="AG113" s="37"/>
      <c r="AH113" s="37"/>
      <c r="AI113" s="38"/>
      <c r="AJ113" s="34"/>
      <c r="AK113" s="34">
        <f t="shared" si="0"/>
        <v>0</v>
      </c>
      <c r="AL113" s="34">
        <f>Üldinfo!AN112</f>
        <v>0</v>
      </c>
      <c r="AM113" s="39" t="e">
        <f t="shared" si="5"/>
        <v>#DIV/0!</v>
      </c>
      <c r="AN113" s="34"/>
      <c r="AO113" s="34">
        <f t="shared" si="6"/>
        <v>0</v>
      </c>
      <c r="AP113" s="34">
        <f t="shared" si="7"/>
        <v>0</v>
      </c>
      <c r="AQ113" s="34">
        <f t="shared" si="8"/>
        <v>0</v>
      </c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</row>
    <row r="114" spans="1:53" ht="14.25" customHeight="1" x14ac:dyDescent="0.25">
      <c r="A114" s="34">
        <v>111</v>
      </c>
      <c r="B114" s="1" t="str">
        <f>Üldinfo!B113</f>
        <v>Mees</v>
      </c>
      <c r="C114" s="1" t="str">
        <f>Üldinfo!C113</f>
        <v>18-19 a</v>
      </c>
      <c r="D114" s="37"/>
      <c r="E114" s="37"/>
      <c r="F114" s="37"/>
      <c r="G114" s="37"/>
      <c r="H114" s="37"/>
      <c r="I114" s="37" t="s">
        <v>281</v>
      </c>
      <c r="J114" s="37"/>
      <c r="K114" s="38"/>
      <c r="L114" s="36"/>
      <c r="M114" s="37"/>
      <c r="N114" s="37"/>
      <c r="O114" s="37"/>
      <c r="P114" s="37"/>
      <c r="Q114" s="37"/>
      <c r="R114" s="37"/>
      <c r="S114" s="38"/>
      <c r="T114" s="36"/>
      <c r="U114" s="37"/>
      <c r="V114" s="37"/>
      <c r="W114" s="37"/>
      <c r="X114" s="37"/>
      <c r="Y114" s="37" t="s">
        <v>280</v>
      </c>
      <c r="Z114" s="37"/>
      <c r="AA114" s="38" t="s">
        <v>280</v>
      </c>
      <c r="AB114" s="36" t="s">
        <v>280</v>
      </c>
      <c r="AC114" s="37"/>
      <c r="AD114" s="37" t="s">
        <v>280</v>
      </c>
      <c r="AE114" s="37"/>
      <c r="AF114" s="37"/>
      <c r="AG114" s="37"/>
      <c r="AH114" s="37"/>
      <c r="AI114" s="38"/>
      <c r="AJ114" s="34">
        <v>1</v>
      </c>
      <c r="AK114" s="34">
        <f t="shared" si="0"/>
        <v>5</v>
      </c>
      <c r="AL114" s="34">
        <f>Üldinfo!AN113</f>
        <v>20</v>
      </c>
      <c r="AM114" s="39">
        <f t="shared" si="5"/>
        <v>0.25</v>
      </c>
      <c r="AN114" s="34"/>
      <c r="AO114" s="34">
        <f t="shared" si="6"/>
        <v>5</v>
      </c>
      <c r="AP114" s="34">
        <f t="shared" si="7"/>
        <v>0</v>
      </c>
      <c r="AQ114" s="34">
        <f t="shared" si="8"/>
        <v>0</v>
      </c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</row>
    <row r="115" spans="1:53" ht="14.25" customHeight="1" x14ac:dyDescent="0.25">
      <c r="A115" s="34">
        <v>112</v>
      </c>
      <c r="B115" s="1" t="str">
        <f>Üldinfo!B114</f>
        <v>Alaealine</v>
      </c>
      <c r="C115" s="1" t="str">
        <f>Üldinfo!C114</f>
        <v>12 a ± 30 k</v>
      </c>
      <c r="D115" s="37"/>
      <c r="E115" s="37"/>
      <c r="F115" s="37"/>
      <c r="G115" s="37"/>
      <c r="H115" s="37"/>
      <c r="I115" s="37"/>
      <c r="J115" s="37"/>
      <c r="K115" s="38" t="s">
        <v>281</v>
      </c>
      <c r="L115" s="36" t="s">
        <v>281</v>
      </c>
      <c r="M115" s="37"/>
      <c r="N115" s="37"/>
      <c r="O115" s="37"/>
      <c r="P115" s="37"/>
      <c r="Q115" s="37"/>
      <c r="R115" s="37"/>
      <c r="S115" s="38"/>
      <c r="T115" s="36"/>
      <c r="U115" s="37"/>
      <c r="V115" s="37"/>
      <c r="W115" s="37"/>
      <c r="X115" s="37"/>
      <c r="Y115" s="37"/>
      <c r="Z115" s="37"/>
      <c r="AA115" s="38"/>
      <c r="AB115" s="36"/>
      <c r="AC115" s="37"/>
      <c r="AD115" s="37"/>
      <c r="AE115" s="37"/>
      <c r="AF115" s="37"/>
      <c r="AG115" s="37"/>
      <c r="AH115" s="37"/>
      <c r="AI115" s="38"/>
      <c r="AJ115" s="34">
        <v>1</v>
      </c>
      <c r="AK115" s="34">
        <f t="shared" si="0"/>
        <v>2</v>
      </c>
      <c r="AL115" s="34">
        <f>Üldinfo!AN114</f>
        <v>28</v>
      </c>
      <c r="AM115" s="39">
        <f t="shared" si="5"/>
        <v>7.1428571428571425E-2</v>
      </c>
      <c r="AN115" s="34"/>
      <c r="AO115" s="34">
        <f t="shared" si="6"/>
        <v>2</v>
      </c>
      <c r="AP115" s="34">
        <f t="shared" si="7"/>
        <v>0</v>
      </c>
      <c r="AQ115" s="34">
        <f t="shared" si="8"/>
        <v>0</v>
      </c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</row>
    <row r="116" spans="1:53" ht="14.25" customHeight="1" x14ac:dyDescent="0.25">
      <c r="A116" s="34">
        <v>113</v>
      </c>
      <c r="B116" s="1" t="str">
        <f>Üldinfo!B115</f>
        <v>Mees</v>
      </c>
      <c r="C116" s="1" t="str">
        <f>Üldinfo!C115</f>
        <v>40+ a</v>
      </c>
      <c r="D116" s="37"/>
      <c r="E116" s="37"/>
      <c r="F116" s="37"/>
      <c r="G116" s="37"/>
      <c r="H116" s="37"/>
      <c r="I116" s="37"/>
      <c r="J116" s="37"/>
      <c r="K116" s="38"/>
      <c r="L116" s="36"/>
      <c r="M116" s="37"/>
      <c r="N116" s="37"/>
      <c r="O116" s="37"/>
      <c r="P116" s="37"/>
      <c r="Q116" s="37"/>
      <c r="R116" s="37"/>
      <c r="S116" s="38"/>
      <c r="T116" s="36"/>
      <c r="U116" s="37"/>
      <c r="V116" s="37"/>
      <c r="W116" s="37"/>
      <c r="X116" s="37"/>
      <c r="Y116" s="37"/>
      <c r="Z116" s="37"/>
      <c r="AA116" s="38"/>
      <c r="AB116" s="36"/>
      <c r="AC116" s="37"/>
      <c r="AD116" s="37"/>
      <c r="AE116" s="37"/>
      <c r="AF116" s="37"/>
      <c r="AG116" s="37"/>
      <c r="AH116" s="37"/>
      <c r="AI116" s="38"/>
      <c r="AJ116" s="34"/>
      <c r="AK116" s="34">
        <f t="shared" si="0"/>
        <v>0</v>
      </c>
      <c r="AL116" s="34">
        <f>Üldinfo!AN115</f>
        <v>0</v>
      </c>
      <c r="AM116" s="39" t="e">
        <f t="shared" si="5"/>
        <v>#DIV/0!</v>
      </c>
      <c r="AN116" s="34"/>
      <c r="AO116" s="34">
        <f t="shared" si="6"/>
        <v>0</v>
      </c>
      <c r="AP116" s="34">
        <f t="shared" si="7"/>
        <v>0</v>
      </c>
      <c r="AQ116" s="34">
        <f t="shared" si="8"/>
        <v>0</v>
      </c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</row>
    <row r="117" spans="1:53" ht="14.25" customHeight="1" x14ac:dyDescent="0.25">
      <c r="A117" s="34">
        <v>115</v>
      </c>
      <c r="B117" s="1" t="str">
        <f>Üldinfo!B116</f>
        <v>Mees</v>
      </c>
      <c r="C117" s="1" t="str">
        <f>Üldinfo!C116</f>
        <v>16-18 a</v>
      </c>
      <c r="D117" s="37"/>
      <c r="E117" s="37"/>
      <c r="F117" s="37"/>
      <c r="G117" s="37"/>
      <c r="H117" s="37"/>
      <c r="I117" s="37"/>
      <c r="J117" s="37"/>
      <c r="K117" s="38"/>
      <c r="L117" s="36"/>
      <c r="M117" s="37"/>
      <c r="N117" s="37"/>
      <c r="O117" s="37"/>
      <c r="P117" s="37"/>
      <c r="Q117" s="37"/>
      <c r="R117" s="37"/>
      <c r="S117" s="38"/>
      <c r="T117" s="36"/>
      <c r="U117" s="37"/>
      <c r="V117" s="37"/>
      <c r="W117" s="37"/>
      <c r="X117" s="37"/>
      <c r="Y117" s="37"/>
      <c r="Z117" s="37"/>
      <c r="AA117" s="38"/>
      <c r="AB117" s="36"/>
      <c r="AC117" s="37"/>
      <c r="AD117" s="37"/>
      <c r="AE117" s="37"/>
      <c r="AF117" s="37"/>
      <c r="AG117" s="37"/>
      <c r="AH117" s="37"/>
      <c r="AI117" s="38"/>
      <c r="AJ117" s="34"/>
      <c r="AK117" s="34">
        <f t="shared" si="0"/>
        <v>0</v>
      </c>
      <c r="AL117" s="34">
        <f>Üldinfo!AN116</f>
        <v>7</v>
      </c>
      <c r="AM117" s="39">
        <f t="shared" si="5"/>
        <v>0</v>
      </c>
      <c r="AN117" s="34"/>
      <c r="AO117" s="34">
        <f t="shared" si="6"/>
        <v>0</v>
      </c>
      <c r="AP117" s="34">
        <f t="shared" si="7"/>
        <v>0</v>
      </c>
      <c r="AQ117" s="34">
        <f t="shared" si="8"/>
        <v>0</v>
      </c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</row>
    <row r="118" spans="1:53" ht="14.25" customHeight="1" x14ac:dyDescent="0.25">
      <c r="A118" s="34">
        <v>116</v>
      </c>
      <c r="B118" s="1" t="str">
        <f>Üldinfo!B117</f>
        <v>Naine</v>
      </c>
      <c r="C118" s="1" t="str">
        <f>Üldinfo!C117</f>
        <v>27-35 a</v>
      </c>
      <c r="D118" s="37"/>
      <c r="E118" s="37"/>
      <c r="F118" s="37"/>
      <c r="G118" s="37"/>
      <c r="H118" s="37"/>
      <c r="I118" s="37"/>
      <c r="J118" s="37"/>
      <c r="K118" s="38"/>
      <c r="L118" s="36"/>
      <c r="M118" s="37"/>
      <c r="N118" s="37"/>
      <c r="O118" s="37"/>
      <c r="P118" s="37"/>
      <c r="Q118" s="37"/>
      <c r="R118" s="37"/>
      <c r="S118" s="38"/>
      <c r="T118" s="36"/>
      <c r="U118" s="37"/>
      <c r="V118" s="37"/>
      <c r="W118" s="37"/>
      <c r="X118" s="37"/>
      <c r="Y118" s="37"/>
      <c r="Z118" s="37"/>
      <c r="AA118" s="38"/>
      <c r="AB118" s="36"/>
      <c r="AC118" s="37"/>
      <c r="AD118" s="37"/>
      <c r="AE118" s="37"/>
      <c r="AF118" s="37"/>
      <c r="AG118" s="37"/>
      <c r="AH118" s="37"/>
      <c r="AI118" s="38"/>
      <c r="AJ118" s="34"/>
      <c r="AK118" s="34">
        <f t="shared" si="0"/>
        <v>0</v>
      </c>
      <c r="AL118" s="34">
        <f>Üldinfo!AN117</f>
        <v>28</v>
      </c>
      <c r="AM118" s="39">
        <f t="shared" si="5"/>
        <v>0</v>
      </c>
      <c r="AN118" s="34"/>
      <c r="AO118" s="34">
        <f t="shared" si="6"/>
        <v>0</v>
      </c>
      <c r="AP118" s="34">
        <f t="shared" si="7"/>
        <v>0</v>
      </c>
      <c r="AQ118" s="34">
        <f t="shared" si="8"/>
        <v>0</v>
      </c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</row>
    <row r="119" spans="1:53" ht="14.25" customHeight="1" x14ac:dyDescent="0.25">
      <c r="A119" s="34">
        <v>117</v>
      </c>
      <c r="B119" s="1" t="str">
        <f>Üldinfo!B118</f>
        <v>Mees</v>
      </c>
      <c r="C119" s="1" t="str">
        <f>Üldinfo!C118</f>
        <v>39-44 a</v>
      </c>
      <c r="D119" s="37"/>
      <c r="E119" s="37"/>
      <c r="F119" s="37"/>
      <c r="G119" s="37"/>
      <c r="H119" s="37"/>
      <c r="I119" s="37"/>
      <c r="J119" s="37"/>
      <c r="K119" s="38"/>
      <c r="L119" s="36"/>
      <c r="M119" s="37"/>
      <c r="N119" s="37"/>
      <c r="O119" s="37"/>
      <c r="P119" s="37"/>
      <c r="Q119" s="37"/>
      <c r="R119" s="37"/>
      <c r="S119" s="38"/>
      <c r="T119" s="36"/>
      <c r="U119" s="37"/>
      <c r="V119" s="37"/>
      <c r="W119" s="37"/>
      <c r="X119" s="37"/>
      <c r="Y119" s="37"/>
      <c r="Z119" s="37"/>
      <c r="AA119" s="38"/>
      <c r="AB119" s="36"/>
      <c r="AC119" s="37"/>
      <c r="AD119" s="37"/>
      <c r="AE119" s="37"/>
      <c r="AF119" s="37"/>
      <c r="AG119" s="37"/>
      <c r="AH119" s="37"/>
      <c r="AI119" s="38"/>
      <c r="AJ119" s="34"/>
      <c r="AK119" s="34">
        <f t="shared" si="0"/>
        <v>0</v>
      </c>
      <c r="AL119" s="34">
        <f>Üldinfo!AN118</f>
        <v>31</v>
      </c>
      <c r="AM119" s="39">
        <f t="shared" si="5"/>
        <v>0</v>
      </c>
      <c r="AN119" s="34"/>
      <c r="AO119" s="34">
        <f t="shared" si="6"/>
        <v>0</v>
      </c>
      <c r="AP119" s="34">
        <f t="shared" si="7"/>
        <v>0</v>
      </c>
      <c r="AQ119" s="34">
        <f t="shared" si="8"/>
        <v>0</v>
      </c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</row>
    <row r="120" spans="1:53" ht="14.25" customHeight="1" x14ac:dyDescent="0.25">
      <c r="A120" s="34">
        <v>118</v>
      </c>
      <c r="B120" s="1" t="str">
        <f>Üldinfo!B119</f>
        <v>Naine</v>
      </c>
      <c r="C120" s="1" t="str">
        <f>Üldinfo!C119</f>
        <v>25-35 a</v>
      </c>
      <c r="D120" s="37"/>
      <c r="E120" s="37"/>
      <c r="F120" s="37"/>
      <c r="G120" s="37"/>
      <c r="H120" s="37"/>
      <c r="I120" s="37"/>
      <c r="J120" s="37"/>
      <c r="K120" s="38" t="s">
        <v>281</v>
      </c>
      <c r="L120" s="36" t="s">
        <v>280</v>
      </c>
      <c r="M120" s="37"/>
      <c r="N120" s="37"/>
      <c r="O120" s="37"/>
      <c r="P120" s="37"/>
      <c r="Q120" s="37"/>
      <c r="R120" s="37"/>
      <c r="S120" s="38"/>
      <c r="T120" s="36"/>
      <c r="U120" s="37"/>
      <c r="V120" s="37"/>
      <c r="W120" s="37"/>
      <c r="X120" s="37"/>
      <c r="Y120" s="37"/>
      <c r="Z120" s="37"/>
      <c r="AA120" s="38"/>
      <c r="AB120" s="36"/>
      <c r="AC120" s="37"/>
      <c r="AD120" s="37"/>
      <c r="AE120" s="37"/>
      <c r="AF120" s="37"/>
      <c r="AG120" s="37"/>
      <c r="AH120" s="37"/>
      <c r="AI120" s="38"/>
      <c r="AJ120" s="34">
        <v>1</v>
      </c>
      <c r="AK120" s="34">
        <f t="shared" si="0"/>
        <v>2</v>
      </c>
      <c r="AL120" s="34">
        <f>Üldinfo!AN119</f>
        <v>29</v>
      </c>
      <c r="AM120" s="39">
        <f t="shared" si="5"/>
        <v>6.8965517241379309E-2</v>
      </c>
      <c r="AN120" s="34"/>
      <c r="AO120" s="34">
        <f t="shared" si="6"/>
        <v>2</v>
      </c>
      <c r="AP120" s="34">
        <f t="shared" si="7"/>
        <v>0</v>
      </c>
      <c r="AQ120" s="34">
        <f t="shared" si="8"/>
        <v>0</v>
      </c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</row>
    <row r="121" spans="1:53" ht="14.25" customHeight="1" x14ac:dyDescent="0.25">
      <c r="A121" s="34">
        <v>119</v>
      </c>
      <c r="B121" s="1" t="str">
        <f>Üldinfo!B120</f>
        <v>Alaealine</v>
      </c>
      <c r="C121" s="1" t="str">
        <f>Üldinfo!C120</f>
        <v>15-18 a</v>
      </c>
      <c r="D121" s="37"/>
      <c r="E121" s="37"/>
      <c r="F121" s="37"/>
      <c r="G121" s="37"/>
      <c r="H121" s="37"/>
      <c r="I121" s="37"/>
      <c r="J121" s="37"/>
      <c r="K121" s="38"/>
      <c r="L121" s="36"/>
      <c r="M121" s="37"/>
      <c r="N121" s="37"/>
      <c r="O121" s="37"/>
      <c r="P121" s="37"/>
      <c r="Q121" s="37"/>
      <c r="R121" s="37"/>
      <c r="S121" s="38"/>
      <c r="T121" s="36"/>
      <c r="U121" s="37"/>
      <c r="V121" s="37"/>
      <c r="W121" s="37"/>
      <c r="X121" s="37"/>
      <c r="Y121" s="37" t="s">
        <v>281</v>
      </c>
      <c r="Z121" s="37"/>
      <c r="AA121" s="38"/>
      <c r="AB121" s="36"/>
      <c r="AC121" s="37"/>
      <c r="AD121" s="37" t="s">
        <v>281</v>
      </c>
      <c r="AE121" s="37"/>
      <c r="AF121" s="37"/>
      <c r="AG121" s="37"/>
      <c r="AH121" s="37"/>
      <c r="AI121" s="38"/>
      <c r="AJ121" s="34">
        <v>1</v>
      </c>
      <c r="AK121" s="34">
        <f t="shared" si="0"/>
        <v>2</v>
      </c>
      <c r="AL121" s="34">
        <f>Üldinfo!AN120</f>
        <v>28</v>
      </c>
      <c r="AM121" s="39">
        <f t="shared" si="5"/>
        <v>7.1428571428571425E-2</v>
      </c>
      <c r="AN121" s="34"/>
      <c r="AO121" s="34">
        <f t="shared" si="6"/>
        <v>2</v>
      </c>
      <c r="AP121" s="34">
        <f t="shared" si="7"/>
        <v>0</v>
      </c>
      <c r="AQ121" s="34">
        <f t="shared" si="8"/>
        <v>0</v>
      </c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</row>
    <row r="122" spans="1:53" ht="14.25" customHeight="1" x14ac:dyDescent="0.25">
      <c r="A122" s="34">
        <v>120</v>
      </c>
      <c r="B122" s="1" t="str">
        <f>Üldinfo!B121</f>
        <v>Naine</v>
      </c>
      <c r="C122" s="1" t="str">
        <f>Üldinfo!C121</f>
        <v>Täisk</v>
      </c>
      <c r="D122" s="37"/>
      <c r="E122" s="37"/>
      <c r="F122" s="37"/>
      <c r="G122" s="37"/>
      <c r="H122" s="37"/>
      <c r="I122" s="37"/>
      <c r="J122" s="37"/>
      <c r="K122" s="38"/>
      <c r="L122" s="36"/>
      <c r="M122" s="37"/>
      <c r="N122" s="37"/>
      <c r="O122" s="37"/>
      <c r="P122" s="37"/>
      <c r="Q122" s="37"/>
      <c r="R122" s="37"/>
      <c r="S122" s="38"/>
      <c r="T122" s="36"/>
      <c r="U122" s="37"/>
      <c r="V122" s="37"/>
      <c r="W122" s="37"/>
      <c r="X122" s="37"/>
      <c r="Y122" s="37"/>
      <c r="Z122" s="37"/>
      <c r="AA122" s="38"/>
      <c r="AB122" s="36"/>
      <c r="AC122" s="37"/>
      <c r="AD122" s="37"/>
      <c r="AE122" s="37"/>
      <c r="AF122" s="37"/>
      <c r="AG122" s="37"/>
      <c r="AH122" s="37"/>
      <c r="AI122" s="38"/>
      <c r="AJ122" s="34"/>
      <c r="AK122" s="34">
        <f t="shared" si="0"/>
        <v>0</v>
      </c>
      <c r="AL122" s="34">
        <f>Üldinfo!AN121</f>
        <v>0</v>
      </c>
      <c r="AM122" s="39" t="e">
        <f t="shared" si="5"/>
        <v>#DIV/0!</v>
      </c>
      <c r="AN122" s="34"/>
      <c r="AO122" s="34">
        <f t="shared" si="6"/>
        <v>0</v>
      </c>
      <c r="AP122" s="34">
        <f t="shared" si="7"/>
        <v>0</v>
      </c>
      <c r="AQ122" s="34">
        <f t="shared" si="8"/>
        <v>0</v>
      </c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</row>
    <row r="123" spans="1:53" ht="14.25" customHeight="1" x14ac:dyDescent="0.25">
      <c r="A123" s="34">
        <v>122</v>
      </c>
      <c r="B123" s="1" t="str">
        <f>Üldinfo!B122</f>
        <v>Mees</v>
      </c>
      <c r="C123" s="1" t="str">
        <f>Üldinfo!C122</f>
        <v>Täisk</v>
      </c>
      <c r="D123" s="37"/>
      <c r="E123" s="37"/>
      <c r="F123" s="37"/>
      <c r="G123" s="37"/>
      <c r="H123" s="37"/>
      <c r="I123" s="37"/>
      <c r="J123" s="37"/>
      <c r="K123" s="38"/>
      <c r="L123" s="36"/>
      <c r="M123" s="37"/>
      <c r="N123" s="37"/>
      <c r="O123" s="37"/>
      <c r="P123" s="37"/>
      <c r="Q123" s="37"/>
      <c r="R123" s="37"/>
      <c r="S123" s="38"/>
      <c r="T123" s="36"/>
      <c r="U123" s="37"/>
      <c r="V123" s="37"/>
      <c r="W123" s="37"/>
      <c r="X123" s="37"/>
      <c r="Y123" s="37"/>
      <c r="Z123" s="37"/>
      <c r="AA123" s="38"/>
      <c r="AB123" s="36"/>
      <c r="AC123" s="37"/>
      <c r="AD123" s="37"/>
      <c r="AE123" s="37"/>
      <c r="AF123" s="37"/>
      <c r="AG123" s="37"/>
      <c r="AH123" s="37"/>
      <c r="AI123" s="38"/>
      <c r="AJ123" s="34"/>
      <c r="AK123" s="34">
        <f t="shared" si="0"/>
        <v>0</v>
      </c>
      <c r="AL123" s="34">
        <f>Üldinfo!AN122</f>
        <v>0</v>
      </c>
      <c r="AM123" s="39" t="e">
        <f t="shared" si="5"/>
        <v>#DIV/0!</v>
      </c>
      <c r="AN123" s="34"/>
      <c r="AO123" s="34">
        <f t="shared" si="6"/>
        <v>0</v>
      </c>
      <c r="AP123" s="34">
        <f t="shared" si="7"/>
        <v>0</v>
      </c>
      <c r="AQ123" s="34">
        <f t="shared" si="8"/>
        <v>0</v>
      </c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</row>
    <row r="124" spans="1:53" ht="14.25" customHeight="1" x14ac:dyDescent="0.25">
      <c r="A124" s="34">
        <v>123</v>
      </c>
      <c r="B124" s="1" t="str">
        <f>Üldinfo!B123</f>
        <v>Mees</v>
      </c>
      <c r="C124" s="1" t="str">
        <f>Üldinfo!C123</f>
        <v>Täisk</v>
      </c>
      <c r="D124" s="37"/>
      <c r="E124" s="37"/>
      <c r="F124" s="37"/>
      <c r="G124" s="37"/>
      <c r="H124" s="37"/>
      <c r="I124" s="37"/>
      <c r="J124" s="37"/>
      <c r="K124" s="38"/>
      <c r="L124" s="36"/>
      <c r="M124" s="37"/>
      <c r="N124" s="37"/>
      <c r="O124" s="37"/>
      <c r="P124" s="37"/>
      <c r="Q124" s="37"/>
      <c r="R124" s="37"/>
      <c r="S124" s="38"/>
      <c r="T124" s="36"/>
      <c r="U124" s="37"/>
      <c r="V124" s="37"/>
      <c r="W124" s="37"/>
      <c r="X124" s="37"/>
      <c r="Y124" s="37"/>
      <c r="Z124" s="37"/>
      <c r="AA124" s="38"/>
      <c r="AB124" s="36"/>
      <c r="AC124" s="37"/>
      <c r="AD124" s="37"/>
      <c r="AE124" s="37"/>
      <c r="AF124" s="37"/>
      <c r="AG124" s="37"/>
      <c r="AH124" s="37"/>
      <c r="AI124" s="38"/>
      <c r="AJ124" s="34"/>
      <c r="AK124" s="34">
        <f t="shared" si="0"/>
        <v>0</v>
      </c>
      <c r="AL124" s="34">
        <f>Üldinfo!AN123</f>
        <v>0</v>
      </c>
      <c r="AM124" s="39" t="e">
        <f t="shared" si="5"/>
        <v>#DIV/0!</v>
      </c>
      <c r="AN124" s="34"/>
      <c r="AO124" s="34">
        <f t="shared" si="6"/>
        <v>0</v>
      </c>
      <c r="AP124" s="34">
        <f t="shared" si="7"/>
        <v>0</v>
      </c>
      <c r="AQ124" s="34">
        <f t="shared" si="8"/>
        <v>0</v>
      </c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</row>
    <row r="125" spans="1:53" ht="14.25" customHeight="1" x14ac:dyDescent="0.25">
      <c r="A125" s="34">
        <v>124</v>
      </c>
      <c r="B125" s="1" t="str">
        <f>Üldinfo!B124</f>
        <v>Alaealine</v>
      </c>
      <c r="C125" s="1" t="str">
        <f>Üldinfo!C124</f>
        <v>0 ± 2 k</v>
      </c>
      <c r="D125" s="37"/>
      <c r="E125" s="37"/>
      <c r="F125" s="37"/>
      <c r="G125" s="37"/>
      <c r="H125" s="37"/>
      <c r="I125" s="37"/>
      <c r="J125" s="37"/>
      <c r="K125" s="38"/>
      <c r="L125" s="36"/>
      <c r="M125" s="37"/>
      <c r="N125" s="37"/>
      <c r="O125" s="37"/>
      <c r="P125" s="37"/>
      <c r="Q125" s="37"/>
      <c r="R125" s="37"/>
      <c r="S125" s="38"/>
      <c r="T125" s="36"/>
      <c r="U125" s="37"/>
      <c r="V125" s="37"/>
      <c r="W125" s="37"/>
      <c r="X125" s="37"/>
      <c r="Y125" s="37"/>
      <c r="Z125" s="37"/>
      <c r="AA125" s="38"/>
      <c r="AB125" s="36"/>
      <c r="AC125" s="37"/>
      <c r="AD125" s="37"/>
      <c r="AE125" s="37"/>
      <c r="AF125" s="37"/>
      <c r="AG125" s="37"/>
      <c r="AH125" s="37"/>
      <c r="AI125" s="38"/>
      <c r="AJ125" s="34"/>
      <c r="AK125" s="34">
        <f t="shared" si="0"/>
        <v>0</v>
      </c>
      <c r="AL125" s="34">
        <f>Üldinfo!AN124</f>
        <v>0</v>
      </c>
      <c r="AM125" s="39" t="e">
        <f t="shared" si="5"/>
        <v>#DIV/0!</v>
      </c>
      <c r="AN125" s="34"/>
      <c r="AO125" s="34">
        <f t="shared" si="6"/>
        <v>0</v>
      </c>
      <c r="AP125" s="34">
        <f t="shared" si="7"/>
        <v>0</v>
      </c>
      <c r="AQ125" s="34">
        <f t="shared" si="8"/>
        <v>0</v>
      </c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</row>
    <row r="126" spans="1:53" ht="14.25" customHeight="1" x14ac:dyDescent="0.25">
      <c r="A126" s="34">
        <v>125</v>
      </c>
      <c r="B126" s="1" t="str">
        <f>Üldinfo!B125</f>
        <v>Naine</v>
      </c>
      <c r="C126" s="1" t="str">
        <f>Üldinfo!C125</f>
        <v>35-39 a</v>
      </c>
      <c r="D126" s="37"/>
      <c r="E126" s="37"/>
      <c r="F126" s="37"/>
      <c r="G126" s="37"/>
      <c r="H126" s="37"/>
      <c r="I126" s="37"/>
      <c r="J126" s="37"/>
      <c r="K126" s="38"/>
      <c r="L126" s="36"/>
      <c r="M126" s="37"/>
      <c r="N126" s="37"/>
      <c r="O126" s="37"/>
      <c r="P126" s="37"/>
      <c r="Q126" s="37"/>
      <c r="R126" s="37"/>
      <c r="S126" s="38"/>
      <c r="T126" s="36"/>
      <c r="U126" s="37"/>
      <c r="V126" s="37"/>
      <c r="W126" s="37"/>
      <c r="X126" s="37"/>
      <c r="Y126" s="37"/>
      <c r="Z126" s="37"/>
      <c r="AA126" s="38"/>
      <c r="AB126" s="36"/>
      <c r="AC126" s="37"/>
      <c r="AD126" s="37"/>
      <c r="AE126" s="37"/>
      <c r="AF126" s="37"/>
      <c r="AG126" s="37"/>
      <c r="AH126" s="37"/>
      <c r="AI126" s="38"/>
      <c r="AJ126" s="34"/>
      <c r="AK126" s="34">
        <f t="shared" si="0"/>
        <v>0</v>
      </c>
      <c r="AL126" s="34">
        <f>Üldinfo!AN125</f>
        <v>0</v>
      </c>
      <c r="AM126" s="39" t="e">
        <f t="shared" si="5"/>
        <v>#DIV/0!</v>
      </c>
      <c r="AN126" s="34"/>
      <c r="AO126" s="34">
        <f t="shared" si="6"/>
        <v>0</v>
      </c>
      <c r="AP126" s="34">
        <f t="shared" si="7"/>
        <v>0</v>
      </c>
      <c r="AQ126" s="34">
        <f t="shared" si="8"/>
        <v>0</v>
      </c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</row>
    <row r="127" spans="1:53" ht="14.25" customHeight="1" x14ac:dyDescent="0.25">
      <c r="A127" s="34">
        <v>126</v>
      </c>
      <c r="B127" s="1" t="str">
        <f>Üldinfo!B126</f>
        <v>Alaealine</v>
      </c>
      <c r="C127" s="1" t="str">
        <f>Üldinfo!C126</f>
        <v>11-18 a</v>
      </c>
      <c r="D127" s="37"/>
      <c r="E127" s="37"/>
      <c r="F127" s="37"/>
      <c r="G127" s="37"/>
      <c r="H127" s="37"/>
      <c r="I127" s="37"/>
      <c r="J127" s="37"/>
      <c r="K127" s="38"/>
      <c r="L127" s="36"/>
      <c r="M127" s="37"/>
      <c r="N127" s="37"/>
      <c r="O127" s="37"/>
      <c r="P127" s="37"/>
      <c r="Q127" s="37"/>
      <c r="R127" s="37"/>
      <c r="S127" s="38"/>
      <c r="T127" s="36"/>
      <c r="U127" s="37"/>
      <c r="V127" s="37"/>
      <c r="W127" s="37"/>
      <c r="X127" s="37"/>
      <c r="Y127" s="37"/>
      <c r="Z127" s="37"/>
      <c r="AA127" s="38"/>
      <c r="AB127" s="36"/>
      <c r="AC127" s="37"/>
      <c r="AD127" s="37"/>
      <c r="AE127" s="37"/>
      <c r="AF127" s="37"/>
      <c r="AG127" s="37"/>
      <c r="AH127" s="37"/>
      <c r="AI127" s="38"/>
      <c r="AJ127" s="34"/>
      <c r="AK127" s="34">
        <f t="shared" si="0"/>
        <v>0</v>
      </c>
      <c r="AL127" s="34">
        <f>Üldinfo!AN126</f>
        <v>0</v>
      </c>
      <c r="AM127" s="39" t="e">
        <f t="shared" si="5"/>
        <v>#DIV/0!</v>
      </c>
      <c r="AN127" s="34"/>
      <c r="AO127" s="34">
        <f t="shared" si="6"/>
        <v>0</v>
      </c>
      <c r="AP127" s="34">
        <f t="shared" si="7"/>
        <v>0</v>
      </c>
      <c r="AQ127" s="34">
        <f t="shared" si="8"/>
        <v>0</v>
      </c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</row>
    <row r="128" spans="1:53" ht="14.25" customHeight="1" x14ac:dyDescent="0.25">
      <c r="A128" s="34">
        <v>127</v>
      </c>
      <c r="B128" s="1" t="str">
        <f>Üldinfo!B127</f>
        <v>Mees</v>
      </c>
      <c r="C128" s="1" t="str">
        <f>Üldinfo!C127</f>
        <v>39-44 a</v>
      </c>
      <c r="D128" s="37"/>
      <c r="E128" s="37"/>
      <c r="F128" s="37"/>
      <c r="G128" s="37"/>
      <c r="H128" s="37"/>
      <c r="I128" s="37"/>
      <c r="J128" s="37"/>
      <c r="K128" s="38"/>
      <c r="L128" s="36"/>
      <c r="M128" s="37"/>
      <c r="N128" s="37"/>
      <c r="O128" s="37"/>
      <c r="P128" s="37"/>
      <c r="Q128" s="37"/>
      <c r="R128" s="37"/>
      <c r="S128" s="38"/>
      <c r="T128" s="36"/>
      <c r="U128" s="37"/>
      <c r="V128" s="37"/>
      <c r="W128" s="37"/>
      <c r="X128" s="37"/>
      <c r="Y128" s="37"/>
      <c r="Z128" s="37"/>
      <c r="AA128" s="38"/>
      <c r="AB128" s="36"/>
      <c r="AC128" s="37"/>
      <c r="AD128" s="37"/>
      <c r="AE128" s="37"/>
      <c r="AF128" s="37"/>
      <c r="AG128" s="37"/>
      <c r="AH128" s="37"/>
      <c r="AI128" s="38"/>
      <c r="AJ128" s="34"/>
      <c r="AK128" s="34">
        <f t="shared" si="0"/>
        <v>0</v>
      </c>
      <c r="AL128" s="34">
        <f>Üldinfo!AN127</f>
        <v>0</v>
      </c>
      <c r="AM128" s="39" t="e">
        <f t="shared" si="5"/>
        <v>#DIV/0!</v>
      </c>
      <c r="AN128" s="34"/>
      <c r="AO128" s="34">
        <f t="shared" si="6"/>
        <v>0</v>
      </c>
      <c r="AP128" s="34">
        <f t="shared" si="7"/>
        <v>0</v>
      </c>
      <c r="AQ128" s="34">
        <f t="shared" si="8"/>
        <v>0</v>
      </c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</row>
    <row r="129" spans="1:53" ht="14.25" customHeight="1" x14ac:dyDescent="0.25">
      <c r="A129" s="34">
        <v>128</v>
      </c>
      <c r="B129" s="1" t="str">
        <f>Üldinfo!B128</f>
        <v>Alaealine</v>
      </c>
      <c r="C129" s="1" t="str">
        <f>Üldinfo!C128</f>
        <v>2 a ± 8k</v>
      </c>
      <c r="D129" s="37"/>
      <c r="E129" s="37"/>
      <c r="F129" s="37"/>
      <c r="G129" s="37"/>
      <c r="H129" s="37"/>
      <c r="I129" s="37"/>
      <c r="J129" s="37"/>
      <c r="K129" s="38"/>
      <c r="L129" s="36"/>
      <c r="M129" s="37"/>
      <c r="N129" s="37"/>
      <c r="O129" s="37"/>
      <c r="P129" s="37"/>
      <c r="Q129" s="37"/>
      <c r="R129" s="37"/>
      <c r="S129" s="38"/>
      <c r="T129" s="36"/>
      <c r="U129" s="37"/>
      <c r="V129" s="37"/>
      <c r="W129" s="37"/>
      <c r="X129" s="37"/>
      <c r="Y129" s="37"/>
      <c r="Z129" s="37"/>
      <c r="AA129" s="38"/>
      <c r="AB129" s="36"/>
      <c r="AC129" s="37"/>
      <c r="AD129" s="37"/>
      <c r="AE129" s="37"/>
      <c r="AF129" s="37"/>
      <c r="AG129" s="37"/>
      <c r="AH129" s="37"/>
      <c r="AI129" s="38"/>
      <c r="AJ129" s="34"/>
      <c r="AK129" s="34">
        <f t="shared" si="0"/>
        <v>0</v>
      </c>
      <c r="AL129" s="34">
        <f>Üldinfo!AN128</f>
        <v>0</v>
      </c>
      <c r="AM129" s="39" t="e">
        <f t="shared" si="5"/>
        <v>#DIV/0!</v>
      </c>
      <c r="AN129" s="34"/>
      <c r="AO129" s="34">
        <f t="shared" si="6"/>
        <v>0</v>
      </c>
      <c r="AP129" s="34">
        <f t="shared" si="7"/>
        <v>0</v>
      </c>
      <c r="AQ129" s="34">
        <f t="shared" si="8"/>
        <v>0</v>
      </c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</row>
    <row r="130" spans="1:53" ht="14.25" customHeight="1" x14ac:dyDescent="0.25">
      <c r="A130" s="34">
        <v>129</v>
      </c>
      <c r="B130" s="1" t="str">
        <f>Üldinfo!B129</f>
        <v>Alaealine</v>
      </c>
      <c r="C130" s="1" t="str">
        <f>Üldinfo!C129</f>
        <v>7-11 a</v>
      </c>
      <c r="D130" s="37"/>
      <c r="E130" s="37"/>
      <c r="F130" s="37"/>
      <c r="G130" s="37"/>
      <c r="H130" s="37"/>
      <c r="I130" s="37"/>
      <c r="J130" s="37"/>
      <c r="K130" s="38"/>
      <c r="L130" s="36"/>
      <c r="M130" s="37"/>
      <c r="N130" s="37"/>
      <c r="O130" s="37"/>
      <c r="P130" s="37"/>
      <c r="Q130" s="37"/>
      <c r="R130" s="37"/>
      <c r="S130" s="38"/>
      <c r="T130" s="36"/>
      <c r="U130" s="37"/>
      <c r="V130" s="37"/>
      <c r="W130" s="37"/>
      <c r="X130" s="37"/>
      <c r="Y130" s="37"/>
      <c r="Z130" s="37"/>
      <c r="AA130" s="38"/>
      <c r="AB130" s="36"/>
      <c r="AC130" s="37"/>
      <c r="AD130" s="37"/>
      <c r="AE130" s="37"/>
      <c r="AF130" s="37"/>
      <c r="AG130" s="37"/>
      <c r="AH130" s="37"/>
      <c r="AI130" s="38"/>
      <c r="AJ130" s="34"/>
      <c r="AK130" s="34">
        <f t="shared" si="0"/>
        <v>0</v>
      </c>
      <c r="AL130" s="34">
        <f>Üldinfo!AN129</f>
        <v>0</v>
      </c>
      <c r="AM130" s="39" t="e">
        <f t="shared" si="5"/>
        <v>#DIV/0!</v>
      </c>
      <c r="AN130" s="34"/>
      <c r="AO130" s="34">
        <f t="shared" si="6"/>
        <v>0</v>
      </c>
      <c r="AP130" s="34">
        <f t="shared" si="7"/>
        <v>0</v>
      </c>
      <c r="AQ130" s="34">
        <f t="shared" si="8"/>
        <v>0</v>
      </c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</row>
    <row r="131" spans="1:53" ht="14.25" customHeight="1" x14ac:dyDescent="0.25">
      <c r="A131" s="34">
        <v>130</v>
      </c>
      <c r="B131" s="1" t="str">
        <f>Üldinfo!B130</f>
        <v>Alaealine</v>
      </c>
      <c r="C131" s="1" t="str">
        <f>Üldinfo!C130</f>
        <v>2-3 a</v>
      </c>
      <c r="D131" s="37"/>
      <c r="E131" s="37"/>
      <c r="F131" s="37"/>
      <c r="G131" s="37"/>
      <c r="H131" s="37"/>
      <c r="I131" s="37"/>
      <c r="J131" s="37"/>
      <c r="K131" s="38"/>
      <c r="L131" s="36"/>
      <c r="M131" s="37"/>
      <c r="N131" s="37"/>
      <c r="O131" s="37"/>
      <c r="P131" s="37"/>
      <c r="Q131" s="37"/>
      <c r="R131" s="37"/>
      <c r="S131" s="38"/>
      <c r="T131" s="36"/>
      <c r="U131" s="37"/>
      <c r="V131" s="37"/>
      <c r="W131" s="37"/>
      <c r="X131" s="37"/>
      <c r="Y131" s="37"/>
      <c r="Z131" s="37"/>
      <c r="AA131" s="38"/>
      <c r="AB131" s="36"/>
      <c r="AC131" s="37"/>
      <c r="AD131" s="37"/>
      <c r="AE131" s="37"/>
      <c r="AF131" s="37"/>
      <c r="AG131" s="37"/>
      <c r="AH131" s="37"/>
      <c r="AI131" s="38"/>
      <c r="AJ131" s="34"/>
      <c r="AK131" s="34">
        <f t="shared" si="0"/>
        <v>0</v>
      </c>
      <c r="AL131" s="34">
        <f>Üldinfo!AN130</f>
        <v>0</v>
      </c>
      <c r="AM131" s="39" t="e">
        <f t="shared" si="5"/>
        <v>#DIV/0!</v>
      </c>
      <c r="AN131" s="34"/>
      <c r="AO131" s="34">
        <f t="shared" si="6"/>
        <v>0</v>
      </c>
      <c r="AP131" s="34">
        <f t="shared" si="7"/>
        <v>0</v>
      </c>
      <c r="AQ131" s="34">
        <f t="shared" si="8"/>
        <v>0</v>
      </c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</row>
    <row r="132" spans="1:53" ht="14.25" customHeight="1" x14ac:dyDescent="0.25">
      <c r="A132" s="34">
        <v>131</v>
      </c>
      <c r="B132" s="1" t="str">
        <f>Üldinfo!B131</f>
        <v>Mees</v>
      </c>
      <c r="C132" s="1" t="str">
        <f>Üldinfo!C131</f>
        <v>Täisk</v>
      </c>
      <c r="D132" s="37"/>
      <c r="E132" s="37"/>
      <c r="F132" s="37"/>
      <c r="G132" s="37"/>
      <c r="H132" s="37"/>
      <c r="I132" s="37"/>
      <c r="J132" s="37"/>
      <c r="K132" s="38"/>
      <c r="L132" s="36"/>
      <c r="M132" s="37"/>
      <c r="N132" s="37"/>
      <c r="O132" s="37"/>
      <c r="P132" s="37"/>
      <c r="Q132" s="37"/>
      <c r="R132" s="37"/>
      <c r="S132" s="38"/>
      <c r="T132" s="36"/>
      <c r="U132" s="37"/>
      <c r="V132" s="37"/>
      <c r="W132" s="37"/>
      <c r="X132" s="37"/>
      <c r="Y132" s="37"/>
      <c r="Z132" s="37"/>
      <c r="AA132" s="38"/>
      <c r="AB132" s="36"/>
      <c r="AC132" s="37"/>
      <c r="AD132" s="37"/>
      <c r="AE132" s="37"/>
      <c r="AF132" s="37"/>
      <c r="AG132" s="37"/>
      <c r="AH132" s="37"/>
      <c r="AI132" s="38"/>
      <c r="AJ132" s="34"/>
      <c r="AK132" s="34">
        <f t="shared" si="0"/>
        <v>0</v>
      </c>
      <c r="AL132" s="34">
        <f>Üldinfo!AN131</f>
        <v>0</v>
      </c>
      <c r="AM132" s="39" t="e">
        <f t="shared" si="5"/>
        <v>#DIV/0!</v>
      </c>
      <c r="AN132" s="34"/>
      <c r="AO132" s="34">
        <f t="shared" si="6"/>
        <v>0</v>
      </c>
      <c r="AP132" s="34">
        <f t="shared" si="7"/>
        <v>0</v>
      </c>
      <c r="AQ132" s="34">
        <f t="shared" si="8"/>
        <v>0</v>
      </c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</row>
    <row r="133" spans="1:53" ht="14.25" customHeight="1" x14ac:dyDescent="0.25">
      <c r="A133" s="34">
        <v>132</v>
      </c>
      <c r="B133" s="1" t="str">
        <f>Üldinfo!B132</f>
        <v>Alaealine</v>
      </c>
      <c r="C133" s="1" t="str">
        <f>Üldinfo!C132</f>
        <v>0 ± 6 k</v>
      </c>
      <c r="D133" s="37"/>
      <c r="E133" s="37"/>
      <c r="F133" s="37"/>
      <c r="G133" s="37"/>
      <c r="H133" s="37"/>
      <c r="I133" s="37"/>
      <c r="J133" s="37"/>
      <c r="K133" s="38"/>
      <c r="L133" s="36"/>
      <c r="M133" s="37"/>
      <c r="N133" s="37"/>
      <c r="O133" s="37"/>
      <c r="P133" s="37"/>
      <c r="Q133" s="37"/>
      <c r="R133" s="37"/>
      <c r="S133" s="38"/>
      <c r="T133" s="36"/>
      <c r="U133" s="37"/>
      <c r="V133" s="37"/>
      <c r="W133" s="37"/>
      <c r="X133" s="37"/>
      <c r="Y133" s="37"/>
      <c r="Z133" s="37"/>
      <c r="AA133" s="38"/>
      <c r="AB133" s="36"/>
      <c r="AC133" s="37"/>
      <c r="AD133" s="37"/>
      <c r="AE133" s="37"/>
      <c r="AF133" s="37"/>
      <c r="AG133" s="37"/>
      <c r="AH133" s="37"/>
      <c r="AI133" s="38"/>
      <c r="AJ133" s="34"/>
      <c r="AK133" s="34">
        <f t="shared" si="0"/>
        <v>0</v>
      </c>
      <c r="AL133" s="34">
        <f>Üldinfo!AN132</f>
        <v>0</v>
      </c>
      <c r="AM133" s="39" t="e">
        <f t="shared" si="5"/>
        <v>#DIV/0!</v>
      </c>
      <c r="AN133" s="34"/>
      <c r="AO133" s="34">
        <f t="shared" si="6"/>
        <v>0</v>
      </c>
      <c r="AP133" s="34">
        <f t="shared" si="7"/>
        <v>0</v>
      </c>
      <c r="AQ133" s="34">
        <f t="shared" si="8"/>
        <v>0</v>
      </c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</row>
    <row r="134" spans="1:53" ht="14.25" customHeight="1" x14ac:dyDescent="0.25">
      <c r="A134" s="34">
        <v>133</v>
      </c>
      <c r="B134" s="1" t="str">
        <f>Üldinfo!B133</f>
        <v>Mees</v>
      </c>
      <c r="C134" s="1" t="str">
        <f>Üldinfo!C133</f>
        <v>Täisk</v>
      </c>
      <c r="D134" s="37"/>
      <c r="E134" s="37"/>
      <c r="F134" s="37"/>
      <c r="G134" s="37"/>
      <c r="H134" s="37"/>
      <c r="I134" s="37"/>
      <c r="J134" s="37"/>
      <c r="K134" s="38"/>
      <c r="L134" s="36"/>
      <c r="M134" s="37"/>
      <c r="N134" s="37"/>
      <c r="O134" s="37"/>
      <c r="P134" s="37"/>
      <c r="Q134" s="37"/>
      <c r="R134" s="37"/>
      <c r="S134" s="38"/>
      <c r="T134" s="36"/>
      <c r="U134" s="37"/>
      <c r="V134" s="37"/>
      <c r="W134" s="37"/>
      <c r="X134" s="37"/>
      <c r="Y134" s="37"/>
      <c r="Z134" s="37"/>
      <c r="AA134" s="38"/>
      <c r="AB134" s="36"/>
      <c r="AC134" s="37"/>
      <c r="AD134" s="37"/>
      <c r="AE134" s="37"/>
      <c r="AF134" s="37"/>
      <c r="AG134" s="37"/>
      <c r="AH134" s="37"/>
      <c r="AI134" s="38"/>
      <c r="AJ134" s="34"/>
      <c r="AK134" s="34">
        <f t="shared" si="0"/>
        <v>0</v>
      </c>
      <c r="AL134" s="34">
        <f>Üldinfo!AN133</f>
        <v>0</v>
      </c>
      <c r="AM134" s="39" t="e">
        <f t="shared" si="5"/>
        <v>#DIV/0!</v>
      </c>
      <c r="AN134" s="34"/>
      <c r="AO134" s="34">
        <f t="shared" si="6"/>
        <v>0</v>
      </c>
      <c r="AP134" s="34">
        <f t="shared" si="7"/>
        <v>0</v>
      </c>
      <c r="AQ134" s="34">
        <f t="shared" si="8"/>
        <v>0</v>
      </c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</row>
    <row r="135" spans="1:53" ht="14.25" customHeight="1" x14ac:dyDescent="0.25">
      <c r="A135" s="34">
        <v>134</v>
      </c>
      <c r="B135" s="1" t="str">
        <f>Üldinfo!B134</f>
        <v>Mees</v>
      </c>
      <c r="C135" s="1" t="str">
        <f>Üldinfo!C134</f>
        <v>35-39 a</v>
      </c>
      <c r="D135" s="37"/>
      <c r="E135" s="37"/>
      <c r="F135" s="37"/>
      <c r="G135" s="37"/>
      <c r="H135" s="37"/>
      <c r="I135" s="37"/>
      <c r="J135" s="37"/>
      <c r="K135" s="38"/>
      <c r="L135" s="36"/>
      <c r="M135" s="37"/>
      <c r="N135" s="37"/>
      <c r="O135" s="37"/>
      <c r="P135" s="37"/>
      <c r="Q135" s="37"/>
      <c r="R135" s="37"/>
      <c r="S135" s="38"/>
      <c r="T135" s="36"/>
      <c r="U135" s="37"/>
      <c r="V135" s="37"/>
      <c r="W135" s="37"/>
      <c r="X135" s="37"/>
      <c r="Y135" s="37"/>
      <c r="Z135" s="37"/>
      <c r="AA135" s="38"/>
      <c r="AB135" s="36"/>
      <c r="AC135" s="37"/>
      <c r="AD135" s="37"/>
      <c r="AE135" s="37"/>
      <c r="AF135" s="37"/>
      <c r="AG135" s="37"/>
      <c r="AH135" s="37"/>
      <c r="AI135" s="38"/>
      <c r="AJ135" s="34"/>
      <c r="AK135" s="34">
        <f t="shared" si="0"/>
        <v>0</v>
      </c>
      <c r="AL135" s="34">
        <f>Üldinfo!AN134</f>
        <v>0</v>
      </c>
      <c r="AM135" s="39" t="e">
        <f t="shared" si="5"/>
        <v>#DIV/0!</v>
      </c>
      <c r="AN135" s="34"/>
      <c r="AO135" s="34">
        <f t="shared" si="6"/>
        <v>0</v>
      </c>
      <c r="AP135" s="34">
        <f t="shared" si="7"/>
        <v>0</v>
      </c>
      <c r="AQ135" s="34">
        <f t="shared" si="8"/>
        <v>0</v>
      </c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</row>
    <row r="136" spans="1:53" ht="14.25" customHeight="1" x14ac:dyDescent="0.25">
      <c r="A136" s="34">
        <v>135</v>
      </c>
      <c r="B136" s="1" t="str">
        <f>Üldinfo!B135</f>
        <v>Naine</v>
      </c>
      <c r="C136" s="1" t="str">
        <f>Üldinfo!C135</f>
        <v>Täisk</v>
      </c>
      <c r="D136" s="37"/>
      <c r="E136" s="37"/>
      <c r="F136" s="37"/>
      <c r="G136" s="37"/>
      <c r="H136" s="37"/>
      <c r="I136" s="37"/>
      <c r="J136" s="37"/>
      <c r="K136" s="38"/>
      <c r="L136" s="36"/>
      <c r="M136" s="37"/>
      <c r="N136" s="37"/>
      <c r="O136" s="37"/>
      <c r="P136" s="37"/>
      <c r="Q136" s="37"/>
      <c r="R136" s="37"/>
      <c r="S136" s="38"/>
      <c r="T136" s="36"/>
      <c r="U136" s="37"/>
      <c r="V136" s="37"/>
      <c r="W136" s="37"/>
      <c r="X136" s="37"/>
      <c r="Y136" s="37"/>
      <c r="Z136" s="37"/>
      <c r="AA136" s="38"/>
      <c r="AB136" s="36"/>
      <c r="AC136" s="37"/>
      <c r="AD136" s="37"/>
      <c r="AE136" s="37"/>
      <c r="AF136" s="37"/>
      <c r="AG136" s="37"/>
      <c r="AH136" s="37"/>
      <c r="AI136" s="38"/>
      <c r="AJ136" s="34"/>
      <c r="AK136" s="34">
        <f t="shared" si="0"/>
        <v>0</v>
      </c>
      <c r="AL136" s="34">
        <f>Üldinfo!AN135</f>
        <v>0</v>
      </c>
      <c r="AM136" s="39" t="e">
        <f t="shared" si="5"/>
        <v>#DIV/0!</v>
      </c>
      <c r="AN136" s="34"/>
      <c r="AO136" s="34">
        <f t="shared" si="6"/>
        <v>0</v>
      </c>
      <c r="AP136" s="34">
        <f t="shared" si="7"/>
        <v>0</v>
      </c>
      <c r="AQ136" s="34">
        <f t="shared" si="8"/>
        <v>0</v>
      </c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</row>
    <row r="137" spans="1:53" ht="14.25" customHeight="1" x14ac:dyDescent="0.25">
      <c r="A137" s="34">
        <v>136</v>
      </c>
      <c r="B137" s="1" t="str">
        <f>Üldinfo!B136</f>
        <v>Mees</v>
      </c>
      <c r="C137" s="1" t="str">
        <f>Üldinfo!C136</f>
        <v>39-50 a</v>
      </c>
      <c r="D137" s="37"/>
      <c r="E137" s="37"/>
      <c r="F137" s="37"/>
      <c r="G137" s="37"/>
      <c r="H137" s="37"/>
      <c r="I137" s="37"/>
      <c r="J137" s="37"/>
      <c r="K137" s="38" t="s">
        <v>280</v>
      </c>
      <c r="L137" s="36" t="s">
        <v>280</v>
      </c>
      <c r="M137" s="37"/>
      <c r="N137" s="37"/>
      <c r="O137" s="37"/>
      <c r="P137" s="37"/>
      <c r="Q137" s="37"/>
      <c r="R137" s="37"/>
      <c r="S137" s="38"/>
      <c r="T137" s="36"/>
      <c r="U137" s="37"/>
      <c r="V137" s="37"/>
      <c r="W137" s="37"/>
      <c r="X137" s="37"/>
      <c r="Y137" s="37" t="s">
        <v>280</v>
      </c>
      <c r="Z137" s="37"/>
      <c r="AA137" s="38"/>
      <c r="AB137" s="36"/>
      <c r="AC137" s="37"/>
      <c r="AD137" s="37"/>
      <c r="AE137" s="37"/>
      <c r="AF137" s="37"/>
      <c r="AG137" s="37"/>
      <c r="AH137" s="37"/>
      <c r="AI137" s="38"/>
      <c r="AJ137" s="34">
        <v>1</v>
      </c>
      <c r="AK137" s="34">
        <f t="shared" si="0"/>
        <v>3</v>
      </c>
      <c r="AL137" s="34">
        <f>Üldinfo!AN136</f>
        <v>32</v>
      </c>
      <c r="AM137" s="39">
        <f t="shared" si="5"/>
        <v>9.375E-2</v>
      </c>
      <c r="AN137" s="34"/>
      <c r="AO137" s="34">
        <f t="shared" si="6"/>
        <v>3</v>
      </c>
      <c r="AP137" s="34">
        <f t="shared" si="7"/>
        <v>0</v>
      </c>
      <c r="AQ137" s="34">
        <f t="shared" si="8"/>
        <v>0</v>
      </c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</row>
    <row r="138" spans="1:53" ht="14.25" customHeight="1" x14ac:dyDescent="0.25">
      <c r="A138" s="34">
        <v>137</v>
      </c>
      <c r="B138" s="1" t="str">
        <f>Üldinfo!B137</f>
        <v>Naine</v>
      </c>
      <c r="C138" s="1" t="str">
        <f>Üldinfo!C137</f>
        <v>Täisk</v>
      </c>
      <c r="D138" s="37"/>
      <c r="E138" s="37"/>
      <c r="F138" s="37"/>
      <c r="G138" s="37"/>
      <c r="H138" s="37"/>
      <c r="I138" s="37"/>
      <c r="J138" s="37"/>
      <c r="K138" s="38"/>
      <c r="L138" s="36"/>
      <c r="M138" s="37"/>
      <c r="N138" s="37"/>
      <c r="O138" s="37"/>
      <c r="P138" s="37"/>
      <c r="Q138" s="37"/>
      <c r="R138" s="37"/>
      <c r="S138" s="38"/>
      <c r="T138" s="36"/>
      <c r="U138" s="37"/>
      <c r="V138" s="37"/>
      <c r="W138" s="37"/>
      <c r="X138" s="37"/>
      <c r="Y138" s="37"/>
      <c r="Z138" s="37"/>
      <c r="AA138" s="38"/>
      <c r="AB138" s="36"/>
      <c r="AC138" s="37"/>
      <c r="AD138" s="37"/>
      <c r="AE138" s="37"/>
      <c r="AF138" s="37"/>
      <c r="AG138" s="37"/>
      <c r="AH138" s="37"/>
      <c r="AI138" s="38"/>
      <c r="AJ138" s="34"/>
      <c r="AK138" s="34">
        <f t="shared" si="0"/>
        <v>0</v>
      </c>
      <c r="AL138" s="34">
        <f>Üldinfo!AN137</f>
        <v>0</v>
      </c>
      <c r="AM138" s="39" t="e">
        <f t="shared" si="5"/>
        <v>#DIV/0!</v>
      </c>
      <c r="AN138" s="34"/>
      <c r="AO138" s="34">
        <f t="shared" si="6"/>
        <v>0</v>
      </c>
      <c r="AP138" s="34">
        <f t="shared" si="7"/>
        <v>0</v>
      </c>
      <c r="AQ138" s="34">
        <f t="shared" si="8"/>
        <v>0</v>
      </c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</row>
    <row r="139" spans="1:53" ht="14.25" customHeight="1" x14ac:dyDescent="0.25">
      <c r="A139" s="34">
        <v>139</v>
      </c>
      <c r="B139" s="1" t="str">
        <f>Üldinfo!B138</f>
        <v>Mees</v>
      </c>
      <c r="C139" s="1" t="str">
        <f>Üldinfo!C138</f>
        <v>25-35 a</v>
      </c>
      <c r="D139" s="37"/>
      <c r="E139" s="37"/>
      <c r="F139" s="37"/>
      <c r="G139" s="37"/>
      <c r="H139" s="37"/>
      <c r="I139" s="37"/>
      <c r="J139" s="37"/>
      <c r="K139" s="38" t="s">
        <v>280</v>
      </c>
      <c r="L139" s="36"/>
      <c r="M139" s="37"/>
      <c r="N139" s="37"/>
      <c r="O139" s="37"/>
      <c r="P139" s="37"/>
      <c r="Q139" s="37"/>
      <c r="R139" s="37"/>
      <c r="S139" s="38"/>
      <c r="T139" s="36"/>
      <c r="U139" s="37"/>
      <c r="V139" s="37"/>
      <c r="W139" s="37"/>
      <c r="X139" s="37"/>
      <c r="Y139" s="37"/>
      <c r="Z139" s="37"/>
      <c r="AA139" s="38"/>
      <c r="AB139" s="36"/>
      <c r="AC139" s="37"/>
      <c r="AD139" s="37" t="s">
        <v>280</v>
      </c>
      <c r="AE139" s="37"/>
      <c r="AF139" s="37"/>
      <c r="AG139" s="37"/>
      <c r="AH139" s="37"/>
      <c r="AI139" s="38"/>
      <c r="AJ139" s="34">
        <v>1</v>
      </c>
      <c r="AK139" s="34">
        <f t="shared" si="0"/>
        <v>2</v>
      </c>
      <c r="AL139" s="34">
        <f>Üldinfo!AN138</f>
        <v>25</v>
      </c>
      <c r="AM139" s="39">
        <f t="shared" si="5"/>
        <v>0.08</v>
      </c>
      <c r="AN139" s="34"/>
      <c r="AO139" s="34">
        <f t="shared" si="6"/>
        <v>2</v>
      </c>
      <c r="AP139" s="34">
        <f t="shared" si="7"/>
        <v>0</v>
      </c>
      <c r="AQ139" s="34">
        <f t="shared" si="8"/>
        <v>0</v>
      </c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</row>
    <row r="140" spans="1:53" ht="14.25" customHeight="1" x14ac:dyDescent="0.25">
      <c r="A140" s="34">
        <v>140</v>
      </c>
      <c r="B140" s="1" t="str">
        <f>Üldinfo!B139</f>
        <v>Alaealine</v>
      </c>
      <c r="C140" s="1" t="str">
        <f>Üldinfo!C139</f>
        <v>3-5 a</v>
      </c>
      <c r="D140" s="37"/>
      <c r="E140" s="37"/>
      <c r="F140" s="37"/>
      <c r="G140" s="37"/>
      <c r="H140" s="37"/>
      <c r="I140" s="37"/>
      <c r="J140" s="37"/>
      <c r="K140" s="38"/>
      <c r="L140" s="36"/>
      <c r="M140" s="37"/>
      <c r="N140" s="37"/>
      <c r="O140" s="37"/>
      <c r="P140" s="37"/>
      <c r="Q140" s="37"/>
      <c r="R140" s="37"/>
      <c r="S140" s="38"/>
      <c r="T140" s="36"/>
      <c r="U140" s="37"/>
      <c r="V140" s="37"/>
      <c r="W140" s="37"/>
      <c r="X140" s="37"/>
      <c r="Y140" s="37"/>
      <c r="Z140" s="37"/>
      <c r="AA140" s="38"/>
      <c r="AB140" s="36"/>
      <c r="AC140" s="37"/>
      <c r="AD140" s="37"/>
      <c r="AE140" s="37"/>
      <c r="AF140" s="37"/>
      <c r="AG140" s="37"/>
      <c r="AH140" s="37"/>
      <c r="AI140" s="38"/>
      <c r="AJ140" s="34"/>
      <c r="AK140" s="34">
        <f t="shared" si="0"/>
        <v>0</v>
      </c>
      <c r="AL140" s="34">
        <f>Üldinfo!AN139</f>
        <v>19</v>
      </c>
      <c r="AM140" s="39">
        <f t="shared" si="5"/>
        <v>0</v>
      </c>
      <c r="AN140" s="34"/>
      <c r="AO140" s="34">
        <f t="shared" si="6"/>
        <v>0</v>
      </c>
      <c r="AP140" s="34">
        <f t="shared" si="7"/>
        <v>0</v>
      </c>
      <c r="AQ140" s="34">
        <f t="shared" si="8"/>
        <v>0</v>
      </c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</row>
    <row r="141" spans="1:53" ht="14.25" customHeight="1" x14ac:dyDescent="0.25">
      <c r="A141" s="34">
        <v>141</v>
      </c>
      <c r="B141" s="1" t="str">
        <f>Üldinfo!B140</f>
        <v>Naine</v>
      </c>
      <c r="C141" s="1" t="str">
        <f>Üldinfo!C140</f>
        <v>Täisk</v>
      </c>
      <c r="D141" s="37"/>
      <c r="E141" s="37"/>
      <c r="F141" s="37"/>
      <c r="G141" s="37"/>
      <c r="H141" s="37"/>
      <c r="I141" s="37"/>
      <c r="J141" s="37"/>
      <c r="K141" s="38"/>
      <c r="L141" s="36"/>
      <c r="M141" s="37"/>
      <c r="N141" s="37"/>
      <c r="O141" s="37"/>
      <c r="P141" s="37"/>
      <c r="Q141" s="37"/>
      <c r="R141" s="37"/>
      <c r="S141" s="38"/>
      <c r="T141" s="36"/>
      <c r="U141" s="37"/>
      <c r="V141" s="37"/>
      <c r="W141" s="37"/>
      <c r="X141" s="37"/>
      <c r="Y141" s="37"/>
      <c r="Z141" s="37"/>
      <c r="AA141" s="38"/>
      <c r="AB141" s="36"/>
      <c r="AC141" s="37"/>
      <c r="AD141" s="37"/>
      <c r="AE141" s="37"/>
      <c r="AF141" s="37"/>
      <c r="AG141" s="37"/>
      <c r="AH141" s="37"/>
      <c r="AI141" s="38"/>
      <c r="AJ141" s="34"/>
      <c r="AK141" s="34">
        <f t="shared" si="0"/>
        <v>0</v>
      </c>
      <c r="AL141" s="34">
        <f>Üldinfo!AN140</f>
        <v>0</v>
      </c>
      <c r="AM141" s="39" t="e">
        <f t="shared" si="5"/>
        <v>#DIV/0!</v>
      </c>
      <c r="AN141" s="34"/>
      <c r="AO141" s="34">
        <f t="shared" si="6"/>
        <v>0</v>
      </c>
      <c r="AP141" s="34">
        <f t="shared" si="7"/>
        <v>0</v>
      </c>
      <c r="AQ141" s="34">
        <f t="shared" si="8"/>
        <v>0</v>
      </c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</row>
    <row r="142" spans="1:53" ht="14.25" customHeight="1" x14ac:dyDescent="0.25">
      <c r="A142" s="34">
        <v>142</v>
      </c>
      <c r="B142" s="1" t="str">
        <f>Üldinfo!B141</f>
        <v>Mees</v>
      </c>
      <c r="C142" s="1" t="str">
        <f>Üldinfo!C141</f>
        <v>44-50 a</v>
      </c>
      <c r="D142" s="37"/>
      <c r="E142" s="37"/>
      <c r="F142" s="37"/>
      <c r="G142" s="37"/>
      <c r="H142" s="37"/>
      <c r="I142" s="37"/>
      <c r="J142" s="37"/>
      <c r="K142" s="38"/>
      <c r="L142" s="36"/>
      <c r="M142" s="37"/>
      <c r="N142" s="37"/>
      <c r="O142" s="37"/>
      <c r="P142" s="37"/>
      <c r="Q142" s="37"/>
      <c r="R142" s="37"/>
      <c r="S142" s="38"/>
      <c r="T142" s="36"/>
      <c r="U142" s="37"/>
      <c r="V142" s="37"/>
      <c r="W142" s="37"/>
      <c r="X142" s="37"/>
      <c r="Y142" s="37"/>
      <c r="Z142" s="37"/>
      <c r="AA142" s="38"/>
      <c r="AB142" s="36"/>
      <c r="AC142" s="37"/>
      <c r="AD142" s="37"/>
      <c r="AE142" s="37"/>
      <c r="AF142" s="37"/>
      <c r="AG142" s="37"/>
      <c r="AH142" s="37"/>
      <c r="AI142" s="38"/>
      <c r="AJ142" s="34"/>
      <c r="AK142" s="34">
        <f t="shared" si="0"/>
        <v>0</v>
      </c>
      <c r="AL142" s="34">
        <f>Üldinfo!AN141</f>
        <v>0</v>
      </c>
      <c r="AM142" s="39" t="e">
        <f t="shared" si="5"/>
        <v>#DIV/0!</v>
      </c>
      <c r="AN142" s="34"/>
      <c r="AO142" s="34">
        <f t="shared" si="6"/>
        <v>0</v>
      </c>
      <c r="AP142" s="34">
        <f t="shared" si="7"/>
        <v>0</v>
      </c>
      <c r="AQ142" s="34">
        <f t="shared" si="8"/>
        <v>0</v>
      </c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</row>
    <row r="143" spans="1:53" ht="14.25" customHeight="1" x14ac:dyDescent="0.25">
      <c r="A143" s="34">
        <v>143</v>
      </c>
      <c r="B143" s="1" t="str">
        <f>Üldinfo!B142</f>
        <v>Alaealine</v>
      </c>
      <c r="C143" s="1" t="str">
        <f>Üldinfo!C142</f>
        <v>3-5 a</v>
      </c>
      <c r="D143" s="37"/>
      <c r="E143" s="37"/>
      <c r="F143" s="37"/>
      <c r="G143" s="37"/>
      <c r="H143" s="37"/>
      <c r="I143" s="37"/>
      <c r="J143" s="37"/>
      <c r="K143" s="38"/>
      <c r="L143" s="36"/>
      <c r="M143" s="37"/>
      <c r="N143" s="37"/>
      <c r="O143" s="37"/>
      <c r="P143" s="37"/>
      <c r="Q143" s="37"/>
      <c r="R143" s="37"/>
      <c r="S143" s="38"/>
      <c r="T143" s="36"/>
      <c r="U143" s="37"/>
      <c r="V143" s="37"/>
      <c r="W143" s="37"/>
      <c r="X143" s="37"/>
      <c r="Y143" s="37"/>
      <c r="Z143" s="37"/>
      <c r="AA143" s="38"/>
      <c r="AB143" s="36"/>
      <c r="AC143" s="37"/>
      <c r="AD143" s="37"/>
      <c r="AE143" s="37"/>
      <c r="AF143" s="37"/>
      <c r="AG143" s="37"/>
      <c r="AH143" s="37"/>
      <c r="AI143" s="38"/>
      <c r="AJ143" s="34"/>
      <c r="AK143" s="34">
        <f t="shared" si="0"/>
        <v>0</v>
      </c>
      <c r="AL143" s="34">
        <f>Üldinfo!AN142</f>
        <v>20</v>
      </c>
      <c r="AM143" s="39">
        <f t="shared" si="5"/>
        <v>0</v>
      </c>
      <c r="AN143" s="34"/>
      <c r="AO143" s="34">
        <f t="shared" si="6"/>
        <v>0</v>
      </c>
      <c r="AP143" s="34">
        <f t="shared" si="7"/>
        <v>0</v>
      </c>
      <c r="AQ143" s="34">
        <f t="shared" si="8"/>
        <v>0</v>
      </c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</row>
    <row r="144" spans="1:53" ht="14.25" customHeight="1" x14ac:dyDescent="0.25">
      <c r="A144" s="34">
        <v>144</v>
      </c>
      <c r="B144" s="1" t="str">
        <f>Üldinfo!B143</f>
        <v>Alaealine</v>
      </c>
      <c r="C144" s="1" t="str">
        <f>Üldinfo!C143</f>
        <v>11-14 a</v>
      </c>
      <c r="D144" s="37"/>
      <c r="E144" s="37"/>
      <c r="F144" s="37"/>
      <c r="G144" s="37"/>
      <c r="H144" s="37"/>
      <c r="I144" s="37"/>
      <c r="J144" s="37"/>
      <c r="K144" s="38"/>
      <c r="L144" s="36"/>
      <c r="M144" s="37"/>
      <c r="N144" s="37"/>
      <c r="O144" s="37"/>
      <c r="P144" s="37"/>
      <c r="Q144" s="37"/>
      <c r="R144" s="37"/>
      <c r="S144" s="38"/>
      <c r="T144" s="36"/>
      <c r="U144" s="37"/>
      <c r="V144" s="37"/>
      <c r="W144" s="37"/>
      <c r="X144" s="37"/>
      <c r="Y144" s="37"/>
      <c r="Z144" s="37"/>
      <c r="AA144" s="38"/>
      <c r="AB144" s="36"/>
      <c r="AC144" s="37"/>
      <c r="AD144" s="37"/>
      <c r="AE144" s="37"/>
      <c r="AF144" s="37"/>
      <c r="AG144" s="37"/>
      <c r="AH144" s="37"/>
      <c r="AI144" s="38"/>
      <c r="AJ144" s="34"/>
      <c r="AK144" s="34">
        <f t="shared" si="0"/>
        <v>0</v>
      </c>
      <c r="AL144" s="34">
        <f>Üldinfo!AN143</f>
        <v>0</v>
      </c>
      <c r="AM144" s="39" t="e">
        <f t="shared" si="5"/>
        <v>#DIV/0!</v>
      </c>
      <c r="AN144" s="34"/>
      <c r="AO144" s="34">
        <f t="shared" si="6"/>
        <v>0</v>
      </c>
      <c r="AP144" s="34">
        <f t="shared" si="7"/>
        <v>0</v>
      </c>
      <c r="AQ144" s="34">
        <f t="shared" si="8"/>
        <v>0</v>
      </c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</row>
    <row r="145" spans="1:53" ht="14.25" customHeight="1" x14ac:dyDescent="0.25">
      <c r="A145" s="34">
        <v>146</v>
      </c>
      <c r="B145" s="1" t="str">
        <f>Üldinfo!B144</f>
        <v>Alaealine</v>
      </c>
      <c r="C145" s="1" t="str">
        <f>Üldinfo!C144</f>
        <v>10 a ± 30 k</v>
      </c>
      <c r="D145" s="37"/>
      <c r="E145" s="37"/>
      <c r="F145" s="37"/>
      <c r="G145" s="37"/>
      <c r="H145" s="37"/>
      <c r="I145" s="37"/>
      <c r="J145" s="37"/>
      <c r="K145" s="38"/>
      <c r="L145" s="36"/>
      <c r="M145" s="37"/>
      <c r="N145" s="37"/>
      <c r="O145" s="37"/>
      <c r="P145" s="37"/>
      <c r="Q145" s="37"/>
      <c r="R145" s="37"/>
      <c r="S145" s="38"/>
      <c r="T145" s="36"/>
      <c r="U145" s="37"/>
      <c r="V145" s="37"/>
      <c r="W145" s="37"/>
      <c r="X145" s="37"/>
      <c r="Y145" s="37"/>
      <c r="Z145" s="37"/>
      <c r="AA145" s="38"/>
      <c r="AB145" s="36"/>
      <c r="AC145" s="37"/>
      <c r="AD145" s="37"/>
      <c r="AE145" s="37"/>
      <c r="AF145" s="37"/>
      <c r="AG145" s="37"/>
      <c r="AH145" s="37"/>
      <c r="AI145" s="38"/>
      <c r="AJ145" s="34"/>
      <c r="AK145" s="34">
        <f t="shared" si="0"/>
        <v>0</v>
      </c>
      <c r="AL145" s="34">
        <f>Üldinfo!AN144</f>
        <v>0</v>
      </c>
      <c r="AM145" s="39" t="e">
        <f t="shared" si="5"/>
        <v>#DIV/0!</v>
      </c>
      <c r="AN145" s="34"/>
      <c r="AO145" s="34">
        <f t="shared" si="6"/>
        <v>0</v>
      </c>
      <c r="AP145" s="34">
        <f t="shared" si="7"/>
        <v>0</v>
      </c>
      <c r="AQ145" s="34">
        <f t="shared" si="8"/>
        <v>0</v>
      </c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</row>
    <row r="146" spans="1:53" ht="14.25" customHeight="1" x14ac:dyDescent="0.25">
      <c r="A146" s="34">
        <v>147</v>
      </c>
      <c r="B146" s="1" t="str">
        <f>Üldinfo!B145</f>
        <v>Mees</v>
      </c>
      <c r="C146" s="1" t="str">
        <f>Üldinfo!C145</f>
        <v>Täisk</v>
      </c>
      <c r="D146" s="37"/>
      <c r="E146" s="37"/>
      <c r="F146" s="37"/>
      <c r="G146" s="37"/>
      <c r="H146" s="37"/>
      <c r="I146" s="37"/>
      <c r="J146" s="37"/>
      <c r="K146" s="38"/>
      <c r="L146" s="36"/>
      <c r="M146" s="37"/>
      <c r="N146" s="37"/>
      <c r="O146" s="37"/>
      <c r="P146" s="37"/>
      <c r="Q146" s="37"/>
      <c r="R146" s="37"/>
      <c r="S146" s="38"/>
      <c r="T146" s="36"/>
      <c r="U146" s="37"/>
      <c r="V146" s="37"/>
      <c r="W146" s="37"/>
      <c r="X146" s="37"/>
      <c r="Y146" s="37"/>
      <c r="Z146" s="37"/>
      <c r="AA146" s="38"/>
      <c r="AB146" s="36"/>
      <c r="AC146" s="37"/>
      <c r="AD146" s="37"/>
      <c r="AE146" s="37"/>
      <c r="AF146" s="37"/>
      <c r="AG146" s="37"/>
      <c r="AH146" s="37"/>
      <c r="AI146" s="38"/>
      <c r="AJ146" s="34"/>
      <c r="AK146" s="34">
        <f t="shared" si="0"/>
        <v>0</v>
      </c>
      <c r="AL146" s="34">
        <f>Üldinfo!AN145</f>
        <v>0</v>
      </c>
      <c r="AM146" s="39" t="e">
        <f t="shared" si="5"/>
        <v>#DIV/0!</v>
      </c>
      <c r="AN146" s="34"/>
      <c r="AO146" s="34">
        <f t="shared" si="6"/>
        <v>0</v>
      </c>
      <c r="AP146" s="34">
        <f t="shared" si="7"/>
        <v>0</v>
      </c>
      <c r="AQ146" s="34">
        <f t="shared" si="8"/>
        <v>0</v>
      </c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</row>
    <row r="147" spans="1:53" ht="14.25" customHeight="1" x14ac:dyDescent="0.25">
      <c r="A147" s="34">
        <v>148</v>
      </c>
      <c r="B147" s="1" t="str">
        <f>Üldinfo!B146</f>
        <v>Naine</v>
      </c>
      <c r="C147" s="1" t="str">
        <f>Üldinfo!C146</f>
        <v>35-45 a</v>
      </c>
      <c r="D147" s="37"/>
      <c r="E147" s="37"/>
      <c r="F147" s="37"/>
      <c r="G147" s="37"/>
      <c r="H147" s="37"/>
      <c r="I147" s="37"/>
      <c r="J147" s="37"/>
      <c r="K147" s="38"/>
      <c r="L147" s="36"/>
      <c r="M147" s="37"/>
      <c r="N147" s="37"/>
      <c r="O147" s="37"/>
      <c r="P147" s="37"/>
      <c r="Q147" s="37"/>
      <c r="R147" s="37"/>
      <c r="S147" s="38"/>
      <c r="T147" s="36"/>
      <c r="U147" s="37"/>
      <c r="V147" s="37"/>
      <c r="W147" s="37"/>
      <c r="X147" s="37"/>
      <c r="Y147" s="37"/>
      <c r="Z147" s="37"/>
      <c r="AA147" s="38"/>
      <c r="AB147" s="36"/>
      <c r="AC147" s="37"/>
      <c r="AD147" s="37"/>
      <c r="AE147" s="37"/>
      <c r="AF147" s="37"/>
      <c r="AG147" s="37"/>
      <c r="AH147" s="37"/>
      <c r="AI147" s="38"/>
      <c r="AJ147" s="34"/>
      <c r="AK147" s="34">
        <f t="shared" si="0"/>
        <v>0</v>
      </c>
      <c r="AL147" s="34">
        <f>Üldinfo!AN146</f>
        <v>4</v>
      </c>
      <c r="AM147" s="39">
        <f t="shared" si="5"/>
        <v>0</v>
      </c>
      <c r="AN147" s="34"/>
      <c r="AO147" s="34">
        <f t="shared" si="6"/>
        <v>0</v>
      </c>
      <c r="AP147" s="34">
        <f t="shared" si="7"/>
        <v>0</v>
      </c>
      <c r="AQ147" s="34">
        <f t="shared" si="8"/>
        <v>0</v>
      </c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</row>
    <row r="148" spans="1:53" ht="13.5" customHeight="1" x14ac:dyDescent="0.2">
      <c r="A148" s="34"/>
      <c r="B148" s="34"/>
      <c r="C148" s="34"/>
      <c r="D148" s="41">
        <f t="shared" ref="D148:AI148" si="9">COUNTA(D$5:D$147)</f>
        <v>0</v>
      </c>
      <c r="E148" s="41">
        <f t="shared" si="9"/>
        <v>0</v>
      </c>
      <c r="F148" s="41">
        <f t="shared" si="9"/>
        <v>0</v>
      </c>
      <c r="G148" s="41">
        <f t="shared" si="9"/>
        <v>0</v>
      </c>
      <c r="H148" s="41">
        <f t="shared" si="9"/>
        <v>2</v>
      </c>
      <c r="I148" s="41">
        <f t="shared" si="9"/>
        <v>20</v>
      </c>
      <c r="J148" s="41">
        <f t="shared" si="9"/>
        <v>9</v>
      </c>
      <c r="K148" s="42">
        <f t="shared" si="9"/>
        <v>22</v>
      </c>
      <c r="L148" s="43">
        <f t="shared" si="9"/>
        <v>19</v>
      </c>
      <c r="M148" s="41">
        <f t="shared" si="9"/>
        <v>14</v>
      </c>
      <c r="N148" s="41">
        <f t="shared" si="9"/>
        <v>18</v>
      </c>
      <c r="O148" s="41">
        <f t="shared" si="9"/>
        <v>4</v>
      </c>
      <c r="P148" s="41">
        <f t="shared" si="9"/>
        <v>2</v>
      </c>
      <c r="Q148" s="41">
        <f t="shared" si="9"/>
        <v>0</v>
      </c>
      <c r="R148" s="41">
        <f t="shared" si="9"/>
        <v>0</v>
      </c>
      <c r="S148" s="42">
        <f t="shared" si="9"/>
        <v>0</v>
      </c>
      <c r="T148" s="43">
        <f t="shared" si="9"/>
        <v>0</v>
      </c>
      <c r="U148" s="41">
        <f t="shared" si="9"/>
        <v>0</v>
      </c>
      <c r="V148" s="41">
        <f t="shared" si="9"/>
        <v>0</v>
      </c>
      <c r="W148" s="41">
        <f t="shared" si="9"/>
        <v>1</v>
      </c>
      <c r="X148" s="41">
        <f t="shared" si="9"/>
        <v>2</v>
      </c>
      <c r="Y148" s="41">
        <f t="shared" si="9"/>
        <v>29</v>
      </c>
      <c r="Z148" s="41">
        <f t="shared" si="9"/>
        <v>12</v>
      </c>
      <c r="AA148" s="42">
        <f t="shared" si="9"/>
        <v>10</v>
      </c>
      <c r="AB148" s="43">
        <f t="shared" si="9"/>
        <v>11</v>
      </c>
      <c r="AC148" s="41">
        <f t="shared" si="9"/>
        <v>10</v>
      </c>
      <c r="AD148" s="41">
        <f t="shared" si="9"/>
        <v>26</v>
      </c>
      <c r="AE148" s="41">
        <f t="shared" si="9"/>
        <v>2</v>
      </c>
      <c r="AF148" s="41">
        <f t="shared" si="9"/>
        <v>2</v>
      </c>
      <c r="AG148" s="41">
        <f t="shared" si="9"/>
        <v>0</v>
      </c>
      <c r="AH148" s="41">
        <f t="shared" si="9"/>
        <v>0</v>
      </c>
      <c r="AI148" s="42">
        <f t="shared" si="9"/>
        <v>0</v>
      </c>
      <c r="AJ148" s="44">
        <f t="shared" ref="AJ148:AL148" si="10">SUM(AJ5:AJ147)</f>
        <v>46</v>
      </c>
      <c r="AK148" s="44">
        <f t="shared" si="10"/>
        <v>215</v>
      </c>
      <c r="AL148" s="44">
        <f t="shared" si="10"/>
        <v>1798</v>
      </c>
      <c r="AM148" s="45">
        <f t="shared" si="5"/>
        <v>0.11957730812013348</v>
      </c>
      <c r="AN148" s="34"/>
      <c r="AO148" s="44">
        <f t="shared" ref="AO148:AQ148" si="11">SUM(AO5:AO147)</f>
        <v>209</v>
      </c>
      <c r="AP148" s="44">
        <f t="shared" si="11"/>
        <v>6</v>
      </c>
      <c r="AQ148" s="44">
        <f t="shared" si="11"/>
        <v>0</v>
      </c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</row>
    <row r="149" spans="1:53" ht="13.5" customHeight="1" x14ac:dyDescent="0.2">
      <c r="A149" s="34"/>
      <c r="B149" s="34"/>
      <c r="C149" s="34" t="s">
        <v>269</v>
      </c>
      <c r="D149" s="37">
        <f>Üldinfo!G148</f>
        <v>30</v>
      </c>
      <c r="E149" s="37">
        <f>Üldinfo!H148</f>
        <v>55</v>
      </c>
      <c r="F149" s="37">
        <f>Üldinfo!I148</f>
        <v>54</v>
      </c>
      <c r="G149" s="37">
        <f>Üldinfo!J148</f>
        <v>58</v>
      </c>
      <c r="H149" s="37">
        <f>Üldinfo!K148</f>
        <v>58</v>
      </c>
      <c r="I149" s="37">
        <f>Üldinfo!L148</f>
        <v>62</v>
      </c>
      <c r="J149" s="37">
        <f>Üldinfo!M148</f>
        <v>59</v>
      </c>
      <c r="K149" s="38">
        <f>Üldinfo!N148</f>
        <v>55</v>
      </c>
      <c r="L149" s="37">
        <f>Üldinfo!O148</f>
        <v>53</v>
      </c>
      <c r="M149" s="37">
        <f>Üldinfo!P148</f>
        <v>57</v>
      </c>
      <c r="N149" s="37">
        <f>Üldinfo!Q148</f>
        <v>61</v>
      </c>
      <c r="O149" s="37">
        <f>Üldinfo!R148</f>
        <v>62</v>
      </c>
      <c r="P149" s="37">
        <f>Üldinfo!S148</f>
        <v>58</v>
      </c>
      <c r="Q149" s="37">
        <f>Üldinfo!T148</f>
        <v>54</v>
      </c>
      <c r="R149" s="37">
        <f>Üldinfo!U148</f>
        <v>55</v>
      </c>
      <c r="S149" s="37">
        <f>Üldinfo!V148</f>
        <v>31</v>
      </c>
      <c r="T149" s="36">
        <f>Üldinfo!X148</f>
        <v>32</v>
      </c>
      <c r="U149" s="37">
        <f>Üldinfo!Y148</f>
        <v>57</v>
      </c>
      <c r="V149" s="37">
        <f>Üldinfo!Z148</f>
        <v>52</v>
      </c>
      <c r="W149" s="37">
        <f>Üldinfo!AA148</f>
        <v>64</v>
      </c>
      <c r="X149" s="37">
        <f>Üldinfo!AB148</f>
        <v>68</v>
      </c>
      <c r="Y149" s="37">
        <f>Üldinfo!AC148</f>
        <v>70</v>
      </c>
      <c r="Z149" s="37">
        <f>Üldinfo!AD148</f>
        <v>67</v>
      </c>
      <c r="AA149" s="38">
        <f>Üldinfo!AE148</f>
        <v>63</v>
      </c>
      <c r="AB149" s="37">
        <f>Üldinfo!AF148</f>
        <v>60</v>
      </c>
      <c r="AC149" s="37">
        <f>Üldinfo!AG148</f>
        <v>68</v>
      </c>
      <c r="AD149" s="37">
        <f>Üldinfo!AH148</f>
        <v>66</v>
      </c>
      <c r="AE149" s="37">
        <f>Üldinfo!AI148</f>
        <v>70</v>
      </c>
      <c r="AF149" s="37">
        <f>Üldinfo!AJ148</f>
        <v>61</v>
      </c>
      <c r="AG149" s="37">
        <f>Üldinfo!AK148</f>
        <v>55</v>
      </c>
      <c r="AH149" s="37">
        <f>Üldinfo!AL148</f>
        <v>56</v>
      </c>
      <c r="AI149" s="38">
        <f>Üldinfo!AM148</f>
        <v>27</v>
      </c>
      <c r="AJ149" s="44">
        <f>SUM(D149:AI149)</f>
        <v>1798</v>
      </c>
      <c r="AK149" s="34"/>
      <c r="AL149" s="34"/>
      <c r="AM149" s="34"/>
      <c r="AN149" s="34"/>
      <c r="AO149" s="44"/>
      <c r="AP149" s="44"/>
      <c r="AQ149" s="4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</row>
    <row r="150" spans="1:53" ht="13.5" customHeight="1" x14ac:dyDescent="0.2">
      <c r="A150" s="34"/>
      <c r="B150" s="34"/>
      <c r="C150" s="34" t="s">
        <v>270</v>
      </c>
      <c r="D150" s="37">
        <f t="shared" ref="D150:AJ150" si="12">D148/D149*100</f>
        <v>0</v>
      </c>
      <c r="E150" s="37">
        <f t="shared" si="12"/>
        <v>0</v>
      </c>
      <c r="F150" s="37">
        <f t="shared" si="12"/>
        <v>0</v>
      </c>
      <c r="G150" s="37">
        <f t="shared" si="12"/>
        <v>0</v>
      </c>
      <c r="H150" s="37">
        <f t="shared" si="12"/>
        <v>3.4482758620689653</v>
      </c>
      <c r="I150" s="37">
        <f t="shared" si="12"/>
        <v>32.258064516129032</v>
      </c>
      <c r="J150" s="37">
        <f t="shared" si="12"/>
        <v>15.254237288135593</v>
      </c>
      <c r="K150" s="38">
        <f t="shared" si="12"/>
        <v>40</v>
      </c>
      <c r="L150" s="37">
        <f t="shared" si="12"/>
        <v>35.849056603773583</v>
      </c>
      <c r="M150" s="37">
        <f t="shared" si="12"/>
        <v>24.561403508771928</v>
      </c>
      <c r="N150" s="37">
        <f t="shared" si="12"/>
        <v>29.508196721311474</v>
      </c>
      <c r="O150" s="37">
        <f t="shared" si="12"/>
        <v>6.4516129032258061</v>
      </c>
      <c r="P150" s="37">
        <f t="shared" si="12"/>
        <v>3.4482758620689653</v>
      </c>
      <c r="Q150" s="37">
        <f t="shared" si="12"/>
        <v>0</v>
      </c>
      <c r="R150" s="37">
        <f t="shared" si="12"/>
        <v>0</v>
      </c>
      <c r="S150" s="38">
        <f t="shared" si="12"/>
        <v>0</v>
      </c>
      <c r="T150" s="37">
        <f t="shared" si="12"/>
        <v>0</v>
      </c>
      <c r="U150" s="37">
        <f t="shared" si="12"/>
        <v>0</v>
      </c>
      <c r="V150" s="37">
        <f t="shared" si="12"/>
        <v>0</v>
      </c>
      <c r="W150" s="37">
        <f t="shared" si="12"/>
        <v>1.5625</v>
      </c>
      <c r="X150" s="37">
        <f t="shared" si="12"/>
        <v>2.9411764705882351</v>
      </c>
      <c r="Y150" s="37">
        <f t="shared" si="12"/>
        <v>41.428571428571431</v>
      </c>
      <c r="Z150" s="37">
        <f t="shared" si="12"/>
        <v>17.910447761194028</v>
      </c>
      <c r="AA150" s="38">
        <f t="shared" si="12"/>
        <v>15.873015873015872</v>
      </c>
      <c r="AB150" s="37">
        <f t="shared" si="12"/>
        <v>18.333333333333332</v>
      </c>
      <c r="AC150" s="37">
        <f t="shared" si="12"/>
        <v>14.705882352941178</v>
      </c>
      <c r="AD150" s="37">
        <f t="shared" si="12"/>
        <v>39.393939393939391</v>
      </c>
      <c r="AE150" s="37">
        <f t="shared" si="12"/>
        <v>2.8571428571428572</v>
      </c>
      <c r="AF150" s="37">
        <f t="shared" si="12"/>
        <v>3.278688524590164</v>
      </c>
      <c r="AG150" s="37">
        <f t="shared" si="12"/>
        <v>0</v>
      </c>
      <c r="AH150" s="37">
        <f t="shared" si="12"/>
        <v>0</v>
      </c>
      <c r="AI150" s="38">
        <f t="shared" si="12"/>
        <v>0</v>
      </c>
      <c r="AJ150" s="41">
        <f t="shared" si="12"/>
        <v>2.5583982202447166</v>
      </c>
      <c r="AK150" s="34"/>
      <c r="AL150" s="34"/>
      <c r="AM150" s="34"/>
      <c r="AN150" s="34"/>
      <c r="AO150" s="44"/>
      <c r="AP150" s="44"/>
      <c r="AQ150" s="4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</row>
    <row r="151" spans="1:53" ht="13.5" customHeight="1" x14ac:dyDescent="0.2">
      <c r="A151" s="34"/>
      <c r="B151" s="34"/>
      <c r="C151" s="34"/>
      <c r="D151" s="37"/>
      <c r="E151" s="37"/>
      <c r="F151" s="37"/>
      <c r="G151" s="37"/>
      <c r="H151" s="37"/>
      <c r="I151" s="37"/>
      <c r="J151" s="37"/>
      <c r="K151" s="38"/>
      <c r="L151" s="36"/>
      <c r="M151" s="37"/>
      <c r="N151" s="37"/>
      <c r="O151" s="37"/>
      <c r="P151" s="37"/>
      <c r="Q151" s="37"/>
      <c r="R151" s="37"/>
      <c r="S151" s="38"/>
      <c r="T151" s="36"/>
      <c r="U151" s="37"/>
      <c r="V151" s="37"/>
      <c r="W151" s="37"/>
      <c r="X151" s="37"/>
      <c r="Y151" s="37"/>
      <c r="Z151" s="37"/>
      <c r="AA151" s="38"/>
      <c r="AB151" s="36"/>
      <c r="AC151" s="37"/>
      <c r="AD151" s="37"/>
      <c r="AE151" s="37"/>
      <c r="AF151" s="37"/>
      <c r="AG151" s="37"/>
      <c r="AH151" s="37"/>
      <c r="AI151" s="38"/>
      <c r="AJ151" s="4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</row>
    <row r="152" spans="1:53" ht="13.5" customHeight="1" x14ac:dyDescent="0.2">
      <c r="A152" s="34"/>
      <c r="B152" s="34"/>
      <c r="C152" s="34"/>
      <c r="D152" s="37">
        <f t="shared" ref="D152:AI152" si="13">COUNTIF(D$5:D$147,"*j*")</f>
        <v>0</v>
      </c>
      <c r="E152" s="37">
        <f t="shared" si="13"/>
        <v>0</v>
      </c>
      <c r="F152" s="37">
        <f t="shared" si="13"/>
        <v>0</v>
      </c>
      <c r="G152" s="37">
        <f t="shared" si="13"/>
        <v>0</v>
      </c>
      <c r="H152" s="37">
        <f t="shared" si="13"/>
        <v>2</v>
      </c>
      <c r="I152" s="37">
        <f t="shared" si="13"/>
        <v>19</v>
      </c>
      <c r="J152" s="37">
        <f t="shared" si="13"/>
        <v>8</v>
      </c>
      <c r="K152" s="38">
        <f t="shared" si="13"/>
        <v>22</v>
      </c>
      <c r="L152" s="36">
        <f t="shared" si="13"/>
        <v>19</v>
      </c>
      <c r="M152" s="37">
        <f t="shared" si="13"/>
        <v>13</v>
      </c>
      <c r="N152" s="37">
        <f t="shared" si="13"/>
        <v>17</v>
      </c>
      <c r="O152" s="37">
        <f t="shared" si="13"/>
        <v>4</v>
      </c>
      <c r="P152" s="37">
        <f t="shared" si="13"/>
        <v>2</v>
      </c>
      <c r="Q152" s="37">
        <f t="shared" si="13"/>
        <v>0</v>
      </c>
      <c r="R152" s="37">
        <f t="shared" si="13"/>
        <v>0</v>
      </c>
      <c r="S152" s="38">
        <f t="shared" si="13"/>
        <v>0</v>
      </c>
      <c r="T152" s="36">
        <f t="shared" si="13"/>
        <v>0</v>
      </c>
      <c r="U152" s="37">
        <f t="shared" si="13"/>
        <v>0</v>
      </c>
      <c r="V152" s="37">
        <f t="shared" si="13"/>
        <v>0</v>
      </c>
      <c r="W152" s="37">
        <f t="shared" si="13"/>
        <v>1</v>
      </c>
      <c r="X152" s="37">
        <f t="shared" si="13"/>
        <v>2</v>
      </c>
      <c r="Y152" s="37">
        <f t="shared" si="13"/>
        <v>28</v>
      </c>
      <c r="Z152" s="37">
        <f t="shared" si="13"/>
        <v>12</v>
      </c>
      <c r="AA152" s="38">
        <f t="shared" si="13"/>
        <v>10</v>
      </c>
      <c r="AB152" s="36">
        <f t="shared" si="13"/>
        <v>11</v>
      </c>
      <c r="AC152" s="37">
        <f t="shared" si="13"/>
        <v>10</v>
      </c>
      <c r="AD152" s="37">
        <f t="shared" si="13"/>
        <v>25</v>
      </c>
      <c r="AE152" s="37">
        <f t="shared" si="13"/>
        <v>2</v>
      </c>
      <c r="AF152" s="37">
        <f t="shared" si="13"/>
        <v>2</v>
      </c>
      <c r="AG152" s="37">
        <f t="shared" si="13"/>
        <v>0</v>
      </c>
      <c r="AH152" s="37">
        <f t="shared" si="13"/>
        <v>0</v>
      </c>
      <c r="AI152" s="38">
        <f t="shared" si="13"/>
        <v>0</v>
      </c>
      <c r="AJ152" s="4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</row>
    <row r="153" spans="1:53" ht="13.5" customHeight="1" x14ac:dyDescent="0.2">
      <c r="A153" s="34"/>
      <c r="B153" s="34"/>
      <c r="C153" s="34"/>
      <c r="D153" s="37">
        <f t="shared" ref="D153:AI153" si="14">COUNTIF(D$5:D$147,"*p*")</f>
        <v>0</v>
      </c>
      <c r="E153" s="37">
        <f t="shared" si="14"/>
        <v>0</v>
      </c>
      <c r="F153" s="37">
        <f t="shared" si="14"/>
        <v>0</v>
      </c>
      <c r="G153" s="37">
        <f t="shared" si="14"/>
        <v>0</v>
      </c>
      <c r="H153" s="37">
        <f t="shared" si="14"/>
        <v>0</v>
      </c>
      <c r="I153" s="37">
        <f t="shared" si="14"/>
        <v>1</v>
      </c>
      <c r="J153" s="37">
        <f t="shared" si="14"/>
        <v>1</v>
      </c>
      <c r="K153" s="38">
        <f t="shared" si="14"/>
        <v>0</v>
      </c>
      <c r="L153" s="36">
        <f t="shared" si="14"/>
        <v>0</v>
      </c>
      <c r="M153" s="37">
        <f t="shared" si="14"/>
        <v>1</v>
      </c>
      <c r="N153" s="37">
        <f t="shared" si="14"/>
        <v>1</v>
      </c>
      <c r="O153" s="37">
        <f t="shared" si="14"/>
        <v>0</v>
      </c>
      <c r="P153" s="37">
        <f t="shared" si="14"/>
        <v>0</v>
      </c>
      <c r="Q153" s="37">
        <f t="shared" si="14"/>
        <v>0</v>
      </c>
      <c r="R153" s="37">
        <f t="shared" si="14"/>
        <v>0</v>
      </c>
      <c r="S153" s="38">
        <f t="shared" si="14"/>
        <v>0</v>
      </c>
      <c r="T153" s="36">
        <f t="shared" si="14"/>
        <v>0</v>
      </c>
      <c r="U153" s="37">
        <f t="shared" si="14"/>
        <v>0</v>
      </c>
      <c r="V153" s="37">
        <f t="shared" si="14"/>
        <v>0</v>
      </c>
      <c r="W153" s="37">
        <f t="shared" si="14"/>
        <v>0</v>
      </c>
      <c r="X153" s="37">
        <f t="shared" si="14"/>
        <v>0</v>
      </c>
      <c r="Y153" s="37">
        <f t="shared" si="14"/>
        <v>1</v>
      </c>
      <c r="Z153" s="37">
        <f t="shared" si="14"/>
        <v>0</v>
      </c>
      <c r="AA153" s="38">
        <f t="shared" si="14"/>
        <v>0</v>
      </c>
      <c r="AB153" s="36">
        <f t="shared" si="14"/>
        <v>0</v>
      </c>
      <c r="AC153" s="37">
        <f t="shared" si="14"/>
        <v>0</v>
      </c>
      <c r="AD153" s="37">
        <f t="shared" si="14"/>
        <v>1</v>
      </c>
      <c r="AE153" s="37">
        <f t="shared" si="14"/>
        <v>0</v>
      </c>
      <c r="AF153" s="37">
        <f t="shared" si="14"/>
        <v>0</v>
      </c>
      <c r="AG153" s="37">
        <f t="shared" si="14"/>
        <v>0</v>
      </c>
      <c r="AH153" s="37">
        <f t="shared" si="14"/>
        <v>0</v>
      </c>
      <c r="AI153" s="38">
        <f t="shared" si="14"/>
        <v>0</v>
      </c>
      <c r="AJ153" s="4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</row>
    <row r="154" spans="1:53" ht="13.5" customHeight="1" x14ac:dyDescent="0.2">
      <c r="A154" s="34"/>
      <c r="B154" s="34"/>
      <c r="C154" s="34"/>
      <c r="D154" s="37">
        <f t="shared" ref="D154:AI154" si="15">COUNTIF(D$5:D$147,"*g*")</f>
        <v>0</v>
      </c>
      <c r="E154" s="37">
        <f t="shared" si="15"/>
        <v>0</v>
      </c>
      <c r="F154" s="37">
        <f t="shared" si="15"/>
        <v>0</v>
      </c>
      <c r="G154" s="37">
        <f t="shared" si="15"/>
        <v>0</v>
      </c>
      <c r="H154" s="37">
        <f t="shared" si="15"/>
        <v>0</v>
      </c>
      <c r="I154" s="37">
        <f t="shared" si="15"/>
        <v>0</v>
      </c>
      <c r="J154" s="37">
        <f t="shared" si="15"/>
        <v>0</v>
      </c>
      <c r="K154" s="38">
        <f t="shared" si="15"/>
        <v>0</v>
      </c>
      <c r="L154" s="36">
        <f t="shared" si="15"/>
        <v>0</v>
      </c>
      <c r="M154" s="37">
        <f t="shared" si="15"/>
        <v>0</v>
      </c>
      <c r="N154" s="37">
        <f t="shared" si="15"/>
        <v>0</v>
      </c>
      <c r="O154" s="37">
        <f t="shared" si="15"/>
        <v>0</v>
      </c>
      <c r="P154" s="37">
        <f t="shared" si="15"/>
        <v>0</v>
      </c>
      <c r="Q154" s="37">
        <f t="shared" si="15"/>
        <v>0</v>
      </c>
      <c r="R154" s="37">
        <f t="shared" si="15"/>
        <v>0</v>
      </c>
      <c r="S154" s="38">
        <f t="shared" si="15"/>
        <v>0</v>
      </c>
      <c r="T154" s="36">
        <f t="shared" si="15"/>
        <v>0</v>
      </c>
      <c r="U154" s="37">
        <f t="shared" si="15"/>
        <v>0</v>
      </c>
      <c r="V154" s="37">
        <f t="shared" si="15"/>
        <v>0</v>
      </c>
      <c r="W154" s="37">
        <f t="shared" si="15"/>
        <v>0</v>
      </c>
      <c r="X154" s="37">
        <f t="shared" si="15"/>
        <v>0</v>
      </c>
      <c r="Y154" s="37">
        <f t="shared" si="15"/>
        <v>0</v>
      </c>
      <c r="Z154" s="37">
        <f t="shared" si="15"/>
        <v>0</v>
      </c>
      <c r="AA154" s="38">
        <f t="shared" si="15"/>
        <v>0</v>
      </c>
      <c r="AB154" s="36">
        <f t="shared" si="15"/>
        <v>0</v>
      </c>
      <c r="AC154" s="37">
        <f t="shared" si="15"/>
        <v>0</v>
      </c>
      <c r="AD154" s="37">
        <f t="shared" si="15"/>
        <v>0</v>
      </c>
      <c r="AE154" s="37">
        <f t="shared" si="15"/>
        <v>0</v>
      </c>
      <c r="AF154" s="37">
        <f t="shared" si="15"/>
        <v>0</v>
      </c>
      <c r="AG154" s="37">
        <f t="shared" si="15"/>
        <v>0</v>
      </c>
      <c r="AH154" s="37">
        <f t="shared" si="15"/>
        <v>0</v>
      </c>
      <c r="AI154" s="38">
        <f t="shared" si="15"/>
        <v>0</v>
      </c>
      <c r="AJ154" s="4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</row>
    <row r="155" spans="1:53" ht="13.5" customHeight="1" x14ac:dyDescent="0.2">
      <c r="A155" s="34"/>
      <c r="B155" s="34"/>
      <c r="C155" s="34"/>
      <c r="D155" s="37"/>
      <c r="E155" s="37"/>
      <c r="F155" s="37"/>
      <c r="G155" s="37"/>
      <c r="H155" s="37"/>
      <c r="I155" s="37"/>
      <c r="J155" s="37"/>
      <c r="K155" s="38"/>
      <c r="L155" s="36"/>
      <c r="M155" s="37"/>
      <c r="N155" s="37"/>
      <c r="O155" s="37"/>
      <c r="P155" s="37"/>
      <c r="Q155" s="37"/>
      <c r="R155" s="37"/>
      <c r="S155" s="38"/>
      <c r="T155" s="36"/>
      <c r="U155" s="37"/>
      <c r="V155" s="37"/>
      <c r="W155" s="37"/>
      <c r="X155" s="37"/>
      <c r="Y155" s="37"/>
      <c r="Z155" s="37"/>
      <c r="AA155" s="38"/>
      <c r="AB155" s="36"/>
      <c r="AC155" s="37"/>
      <c r="AD155" s="37"/>
      <c r="AE155" s="37"/>
      <c r="AF155" s="37"/>
      <c r="AG155" s="37"/>
      <c r="AH155" s="37"/>
      <c r="AI155" s="38"/>
      <c r="AJ155" s="4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</row>
    <row r="156" spans="1:53" ht="13.5" customHeight="1" x14ac:dyDescent="0.2">
      <c r="A156" s="34"/>
      <c r="B156" s="34" t="s">
        <v>280</v>
      </c>
      <c r="C156" s="34">
        <v>1</v>
      </c>
      <c r="D156" s="37">
        <f t="shared" ref="D156:AI156" si="16">COUNTIF(D$5:D$147,"j")</f>
        <v>0</v>
      </c>
      <c r="E156" s="37">
        <f t="shared" si="16"/>
        <v>0</v>
      </c>
      <c r="F156" s="37">
        <f t="shared" si="16"/>
        <v>0</v>
      </c>
      <c r="G156" s="37">
        <f t="shared" si="16"/>
        <v>0</v>
      </c>
      <c r="H156" s="37">
        <f t="shared" si="16"/>
        <v>2</v>
      </c>
      <c r="I156" s="37">
        <f t="shared" si="16"/>
        <v>5</v>
      </c>
      <c r="J156" s="37">
        <f t="shared" si="16"/>
        <v>4</v>
      </c>
      <c r="K156" s="38">
        <f t="shared" si="16"/>
        <v>9</v>
      </c>
      <c r="L156" s="36">
        <f t="shared" si="16"/>
        <v>8</v>
      </c>
      <c r="M156" s="37">
        <f t="shared" si="16"/>
        <v>6</v>
      </c>
      <c r="N156" s="37">
        <f t="shared" si="16"/>
        <v>4</v>
      </c>
      <c r="O156" s="37">
        <f t="shared" si="16"/>
        <v>2</v>
      </c>
      <c r="P156" s="37">
        <f t="shared" si="16"/>
        <v>1</v>
      </c>
      <c r="Q156" s="37">
        <f t="shared" si="16"/>
        <v>0</v>
      </c>
      <c r="R156" s="37">
        <f t="shared" si="16"/>
        <v>0</v>
      </c>
      <c r="S156" s="38">
        <f t="shared" si="16"/>
        <v>0</v>
      </c>
      <c r="T156" s="36">
        <f t="shared" si="16"/>
        <v>0</v>
      </c>
      <c r="U156" s="37">
        <f t="shared" si="16"/>
        <v>0</v>
      </c>
      <c r="V156" s="37">
        <f t="shared" si="16"/>
        <v>0</v>
      </c>
      <c r="W156" s="37">
        <f t="shared" si="16"/>
        <v>1</v>
      </c>
      <c r="X156" s="37">
        <f t="shared" si="16"/>
        <v>0</v>
      </c>
      <c r="Y156" s="37">
        <f t="shared" si="16"/>
        <v>8</v>
      </c>
      <c r="Z156" s="37">
        <f t="shared" si="16"/>
        <v>6</v>
      </c>
      <c r="AA156" s="38">
        <f t="shared" si="16"/>
        <v>5</v>
      </c>
      <c r="AB156" s="36">
        <f t="shared" si="16"/>
        <v>6</v>
      </c>
      <c r="AC156" s="37">
        <f t="shared" si="16"/>
        <v>5</v>
      </c>
      <c r="AD156" s="37">
        <f t="shared" si="16"/>
        <v>5</v>
      </c>
      <c r="AE156" s="37">
        <f t="shared" si="16"/>
        <v>1</v>
      </c>
      <c r="AF156" s="37">
        <f t="shared" si="16"/>
        <v>2</v>
      </c>
      <c r="AG156" s="37">
        <f t="shared" si="16"/>
        <v>0</v>
      </c>
      <c r="AH156" s="37">
        <f t="shared" si="16"/>
        <v>0</v>
      </c>
      <c r="AI156" s="38">
        <f t="shared" si="16"/>
        <v>0</v>
      </c>
      <c r="AJ156" s="4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</row>
    <row r="157" spans="1:53" ht="13.5" customHeight="1" x14ac:dyDescent="0.2">
      <c r="A157" s="34"/>
      <c r="B157" s="34"/>
      <c r="C157" s="34">
        <v>2</v>
      </c>
      <c r="D157" s="37">
        <f t="shared" ref="D157:AI157" si="17">COUNTIF(D$5:D$147,"jj")</f>
        <v>0</v>
      </c>
      <c r="E157" s="37">
        <f t="shared" si="17"/>
        <v>0</v>
      </c>
      <c r="F157" s="37">
        <f t="shared" si="17"/>
        <v>0</v>
      </c>
      <c r="G157" s="37">
        <f t="shared" si="17"/>
        <v>0</v>
      </c>
      <c r="H157" s="37">
        <f t="shared" si="17"/>
        <v>0</v>
      </c>
      <c r="I157" s="37">
        <f t="shared" si="17"/>
        <v>7</v>
      </c>
      <c r="J157" s="37">
        <f t="shared" si="17"/>
        <v>2</v>
      </c>
      <c r="K157" s="38">
        <f t="shared" si="17"/>
        <v>11</v>
      </c>
      <c r="L157" s="36">
        <f t="shared" si="17"/>
        <v>9</v>
      </c>
      <c r="M157" s="37">
        <f t="shared" si="17"/>
        <v>4</v>
      </c>
      <c r="N157" s="37">
        <f t="shared" si="17"/>
        <v>4</v>
      </c>
      <c r="O157" s="37">
        <f t="shared" si="17"/>
        <v>1</v>
      </c>
      <c r="P157" s="37">
        <f t="shared" si="17"/>
        <v>0</v>
      </c>
      <c r="Q157" s="37">
        <f t="shared" si="17"/>
        <v>0</v>
      </c>
      <c r="R157" s="37">
        <f t="shared" si="17"/>
        <v>0</v>
      </c>
      <c r="S157" s="38">
        <f t="shared" si="17"/>
        <v>0</v>
      </c>
      <c r="T157" s="36">
        <f t="shared" si="17"/>
        <v>0</v>
      </c>
      <c r="U157" s="37">
        <f t="shared" si="17"/>
        <v>0</v>
      </c>
      <c r="V157" s="37">
        <f t="shared" si="17"/>
        <v>0</v>
      </c>
      <c r="W157" s="37">
        <f t="shared" si="17"/>
        <v>0</v>
      </c>
      <c r="X157" s="37">
        <f t="shared" si="17"/>
        <v>2</v>
      </c>
      <c r="Y157" s="37">
        <f t="shared" si="17"/>
        <v>12</v>
      </c>
      <c r="Z157" s="37">
        <f t="shared" si="17"/>
        <v>4</v>
      </c>
      <c r="AA157" s="38">
        <f t="shared" si="17"/>
        <v>5</v>
      </c>
      <c r="AB157" s="36">
        <f t="shared" si="17"/>
        <v>5</v>
      </c>
      <c r="AC157" s="37">
        <f t="shared" si="17"/>
        <v>5</v>
      </c>
      <c r="AD157" s="37">
        <f t="shared" si="17"/>
        <v>11</v>
      </c>
      <c r="AE157" s="37">
        <f t="shared" si="17"/>
        <v>1</v>
      </c>
      <c r="AF157" s="37">
        <f t="shared" si="17"/>
        <v>0</v>
      </c>
      <c r="AG157" s="37">
        <f t="shared" si="17"/>
        <v>0</v>
      </c>
      <c r="AH157" s="37">
        <f t="shared" si="17"/>
        <v>0</v>
      </c>
      <c r="AI157" s="38">
        <f t="shared" si="17"/>
        <v>0</v>
      </c>
      <c r="AJ157" s="4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</row>
    <row r="158" spans="1:53" ht="13.5" customHeight="1" x14ac:dyDescent="0.2">
      <c r="A158" s="34"/>
      <c r="B158" s="34"/>
      <c r="C158" s="34">
        <v>3</v>
      </c>
      <c r="D158" s="37">
        <f t="shared" ref="D158:AI158" si="18">COUNTIF(D$5:D$147,"jjj")</f>
        <v>0</v>
      </c>
      <c r="E158" s="37">
        <f t="shared" si="18"/>
        <v>0</v>
      </c>
      <c r="F158" s="37">
        <f t="shared" si="18"/>
        <v>0</v>
      </c>
      <c r="G158" s="37">
        <f t="shared" si="18"/>
        <v>0</v>
      </c>
      <c r="H158" s="37">
        <f t="shared" si="18"/>
        <v>0</v>
      </c>
      <c r="I158" s="37">
        <f t="shared" si="18"/>
        <v>6</v>
      </c>
      <c r="J158" s="37">
        <f t="shared" si="18"/>
        <v>1</v>
      </c>
      <c r="K158" s="38">
        <f t="shared" si="18"/>
        <v>2</v>
      </c>
      <c r="L158" s="36">
        <f t="shared" si="18"/>
        <v>2</v>
      </c>
      <c r="M158" s="37">
        <f t="shared" si="18"/>
        <v>2</v>
      </c>
      <c r="N158" s="37">
        <f t="shared" si="18"/>
        <v>6</v>
      </c>
      <c r="O158" s="37">
        <f t="shared" si="18"/>
        <v>0</v>
      </c>
      <c r="P158" s="37">
        <f t="shared" si="18"/>
        <v>1</v>
      </c>
      <c r="Q158" s="37">
        <f t="shared" si="18"/>
        <v>0</v>
      </c>
      <c r="R158" s="37">
        <f t="shared" si="18"/>
        <v>0</v>
      </c>
      <c r="S158" s="38">
        <f t="shared" si="18"/>
        <v>0</v>
      </c>
      <c r="T158" s="36">
        <f t="shared" si="18"/>
        <v>0</v>
      </c>
      <c r="U158" s="37">
        <f t="shared" si="18"/>
        <v>0</v>
      </c>
      <c r="V158" s="37">
        <f t="shared" si="18"/>
        <v>0</v>
      </c>
      <c r="W158" s="37">
        <f t="shared" si="18"/>
        <v>0</v>
      </c>
      <c r="X158" s="37">
        <f t="shared" si="18"/>
        <v>0</v>
      </c>
      <c r="Y158" s="37">
        <f t="shared" si="18"/>
        <v>5</v>
      </c>
      <c r="Z158" s="37">
        <f t="shared" si="18"/>
        <v>2</v>
      </c>
      <c r="AA158" s="38">
        <f t="shared" si="18"/>
        <v>0</v>
      </c>
      <c r="AB158" s="36">
        <f t="shared" si="18"/>
        <v>0</v>
      </c>
      <c r="AC158" s="37">
        <f t="shared" si="18"/>
        <v>0</v>
      </c>
      <c r="AD158" s="37">
        <f t="shared" si="18"/>
        <v>6</v>
      </c>
      <c r="AE158" s="37">
        <f t="shared" si="18"/>
        <v>0</v>
      </c>
      <c r="AF158" s="37">
        <f t="shared" si="18"/>
        <v>0</v>
      </c>
      <c r="AG158" s="37">
        <f t="shared" si="18"/>
        <v>0</v>
      </c>
      <c r="AH158" s="37">
        <f t="shared" si="18"/>
        <v>0</v>
      </c>
      <c r="AI158" s="38">
        <f t="shared" si="18"/>
        <v>0</v>
      </c>
      <c r="AJ158" s="4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</row>
    <row r="159" spans="1:53" ht="13.5" customHeight="1" x14ac:dyDescent="0.2">
      <c r="A159" s="34"/>
      <c r="B159" s="34"/>
      <c r="C159" s="34">
        <v>4</v>
      </c>
      <c r="D159" s="37">
        <f t="shared" ref="D159:AI159" si="19">COUNTIF(D$5:D$147,"jjjj")</f>
        <v>0</v>
      </c>
      <c r="E159" s="37">
        <f t="shared" si="19"/>
        <v>0</v>
      </c>
      <c r="F159" s="37">
        <f t="shared" si="19"/>
        <v>0</v>
      </c>
      <c r="G159" s="37">
        <f t="shared" si="19"/>
        <v>0</v>
      </c>
      <c r="H159" s="37">
        <f t="shared" si="19"/>
        <v>0</v>
      </c>
      <c r="I159" s="37">
        <f t="shared" si="19"/>
        <v>1</v>
      </c>
      <c r="J159" s="37">
        <f t="shared" si="19"/>
        <v>1</v>
      </c>
      <c r="K159" s="38">
        <f t="shared" si="19"/>
        <v>0</v>
      </c>
      <c r="L159" s="36">
        <f t="shared" si="19"/>
        <v>0</v>
      </c>
      <c r="M159" s="37">
        <f t="shared" si="19"/>
        <v>0</v>
      </c>
      <c r="N159" s="37">
        <f t="shared" si="19"/>
        <v>2</v>
      </c>
      <c r="O159" s="37">
        <f t="shared" si="19"/>
        <v>1</v>
      </c>
      <c r="P159" s="37">
        <f t="shared" si="19"/>
        <v>0</v>
      </c>
      <c r="Q159" s="37">
        <f t="shared" si="19"/>
        <v>0</v>
      </c>
      <c r="R159" s="37">
        <f t="shared" si="19"/>
        <v>0</v>
      </c>
      <c r="S159" s="38">
        <f t="shared" si="19"/>
        <v>0</v>
      </c>
      <c r="T159" s="36">
        <f t="shared" si="19"/>
        <v>0</v>
      </c>
      <c r="U159" s="37">
        <f t="shared" si="19"/>
        <v>0</v>
      </c>
      <c r="V159" s="37">
        <f t="shared" si="19"/>
        <v>0</v>
      </c>
      <c r="W159" s="37">
        <f t="shared" si="19"/>
        <v>0</v>
      </c>
      <c r="X159" s="37">
        <f t="shared" si="19"/>
        <v>0</v>
      </c>
      <c r="Y159" s="37">
        <f t="shared" si="19"/>
        <v>2</v>
      </c>
      <c r="Z159" s="37">
        <f t="shared" si="19"/>
        <v>0</v>
      </c>
      <c r="AA159" s="38">
        <f t="shared" si="19"/>
        <v>0</v>
      </c>
      <c r="AB159" s="36">
        <f t="shared" si="19"/>
        <v>0</v>
      </c>
      <c r="AC159" s="37">
        <f t="shared" si="19"/>
        <v>0</v>
      </c>
      <c r="AD159" s="37">
        <f t="shared" si="19"/>
        <v>2</v>
      </c>
      <c r="AE159" s="37">
        <f t="shared" si="19"/>
        <v>0</v>
      </c>
      <c r="AF159" s="37">
        <f t="shared" si="19"/>
        <v>0</v>
      </c>
      <c r="AG159" s="37">
        <f t="shared" si="19"/>
        <v>0</v>
      </c>
      <c r="AH159" s="37">
        <f t="shared" si="19"/>
        <v>0</v>
      </c>
      <c r="AI159" s="38">
        <f t="shared" si="19"/>
        <v>0</v>
      </c>
      <c r="AJ159" s="4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</row>
    <row r="160" spans="1:53" ht="13.5" customHeight="1" x14ac:dyDescent="0.2">
      <c r="A160" s="34"/>
      <c r="B160" s="34"/>
      <c r="C160" s="34">
        <v>5</v>
      </c>
      <c r="D160" s="37">
        <f t="shared" ref="D160:AI160" si="20">COUNTIF(D$5:D$147,"jjjjj")</f>
        <v>0</v>
      </c>
      <c r="E160" s="37">
        <f t="shared" si="20"/>
        <v>0</v>
      </c>
      <c r="F160" s="37">
        <f t="shared" si="20"/>
        <v>0</v>
      </c>
      <c r="G160" s="37">
        <f t="shared" si="20"/>
        <v>0</v>
      </c>
      <c r="H160" s="37">
        <f t="shared" si="20"/>
        <v>0</v>
      </c>
      <c r="I160" s="37">
        <f t="shared" si="20"/>
        <v>0</v>
      </c>
      <c r="J160" s="37">
        <f t="shared" si="20"/>
        <v>0</v>
      </c>
      <c r="K160" s="38">
        <f t="shared" si="20"/>
        <v>0</v>
      </c>
      <c r="L160" s="36">
        <f t="shared" si="20"/>
        <v>0</v>
      </c>
      <c r="M160" s="37">
        <f t="shared" si="20"/>
        <v>1</v>
      </c>
      <c r="N160" s="37">
        <f t="shared" si="20"/>
        <v>1</v>
      </c>
      <c r="O160" s="37">
        <f t="shared" si="20"/>
        <v>0</v>
      </c>
      <c r="P160" s="37">
        <f t="shared" si="20"/>
        <v>0</v>
      </c>
      <c r="Q160" s="37">
        <f t="shared" si="20"/>
        <v>0</v>
      </c>
      <c r="R160" s="37">
        <f t="shared" si="20"/>
        <v>0</v>
      </c>
      <c r="S160" s="38">
        <f t="shared" si="20"/>
        <v>0</v>
      </c>
      <c r="T160" s="36">
        <f t="shared" si="20"/>
        <v>0</v>
      </c>
      <c r="U160" s="37">
        <f t="shared" si="20"/>
        <v>0</v>
      </c>
      <c r="V160" s="37">
        <f t="shared" si="20"/>
        <v>0</v>
      </c>
      <c r="W160" s="37">
        <f t="shared" si="20"/>
        <v>0</v>
      </c>
      <c r="X160" s="37">
        <f t="shared" si="20"/>
        <v>0</v>
      </c>
      <c r="Y160" s="37">
        <f t="shared" si="20"/>
        <v>1</v>
      </c>
      <c r="Z160" s="37">
        <f t="shared" si="20"/>
        <v>0</v>
      </c>
      <c r="AA160" s="38">
        <f t="shared" si="20"/>
        <v>0</v>
      </c>
      <c r="AB160" s="36">
        <f t="shared" si="20"/>
        <v>0</v>
      </c>
      <c r="AC160" s="37">
        <f t="shared" si="20"/>
        <v>0</v>
      </c>
      <c r="AD160" s="37">
        <f t="shared" si="20"/>
        <v>1</v>
      </c>
      <c r="AE160" s="37">
        <f t="shared" si="20"/>
        <v>0</v>
      </c>
      <c r="AF160" s="37">
        <f t="shared" si="20"/>
        <v>0</v>
      </c>
      <c r="AG160" s="37">
        <f t="shared" si="20"/>
        <v>0</v>
      </c>
      <c r="AH160" s="37">
        <f t="shared" si="20"/>
        <v>0</v>
      </c>
      <c r="AI160" s="38">
        <f t="shared" si="20"/>
        <v>0</v>
      </c>
      <c r="AJ160" s="4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</row>
    <row r="161" spans="1:53" ht="13.5" customHeight="1" x14ac:dyDescent="0.2">
      <c r="A161" s="34"/>
      <c r="B161" s="34"/>
      <c r="C161" s="34"/>
      <c r="D161" s="37"/>
      <c r="E161" s="37"/>
      <c r="F161" s="37"/>
      <c r="G161" s="37"/>
      <c r="H161" s="37"/>
      <c r="I161" s="37"/>
      <c r="J161" s="37"/>
      <c r="K161" s="38"/>
      <c r="L161" s="36"/>
      <c r="M161" s="37"/>
      <c r="N161" s="37"/>
      <c r="O161" s="37"/>
      <c r="P161" s="37"/>
      <c r="Q161" s="37"/>
      <c r="R161" s="37"/>
      <c r="S161" s="38"/>
      <c r="T161" s="36"/>
      <c r="U161" s="37"/>
      <c r="V161" s="37"/>
      <c r="W161" s="37"/>
      <c r="X161" s="37"/>
      <c r="Y161" s="37"/>
      <c r="Z161" s="37"/>
      <c r="AA161" s="38"/>
      <c r="AB161" s="36"/>
      <c r="AC161" s="37"/>
      <c r="AD161" s="37"/>
      <c r="AE161" s="37"/>
      <c r="AF161" s="37"/>
      <c r="AG161" s="37"/>
      <c r="AH161" s="37"/>
      <c r="AI161" s="38"/>
      <c r="AJ161" s="4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</row>
    <row r="162" spans="1:53" ht="13.5" customHeight="1" x14ac:dyDescent="0.2">
      <c r="A162" s="34"/>
      <c r="B162" s="34" t="s">
        <v>282</v>
      </c>
      <c r="C162" s="34">
        <v>1</v>
      </c>
      <c r="D162" s="37">
        <f t="shared" ref="D162:AI162" si="21">COUNTIF(D$5:D$147,"p")</f>
        <v>0</v>
      </c>
      <c r="E162" s="37">
        <f t="shared" si="21"/>
        <v>0</v>
      </c>
      <c r="F162" s="37">
        <f t="shared" si="21"/>
        <v>0</v>
      </c>
      <c r="G162" s="37">
        <f t="shared" si="21"/>
        <v>0</v>
      </c>
      <c r="H162" s="37">
        <f t="shared" si="21"/>
        <v>0</v>
      </c>
      <c r="I162" s="37">
        <f t="shared" si="21"/>
        <v>1</v>
      </c>
      <c r="J162" s="37">
        <f t="shared" si="21"/>
        <v>1</v>
      </c>
      <c r="K162" s="38">
        <f t="shared" si="21"/>
        <v>0</v>
      </c>
      <c r="L162" s="36">
        <f t="shared" si="21"/>
        <v>0</v>
      </c>
      <c r="M162" s="37">
        <f t="shared" si="21"/>
        <v>1</v>
      </c>
      <c r="N162" s="37">
        <f t="shared" si="21"/>
        <v>1</v>
      </c>
      <c r="O162" s="37">
        <f t="shared" si="21"/>
        <v>0</v>
      </c>
      <c r="P162" s="37">
        <f t="shared" si="21"/>
        <v>0</v>
      </c>
      <c r="Q162" s="37">
        <f t="shared" si="21"/>
        <v>0</v>
      </c>
      <c r="R162" s="37">
        <f t="shared" si="21"/>
        <v>0</v>
      </c>
      <c r="S162" s="38">
        <f t="shared" si="21"/>
        <v>0</v>
      </c>
      <c r="T162" s="36">
        <f t="shared" si="21"/>
        <v>0</v>
      </c>
      <c r="U162" s="37">
        <f t="shared" si="21"/>
        <v>0</v>
      </c>
      <c r="V162" s="37">
        <f t="shared" si="21"/>
        <v>0</v>
      </c>
      <c r="W162" s="37">
        <f t="shared" si="21"/>
        <v>0</v>
      </c>
      <c r="X162" s="37">
        <f t="shared" si="21"/>
        <v>0</v>
      </c>
      <c r="Y162" s="37">
        <f t="shared" si="21"/>
        <v>1</v>
      </c>
      <c r="Z162" s="37">
        <f t="shared" si="21"/>
        <v>0</v>
      </c>
      <c r="AA162" s="38">
        <f t="shared" si="21"/>
        <v>0</v>
      </c>
      <c r="AB162" s="36">
        <f t="shared" si="21"/>
        <v>0</v>
      </c>
      <c r="AC162" s="37">
        <f t="shared" si="21"/>
        <v>0</v>
      </c>
      <c r="AD162" s="37">
        <f t="shared" si="21"/>
        <v>1</v>
      </c>
      <c r="AE162" s="37">
        <f t="shared" si="21"/>
        <v>0</v>
      </c>
      <c r="AF162" s="37">
        <f t="shared" si="21"/>
        <v>0</v>
      </c>
      <c r="AG162" s="37">
        <f t="shared" si="21"/>
        <v>0</v>
      </c>
      <c r="AH162" s="37">
        <f t="shared" si="21"/>
        <v>0</v>
      </c>
      <c r="AI162" s="38">
        <f t="shared" si="21"/>
        <v>0</v>
      </c>
      <c r="AJ162" s="4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</row>
    <row r="163" spans="1:53" ht="13.5" customHeight="1" x14ac:dyDescent="0.2">
      <c r="A163" s="34"/>
      <c r="B163" s="34"/>
      <c r="C163" s="34">
        <v>2</v>
      </c>
      <c r="D163" s="37">
        <f t="shared" ref="D163:AI163" si="22">COUNTIF(D$5:D$147,"pp")</f>
        <v>0</v>
      </c>
      <c r="E163" s="37">
        <f t="shared" si="22"/>
        <v>0</v>
      </c>
      <c r="F163" s="37">
        <f t="shared" si="22"/>
        <v>0</v>
      </c>
      <c r="G163" s="37">
        <f t="shared" si="22"/>
        <v>0</v>
      </c>
      <c r="H163" s="37">
        <f t="shared" si="22"/>
        <v>0</v>
      </c>
      <c r="I163" s="37">
        <f t="shared" si="22"/>
        <v>0</v>
      </c>
      <c r="J163" s="37">
        <f t="shared" si="22"/>
        <v>0</v>
      </c>
      <c r="K163" s="38">
        <f t="shared" si="22"/>
        <v>0</v>
      </c>
      <c r="L163" s="36">
        <f t="shared" si="22"/>
        <v>0</v>
      </c>
      <c r="M163" s="37">
        <f t="shared" si="22"/>
        <v>0</v>
      </c>
      <c r="N163" s="37">
        <f t="shared" si="22"/>
        <v>0</v>
      </c>
      <c r="O163" s="37">
        <f t="shared" si="22"/>
        <v>0</v>
      </c>
      <c r="P163" s="37">
        <f t="shared" si="22"/>
        <v>0</v>
      </c>
      <c r="Q163" s="37">
        <f t="shared" si="22"/>
        <v>0</v>
      </c>
      <c r="R163" s="37">
        <f t="shared" si="22"/>
        <v>0</v>
      </c>
      <c r="S163" s="38">
        <f t="shared" si="22"/>
        <v>0</v>
      </c>
      <c r="T163" s="36">
        <f t="shared" si="22"/>
        <v>0</v>
      </c>
      <c r="U163" s="37">
        <f t="shared" si="22"/>
        <v>0</v>
      </c>
      <c r="V163" s="37">
        <f t="shared" si="22"/>
        <v>0</v>
      </c>
      <c r="W163" s="37">
        <f t="shared" si="22"/>
        <v>0</v>
      </c>
      <c r="X163" s="37">
        <f t="shared" si="22"/>
        <v>0</v>
      </c>
      <c r="Y163" s="37">
        <f t="shared" si="22"/>
        <v>0</v>
      </c>
      <c r="Z163" s="37">
        <f t="shared" si="22"/>
        <v>0</v>
      </c>
      <c r="AA163" s="38">
        <f t="shared" si="22"/>
        <v>0</v>
      </c>
      <c r="AB163" s="36">
        <f t="shared" si="22"/>
        <v>0</v>
      </c>
      <c r="AC163" s="37">
        <f t="shared" si="22"/>
        <v>0</v>
      </c>
      <c r="AD163" s="37">
        <f t="shared" si="22"/>
        <v>0</v>
      </c>
      <c r="AE163" s="37">
        <f t="shared" si="22"/>
        <v>0</v>
      </c>
      <c r="AF163" s="37">
        <f t="shared" si="22"/>
        <v>0</v>
      </c>
      <c r="AG163" s="37">
        <f t="shared" si="22"/>
        <v>0</v>
      </c>
      <c r="AH163" s="37">
        <f t="shared" si="22"/>
        <v>0</v>
      </c>
      <c r="AI163" s="38">
        <f t="shared" si="22"/>
        <v>0</v>
      </c>
      <c r="AJ163" s="4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</row>
    <row r="164" spans="1:53" ht="13.5" customHeight="1" x14ac:dyDescent="0.2">
      <c r="A164" s="34"/>
      <c r="B164" s="34"/>
      <c r="C164" s="34">
        <v>3</v>
      </c>
      <c r="D164" s="37">
        <f t="shared" ref="D164:AI164" si="23">COUNTIF(D$5:D$147,"ppp")</f>
        <v>0</v>
      </c>
      <c r="E164" s="37">
        <f t="shared" si="23"/>
        <v>0</v>
      </c>
      <c r="F164" s="37">
        <f t="shared" si="23"/>
        <v>0</v>
      </c>
      <c r="G164" s="37">
        <f t="shared" si="23"/>
        <v>0</v>
      </c>
      <c r="H164" s="37">
        <f t="shared" si="23"/>
        <v>0</v>
      </c>
      <c r="I164" s="37">
        <f t="shared" si="23"/>
        <v>0</v>
      </c>
      <c r="J164" s="37">
        <f t="shared" si="23"/>
        <v>0</v>
      </c>
      <c r="K164" s="38">
        <f t="shared" si="23"/>
        <v>0</v>
      </c>
      <c r="L164" s="36">
        <f t="shared" si="23"/>
        <v>0</v>
      </c>
      <c r="M164" s="37">
        <f t="shared" si="23"/>
        <v>0</v>
      </c>
      <c r="N164" s="37">
        <f t="shared" si="23"/>
        <v>0</v>
      </c>
      <c r="O164" s="37">
        <f t="shared" si="23"/>
        <v>0</v>
      </c>
      <c r="P164" s="37">
        <f t="shared" si="23"/>
        <v>0</v>
      </c>
      <c r="Q164" s="37">
        <f t="shared" si="23"/>
        <v>0</v>
      </c>
      <c r="R164" s="37">
        <f t="shared" si="23"/>
        <v>0</v>
      </c>
      <c r="S164" s="38">
        <f t="shared" si="23"/>
        <v>0</v>
      </c>
      <c r="T164" s="36">
        <f t="shared" si="23"/>
        <v>0</v>
      </c>
      <c r="U164" s="37">
        <f t="shared" si="23"/>
        <v>0</v>
      </c>
      <c r="V164" s="37">
        <f t="shared" si="23"/>
        <v>0</v>
      </c>
      <c r="W164" s="37">
        <f t="shared" si="23"/>
        <v>0</v>
      </c>
      <c r="X164" s="37">
        <f t="shared" si="23"/>
        <v>0</v>
      </c>
      <c r="Y164" s="37">
        <f t="shared" si="23"/>
        <v>0</v>
      </c>
      <c r="Z164" s="37">
        <f t="shared" si="23"/>
        <v>0</v>
      </c>
      <c r="AA164" s="38">
        <f t="shared" si="23"/>
        <v>0</v>
      </c>
      <c r="AB164" s="36">
        <f t="shared" si="23"/>
        <v>0</v>
      </c>
      <c r="AC164" s="37">
        <f t="shared" si="23"/>
        <v>0</v>
      </c>
      <c r="AD164" s="37">
        <f t="shared" si="23"/>
        <v>0</v>
      </c>
      <c r="AE164" s="37">
        <f t="shared" si="23"/>
        <v>0</v>
      </c>
      <c r="AF164" s="37">
        <f t="shared" si="23"/>
        <v>0</v>
      </c>
      <c r="AG164" s="37">
        <f t="shared" si="23"/>
        <v>0</v>
      </c>
      <c r="AH164" s="37">
        <f t="shared" si="23"/>
        <v>0</v>
      </c>
      <c r="AI164" s="38">
        <f t="shared" si="23"/>
        <v>0</v>
      </c>
      <c r="AJ164" s="4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</row>
    <row r="165" spans="1:53" ht="13.5" customHeight="1" x14ac:dyDescent="0.2">
      <c r="A165" s="34"/>
      <c r="B165" s="34"/>
      <c r="C165" s="34">
        <v>4</v>
      </c>
      <c r="D165" s="37">
        <f t="shared" ref="D165:AI165" si="24">COUNTIF(D$5:D$147,"pppp")</f>
        <v>0</v>
      </c>
      <c r="E165" s="37">
        <f t="shared" si="24"/>
        <v>0</v>
      </c>
      <c r="F165" s="37">
        <f t="shared" si="24"/>
        <v>0</v>
      </c>
      <c r="G165" s="37">
        <f t="shared" si="24"/>
        <v>0</v>
      </c>
      <c r="H165" s="37">
        <f t="shared" si="24"/>
        <v>0</v>
      </c>
      <c r="I165" s="37">
        <f t="shared" si="24"/>
        <v>0</v>
      </c>
      <c r="J165" s="37">
        <f t="shared" si="24"/>
        <v>0</v>
      </c>
      <c r="K165" s="38">
        <f t="shared" si="24"/>
        <v>0</v>
      </c>
      <c r="L165" s="36">
        <f t="shared" si="24"/>
        <v>0</v>
      </c>
      <c r="M165" s="37">
        <f t="shared" si="24"/>
        <v>0</v>
      </c>
      <c r="N165" s="37">
        <f t="shared" si="24"/>
        <v>0</v>
      </c>
      <c r="O165" s="37">
        <f t="shared" si="24"/>
        <v>0</v>
      </c>
      <c r="P165" s="37">
        <f t="shared" si="24"/>
        <v>0</v>
      </c>
      <c r="Q165" s="37">
        <f t="shared" si="24"/>
        <v>0</v>
      </c>
      <c r="R165" s="37">
        <f t="shared" si="24"/>
        <v>0</v>
      </c>
      <c r="S165" s="38">
        <f t="shared" si="24"/>
        <v>0</v>
      </c>
      <c r="T165" s="36">
        <f t="shared" si="24"/>
        <v>0</v>
      </c>
      <c r="U165" s="37">
        <f t="shared" si="24"/>
        <v>0</v>
      </c>
      <c r="V165" s="37">
        <f t="shared" si="24"/>
        <v>0</v>
      </c>
      <c r="W165" s="37">
        <f t="shared" si="24"/>
        <v>0</v>
      </c>
      <c r="X165" s="37">
        <f t="shared" si="24"/>
        <v>0</v>
      </c>
      <c r="Y165" s="37">
        <f t="shared" si="24"/>
        <v>0</v>
      </c>
      <c r="Z165" s="37">
        <f t="shared" si="24"/>
        <v>0</v>
      </c>
      <c r="AA165" s="38">
        <f t="shared" si="24"/>
        <v>0</v>
      </c>
      <c r="AB165" s="36">
        <f t="shared" si="24"/>
        <v>0</v>
      </c>
      <c r="AC165" s="37">
        <f t="shared" si="24"/>
        <v>0</v>
      </c>
      <c r="AD165" s="37">
        <f t="shared" si="24"/>
        <v>0</v>
      </c>
      <c r="AE165" s="37">
        <f t="shared" si="24"/>
        <v>0</v>
      </c>
      <c r="AF165" s="37">
        <f t="shared" si="24"/>
        <v>0</v>
      </c>
      <c r="AG165" s="37">
        <f t="shared" si="24"/>
        <v>0</v>
      </c>
      <c r="AH165" s="37">
        <f t="shared" si="24"/>
        <v>0</v>
      </c>
      <c r="AI165" s="38">
        <f t="shared" si="24"/>
        <v>0</v>
      </c>
      <c r="AJ165" s="4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</row>
    <row r="166" spans="1:53" ht="13.5" customHeight="1" x14ac:dyDescent="0.2">
      <c r="A166" s="34"/>
      <c r="B166" s="34"/>
      <c r="C166" s="34">
        <v>5</v>
      </c>
      <c r="D166" s="37">
        <f t="shared" ref="D166:AI166" si="25">COUNTIF(D$5:D$147,"ppppp")</f>
        <v>0</v>
      </c>
      <c r="E166" s="37">
        <f t="shared" si="25"/>
        <v>0</v>
      </c>
      <c r="F166" s="37">
        <f t="shared" si="25"/>
        <v>0</v>
      </c>
      <c r="G166" s="37">
        <f t="shared" si="25"/>
        <v>0</v>
      </c>
      <c r="H166" s="37">
        <f t="shared" si="25"/>
        <v>0</v>
      </c>
      <c r="I166" s="37">
        <f t="shared" si="25"/>
        <v>0</v>
      </c>
      <c r="J166" s="37">
        <f t="shared" si="25"/>
        <v>0</v>
      </c>
      <c r="K166" s="38">
        <f t="shared" si="25"/>
        <v>0</v>
      </c>
      <c r="L166" s="36">
        <f t="shared" si="25"/>
        <v>0</v>
      </c>
      <c r="M166" s="37">
        <f t="shared" si="25"/>
        <v>0</v>
      </c>
      <c r="N166" s="37">
        <f t="shared" si="25"/>
        <v>0</v>
      </c>
      <c r="O166" s="37">
        <f t="shared" si="25"/>
        <v>0</v>
      </c>
      <c r="P166" s="37">
        <f t="shared" si="25"/>
        <v>0</v>
      </c>
      <c r="Q166" s="37">
        <f t="shared" si="25"/>
        <v>0</v>
      </c>
      <c r="R166" s="37">
        <f t="shared" si="25"/>
        <v>0</v>
      </c>
      <c r="S166" s="38">
        <f t="shared" si="25"/>
        <v>0</v>
      </c>
      <c r="T166" s="36">
        <f t="shared" si="25"/>
        <v>0</v>
      </c>
      <c r="U166" s="37">
        <f t="shared" si="25"/>
        <v>0</v>
      </c>
      <c r="V166" s="37">
        <f t="shared" si="25"/>
        <v>0</v>
      </c>
      <c r="W166" s="37">
        <f t="shared" si="25"/>
        <v>0</v>
      </c>
      <c r="X166" s="37">
        <f t="shared" si="25"/>
        <v>0</v>
      </c>
      <c r="Y166" s="37">
        <f t="shared" si="25"/>
        <v>0</v>
      </c>
      <c r="Z166" s="37">
        <f t="shared" si="25"/>
        <v>0</v>
      </c>
      <c r="AA166" s="38">
        <f t="shared" si="25"/>
        <v>0</v>
      </c>
      <c r="AB166" s="36">
        <f t="shared" si="25"/>
        <v>0</v>
      </c>
      <c r="AC166" s="37">
        <f t="shared" si="25"/>
        <v>0</v>
      </c>
      <c r="AD166" s="37">
        <f t="shared" si="25"/>
        <v>0</v>
      </c>
      <c r="AE166" s="37">
        <f t="shared" si="25"/>
        <v>0</v>
      </c>
      <c r="AF166" s="37">
        <f t="shared" si="25"/>
        <v>0</v>
      </c>
      <c r="AG166" s="37">
        <f t="shared" si="25"/>
        <v>0</v>
      </c>
      <c r="AH166" s="37">
        <f t="shared" si="25"/>
        <v>0</v>
      </c>
      <c r="AI166" s="38">
        <f t="shared" si="25"/>
        <v>0</v>
      </c>
      <c r="AJ166" s="4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</row>
    <row r="167" spans="1:53" ht="13.5" customHeight="1" x14ac:dyDescent="0.2">
      <c r="A167" s="34"/>
      <c r="B167" s="34"/>
      <c r="C167" s="34"/>
      <c r="D167" s="37"/>
      <c r="E167" s="37"/>
      <c r="F167" s="37"/>
      <c r="G167" s="37"/>
      <c r="H167" s="37"/>
      <c r="I167" s="37"/>
      <c r="J167" s="37"/>
      <c r="K167" s="38"/>
      <c r="L167" s="36"/>
      <c r="M167" s="37"/>
      <c r="N167" s="37"/>
      <c r="O167" s="37"/>
      <c r="P167" s="37"/>
      <c r="Q167" s="37"/>
      <c r="R167" s="37"/>
      <c r="S167" s="38"/>
      <c r="T167" s="36"/>
      <c r="U167" s="37"/>
      <c r="V167" s="37"/>
      <c r="W167" s="37"/>
      <c r="X167" s="37"/>
      <c r="Y167" s="37"/>
      <c r="Z167" s="37"/>
      <c r="AA167" s="38"/>
      <c r="AB167" s="36"/>
      <c r="AC167" s="37"/>
      <c r="AD167" s="37"/>
      <c r="AE167" s="37"/>
      <c r="AF167" s="37"/>
      <c r="AG167" s="37"/>
      <c r="AH167" s="37"/>
      <c r="AI167" s="38"/>
      <c r="AJ167" s="4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</row>
    <row r="168" spans="1:53" ht="13.5" customHeight="1" x14ac:dyDescent="0.2">
      <c r="A168" s="34"/>
      <c r="B168" s="34" t="s">
        <v>296</v>
      </c>
      <c r="C168" s="34">
        <v>1</v>
      </c>
      <c r="D168" s="37">
        <f t="shared" ref="D168:AI168" si="26">COUNTIF(D$5:D$147,"g")</f>
        <v>0</v>
      </c>
      <c r="E168" s="37">
        <f t="shared" si="26"/>
        <v>0</v>
      </c>
      <c r="F168" s="37">
        <f t="shared" si="26"/>
        <v>0</v>
      </c>
      <c r="G168" s="37">
        <f t="shared" si="26"/>
        <v>0</v>
      </c>
      <c r="H168" s="37">
        <f t="shared" si="26"/>
        <v>0</v>
      </c>
      <c r="I168" s="37">
        <f t="shared" si="26"/>
        <v>0</v>
      </c>
      <c r="J168" s="37">
        <f t="shared" si="26"/>
        <v>0</v>
      </c>
      <c r="K168" s="38">
        <f t="shared" si="26"/>
        <v>0</v>
      </c>
      <c r="L168" s="36">
        <f t="shared" si="26"/>
        <v>0</v>
      </c>
      <c r="M168" s="37">
        <f t="shared" si="26"/>
        <v>0</v>
      </c>
      <c r="N168" s="37">
        <f t="shared" si="26"/>
        <v>0</v>
      </c>
      <c r="O168" s="37">
        <f t="shared" si="26"/>
        <v>0</v>
      </c>
      <c r="P168" s="37">
        <f t="shared" si="26"/>
        <v>0</v>
      </c>
      <c r="Q168" s="37">
        <f t="shared" si="26"/>
        <v>0</v>
      </c>
      <c r="R168" s="37">
        <f t="shared" si="26"/>
        <v>0</v>
      </c>
      <c r="S168" s="38">
        <f t="shared" si="26"/>
        <v>0</v>
      </c>
      <c r="T168" s="36">
        <f t="shared" si="26"/>
        <v>0</v>
      </c>
      <c r="U168" s="37">
        <f t="shared" si="26"/>
        <v>0</v>
      </c>
      <c r="V168" s="37">
        <f t="shared" si="26"/>
        <v>0</v>
      </c>
      <c r="W168" s="37">
        <f t="shared" si="26"/>
        <v>0</v>
      </c>
      <c r="X168" s="37">
        <f t="shared" si="26"/>
        <v>0</v>
      </c>
      <c r="Y168" s="37">
        <f t="shared" si="26"/>
        <v>0</v>
      </c>
      <c r="Z168" s="37">
        <f t="shared" si="26"/>
        <v>0</v>
      </c>
      <c r="AA168" s="38">
        <f t="shared" si="26"/>
        <v>0</v>
      </c>
      <c r="AB168" s="36">
        <f t="shared" si="26"/>
        <v>0</v>
      </c>
      <c r="AC168" s="37">
        <f t="shared" si="26"/>
        <v>0</v>
      </c>
      <c r="AD168" s="37">
        <f t="shared" si="26"/>
        <v>0</v>
      </c>
      <c r="AE168" s="37">
        <f t="shared" si="26"/>
        <v>0</v>
      </c>
      <c r="AF168" s="37">
        <f t="shared" si="26"/>
        <v>0</v>
      </c>
      <c r="AG168" s="37">
        <f t="shared" si="26"/>
        <v>0</v>
      </c>
      <c r="AH168" s="37">
        <f t="shared" si="26"/>
        <v>0</v>
      </c>
      <c r="AI168" s="38">
        <f t="shared" si="26"/>
        <v>0</v>
      </c>
      <c r="AJ168" s="4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</row>
    <row r="169" spans="1:53" ht="13.5" customHeight="1" x14ac:dyDescent="0.2">
      <c r="A169" s="34"/>
      <c r="B169" s="34"/>
      <c r="C169" s="34">
        <v>2</v>
      </c>
      <c r="D169" s="37">
        <f t="shared" ref="D169:AI169" si="27">COUNTIF(D$5:D$147,"gg")</f>
        <v>0</v>
      </c>
      <c r="E169" s="37">
        <f t="shared" si="27"/>
        <v>0</v>
      </c>
      <c r="F169" s="37">
        <f t="shared" si="27"/>
        <v>0</v>
      </c>
      <c r="G169" s="37">
        <f t="shared" si="27"/>
        <v>0</v>
      </c>
      <c r="H169" s="37">
        <f t="shared" si="27"/>
        <v>0</v>
      </c>
      <c r="I169" s="37">
        <f t="shared" si="27"/>
        <v>0</v>
      </c>
      <c r="J169" s="37">
        <f t="shared" si="27"/>
        <v>0</v>
      </c>
      <c r="K169" s="38">
        <f t="shared" si="27"/>
        <v>0</v>
      </c>
      <c r="L169" s="36">
        <f t="shared" si="27"/>
        <v>0</v>
      </c>
      <c r="M169" s="37">
        <f t="shared" si="27"/>
        <v>0</v>
      </c>
      <c r="N169" s="37">
        <f t="shared" si="27"/>
        <v>0</v>
      </c>
      <c r="O169" s="37">
        <f t="shared" si="27"/>
        <v>0</v>
      </c>
      <c r="P169" s="37">
        <f t="shared" si="27"/>
        <v>0</v>
      </c>
      <c r="Q169" s="37">
        <f t="shared" si="27"/>
        <v>0</v>
      </c>
      <c r="R169" s="37">
        <f t="shared" si="27"/>
        <v>0</v>
      </c>
      <c r="S169" s="38">
        <f t="shared" si="27"/>
        <v>0</v>
      </c>
      <c r="T169" s="36">
        <f t="shared" si="27"/>
        <v>0</v>
      </c>
      <c r="U169" s="37">
        <f t="shared" si="27"/>
        <v>0</v>
      </c>
      <c r="V169" s="37">
        <f t="shared" si="27"/>
        <v>0</v>
      </c>
      <c r="W169" s="37">
        <f t="shared" si="27"/>
        <v>0</v>
      </c>
      <c r="X169" s="37">
        <f t="shared" si="27"/>
        <v>0</v>
      </c>
      <c r="Y169" s="37">
        <f t="shared" si="27"/>
        <v>0</v>
      </c>
      <c r="Z169" s="37">
        <f t="shared" si="27"/>
        <v>0</v>
      </c>
      <c r="AA169" s="38">
        <f t="shared" si="27"/>
        <v>0</v>
      </c>
      <c r="AB169" s="36">
        <f t="shared" si="27"/>
        <v>0</v>
      </c>
      <c r="AC169" s="37">
        <f t="shared" si="27"/>
        <v>0</v>
      </c>
      <c r="AD169" s="37">
        <f t="shared" si="27"/>
        <v>0</v>
      </c>
      <c r="AE169" s="37">
        <f t="shared" si="27"/>
        <v>0</v>
      </c>
      <c r="AF169" s="37">
        <f t="shared" si="27"/>
        <v>0</v>
      </c>
      <c r="AG169" s="37">
        <f t="shared" si="27"/>
        <v>0</v>
      </c>
      <c r="AH169" s="37">
        <f t="shared" si="27"/>
        <v>0</v>
      </c>
      <c r="AI169" s="38">
        <f t="shared" si="27"/>
        <v>0</v>
      </c>
      <c r="AJ169" s="4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</row>
    <row r="170" spans="1:53" ht="13.5" customHeight="1" x14ac:dyDescent="0.2">
      <c r="A170" s="34"/>
      <c r="B170" s="34"/>
      <c r="C170" s="34">
        <v>3</v>
      </c>
      <c r="D170" s="37">
        <f t="shared" ref="D170:AI170" si="28">COUNTIF(D$5:D$147,"ggg")</f>
        <v>0</v>
      </c>
      <c r="E170" s="37">
        <f t="shared" si="28"/>
        <v>0</v>
      </c>
      <c r="F170" s="37">
        <f t="shared" si="28"/>
        <v>0</v>
      </c>
      <c r="G170" s="37">
        <f t="shared" si="28"/>
        <v>0</v>
      </c>
      <c r="H170" s="37">
        <f t="shared" si="28"/>
        <v>0</v>
      </c>
      <c r="I170" s="37">
        <f t="shared" si="28"/>
        <v>0</v>
      </c>
      <c r="J170" s="37">
        <f t="shared" si="28"/>
        <v>0</v>
      </c>
      <c r="K170" s="38">
        <f t="shared" si="28"/>
        <v>0</v>
      </c>
      <c r="L170" s="36">
        <f t="shared" si="28"/>
        <v>0</v>
      </c>
      <c r="M170" s="37">
        <f t="shared" si="28"/>
        <v>0</v>
      </c>
      <c r="N170" s="37">
        <f t="shared" si="28"/>
        <v>0</v>
      </c>
      <c r="O170" s="37">
        <f t="shared" si="28"/>
        <v>0</v>
      </c>
      <c r="P170" s="37">
        <f t="shared" si="28"/>
        <v>0</v>
      </c>
      <c r="Q170" s="37">
        <f t="shared" si="28"/>
        <v>0</v>
      </c>
      <c r="R170" s="37">
        <f t="shared" si="28"/>
        <v>0</v>
      </c>
      <c r="S170" s="38">
        <f t="shared" si="28"/>
        <v>0</v>
      </c>
      <c r="T170" s="36">
        <f t="shared" si="28"/>
        <v>0</v>
      </c>
      <c r="U170" s="37">
        <f t="shared" si="28"/>
        <v>0</v>
      </c>
      <c r="V170" s="37">
        <f t="shared" si="28"/>
        <v>0</v>
      </c>
      <c r="W170" s="37">
        <f t="shared" si="28"/>
        <v>0</v>
      </c>
      <c r="X170" s="37">
        <f t="shared" si="28"/>
        <v>0</v>
      </c>
      <c r="Y170" s="37">
        <f t="shared" si="28"/>
        <v>0</v>
      </c>
      <c r="Z170" s="37">
        <f t="shared" si="28"/>
        <v>0</v>
      </c>
      <c r="AA170" s="38">
        <f t="shared" si="28"/>
        <v>0</v>
      </c>
      <c r="AB170" s="36">
        <f t="shared" si="28"/>
        <v>0</v>
      </c>
      <c r="AC170" s="37">
        <f t="shared" si="28"/>
        <v>0</v>
      </c>
      <c r="AD170" s="37">
        <f t="shared" si="28"/>
        <v>0</v>
      </c>
      <c r="AE170" s="37">
        <f t="shared" si="28"/>
        <v>0</v>
      </c>
      <c r="AF170" s="37">
        <f t="shared" si="28"/>
        <v>0</v>
      </c>
      <c r="AG170" s="37">
        <f t="shared" si="28"/>
        <v>0</v>
      </c>
      <c r="AH170" s="37">
        <f t="shared" si="28"/>
        <v>0</v>
      </c>
      <c r="AI170" s="38">
        <f t="shared" si="28"/>
        <v>0</v>
      </c>
      <c r="AJ170" s="4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</row>
    <row r="171" spans="1:53" ht="13.5" customHeight="1" x14ac:dyDescent="0.2">
      <c r="A171" s="34"/>
      <c r="B171" s="34"/>
      <c r="C171" s="34">
        <v>4</v>
      </c>
      <c r="D171" s="37">
        <f t="shared" ref="D171:AI171" si="29">COUNTIF(D$5:D$147,"gggg")</f>
        <v>0</v>
      </c>
      <c r="E171" s="37">
        <f t="shared" si="29"/>
        <v>0</v>
      </c>
      <c r="F171" s="37">
        <f t="shared" si="29"/>
        <v>0</v>
      </c>
      <c r="G171" s="37">
        <f t="shared" si="29"/>
        <v>0</v>
      </c>
      <c r="H171" s="37">
        <f t="shared" si="29"/>
        <v>0</v>
      </c>
      <c r="I171" s="37">
        <f t="shared" si="29"/>
        <v>0</v>
      </c>
      <c r="J171" s="37">
        <f t="shared" si="29"/>
        <v>0</v>
      </c>
      <c r="K171" s="38">
        <f t="shared" si="29"/>
        <v>0</v>
      </c>
      <c r="L171" s="36">
        <f t="shared" si="29"/>
        <v>0</v>
      </c>
      <c r="M171" s="37">
        <f t="shared" si="29"/>
        <v>0</v>
      </c>
      <c r="N171" s="37">
        <f t="shared" si="29"/>
        <v>0</v>
      </c>
      <c r="O171" s="37">
        <f t="shared" si="29"/>
        <v>0</v>
      </c>
      <c r="P171" s="37">
        <f t="shared" si="29"/>
        <v>0</v>
      </c>
      <c r="Q171" s="37">
        <f t="shared" si="29"/>
        <v>0</v>
      </c>
      <c r="R171" s="37">
        <f t="shared" si="29"/>
        <v>0</v>
      </c>
      <c r="S171" s="38">
        <f t="shared" si="29"/>
        <v>0</v>
      </c>
      <c r="T171" s="36">
        <f t="shared" si="29"/>
        <v>0</v>
      </c>
      <c r="U171" s="37">
        <f t="shared" si="29"/>
        <v>0</v>
      </c>
      <c r="V171" s="37">
        <f t="shared" si="29"/>
        <v>0</v>
      </c>
      <c r="W171" s="37">
        <f t="shared" si="29"/>
        <v>0</v>
      </c>
      <c r="X171" s="37">
        <f t="shared" si="29"/>
        <v>0</v>
      </c>
      <c r="Y171" s="37">
        <f t="shared" si="29"/>
        <v>0</v>
      </c>
      <c r="Z171" s="37">
        <f t="shared" si="29"/>
        <v>0</v>
      </c>
      <c r="AA171" s="38">
        <f t="shared" si="29"/>
        <v>0</v>
      </c>
      <c r="AB171" s="36">
        <f t="shared" si="29"/>
        <v>0</v>
      </c>
      <c r="AC171" s="37">
        <f t="shared" si="29"/>
        <v>0</v>
      </c>
      <c r="AD171" s="37">
        <f t="shared" si="29"/>
        <v>0</v>
      </c>
      <c r="AE171" s="37">
        <f t="shared" si="29"/>
        <v>0</v>
      </c>
      <c r="AF171" s="37">
        <f t="shared" si="29"/>
        <v>0</v>
      </c>
      <c r="AG171" s="37">
        <f t="shared" si="29"/>
        <v>0</v>
      </c>
      <c r="AH171" s="37">
        <f t="shared" si="29"/>
        <v>0</v>
      </c>
      <c r="AI171" s="38">
        <f t="shared" si="29"/>
        <v>0</v>
      </c>
      <c r="AJ171" s="4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</row>
    <row r="172" spans="1:53" ht="13.5" customHeight="1" x14ac:dyDescent="0.2">
      <c r="A172" s="34"/>
      <c r="B172" s="34"/>
      <c r="C172" s="34">
        <v>5</v>
      </c>
      <c r="D172" s="37">
        <f t="shared" ref="D172:AI172" si="30">COUNTIF(D$5:D$147,"ggggg")</f>
        <v>0</v>
      </c>
      <c r="E172" s="37">
        <f t="shared" si="30"/>
        <v>0</v>
      </c>
      <c r="F172" s="37">
        <f t="shared" si="30"/>
        <v>0</v>
      </c>
      <c r="G172" s="37">
        <f t="shared" si="30"/>
        <v>0</v>
      </c>
      <c r="H172" s="37">
        <f t="shared" si="30"/>
        <v>0</v>
      </c>
      <c r="I172" s="37">
        <f t="shared" si="30"/>
        <v>0</v>
      </c>
      <c r="J172" s="37">
        <f t="shared" si="30"/>
        <v>0</v>
      </c>
      <c r="K172" s="38">
        <f t="shared" si="30"/>
        <v>0</v>
      </c>
      <c r="L172" s="36">
        <f t="shared" si="30"/>
        <v>0</v>
      </c>
      <c r="M172" s="37">
        <f t="shared" si="30"/>
        <v>0</v>
      </c>
      <c r="N172" s="37">
        <f t="shared" si="30"/>
        <v>0</v>
      </c>
      <c r="O172" s="37">
        <f t="shared" si="30"/>
        <v>0</v>
      </c>
      <c r="P172" s="37">
        <f t="shared" si="30"/>
        <v>0</v>
      </c>
      <c r="Q172" s="37">
        <f t="shared" si="30"/>
        <v>0</v>
      </c>
      <c r="R172" s="37">
        <f t="shared" si="30"/>
        <v>0</v>
      </c>
      <c r="S172" s="38">
        <f t="shared" si="30"/>
        <v>0</v>
      </c>
      <c r="T172" s="36">
        <f t="shared" si="30"/>
        <v>0</v>
      </c>
      <c r="U172" s="37">
        <f t="shared" si="30"/>
        <v>0</v>
      </c>
      <c r="V172" s="37">
        <f t="shared" si="30"/>
        <v>0</v>
      </c>
      <c r="W172" s="37">
        <f t="shared" si="30"/>
        <v>0</v>
      </c>
      <c r="X172" s="37">
        <f t="shared" si="30"/>
        <v>0</v>
      </c>
      <c r="Y172" s="37">
        <f t="shared" si="30"/>
        <v>0</v>
      </c>
      <c r="Z172" s="37">
        <f t="shared" si="30"/>
        <v>0</v>
      </c>
      <c r="AA172" s="38">
        <f t="shared" si="30"/>
        <v>0</v>
      </c>
      <c r="AB172" s="36">
        <f t="shared" si="30"/>
        <v>0</v>
      </c>
      <c r="AC172" s="37">
        <f t="shared" si="30"/>
        <v>0</v>
      </c>
      <c r="AD172" s="37">
        <f t="shared" si="30"/>
        <v>0</v>
      </c>
      <c r="AE172" s="37">
        <f t="shared" si="30"/>
        <v>0</v>
      </c>
      <c r="AF172" s="37">
        <f t="shared" si="30"/>
        <v>0</v>
      </c>
      <c r="AG172" s="37">
        <f t="shared" si="30"/>
        <v>0</v>
      </c>
      <c r="AH172" s="37">
        <f t="shared" si="30"/>
        <v>0</v>
      </c>
      <c r="AI172" s="38">
        <f t="shared" si="30"/>
        <v>0</v>
      </c>
      <c r="AJ172" s="4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</row>
    <row r="173" spans="1:53" ht="13.5" customHeight="1" x14ac:dyDescent="0.2">
      <c r="A173" s="34"/>
      <c r="B173" s="34"/>
      <c r="C173" s="3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</row>
    <row r="174" spans="1:53" ht="13.5" customHeight="1" x14ac:dyDescent="0.2">
      <c r="A174" s="34"/>
      <c r="B174" s="34"/>
      <c r="C174" s="3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</row>
    <row r="175" spans="1:53" ht="13.5" customHeight="1" x14ac:dyDescent="0.25">
      <c r="A175" s="34"/>
      <c r="B175" s="34"/>
      <c r="C175" s="29" t="s">
        <v>37</v>
      </c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</row>
    <row r="176" spans="1:53" ht="13.5" customHeight="1" x14ac:dyDescent="0.25">
      <c r="A176" s="34"/>
      <c r="B176" s="34"/>
      <c r="C176" s="29" t="s">
        <v>165</v>
      </c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</row>
    <row r="177" spans="1:53" ht="14.25" customHeight="1" x14ac:dyDescent="0.25">
      <c r="A177" s="34"/>
      <c r="B177" s="34"/>
      <c r="C177" s="1" t="s">
        <v>76</v>
      </c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</row>
    <row r="178" spans="1:53" ht="14.25" customHeight="1" x14ac:dyDescent="0.25">
      <c r="A178" s="34"/>
      <c r="B178" s="34"/>
      <c r="C178" s="1" t="s">
        <v>272</v>
      </c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</row>
    <row r="179" spans="1:53" ht="14.25" customHeight="1" x14ac:dyDescent="0.25">
      <c r="A179" s="34"/>
      <c r="B179" s="34"/>
      <c r="C179" s="1" t="s">
        <v>119</v>
      </c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</row>
    <row r="180" spans="1:53" ht="13.5" customHeight="1" x14ac:dyDescent="0.2">
      <c r="A180" s="34"/>
      <c r="B180" s="34"/>
      <c r="C180" s="3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</row>
    <row r="181" spans="1:53" ht="13.5" customHeight="1" x14ac:dyDescent="0.2">
      <c r="A181" s="34"/>
      <c r="B181" s="34"/>
      <c r="C181" s="3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</row>
    <row r="182" spans="1:53" ht="13.5" customHeight="1" x14ac:dyDescent="0.2">
      <c r="A182" s="34"/>
      <c r="B182" s="34"/>
      <c r="C182" s="3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</row>
    <row r="183" spans="1:53" ht="13.5" customHeight="1" x14ac:dyDescent="0.2">
      <c r="A183" s="34"/>
      <c r="B183" s="34"/>
      <c r="C183" s="3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</row>
    <row r="184" spans="1:53" ht="13.5" customHeight="1" x14ac:dyDescent="0.2">
      <c r="A184" s="34"/>
      <c r="B184" s="34"/>
      <c r="C184" s="3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</row>
    <row r="185" spans="1:53" ht="13.5" customHeight="1" x14ac:dyDescent="0.2">
      <c r="A185" s="34"/>
      <c r="B185" s="34"/>
      <c r="C185" s="3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</row>
    <row r="186" spans="1:53" ht="13.5" customHeight="1" x14ac:dyDescent="0.2">
      <c r="A186" s="34"/>
      <c r="B186" s="34"/>
      <c r="C186" s="3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</row>
    <row r="187" spans="1:53" ht="13.5" customHeight="1" x14ac:dyDescent="0.2">
      <c r="A187" s="34"/>
      <c r="B187" s="34"/>
      <c r="C187" s="3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</row>
    <row r="188" spans="1:53" ht="13.5" customHeight="1" x14ac:dyDescent="0.2">
      <c r="A188" s="34"/>
      <c r="B188" s="34"/>
      <c r="C188" s="3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</row>
    <row r="189" spans="1:53" ht="13.5" customHeight="1" x14ac:dyDescent="0.2">
      <c r="A189" s="34"/>
      <c r="B189" s="34"/>
      <c r="C189" s="3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</row>
    <row r="190" spans="1:53" ht="13.5" customHeight="1" x14ac:dyDescent="0.2">
      <c r="A190" s="34"/>
      <c r="B190" s="34"/>
      <c r="C190" s="3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</row>
    <row r="191" spans="1:53" ht="13.5" customHeight="1" x14ac:dyDescent="0.2">
      <c r="A191" s="34"/>
      <c r="B191" s="34"/>
      <c r="C191" s="3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</row>
    <row r="192" spans="1:53" ht="13.5" customHeight="1" x14ac:dyDescent="0.2">
      <c r="A192" s="34"/>
      <c r="B192" s="34"/>
      <c r="C192" s="3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</row>
    <row r="193" spans="1:53" ht="13.5" customHeight="1" x14ac:dyDescent="0.2">
      <c r="A193" s="34"/>
      <c r="B193" s="34"/>
      <c r="C193" s="3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</row>
    <row r="194" spans="1:53" ht="13.5" customHeight="1" x14ac:dyDescent="0.2">
      <c r="A194" s="34"/>
      <c r="B194" s="34"/>
      <c r="C194" s="3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</row>
    <row r="195" spans="1:53" ht="13.5" customHeight="1" x14ac:dyDescent="0.2">
      <c r="A195" s="34"/>
      <c r="B195" s="34"/>
      <c r="C195" s="3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</row>
    <row r="196" spans="1:53" ht="13.5" customHeight="1" x14ac:dyDescent="0.2">
      <c r="A196" s="34"/>
      <c r="B196" s="34"/>
      <c r="C196" s="3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</row>
    <row r="197" spans="1:53" ht="13.5" customHeight="1" x14ac:dyDescent="0.2">
      <c r="A197" s="34"/>
      <c r="B197" s="34"/>
      <c r="C197" s="3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</row>
    <row r="198" spans="1:53" ht="13.5" customHeight="1" x14ac:dyDescent="0.2">
      <c r="A198" s="34"/>
      <c r="B198" s="34"/>
      <c r="C198" s="3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</row>
    <row r="199" spans="1:53" ht="13.5" customHeight="1" x14ac:dyDescent="0.2">
      <c r="A199" s="34"/>
      <c r="B199" s="34"/>
      <c r="C199" s="3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</row>
    <row r="200" spans="1:53" ht="13.5" customHeight="1" x14ac:dyDescent="0.2">
      <c r="A200" s="34"/>
      <c r="B200" s="34"/>
      <c r="C200" s="3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</row>
    <row r="201" spans="1:53" ht="13.5" customHeight="1" x14ac:dyDescent="0.2">
      <c r="A201" s="34"/>
      <c r="B201" s="34"/>
      <c r="C201" s="3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</row>
    <row r="202" spans="1:53" ht="13.5" customHeight="1" x14ac:dyDescent="0.2">
      <c r="A202" s="34"/>
      <c r="B202" s="34"/>
      <c r="C202" s="3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</row>
    <row r="203" spans="1:53" ht="13.5" customHeight="1" x14ac:dyDescent="0.2">
      <c r="A203" s="34"/>
      <c r="B203" s="34"/>
      <c r="C203" s="3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</row>
    <row r="204" spans="1:53" ht="13.5" customHeight="1" x14ac:dyDescent="0.2">
      <c r="A204" s="34"/>
      <c r="B204" s="34"/>
      <c r="C204" s="3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</row>
    <row r="205" spans="1:53" ht="13.5" customHeight="1" x14ac:dyDescent="0.2">
      <c r="A205" s="34"/>
      <c r="B205" s="34"/>
      <c r="C205" s="3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</row>
    <row r="206" spans="1:53" ht="13.5" customHeight="1" x14ac:dyDescent="0.2">
      <c r="A206" s="34"/>
      <c r="B206" s="34"/>
      <c r="C206" s="3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</row>
    <row r="207" spans="1:53" ht="13.5" customHeight="1" x14ac:dyDescent="0.2">
      <c r="A207" s="34"/>
      <c r="B207" s="34"/>
      <c r="C207" s="3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</row>
    <row r="208" spans="1:53" ht="13.5" customHeight="1" x14ac:dyDescent="0.2">
      <c r="A208" s="34"/>
      <c r="B208" s="34"/>
      <c r="C208" s="3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</row>
    <row r="209" spans="1:53" ht="13.5" customHeight="1" x14ac:dyDescent="0.2">
      <c r="A209" s="34"/>
      <c r="B209" s="34"/>
      <c r="C209" s="3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</row>
    <row r="210" spans="1:53" ht="13.5" customHeight="1" x14ac:dyDescent="0.2">
      <c r="A210" s="34"/>
      <c r="B210" s="34"/>
      <c r="C210" s="3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</row>
    <row r="211" spans="1:53" ht="13.5" customHeight="1" x14ac:dyDescent="0.2">
      <c r="A211" s="34"/>
      <c r="B211" s="34"/>
      <c r="C211" s="3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</row>
    <row r="212" spans="1:53" ht="13.5" customHeight="1" x14ac:dyDescent="0.2">
      <c r="A212" s="34"/>
      <c r="B212" s="34"/>
      <c r="C212" s="3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</row>
    <row r="213" spans="1:53" ht="13.5" customHeight="1" x14ac:dyDescent="0.2">
      <c r="A213" s="34"/>
      <c r="B213" s="34"/>
      <c r="C213" s="3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</row>
    <row r="214" spans="1:53" ht="13.5" customHeight="1" x14ac:dyDescent="0.2">
      <c r="A214" s="34"/>
      <c r="B214" s="34"/>
      <c r="C214" s="3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</row>
    <row r="215" spans="1:53" ht="13.5" customHeight="1" x14ac:dyDescent="0.2">
      <c r="A215" s="34"/>
      <c r="B215" s="34"/>
      <c r="C215" s="3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</row>
    <row r="216" spans="1:53" ht="13.5" customHeight="1" x14ac:dyDescent="0.2">
      <c r="A216" s="34"/>
      <c r="B216" s="34"/>
      <c r="C216" s="3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</row>
    <row r="217" spans="1:53" ht="13.5" customHeight="1" x14ac:dyDescent="0.2">
      <c r="A217" s="34"/>
      <c r="B217" s="34"/>
      <c r="C217" s="3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</row>
    <row r="218" spans="1:53" ht="13.5" customHeight="1" x14ac:dyDescent="0.2">
      <c r="A218" s="34"/>
      <c r="B218" s="34"/>
      <c r="C218" s="3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</row>
    <row r="219" spans="1:53" ht="13.5" customHeight="1" x14ac:dyDescent="0.2">
      <c r="A219" s="34"/>
      <c r="B219" s="34"/>
      <c r="C219" s="34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</row>
    <row r="220" spans="1:53" ht="13.5" customHeight="1" x14ac:dyDescent="0.2">
      <c r="A220" s="34"/>
      <c r="B220" s="34"/>
      <c r="C220" s="34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</row>
    <row r="221" spans="1:53" ht="13.5" customHeight="1" x14ac:dyDescent="0.2">
      <c r="A221" s="34"/>
      <c r="B221" s="34"/>
      <c r="C221" s="34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</row>
    <row r="222" spans="1:53" ht="13.5" customHeight="1" x14ac:dyDescent="0.2">
      <c r="A222" s="34"/>
      <c r="B222" s="34"/>
      <c r="C222" s="3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</row>
    <row r="223" spans="1:53" ht="13.5" customHeight="1" x14ac:dyDescent="0.2">
      <c r="A223" s="34"/>
      <c r="B223" s="34"/>
      <c r="C223" s="34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</row>
    <row r="224" spans="1:53" ht="13.5" customHeight="1" x14ac:dyDescent="0.2">
      <c r="A224" s="34"/>
      <c r="B224" s="34"/>
      <c r="C224" s="34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</row>
    <row r="225" spans="1:53" ht="13.5" customHeight="1" x14ac:dyDescent="0.2">
      <c r="A225" s="34"/>
      <c r="B225" s="34"/>
      <c r="C225" s="34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</row>
    <row r="226" spans="1:53" ht="13.5" customHeight="1" x14ac:dyDescent="0.2">
      <c r="A226" s="34"/>
      <c r="B226" s="34"/>
      <c r="C226" s="3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</row>
    <row r="227" spans="1:53" ht="13.5" customHeight="1" x14ac:dyDescent="0.2">
      <c r="A227" s="34"/>
      <c r="B227" s="34"/>
      <c r="C227" s="34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</row>
    <row r="228" spans="1:53" ht="13.5" customHeight="1" x14ac:dyDescent="0.2">
      <c r="A228" s="34"/>
      <c r="B228" s="34"/>
      <c r="C228" s="34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</row>
    <row r="229" spans="1:53" ht="13.5" customHeight="1" x14ac:dyDescent="0.2">
      <c r="A229" s="34"/>
      <c r="B229" s="34"/>
      <c r="C229" s="34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</row>
    <row r="230" spans="1:53" ht="13.5" customHeight="1" x14ac:dyDescent="0.2">
      <c r="A230" s="34"/>
      <c r="B230" s="34"/>
      <c r="C230" s="3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</row>
    <row r="231" spans="1:53" ht="13.5" customHeight="1" x14ac:dyDescent="0.2">
      <c r="A231" s="34"/>
      <c r="B231" s="34"/>
      <c r="C231" s="34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</row>
    <row r="232" spans="1:53" ht="13.5" customHeight="1" x14ac:dyDescent="0.2">
      <c r="A232" s="34"/>
      <c r="B232" s="34"/>
      <c r="C232" s="34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</row>
    <row r="233" spans="1:53" ht="13.5" customHeight="1" x14ac:dyDescent="0.2">
      <c r="A233" s="34"/>
      <c r="B233" s="34"/>
      <c r="C233" s="34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</row>
    <row r="234" spans="1:53" ht="13.5" customHeight="1" x14ac:dyDescent="0.2">
      <c r="A234" s="34"/>
      <c r="B234" s="34"/>
      <c r="C234" s="3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</row>
    <row r="235" spans="1:53" ht="13.5" customHeight="1" x14ac:dyDescent="0.2">
      <c r="A235" s="34"/>
      <c r="B235" s="34"/>
      <c r="C235" s="34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</row>
    <row r="236" spans="1:53" ht="13.5" customHeight="1" x14ac:dyDescent="0.2">
      <c r="A236" s="34"/>
      <c r="B236" s="34"/>
      <c r="C236" s="34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</row>
    <row r="237" spans="1:53" ht="13.5" customHeight="1" x14ac:dyDescent="0.2">
      <c r="A237" s="34"/>
      <c r="B237" s="34"/>
      <c r="C237" s="34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</row>
    <row r="238" spans="1:53" ht="13.5" customHeight="1" x14ac:dyDescent="0.2">
      <c r="A238" s="34"/>
      <c r="B238" s="34"/>
      <c r="C238" s="3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</row>
    <row r="239" spans="1:53" ht="13.5" customHeight="1" x14ac:dyDescent="0.2">
      <c r="A239" s="34"/>
      <c r="B239" s="34"/>
      <c r="C239" s="34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</row>
    <row r="240" spans="1:53" ht="13.5" customHeight="1" x14ac:dyDescent="0.2">
      <c r="A240" s="34"/>
      <c r="B240" s="34"/>
      <c r="C240" s="34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</row>
    <row r="241" spans="1:53" ht="13.5" customHeight="1" x14ac:dyDescent="0.2">
      <c r="A241" s="34"/>
      <c r="B241" s="34"/>
      <c r="C241" s="34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</row>
    <row r="242" spans="1:53" ht="13.5" customHeight="1" x14ac:dyDescent="0.2">
      <c r="A242" s="34"/>
      <c r="B242" s="34"/>
      <c r="C242" s="3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</row>
    <row r="243" spans="1:53" ht="13.5" customHeight="1" x14ac:dyDescent="0.2">
      <c r="A243" s="34"/>
      <c r="B243" s="34"/>
      <c r="C243" s="34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</row>
    <row r="244" spans="1:53" ht="13.5" customHeight="1" x14ac:dyDescent="0.2">
      <c r="A244" s="34"/>
      <c r="B244" s="34"/>
      <c r="C244" s="34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</row>
    <row r="245" spans="1:53" ht="13.5" customHeight="1" x14ac:dyDescent="0.2">
      <c r="A245" s="34"/>
      <c r="B245" s="34"/>
      <c r="C245" s="34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</row>
    <row r="246" spans="1:53" ht="13.5" customHeight="1" x14ac:dyDescent="0.2">
      <c r="A246" s="34"/>
      <c r="B246" s="34"/>
      <c r="C246" s="3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</row>
    <row r="247" spans="1:53" ht="13.5" customHeight="1" x14ac:dyDescent="0.2">
      <c r="A247" s="34"/>
      <c r="B247" s="34"/>
      <c r="C247" s="34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</row>
    <row r="248" spans="1:53" ht="13.5" customHeight="1" x14ac:dyDescent="0.2">
      <c r="A248" s="34"/>
      <c r="B248" s="34"/>
      <c r="C248" s="34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</row>
    <row r="249" spans="1:53" ht="13.5" customHeight="1" x14ac:dyDescent="0.2">
      <c r="A249" s="34"/>
      <c r="B249" s="34"/>
      <c r="C249" s="34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</row>
    <row r="250" spans="1:53" ht="13.5" customHeight="1" x14ac:dyDescent="0.2">
      <c r="A250" s="34"/>
      <c r="B250" s="34"/>
      <c r="C250" s="3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</row>
    <row r="251" spans="1:53" ht="13.5" customHeight="1" x14ac:dyDescent="0.2">
      <c r="A251" s="34"/>
      <c r="B251" s="34"/>
      <c r="C251" s="3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</row>
    <row r="252" spans="1:53" ht="13.5" customHeight="1" x14ac:dyDescent="0.2">
      <c r="A252" s="34"/>
      <c r="B252" s="34"/>
      <c r="C252" s="3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</row>
    <row r="253" spans="1:53" ht="13.5" customHeight="1" x14ac:dyDescent="0.2">
      <c r="A253" s="34"/>
      <c r="B253" s="34"/>
      <c r="C253" s="3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</row>
    <row r="254" spans="1:53" ht="13.5" customHeight="1" x14ac:dyDescent="0.2">
      <c r="A254" s="34"/>
      <c r="B254" s="34"/>
      <c r="C254" s="3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</row>
    <row r="255" spans="1:53" ht="13.5" customHeight="1" x14ac:dyDescent="0.2">
      <c r="A255" s="34"/>
      <c r="B255" s="34"/>
      <c r="C255" s="3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</row>
    <row r="256" spans="1:53" ht="13.5" customHeight="1" x14ac:dyDescent="0.2">
      <c r="A256" s="34"/>
      <c r="B256" s="34"/>
      <c r="C256" s="3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</row>
    <row r="257" spans="1:53" ht="13.5" customHeight="1" x14ac:dyDescent="0.2">
      <c r="A257" s="34"/>
      <c r="B257" s="34"/>
      <c r="C257" s="3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</row>
    <row r="258" spans="1:53" ht="13.5" customHeight="1" x14ac:dyDescent="0.2">
      <c r="A258" s="34"/>
      <c r="B258" s="34"/>
      <c r="C258" s="3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</row>
    <row r="259" spans="1:53" ht="13.5" customHeight="1" x14ac:dyDescent="0.2">
      <c r="A259" s="34"/>
      <c r="B259" s="34"/>
      <c r="C259" s="3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</row>
    <row r="260" spans="1:53" ht="13.5" customHeight="1" x14ac:dyDescent="0.2">
      <c r="A260" s="34"/>
      <c r="B260" s="34"/>
      <c r="C260" s="3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</row>
    <row r="261" spans="1:53" ht="13.5" customHeight="1" x14ac:dyDescent="0.2">
      <c r="A261" s="34"/>
      <c r="B261" s="34"/>
      <c r="C261" s="3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</row>
    <row r="262" spans="1:53" ht="13.5" customHeight="1" x14ac:dyDescent="0.2">
      <c r="A262" s="34"/>
      <c r="B262" s="34"/>
      <c r="C262" s="3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</row>
    <row r="263" spans="1:53" ht="13.5" customHeight="1" x14ac:dyDescent="0.2">
      <c r="A263" s="34"/>
      <c r="B263" s="34"/>
      <c r="C263" s="3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</row>
    <row r="264" spans="1:53" ht="13.5" customHeight="1" x14ac:dyDescent="0.2">
      <c r="A264" s="34"/>
      <c r="B264" s="34"/>
      <c r="C264" s="3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</row>
    <row r="265" spans="1:53" ht="13.5" customHeight="1" x14ac:dyDescent="0.2">
      <c r="A265" s="34"/>
      <c r="B265" s="34"/>
      <c r="C265" s="3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</row>
    <row r="266" spans="1:53" ht="13.5" customHeight="1" x14ac:dyDescent="0.2">
      <c r="A266" s="34"/>
      <c r="B266" s="34"/>
      <c r="C266" s="3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</row>
    <row r="267" spans="1:53" ht="13.5" customHeight="1" x14ac:dyDescent="0.2">
      <c r="A267" s="34"/>
      <c r="B267" s="34"/>
      <c r="C267" s="3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</row>
    <row r="268" spans="1:53" ht="13.5" customHeight="1" x14ac:dyDescent="0.2">
      <c r="A268" s="34"/>
      <c r="B268" s="34"/>
      <c r="C268" s="3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</row>
    <row r="269" spans="1:53" ht="13.5" customHeight="1" x14ac:dyDescent="0.2">
      <c r="A269" s="34"/>
      <c r="B269" s="34"/>
      <c r="C269" s="3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</row>
    <row r="270" spans="1:53" ht="13.5" customHeight="1" x14ac:dyDescent="0.2">
      <c r="A270" s="34"/>
      <c r="B270" s="34"/>
      <c r="C270" s="3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</row>
    <row r="271" spans="1:53" ht="13.5" customHeight="1" x14ac:dyDescent="0.2">
      <c r="A271" s="34"/>
      <c r="B271" s="34"/>
      <c r="C271" s="3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</row>
    <row r="272" spans="1:53" ht="13.5" customHeight="1" x14ac:dyDescent="0.2">
      <c r="A272" s="34"/>
      <c r="B272" s="34"/>
      <c r="C272" s="3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</row>
    <row r="273" spans="1:53" ht="13.5" customHeight="1" x14ac:dyDescent="0.2">
      <c r="A273" s="34"/>
      <c r="B273" s="34"/>
      <c r="C273" s="3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</row>
    <row r="274" spans="1:53" ht="13.5" customHeight="1" x14ac:dyDescent="0.2">
      <c r="A274" s="34"/>
      <c r="B274" s="34"/>
      <c r="C274" s="3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</row>
    <row r="275" spans="1:53" ht="13.5" customHeight="1" x14ac:dyDescent="0.2">
      <c r="A275" s="34"/>
      <c r="B275" s="34"/>
      <c r="C275" s="3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</row>
    <row r="276" spans="1:53" ht="13.5" customHeight="1" x14ac:dyDescent="0.2">
      <c r="A276" s="34"/>
      <c r="B276" s="34"/>
      <c r="C276" s="3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</row>
    <row r="277" spans="1:53" ht="13.5" customHeight="1" x14ac:dyDescent="0.2">
      <c r="A277" s="34"/>
      <c r="B277" s="34"/>
      <c r="C277" s="3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</row>
    <row r="278" spans="1:53" ht="13.5" customHeight="1" x14ac:dyDescent="0.2">
      <c r="A278" s="34"/>
      <c r="B278" s="34"/>
      <c r="C278" s="3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</row>
    <row r="279" spans="1:53" ht="13.5" customHeight="1" x14ac:dyDescent="0.2">
      <c r="A279" s="34"/>
      <c r="B279" s="34"/>
      <c r="C279" s="3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</row>
    <row r="280" spans="1:53" ht="13.5" customHeight="1" x14ac:dyDescent="0.2">
      <c r="A280" s="34"/>
      <c r="B280" s="34"/>
      <c r="C280" s="3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</row>
    <row r="281" spans="1:53" ht="13.5" customHeight="1" x14ac:dyDescent="0.2">
      <c r="A281" s="34"/>
      <c r="B281" s="34"/>
      <c r="C281" s="3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</row>
    <row r="282" spans="1:53" ht="13.5" customHeight="1" x14ac:dyDescent="0.2">
      <c r="A282" s="34"/>
      <c r="B282" s="34"/>
      <c r="C282" s="3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</row>
    <row r="283" spans="1:53" ht="13.5" customHeight="1" x14ac:dyDescent="0.2">
      <c r="A283" s="34"/>
      <c r="B283" s="34"/>
      <c r="C283" s="3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</row>
    <row r="284" spans="1:53" ht="13.5" customHeight="1" x14ac:dyDescent="0.2">
      <c r="A284" s="34"/>
      <c r="B284" s="34"/>
      <c r="C284" s="3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</row>
    <row r="285" spans="1:53" ht="13.5" customHeight="1" x14ac:dyDescent="0.2">
      <c r="A285" s="34"/>
      <c r="B285" s="34"/>
      <c r="C285" s="3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</row>
    <row r="286" spans="1:53" ht="13.5" customHeight="1" x14ac:dyDescent="0.2">
      <c r="A286" s="34"/>
      <c r="B286" s="34"/>
      <c r="C286" s="3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</row>
    <row r="287" spans="1:53" ht="13.5" customHeight="1" x14ac:dyDescent="0.2">
      <c r="A287" s="34"/>
      <c r="B287" s="34"/>
      <c r="C287" s="3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</row>
    <row r="288" spans="1:53" ht="13.5" customHeight="1" x14ac:dyDescent="0.2">
      <c r="A288" s="34"/>
      <c r="B288" s="34"/>
      <c r="C288" s="3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</row>
    <row r="289" spans="1:53" ht="13.5" customHeight="1" x14ac:dyDescent="0.2">
      <c r="A289" s="34"/>
      <c r="B289" s="34"/>
      <c r="C289" s="3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</row>
    <row r="290" spans="1:53" ht="13.5" customHeight="1" x14ac:dyDescent="0.2">
      <c r="A290" s="34"/>
      <c r="B290" s="34"/>
      <c r="C290" s="3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</row>
    <row r="291" spans="1:53" ht="13.5" customHeight="1" x14ac:dyDescent="0.2">
      <c r="A291" s="34"/>
      <c r="B291" s="34"/>
      <c r="C291" s="3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</row>
    <row r="292" spans="1:53" ht="13.5" customHeight="1" x14ac:dyDescent="0.2">
      <c r="A292" s="34"/>
      <c r="B292" s="34"/>
      <c r="C292" s="3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</row>
    <row r="293" spans="1:53" ht="13.5" customHeight="1" x14ac:dyDescent="0.2">
      <c r="A293" s="34"/>
      <c r="B293" s="34"/>
      <c r="C293" s="3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</row>
    <row r="294" spans="1:53" ht="13.5" customHeight="1" x14ac:dyDescent="0.2">
      <c r="A294" s="34"/>
      <c r="B294" s="34"/>
      <c r="C294" s="3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</row>
    <row r="295" spans="1:53" ht="13.5" customHeight="1" x14ac:dyDescent="0.2">
      <c r="A295" s="34"/>
      <c r="B295" s="34"/>
      <c r="C295" s="3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</row>
    <row r="296" spans="1:53" ht="13.5" customHeight="1" x14ac:dyDescent="0.2">
      <c r="A296" s="34"/>
      <c r="B296" s="34"/>
      <c r="C296" s="3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</row>
    <row r="297" spans="1:53" ht="13.5" customHeight="1" x14ac:dyDescent="0.2">
      <c r="A297" s="34"/>
      <c r="B297" s="34"/>
      <c r="C297" s="3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</row>
    <row r="298" spans="1:53" ht="13.5" customHeight="1" x14ac:dyDescent="0.2">
      <c r="A298" s="34"/>
      <c r="B298" s="34"/>
      <c r="C298" s="3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</row>
    <row r="299" spans="1:53" ht="13.5" customHeight="1" x14ac:dyDescent="0.2">
      <c r="A299" s="34"/>
      <c r="B299" s="34"/>
      <c r="C299" s="3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</row>
    <row r="300" spans="1:53" ht="13.5" customHeight="1" x14ac:dyDescent="0.2">
      <c r="A300" s="34"/>
      <c r="B300" s="34"/>
      <c r="C300" s="3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</row>
    <row r="301" spans="1:53" ht="13.5" customHeight="1" x14ac:dyDescent="0.2">
      <c r="A301" s="34"/>
      <c r="B301" s="34"/>
      <c r="C301" s="3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</row>
    <row r="302" spans="1:53" ht="13.5" customHeight="1" x14ac:dyDescent="0.2">
      <c r="A302" s="34"/>
      <c r="B302" s="34"/>
      <c r="C302" s="3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</row>
    <row r="303" spans="1:53" ht="13.5" customHeight="1" x14ac:dyDescent="0.2">
      <c r="A303" s="34"/>
      <c r="B303" s="34"/>
      <c r="C303" s="3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</row>
    <row r="304" spans="1:53" ht="13.5" customHeight="1" x14ac:dyDescent="0.2">
      <c r="A304" s="34"/>
      <c r="B304" s="34"/>
      <c r="C304" s="3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</row>
    <row r="305" spans="1:53" ht="13.5" customHeight="1" x14ac:dyDescent="0.2">
      <c r="A305" s="34"/>
      <c r="B305" s="34"/>
      <c r="C305" s="3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</row>
    <row r="306" spans="1:53" ht="13.5" customHeight="1" x14ac:dyDescent="0.2">
      <c r="A306" s="34"/>
      <c r="B306" s="34"/>
      <c r="C306" s="3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</row>
    <row r="307" spans="1:53" ht="13.5" customHeight="1" x14ac:dyDescent="0.2">
      <c r="A307" s="34"/>
      <c r="B307" s="34"/>
      <c r="C307" s="3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</row>
    <row r="308" spans="1:53" ht="13.5" customHeight="1" x14ac:dyDescent="0.2">
      <c r="A308" s="34"/>
      <c r="B308" s="34"/>
      <c r="C308" s="3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</row>
    <row r="309" spans="1:53" ht="13.5" customHeight="1" x14ac:dyDescent="0.2">
      <c r="A309" s="34"/>
      <c r="B309" s="34"/>
      <c r="C309" s="3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</row>
    <row r="310" spans="1:53" ht="13.5" customHeight="1" x14ac:dyDescent="0.2">
      <c r="A310" s="34"/>
      <c r="B310" s="34"/>
      <c r="C310" s="3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</row>
    <row r="311" spans="1:53" ht="13.5" customHeight="1" x14ac:dyDescent="0.2">
      <c r="A311" s="34"/>
      <c r="B311" s="34"/>
      <c r="C311" s="3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</row>
    <row r="312" spans="1:53" ht="13.5" customHeight="1" x14ac:dyDescent="0.2">
      <c r="A312" s="34"/>
      <c r="B312" s="34"/>
      <c r="C312" s="3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</row>
    <row r="313" spans="1:53" ht="13.5" customHeight="1" x14ac:dyDescent="0.2">
      <c r="A313" s="34"/>
      <c r="B313" s="34"/>
      <c r="C313" s="3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</row>
    <row r="314" spans="1:53" ht="13.5" customHeight="1" x14ac:dyDescent="0.2">
      <c r="A314" s="34"/>
      <c r="B314" s="34"/>
      <c r="C314" s="3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</row>
    <row r="315" spans="1:53" ht="13.5" customHeight="1" x14ac:dyDescent="0.2">
      <c r="A315" s="34"/>
      <c r="B315" s="34"/>
      <c r="C315" s="3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</row>
    <row r="316" spans="1:53" ht="13.5" customHeight="1" x14ac:dyDescent="0.2">
      <c r="A316" s="34"/>
      <c r="B316" s="34"/>
      <c r="C316" s="3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</row>
    <row r="317" spans="1:53" ht="13.5" customHeight="1" x14ac:dyDescent="0.2">
      <c r="A317" s="34"/>
      <c r="B317" s="34"/>
      <c r="C317" s="3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</row>
    <row r="318" spans="1:53" ht="13.5" customHeight="1" x14ac:dyDescent="0.2">
      <c r="A318" s="34"/>
      <c r="B318" s="34"/>
      <c r="C318" s="3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</row>
    <row r="319" spans="1:53" ht="13.5" customHeight="1" x14ac:dyDescent="0.2">
      <c r="A319" s="34"/>
      <c r="B319" s="34"/>
      <c r="C319" s="3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</row>
    <row r="320" spans="1:53" ht="13.5" customHeight="1" x14ac:dyDescent="0.2">
      <c r="A320" s="34"/>
      <c r="B320" s="34"/>
      <c r="C320" s="3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</row>
    <row r="321" spans="1:53" ht="13.5" customHeight="1" x14ac:dyDescent="0.2">
      <c r="A321" s="34"/>
      <c r="B321" s="34"/>
      <c r="C321" s="3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</row>
    <row r="322" spans="1:53" ht="13.5" customHeight="1" x14ac:dyDescent="0.2">
      <c r="A322" s="34"/>
      <c r="B322" s="34"/>
      <c r="C322" s="3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</row>
    <row r="323" spans="1:53" ht="13.5" customHeight="1" x14ac:dyDescent="0.2">
      <c r="A323" s="34"/>
      <c r="B323" s="34"/>
      <c r="C323" s="3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</row>
    <row r="324" spans="1:53" ht="13.5" customHeight="1" x14ac:dyDescent="0.2">
      <c r="A324" s="34"/>
      <c r="B324" s="34"/>
      <c r="C324" s="3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</row>
    <row r="325" spans="1:53" ht="13.5" customHeight="1" x14ac:dyDescent="0.2">
      <c r="A325" s="34"/>
      <c r="B325" s="34"/>
      <c r="C325" s="3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</row>
    <row r="326" spans="1:53" ht="13.5" customHeight="1" x14ac:dyDescent="0.2">
      <c r="A326" s="34"/>
      <c r="B326" s="34"/>
      <c r="C326" s="3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</row>
    <row r="327" spans="1:53" ht="13.5" customHeight="1" x14ac:dyDescent="0.2">
      <c r="A327" s="34"/>
      <c r="B327" s="34"/>
      <c r="C327" s="3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</row>
    <row r="328" spans="1:53" ht="13.5" customHeight="1" x14ac:dyDescent="0.2">
      <c r="A328" s="34"/>
      <c r="B328" s="34"/>
      <c r="C328" s="3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</row>
    <row r="329" spans="1:53" ht="13.5" customHeight="1" x14ac:dyDescent="0.2">
      <c r="A329" s="34"/>
      <c r="B329" s="34"/>
      <c r="C329" s="3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</row>
    <row r="330" spans="1:53" ht="13.5" customHeight="1" x14ac:dyDescent="0.2">
      <c r="A330" s="34"/>
      <c r="B330" s="34"/>
      <c r="C330" s="3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</row>
    <row r="331" spans="1:53" ht="13.5" customHeight="1" x14ac:dyDescent="0.2">
      <c r="A331" s="34"/>
      <c r="B331" s="34"/>
      <c r="C331" s="3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</row>
    <row r="332" spans="1:53" ht="13.5" customHeight="1" x14ac:dyDescent="0.2">
      <c r="A332" s="34"/>
      <c r="B332" s="34"/>
      <c r="C332" s="3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</row>
    <row r="333" spans="1:53" ht="13.5" customHeight="1" x14ac:dyDescent="0.2">
      <c r="A333" s="34"/>
      <c r="B333" s="34"/>
      <c r="C333" s="3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</row>
    <row r="334" spans="1:53" ht="13.5" customHeight="1" x14ac:dyDescent="0.2">
      <c r="A334" s="34"/>
      <c r="B334" s="34"/>
      <c r="C334" s="3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</row>
    <row r="335" spans="1:53" ht="13.5" customHeight="1" x14ac:dyDescent="0.2">
      <c r="A335" s="34"/>
      <c r="B335" s="34"/>
      <c r="C335" s="3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</row>
    <row r="336" spans="1:53" ht="13.5" customHeight="1" x14ac:dyDescent="0.2">
      <c r="A336" s="34"/>
      <c r="B336" s="34"/>
      <c r="C336" s="3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</row>
    <row r="337" spans="1:53" ht="13.5" customHeight="1" x14ac:dyDescent="0.2">
      <c r="A337" s="34"/>
      <c r="B337" s="34"/>
      <c r="C337" s="3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</row>
    <row r="338" spans="1:53" ht="13.5" customHeight="1" x14ac:dyDescent="0.2">
      <c r="A338" s="34"/>
      <c r="B338" s="34"/>
      <c r="C338" s="3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</row>
    <row r="339" spans="1:53" ht="13.5" customHeight="1" x14ac:dyDescent="0.2">
      <c r="A339" s="34"/>
      <c r="B339" s="34"/>
      <c r="C339" s="3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</row>
    <row r="340" spans="1:53" ht="13.5" customHeight="1" x14ac:dyDescent="0.2">
      <c r="A340" s="34"/>
      <c r="B340" s="34"/>
      <c r="C340" s="3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</row>
    <row r="341" spans="1:53" ht="13.5" customHeight="1" x14ac:dyDescent="0.2">
      <c r="A341" s="34"/>
      <c r="B341" s="34"/>
      <c r="C341" s="3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</row>
    <row r="342" spans="1:53" ht="13.5" customHeight="1" x14ac:dyDescent="0.2">
      <c r="A342" s="34"/>
      <c r="B342" s="34"/>
      <c r="C342" s="3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</row>
    <row r="343" spans="1:53" ht="13.5" customHeight="1" x14ac:dyDescent="0.2">
      <c r="A343" s="34"/>
      <c r="B343" s="34"/>
      <c r="C343" s="3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</row>
    <row r="344" spans="1:53" ht="13.5" customHeight="1" x14ac:dyDescent="0.2">
      <c r="A344" s="34"/>
      <c r="B344" s="34"/>
      <c r="C344" s="3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</row>
    <row r="345" spans="1:53" ht="13.5" customHeight="1" x14ac:dyDescent="0.2">
      <c r="A345" s="34"/>
      <c r="B345" s="34"/>
      <c r="C345" s="3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</row>
    <row r="346" spans="1:53" ht="13.5" customHeight="1" x14ac:dyDescent="0.2">
      <c r="A346" s="34"/>
      <c r="B346" s="34"/>
      <c r="C346" s="3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</row>
    <row r="347" spans="1:53" ht="13.5" customHeight="1" x14ac:dyDescent="0.2">
      <c r="A347" s="34"/>
      <c r="B347" s="34"/>
      <c r="C347" s="3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</row>
    <row r="348" spans="1:53" ht="13.5" customHeight="1" x14ac:dyDescent="0.2">
      <c r="A348" s="34"/>
      <c r="B348" s="34"/>
      <c r="C348" s="3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</row>
    <row r="349" spans="1:53" ht="13.5" customHeight="1" x14ac:dyDescent="0.2">
      <c r="A349" s="34"/>
      <c r="B349" s="34"/>
      <c r="C349" s="3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</row>
    <row r="350" spans="1:53" ht="13.5" customHeight="1" x14ac:dyDescent="0.2">
      <c r="A350" s="34"/>
      <c r="B350" s="34"/>
      <c r="C350" s="3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</row>
    <row r="351" spans="1:53" ht="13.5" customHeight="1" x14ac:dyDescent="0.2">
      <c r="A351" s="34"/>
      <c r="B351" s="34"/>
      <c r="C351" s="3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</row>
    <row r="352" spans="1:53" ht="13.5" customHeight="1" x14ac:dyDescent="0.2">
      <c r="A352" s="34"/>
      <c r="B352" s="34"/>
      <c r="C352" s="3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</row>
    <row r="353" spans="1:53" ht="13.5" customHeight="1" x14ac:dyDescent="0.2">
      <c r="A353" s="34"/>
      <c r="B353" s="34"/>
      <c r="C353" s="3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</row>
    <row r="354" spans="1:53" ht="13.5" customHeight="1" x14ac:dyDescent="0.2">
      <c r="A354" s="34"/>
      <c r="B354" s="34"/>
      <c r="C354" s="3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</row>
    <row r="355" spans="1:53" ht="13.5" customHeight="1" x14ac:dyDescent="0.2">
      <c r="A355" s="34"/>
      <c r="B355" s="34"/>
      <c r="C355" s="3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</row>
    <row r="356" spans="1:53" ht="13.5" customHeight="1" x14ac:dyDescent="0.2">
      <c r="A356" s="34"/>
      <c r="B356" s="34"/>
      <c r="C356" s="3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</row>
    <row r="357" spans="1:53" ht="13.5" customHeight="1" x14ac:dyDescent="0.2">
      <c r="A357" s="34"/>
      <c r="B357" s="34"/>
      <c r="C357" s="3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</row>
    <row r="358" spans="1:53" ht="13.5" customHeight="1" x14ac:dyDescent="0.2">
      <c r="A358" s="34"/>
      <c r="B358" s="34"/>
      <c r="C358" s="3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</row>
    <row r="359" spans="1:53" ht="13.5" customHeight="1" x14ac:dyDescent="0.2">
      <c r="A359" s="34"/>
      <c r="B359" s="34"/>
      <c r="C359" s="3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</row>
    <row r="360" spans="1:53" ht="13.5" customHeight="1" x14ac:dyDescent="0.2">
      <c r="A360" s="34"/>
      <c r="B360" s="34"/>
      <c r="C360" s="3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</row>
    <row r="361" spans="1:53" ht="13.5" customHeight="1" x14ac:dyDescent="0.2">
      <c r="A361" s="34"/>
      <c r="B361" s="34"/>
      <c r="C361" s="3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</row>
    <row r="362" spans="1:53" ht="13.5" customHeight="1" x14ac:dyDescent="0.2">
      <c r="A362" s="34"/>
      <c r="B362" s="34"/>
      <c r="C362" s="3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</row>
    <row r="363" spans="1:53" ht="13.5" customHeight="1" x14ac:dyDescent="0.2">
      <c r="A363" s="34"/>
      <c r="B363" s="34"/>
      <c r="C363" s="3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</row>
    <row r="364" spans="1:53" ht="13.5" customHeight="1" x14ac:dyDescent="0.2">
      <c r="A364" s="34"/>
      <c r="B364" s="34"/>
      <c r="C364" s="3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</row>
    <row r="365" spans="1:53" ht="13.5" customHeight="1" x14ac:dyDescent="0.2">
      <c r="A365" s="34"/>
      <c r="B365" s="34"/>
      <c r="C365" s="3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</row>
    <row r="366" spans="1:53" ht="13.5" customHeight="1" x14ac:dyDescent="0.2">
      <c r="A366" s="34"/>
      <c r="B366" s="34"/>
      <c r="C366" s="3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</row>
    <row r="367" spans="1:53" ht="13.5" customHeight="1" x14ac:dyDescent="0.2">
      <c r="A367" s="34"/>
      <c r="B367" s="34"/>
      <c r="C367" s="3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</row>
    <row r="368" spans="1:53" ht="13.5" customHeight="1" x14ac:dyDescent="0.2">
      <c r="A368" s="34"/>
      <c r="B368" s="34"/>
      <c r="C368" s="3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</row>
    <row r="369" spans="1:53" ht="13.5" customHeight="1" x14ac:dyDescent="0.2">
      <c r="A369" s="34"/>
      <c r="B369" s="34"/>
      <c r="C369" s="3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</row>
    <row r="370" spans="1:53" ht="13.5" customHeight="1" x14ac:dyDescent="0.2">
      <c r="A370" s="34"/>
      <c r="B370" s="34"/>
      <c r="C370" s="3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</row>
    <row r="371" spans="1:53" ht="13.5" customHeight="1" x14ac:dyDescent="0.2">
      <c r="A371" s="34"/>
      <c r="B371" s="34"/>
      <c r="C371" s="3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</row>
    <row r="372" spans="1:53" ht="13.5" customHeight="1" x14ac:dyDescent="0.2">
      <c r="A372" s="34"/>
      <c r="B372" s="34"/>
      <c r="C372" s="3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</row>
    <row r="373" spans="1:53" ht="13.5" customHeight="1" x14ac:dyDescent="0.2">
      <c r="A373" s="34"/>
      <c r="B373" s="34"/>
      <c r="C373" s="3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</row>
    <row r="374" spans="1:53" ht="13.5" customHeight="1" x14ac:dyDescent="0.2">
      <c r="A374" s="34"/>
      <c r="B374" s="34"/>
      <c r="C374" s="3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</row>
    <row r="375" spans="1:53" ht="13.5" customHeight="1" x14ac:dyDescent="0.2">
      <c r="A375" s="34"/>
      <c r="B375" s="34"/>
      <c r="C375" s="3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</row>
    <row r="376" spans="1:53" ht="13.5" customHeight="1" x14ac:dyDescent="0.2">
      <c r="A376" s="34"/>
      <c r="B376" s="34"/>
      <c r="C376" s="3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</row>
    <row r="377" spans="1:53" ht="13.5" customHeight="1" x14ac:dyDescent="0.2">
      <c r="A377" s="34"/>
      <c r="B377" s="34"/>
      <c r="C377" s="3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</row>
    <row r="378" spans="1:53" ht="13.5" customHeight="1" x14ac:dyDescent="0.2">
      <c r="A378" s="34"/>
      <c r="B378" s="34"/>
      <c r="C378" s="3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</row>
    <row r="379" spans="1:53" ht="13.5" customHeight="1" x14ac:dyDescent="0.2">
      <c r="A379" s="34"/>
      <c r="B379" s="34"/>
      <c r="C379" s="3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</row>
    <row r="380" spans="1:53" ht="13.5" customHeight="1" x14ac:dyDescent="0.2">
      <c r="A380" s="34"/>
      <c r="B380" s="34"/>
      <c r="C380" s="3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</row>
    <row r="381" spans="1:53" ht="13.5" customHeight="1" x14ac:dyDescent="0.2">
      <c r="A381" s="34"/>
      <c r="B381" s="34"/>
      <c r="C381" s="3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</row>
    <row r="382" spans="1:53" ht="13.5" customHeight="1" x14ac:dyDescent="0.2">
      <c r="A382" s="34"/>
      <c r="B382" s="34"/>
      <c r="C382" s="3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</row>
    <row r="383" spans="1:53" ht="13.5" customHeight="1" x14ac:dyDescent="0.2">
      <c r="A383" s="34"/>
      <c r="B383" s="34"/>
      <c r="C383" s="3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</row>
    <row r="384" spans="1:53" ht="13.5" customHeight="1" x14ac:dyDescent="0.2">
      <c r="A384" s="34"/>
      <c r="B384" s="34"/>
      <c r="C384" s="3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</row>
    <row r="385" spans="1:53" ht="13.5" customHeight="1" x14ac:dyDescent="0.2">
      <c r="A385" s="34"/>
      <c r="B385" s="34"/>
      <c r="C385" s="3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</row>
    <row r="386" spans="1:53" ht="13.5" customHeight="1" x14ac:dyDescent="0.2">
      <c r="A386" s="34"/>
      <c r="B386" s="34"/>
      <c r="C386" s="3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</row>
    <row r="387" spans="1:53" ht="13.5" customHeight="1" x14ac:dyDescent="0.2">
      <c r="A387" s="34"/>
      <c r="B387" s="34"/>
      <c r="C387" s="3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</row>
    <row r="388" spans="1:53" ht="13.5" customHeight="1" x14ac:dyDescent="0.2">
      <c r="A388" s="34"/>
      <c r="B388" s="34"/>
      <c r="C388" s="3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</row>
    <row r="389" spans="1:53" ht="13.5" customHeight="1" x14ac:dyDescent="0.2">
      <c r="A389" s="34"/>
      <c r="B389" s="34"/>
      <c r="C389" s="3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</row>
    <row r="390" spans="1:53" ht="13.5" customHeight="1" x14ac:dyDescent="0.2">
      <c r="A390" s="34"/>
      <c r="B390" s="34"/>
      <c r="C390" s="3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</row>
    <row r="391" spans="1:53" ht="13.5" customHeight="1" x14ac:dyDescent="0.2">
      <c r="A391" s="34"/>
      <c r="B391" s="34"/>
      <c r="C391" s="3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</row>
    <row r="392" spans="1:53" ht="13.5" customHeight="1" x14ac:dyDescent="0.2">
      <c r="A392" s="34"/>
      <c r="B392" s="34"/>
      <c r="C392" s="3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</row>
    <row r="393" spans="1:53" ht="13.5" customHeight="1" x14ac:dyDescent="0.2">
      <c r="A393" s="34"/>
      <c r="B393" s="34"/>
      <c r="C393" s="3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</row>
    <row r="394" spans="1:53" ht="13.5" customHeight="1" x14ac:dyDescent="0.2">
      <c r="A394" s="34"/>
      <c r="B394" s="34"/>
      <c r="C394" s="3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</row>
    <row r="395" spans="1:53" ht="13.5" customHeight="1" x14ac:dyDescent="0.2">
      <c r="A395" s="34"/>
      <c r="B395" s="34"/>
      <c r="C395" s="3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</row>
    <row r="396" spans="1:53" ht="13.5" customHeight="1" x14ac:dyDescent="0.2">
      <c r="A396" s="34"/>
      <c r="B396" s="34"/>
      <c r="C396" s="3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</row>
    <row r="397" spans="1:53" ht="13.5" customHeight="1" x14ac:dyDescent="0.2">
      <c r="A397" s="34"/>
      <c r="B397" s="34"/>
      <c r="C397" s="3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</row>
    <row r="398" spans="1:53" ht="13.5" customHeight="1" x14ac:dyDescent="0.2">
      <c r="A398" s="34"/>
      <c r="B398" s="34"/>
      <c r="C398" s="3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</row>
    <row r="399" spans="1:53" ht="13.5" customHeight="1" x14ac:dyDescent="0.2">
      <c r="A399" s="34"/>
      <c r="B399" s="34"/>
      <c r="C399" s="3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</row>
    <row r="400" spans="1:53" ht="13.5" customHeight="1" x14ac:dyDescent="0.2">
      <c r="A400" s="34"/>
      <c r="B400" s="34"/>
      <c r="C400" s="3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</row>
    <row r="401" spans="1:53" ht="13.5" customHeight="1" x14ac:dyDescent="0.2">
      <c r="A401" s="34"/>
      <c r="B401" s="34"/>
      <c r="C401" s="3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</row>
    <row r="402" spans="1:53" ht="13.5" customHeight="1" x14ac:dyDescent="0.2">
      <c r="A402" s="34"/>
      <c r="B402" s="34"/>
      <c r="C402" s="3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</row>
    <row r="403" spans="1:53" ht="13.5" customHeight="1" x14ac:dyDescent="0.2">
      <c r="A403" s="34"/>
      <c r="B403" s="34"/>
      <c r="C403" s="3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</row>
    <row r="404" spans="1:53" ht="13.5" customHeight="1" x14ac:dyDescent="0.2">
      <c r="A404" s="34"/>
      <c r="B404" s="34"/>
      <c r="C404" s="3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</row>
    <row r="405" spans="1:53" ht="13.5" customHeight="1" x14ac:dyDescent="0.2">
      <c r="A405" s="34"/>
      <c r="B405" s="34"/>
      <c r="C405" s="3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</row>
    <row r="406" spans="1:53" ht="13.5" customHeight="1" x14ac:dyDescent="0.2">
      <c r="A406" s="34"/>
      <c r="B406" s="34"/>
      <c r="C406" s="3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</row>
    <row r="407" spans="1:53" ht="13.5" customHeight="1" x14ac:dyDescent="0.2">
      <c r="A407" s="34"/>
      <c r="B407" s="34"/>
      <c r="C407" s="3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</row>
    <row r="408" spans="1:53" ht="13.5" customHeight="1" x14ac:dyDescent="0.2">
      <c r="A408" s="34"/>
      <c r="B408" s="34"/>
      <c r="C408" s="3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</row>
    <row r="409" spans="1:53" ht="13.5" customHeight="1" x14ac:dyDescent="0.2">
      <c r="A409" s="34"/>
      <c r="B409" s="34"/>
      <c r="C409" s="3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</row>
    <row r="410" spans="1:53" ht="13.5" customHeight="1" x14ac:dyDescent="0.2">
      <c r="A410" s="34"/>
      <c r="B410" s="34"/>
      <c r="C410" s="3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</row>
    <row r="411" spans="1:53" ht="13.5" customHeight="1" x14ac:dyDescent="0.2">
      <c r="A411" s="34"/>
      <c r="B411" s="34"/>
      <c r="C411" s="3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</row>
    <row r="412" spans="1:53" ht="13.5" customHeight="1" x14ac:dyDescent="0.2">
      <c r="A412" s="34"/>
      <c r="B412" s="34"/>
      <c r="C412" s="3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</row>
    <row r="413" spans="1:53" ht="13.5" customHeight="1" x14ac:dyDescent="0.2">
      <c r="A413" s="34"/>
      <c r="B413" s="34"/>
      <c r="C413" s="3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</row>
    <row r="414" spans="1:53" ht="13.5" customHeight="1" x14ac:dyDescent="0.2">
      <c r="A414" s="34"/>
      <c r="B414" s="34"/>
      <c r="C414" s="3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</row>
    <row r="415" spans="1:53" ht="13.5" customHeight="1" x14ac:dyDescent="0.2">
      <c r="A415" s="34"/>
      <c r="B415" s="34"/>
      <c r="C415" s="3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</row>
    <row r="416" spans="1:53" ht="13.5" customHeight="1" x14ac:dyDescent="0.2">
      <c r="A416" s="34"/>
      <c r="B416" s="34"/>
      <c r="C416" s="3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</row>
    <row r="417" spans="1:53" ht="13.5" customHeight="1" x14ac:dyDescent="0.2">
      <c r="A417" s="34"/>
      <c r="B417" s="34"/>
      <c r="C417" s="3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</row>
    <row r="418" spans="1:53" ht="13.5" customHeight="1" x14ac:dyDescent="0.2">
      <c r="A418" s="34"/>
      <c r="B418" s="34"/>
      <c r="C418" s="3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</row>
    <row r="419" spans="1:53" ht="13.5" customHeight="1" x14ac:dyDescent="0.2">
      <c r="A419" s="34"/>
      <c r="B419" s="34"/>
      <c r="C419" s="3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</row>
    <row r="420" spans="1:53" ht="13.5" customHeight="1" x14ac:dyDescent="0.2">
      <c r="A420" s="34"/>
      <c r="B420" s="34"/>
      <c r="C420" s="3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</row>
    <row r="421" spans="1:53" ht="13.5" customHeight="1" x14ac:dyDescent="0.2">
      <c r="A421" s="34"/>
      <c r="B421" s="34"/>
      <c r="C421" s="3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</row>
    <row r="422" spans="1:53" ht="13.5" customHeight="1" x14ac:dyDescent="0.2">
      <c r="A422" s="34"/>
      <c r="B422" s="34"/>
      <c r="C422" s="3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</row>
    <row r="423" spans="1:53" ht="13.5" customHeight="1" x14ac:dyDescent="0.2">
      <c r="A423" s="34"/>
      <c r="B423" s="34"/>
      <c r="C423" s="3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</row>
    <row r="424" spans="1:53" ht="13.5" customHeight="1" x14ac:dyDescent="0.2">
      <c r="A424" s="34"/>
      <c r="B424" s="34"/>
      <c r="C424" s="3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</row>
    <row r="425" spans="1:53" ht="13.5" customHeight="1" x14ac:dyDescent="0.2">
      <c r="A425" s="34"/>
      <c r="B425" s="34"/>
      <c r="C425" s="3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</row>
    <row r="426" spans="1:53" ht="13.5" customHeight="1" x14ac:dyDescent="0.2">
      <c r="A426" s="34"/>
      <c r="B426" s="34"/>
      <c r="C426" s="3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</row>
    <row r="427" spans="1:53" ht="13.5" customHeight="1" x14ac:dyDescent="0.2">
      <c r="A427" s="34"/>
      <c r="B427" s="34"/>
      <c r="C427" s="3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</row>
    <row r="428" spans="1:53" ht="13.5" customHeight="1" x14ac:dyDescent="0.2">
      <c r="A428" s="34"/>
      <c r="B428" s="34"/>
      <c r="C428" s="3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</row>
    <row r="429" spans="1:53" ht="13.5" customHeight="1" x14ac:dyDescent="0.2">
      <c r="A429" s="34"/>
      <c r="B429" s="34"/>
      <c r="C429" s="3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</row>
    <row r="430" spans="1:53" ht="13.5" customHeight="1" x14ac:dyDescent="0.2">
      <c r="A430" s="34"/>
      <c r="B430" s="34"/>
      <c r="C430" s="3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</row>
    <row r="431" spans="1:53" ht="13.5" customHeight="1" x14ac:dyDescent="0.2">
      <c r="A431" s="34"/>
      <c r="B431" s="34"/>
      <c r="C431" s="3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</row>
    <row r="432" spans="1:53" ht="13.5" customHeight="1" x14ac:dyDescent="0.2">
      <c r="A432" s="34"/>
      <c r="B432" s="34"/>
      <c r="C432" s="3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</row>
    <row r="433" spans="1:53" ht="13.5" customHeight="1" x14ac:dyDescent="0.2">
      <c r="A433" s="34"/>
      <c r="B433" s="34"/>
      <c r="C433" s="3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</row>
    <row r="434" spans="1:53" ht="13.5" customHeight="1" x14ac:dyDescent="0.2">
      <c r="A434" s="34"/>
      <c r="B434" s="34"/>
      <c r="C434" s="3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</row>
    <row r="435" spans="1:53" ht="13.5" customHeight="1" x14ac:dyDescent="0.2">
      <c r="A435" s="34"/>
      <c r="B435" s="34"/>
      <c r="C435" s="3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</row>
    <row r="436" spans="1:53" ht="13.5" customHeight="1" x14ac:dyDescent="0.2">
      <c r="A436" s="34"/>
      <c r="B436" s="34"/>
      <c r="C436" s="3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</row>
    <row r="437" spans="1:53" ht="13.5" customHeight="1" x14ac:dyDescent="0.2">
      <c r="A437" s="34"/>
      <c r="B437" s="34"/>
      <c r="C437" s="3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</row>
    <row r="438" spans="1:53" ht="13.5" customHeight="1" x14ac:dyDescent="0.2">
      <c r="A438" s="34"/>
      <c r="B438" s="34"/>
      <c r="C438" s="3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</row>
    <row r="439" spans="1:53" ht="13.5" customHeight="1" x14ac:dyDescent="0.2">
      <c r="A439" s="34"/>
      <c r="B439" s="34"/>
      <c r="C439" s="3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</row>
    <row r="440" spans="1:53" ht="13.5" customHeight="1" x14ac:dyDescent="0.2">
      <c r="A440" s="34"/>
      <c r="B440" s="34"/>
      <c r="C440" s="3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</row>
    <row r="441" spans="1:53" ht="13.5" customHeight="1" x14ac:dyDescent="0.2">
      <c r="A441" s="34"/>
      <c r="B441" s="34"/>
      <c r="C441" s="3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</row>
    <row r="442" spans="1:53" ht="13.5" customHeight="1" x14ac:dyDescent="0.2">
      <c r="A442" s="34"/>
      <c r="B442" s="34"/>
      <c r="C442" s="3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</row>
    <row r="443" spans="1:53" ht="13.5" customHeight="1" x14ac:dyDescent="0.2">
      <c r="A443" s="34"/>
      <c r="B443" s="34"/>
      <c r="C443" s="3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</row>
    <row r="444" spans="1:53" ht="13.5" customHeight="1" x14ac:dyDescent="0.2">
      <c r="A444" s="34"/>
      <c r="B444" s="34"/>
      <c r="C444" s="3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</row>
    <row r="445" spans="1:53" ht="13.5" customHeight="1" x14ac:dyDescent="0.2">
      <c r="A445" s="34"/>
      <c r="B445" s="34"/>
      <c r="C445" s="3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</row>
    <row r="446" spans="1:53" ht="13.5" customHeight="1" x14ac:dyDescent="0.2">
      <c r="A446" s="34"/>
      <c r="B446" s="34"/>
      <c r="C446" s="3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</row>
    <row r="447" spans="1:53" ht="13.5" customHeight="1" x14ac:dyDescent="0.2">
      <c r="A447" s="34"/>
      <c r="B447" s="34"/>
      <c r="C447" s="3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</row>
    <row r="448" spans="1:53" ht="13.5" customHeight="1" x14ac:dyDescent="0.2">
      <c r="A448" s="34"/>
      <c r="B448" s="34"/>
      <c r="C448" s="3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</row>
    <row r="449" spans="1:53" ht="13.5" customHeight="1" x14ac:dyDescent="0.2">
      <c r="A449" s="34"/>
      <c r="B449" s="34"/>
      <c r="C449" s="3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</row>
    <row r="450" spans="1:53" ht="13.5" customHeight="1" x14ac:dyDescent="0.2">
      <c r="A450" s="34"/>
      <c r="B450" s="34"/>
      <c r="C450" s="3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</row>
    <row r="451" spans="1:53" ht="13.5" customHeight="1" x14ac:dyDescent="0.2">
      <c r="A451" s="34"/>
      <c r="B451" s="34"/>
      <c r="C451" s="3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</row>
    <row r="452" spans="1:53" ht="13.5" customHeight="1" x14ac:dyDescent="0.2">
      <c r="A452" s="34"/>
      <c r="B452" s="34"/>
      <c r="C452" s="3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</row>
    <row r="453" spans="1:53" ht="13.5" customHeight="1" x14ac:dyDescent="0.2">
      <c r="A453" s="34"/>
      <c r="B453" s="34"/>
      <c r="C453" s="3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</row>
    <row r="454" spans="1:53" ht="13.5" customHeight="1" x14ac:dyDescent="0.2">
      <c r="A454" s="34"/>
      <c r="B454" s="34"/>
      <c r="C454" s="3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</row>
    <row r="455" spans="1:53" ht="13.5" customHeight="1" x14ac:dyDescent="0.2">
      <c r="A455" s="34"/>
      <c r="B455" s="34"/>
      <c r="C455" s="3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</row>
    <row r="456" spans="1:53" ht="13.5" customHeight="1" x14ac:dyDescent="0.2">
      <c r="A456" s="34"/>
      <c r="B456" s="34"/>
      <c r="C456" s="3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</row>
    <row r="457" spans="1:53" ht="13.5" customHeight="1" x14ac:dyDescent="0.2">
      <c r="A457" s="34"/>
      <c r="B457" s="34"/>
      <c r="C457" s="3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</row>
    <row r="458" spans="1:53" ht="13.5" customHeight="1" x14ac:dyDescent="0.2">
      <c r="A458" s="34"/>
      <c r="B458" s="34"/>
      <c r="C458" s="3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</row>
    <row r="459" spans="1:53" ht="13.5" customHeight="1" x14ac:dyDescent="0.2">
      <c r="A459" s="34"/>
      <c r="B459" s="34"/>
      <c r="C459" s="3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</row>
    <row r="460" spans="1:53" ht="13.5" customHeight="1" x14ac:dyDescent="0.2">
      <c r="A460" s="34"/>
      <c r="B460" s="34"/>
      <c r="C460" s="3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</row>
    <row r="461" spans="1:53" ht="13.5" customHeight="1" x14ac:dyDescent="0.2">
      <c r="A461" s="34"/>
      <c r="B461" s="34"/>
      <c r="C461" s="3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</row>
    <row r="462" spans="1:53" ht="13.5" customHeight="1" x14ac:dyDescent="0.2">
      <c r="A462" s="34"/>
      <c r="B462" s="34"/>
      <c r="C462" s="3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</row>
    <row r="463" spans="1:53" ht="13.5" customHeight="1" x14ac:dyDescent="0.2">
      <c r="A463" s="34"/>
      <c r="B463" s="34"/>
      <c r="C463" s="3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</row>
    <row r="464" spans="1:53" ht="13.5" customHeight="1" x14ac:dyDescent="0.2">
      <c r="A464" s="34"/>
      <c r="B464" s="34"/>
      <c r="C464" s="3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</row>
    <row r="465" spans="1:53" ht="13.5" customHeight="1" x14ac:dyDescent="0.2">
      <c r="A465" s="34"/>
      <c r="B465" s="34"/>
      <c r="C465" s="3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</row>
    <row r="466" spans="1:53" ht="13.5" customHeight="1" x14ac:dyDescent="0.2">
      <c r="A466" s="34"/>
      <c r="B466" s="34"/>
      <c r="C466" s="3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</row>
    <row r="467" spans="1:53" ht="13.5" customHeight="1" x14ac:dyDescent="0.2">
      <c r="A467" s="34"/>
      <c r="B467" s="34"/>
      <c r="C467" s="3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</row>
    <row r="468" spans="1:53" ht="13.5" customHeight="1" x14ac:dyDescent="0.2">
      <c r="A468" s="34"/>
      <c r="B468" s="34"/>
      <c r="C468" s="3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</row>
    <row r="469" spans="1:53" ht="13.5" customHeight="1" x14ac:dyDescent="0.2">
      <c r="A469" s="34"/>
      <c r="B469" s="34"/>
      <c r="C469" s="3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</row>
    <row r="470" spans="1:53" ht="13.5" customHeight="1" x14ac:dyDescent="0.2">
      <c r="A470" s="34"/>
      <c r="B470" s="34"/>
      <c r="C470" s="3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</row>
    <row r="471" spans="1:53" ht="13.5" customHeight="1" x14ac:dyDescent="0.2">
      <c r="A471" s="34"/>
      <c r="B471" s="34"/>
      <c r="C471" s="3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</row>
    <row r="472" spans="1:53" ht="13.5" customHeight="1" x14ac:dyDescent="0.2">
      <c r="A472" s="34"/>
      <c r="B472" s="34"/>
      <c r="C472" s="3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</row>
    <row r="473" spans="1:53" ht="13.5" customHeight="1" x14ac:dyDescent="0.2">
      <c r="A473" s="34"/>
      <c r="B473" s="34"/>
      <c r="C473" s="3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</row>
    <row r="474" spans="1:53" ht="13.5" customHeight="1" x14ac:dyDescent="0.2">
      <c r="A474" s="34"/>
      <c r="B474" s="34"/>
      <c r="C474" s="3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</row>
    <row r="475" spans="1:53" ht="13.5" customHeight="1" x14ac:dyDescent="0.2">
      <c r="A475" s="34"/>
      <c r="B475" s="34"/>
      <c r="C475" s="3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</row>
    <row r="476" spans="1:53" ht="13.5" customHeight="1" x14ac:dyDescent="0.2">
      <c r="A476" s="34"/>
      <c r="B476" s="34"/>
      <c r="C476" s="3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</row>
    <row r="477" spans="1:53" ht="13.5" customHeight="1" x14ac:dyDescent="0.2">
      <c r="A477" s="34"/>
      <c r="B477" s="34"/>
      <c r="C477" s="3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</row>
    <row r="478" spans="1:53" ht="13.5" customHeight="1" x14ac:dyDescent="0.2">
      <c r="A478" s="34"/>
      <c r="B478" s="34"/>
      <c r="C478" s="3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</row>
    <row r="479" spans="1:53" ht="13.5" customHeight="1" x14ac:dyDescent="0.2">
      <c r="A479" s="34"/>
      <c r="B479" s="34"/>
      <c r="C479" s="3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</row>
    <row r="480" spans="1:53" ht="13.5" customHeight="1" x14ac:dyDescent="0.2">
      <c r="A480" s="34"/>
      <c r="B480" s="34"/>
      <c r="C480" s="3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</row>
    <row r="481" spans="1:53" ht="13.5" customHeight="1" x14ac:dyDescent="0.2">
      <c r="A481" s="34"/>
      <c r="B481" s="34"/>
      <c r="C481" s="3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</row>
    <row r="482" spans="1:53" ht="13.5" customHeight="1" x14ac:dyDescent="0.2">
      <c r="A482" s="34"/>
      <c r="B482" s="34"/>
      <c r="C482" s="3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</row>
    <row r="483" spans="1:53" ht="13.5" customHeight="1" x14ac:dyDescent="0.2">
      <c r="A483" s="34"/>
      <c r="B483" s="34"/>
      <c r="C483" s="3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</row>
    <row r="484" spans="1:53" ht="13.5" customHeight="1" x14ac:dyDescent="0.2">
      <c r="A484" s="34"/>
      <c r="B484" s="34"/>
      <c r="C484" s="3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</row>
    <row r="485" spans="1:53" ht="13.5" customHeight="1" x14ac:dyDescent="0.2">
      <c r="A485" s="34"/>
      <c r="B485" s="34"/>
      <c r="C485" s="3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</row>
    <row r="486" spans="1:53" ht="13.5" customHeight="1" x14ac:dyDescent="0.2">
      <c r="A486" s="34"/>
      <c r="B486" s="34"/>
      <c r="C486" s="3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</row>
    <row r="487" spans="1:53" ht="13.5" customHeight="1" x14ac:dyDescent="0.2">
      <c r="A487" s="34"/>
      <c r="B487" s="34"/>
      <c r="C487" s="3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</row>
    <row r="488" spans="1:53" ht="13.5" customHeight="1" x14ac:dyDescent="0.2">
      <c r="A488" s="34"/>
      <c r="B488" s="34"/>
      <c r="C488" s="3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</row>
    <row r="489" spans="1:53" ht="13.5" customHeight="1" x14ac:dyDescent="0.2">
      <c r="A489" s="34"/>
      <c r="B489" s="34"/>
      <c r="C489" s="3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</row>
    <row r="490" spans="1:53" ht="13.5" customHeight="1" x14ac:dyDescent="0.2">
      <c r="A490" s="34"/>
      <c r="B490" s="34"/>
      <c r="C490" s="3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</row>
    <row r="491" spans="1:53" ht="13.5" customHeight="1" x14ac:dyDescent="0.2">
      <c r="A491" s="34"/>
      <c r="B491" s="34"/>
      <c r="C491" s="3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</row>
    <row r="492" spans="1:53" ht="13.5" customHeight="1" x14ac:dyDescent="0.2">
      <c r="A492" s="34"/>
      <c r="B492" s="34"/>
      <c r="C492" s="3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</row>
    <row r="493" spans="1:53" ht="13.5" customHeight="1" x14ac:dyDescent="0.2">
      <c r="A493" s="34"/>
      <c r="B493" s="34"/>
      <c r="C493" s="3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</row>
    <row r="494" spans="1:53" ht="13.5" customHeight="1" x14ac:dyDescent="0.2">
      <c r="A494" s="34"/>
      <c r="B494" s="34"/>
      <c r="C494" s="3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</row>
    <row r="495" spans="1:53" ht="13.5" customHeight="1" x14ac:dyDescent="0.2">
      <c r="A495" s="34"/>
      <c r="B495" s="34"/>
      <c r="C495" s="3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</row>
    <row r="496" spans="1:53" ht="13.5" customHeight="1" x14ac:dyDescent="0.2">
      <c r="A496" s="34"/>
      <c r="B496" s="34"/>
      <c r="C496" s="3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</row>
    <row r="497" spans="1:53" ht="13.5" customHeight="1" x14ac:dyDescent="0.2">
      <c r="A497" s="34"/>
      <c r="B497" s="34"/>
      <c r="C497" s="3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</row>
    <row r="498" spans="1:53" ht="13.5" customHeight="1" x14ac:dyDescent="0.2">
      <c r="A498" s="34"/>
      <c r="B498" s="34"/>
      <c r="C498" s="3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</row>
    <row r="499" spans="1:53" ht="13.5" customHeight="1" x14ac:dyDescent="0.2">
      <c r="A499" s="34"/>
      <c r="B499" s="34"/>
      <c r="C499" s="3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</row>
    <row r="500" spans="1:53" ht="13.5" customHeight="1" x14ac:dyDescent="0.2">
      <c r="A500" s="34"/>
      <c r="B500" s="34"/>
      <c r="C500" s="3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</row>
    <row r="501" spans="1:53" ht="13.5" customHeight="1" x14ac:dyDescent="0.2">
      <c r="A501" s="34"/>
      <c r="B501" s="34"/>
      <c r="C501" s="3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</row>
    <row r="502" spans="1:53" ht="13.5" customHeight="1" x14ac:dyDescent="0.2">
      <c r="A502" s="34"/>
      <c r="B502" s="34"/>
      <c r="C502" s="3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</row>
    <row r="503" spans="1:53" ht="13.5" customHeight="1" x14ac:dyDescent="0.2">
      <c r="A503" s="34"/>
      <c r="B503" s="34"/>
      <c r="C503" s="3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</row>
    <row r="504" spans="1:53" ht="13.5" customHeight="1" x14ac:dyDescent="0.2">
      <c r="A504" s="34"/>
      <c r="B504" s="34"/>
      <c r="C504" s="3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</row>
    <row r="505" spans="1:53" ht="13.5" customHeight="1" x14ac:dyDescent="0.2">
      <c r="A505" s="34"/>
      <c r="B505" s="34"/>
      <c r="C505" s="3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</row>
    <row r="506" spans="1:53" ht="13.5" customHeight="1" x14ac:dyDescent="0.2">
      <c r="A506" s="34"/>
      <c r="B506" s="34"/>
      <c r="C506" s="3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</row>
    <row r="507" spans="1:53" ht="13.5" customHeight="1" x14ac:dyDescent="0.2">
      <c r="A507" s="34"/>
      <c r="B507" s="34"/>
      <c r="C507" s="3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</row>
    <row r="508" spans="1:53" ht="13.5" customHeight="1" x14ac:dyDescent="0.2">
      <c r="A508" s="34"/>
      <c r="B508" s="34"/>
      <c r="C508" s="3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</row>
    <row r="509" spans="1:53" ht="13.5" customHeight="1" x14ac:dyDescent="0.2">
      <c r="A509" s="34"/>
      <c r="B509" s="34"/>
      <c r="C509" s="3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</row>
    <row r="510" spans="1:53" ht="13.5" customHeight="1" x14ac:dyDescent="0.2">
      <c r="A510" s="34"/>
      <c r="B510" s="34"/>
      <c r="C510" s="3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</row>
    <row r="511" spans="1:53" ht="13.5" customHeight="1" x14ac:dyDescent="0.2">
      <c r="A511" s="34"/>
      <c r="B511" s="34"/>
      <c r="C511" s="3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</row>
    <row r="512" spans="1:53" ht="13.5" customHeight="1" x14ac:dyDescent="0.2">
      <c r="A512" s="34"/>
      <c r="B512" s="34"/>
      <c r="C512" s="3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</row>
    <row r="513" spans="1:53" ht="13.5" customHeight="1" x14ac:dyDescent="0.2">
      <c r="A513" s="34"/>
      <c r="B513" s="34"/>
      <c r="C513" s="3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</row>
    <row r="514" spans="1:53" ht="13.5" customHeight="1" x14ac:dyDescent="0.2">
      <c r="A514" s="34"/>
      <c r="B514" s="34"/>
      <c r="C514" s="3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</row>
    <row r="515" spans="1:53" ht="13.5" customHeight="1" x14ac:dyDescent="0.2">
      <c r="A515" s="34"/>
      <c r="B515" s="34"/>
      <c r="C515" s="3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</row>
    <row r="516" spans="1:53" ht="13.5" customHeight="1" x14ac:dyDescent="0.2">
      <c r="A516" s="34"/>
      <c r="B516" s="34"/>
      <c r="C516" s="3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</row>
    <row r="517" spans="1:53" ht="13.5" customHeight="1" x14ac:dyDescent="0.2">
      <c r="A517" s="34"/>
      <c r="B517" s="34"/>
      <c r="C517" s="3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</row>
    <row r="518" spans="1:53" ht="13.5" customHeight="1" x14ac:dyDescent="0.2">
      <c r="A518" s="34"/>
      <c r="B518" s="34"/>
      <c r="C518" s="3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</row>
    <row r="519" spans="1:53" ht="13.5" customHeight="1" x14ac:dyDescent="0.2">
      <c r="A519" s="34"/>
      <c r="B519" s="34"/>
      <c r="C519" s="3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</row>
    <row r="520" spans="1:53" ht="13.5" customHeight="1" x14ac:dyDescent="0.2">
      <c r="A520" s="34"/>
      <c r="B520" s="34"/>
      <c r="C520" s="3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</row>
    <row r="521" spans="1:53" ht="13.5" customHeight="1" x14ac:dyDescent="0.2">
      <c r="A521" s="34"/>
      <c r="B521" s="34"/>
      <c r="C521" s="3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</row>
    <row r="522" spans="1:53" ht="13.5" customHeight="1" x14ac:dyDescent="0.2">
      <c r="A522" s="34"/>
      <c r="B522" s="34"/>
      <c r="C522" s="3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</row>
    <row r="523" spans="1:53" ht="13.5" customHeight="1" x14ac:dyDescent="0.2">
      <c r="A523" s="34"/>
      <c r="B523" s="34"/>
      <c r="C523" s="3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</row>
    <row r="524" spans="1:53" ht="13.5" customHeight="1" x14ac:dyDescent="0.2">
      <c r="A524" s="34"/>
      <c r="B524" s="34"/>
      <c r="C524" s="3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</row>
    <row r="525" spans="1:53" ht="13.5" customHeight="1" x14ac:dyDescent="0.2">
      <c r="A525" s="34"/>
      <c r="B525" s="34"/>
      <c r="C525" s="3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</row>
    <row r="526" spans="1:53" ht="13.5" customHeight="1" x14ac:dyDescent="0.2">
      <c r="A526" s="34"/>
      <c r="B526" s="34"/>
      <c r="C526" s="3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</row>
    <row r="527" spans="1:53" ht="13.5" customHeight="1" x14ac:dyDescent="0.2">
      <c r="A527" s="34"/>
      <c r="B527" s="34"/>
      <c r="C527" s="3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</row>
    <row r="528" spans="1:53" ht="13.5" customHeight="1" x14ac:dyDescent="0.2">
      <c r="A528" s="34"/>
      <c r="B528" s="34"/>
      <c r="C528" s="3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</row>
    <row r="529" spans="1:53" ht="13.5" customHeight="1" x14ac:dyDescent="0.2">
      <c r="A529" s="34"/>
      <c r="B529" s="34"/>
      <c r="C529" s="3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</row>
    <row r="530" spans="1:53" ht="13.5" customHeight="1" x14ac:dyDescent="0.2">
      <c r="A530" s="34"/>
      <c r="B530" s="34"/>
      <c r="C530" s="3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</row>
    <row r="531" spans="1:53" ht="13.5" customHeight="1" x14ac:dyDescent="0.2">
      <c r="A531" s="34"/>
      <c r="B531" s="34"/>
      <c r="C531" s="3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</row>
    <row r="532" spans="1:53" ht="13.5" customHeight="1" x14ac:dyDescent="0.2">
      <c r="A532" s="34"/>
      <c r="B532" s="34"/>
      <c r="C532" s="3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</row>
    <row r="533" spans="1:53" ht="13.5" customHeight="1" x14ac:dyDescent="0.2">
      <c r="A533" s="34"/>
      <c r="B533" s="34"/>
      <c r="C533" s="3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</row>
    <row r="534" spans="1:53" ht="13.5" customHeight="1" x14ac:dyDescent="0.2">
      <c r="A534" s="34"/>
      <c r="B534" s="34"/>
      <c r="C534" s="3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</row>
    <row r="535" spans="1:53" ht="13.5" customHeight="1" x14ac:dyDescent="0.2">
      <c r="A535" s="34"/>
      <c r="B535" s="34"/>
      <c r="C535" s="3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</row>
    <row r="536" spans="1:53" ht="13.5" customHeight="1" x14ac:dyDescent="0.2">
      <c r="A536" s="34"/>
      <c r="B536" s="34"/>
      <c r="C536" s="3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</row>
    <row r="537" spans="1:53" ht="13.5" customHeight="1" x14ac:dyDescent="0.2">
      <c r="A537" s="34"/>
      <c r="B537" s="34"/>
      <c r="C537" s="3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</row>
    <row r="538" spans="1:53" ht="13.5" customHeight="1" x14ac:dyDescent="0.2">
      <c r="A538" s="34"/>
      <c r="B538" s="34"/>
      <c r="C538" s="3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</row>
    <row r="539" spans="1:53" ht="13.5" customHeight="1" x14ac:dyDescent="0.2">
      <c r="A539" s="34"/>
      <c r="B539" s="34"/>
      <c r="C539" s="3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</row>
    <row r="540" spans="1:53" ht="13.5" customHeight="1" x14ac:dyDescent="0.2">
      <c r="A540" s="34"/>
      <c r="B540" s="34"/>
      <c r="C540" s="3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</row>
    <row r="541" spans="1:53" ht="13.5" customHeight="1" x14ac:dyDescent="0.2">
      <c r="A541" s="34"/>
      <c r="B541" s="34"/>
      <c r="C541" s="3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</row>
    <row r="542" spans="1:53" ht="13.5" customHeight="1" x14ac:dyDescent="0.2">
      <c r="A542" s="34"/>
      <c r="B542" s="34"/>
      <c r="C542" s="3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</row>
    <row r="543" spans="1:53" ht="13.5" customHeight="1" x14ac:dyDescent="0.2">
      <c r="A543" s="34"/>
      <c r="B543" s="34"/>
      <c r="C543" s="3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</row>
    <row r="544" spans="1:53" ht="13.5" customHeight="1" x14ac:dyDescent="0.2">
      <c r="A544" s="34"/>
      <c r="B544" s="34"/>
      <c r="C544" s="3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</row>
    <row r="545" spans="1:53" ht="13.5" customHeight="1" x14ac:dyDescent="0.2">
      <c r="A545" s="34"/>
      <c r="B545" s="34"/>
      <c r="C545" s="3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</row>
    <row r="546" spans="1:53" ht="13.5" customHeight="1" x14ac:dyDescent="0.2">
      <c r="A546" s="34"/>
      <c r="B546" s="34"/>
      <c r="C546" s="3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</row>
    <row r="547" spans="1:53" ht="13.5" customHeight="1" x14ac:dyDescent="0.2">
      <c r="A547" s="34"/>
      <c r="B547" s="34"/>
      <c r="C547" s="3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</row>
    <row r="548" spans="1:53" ht="13.5" customHeight="1" x14ac:dyDescent="0.2">
      <c r="A548" s="34"/>
      <c r="B548" s="34"/>
      <c r="C548" s="3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</row>
    <row r="549" spans="1:53" ht="13.5" customHeight="1" x14ac:dyDescent="0.2">
      <c r="A549" s="34"/>
      <c r="B549" s="34"/>
      <c r="C549" s="3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</row>
    <row r="550" spans="1:53" ht="13.5" customHeight="1" x14ac:dyDescent="0.2">
      <c r="A550" s="34"/>
      <c r="B550" s="34"/>
      <c r="C550" s="3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</row>
    <row r="551" spans="1:53" ht="13.5" customHeight="1" x14ac:dyDescent="0.2">
      <c r="A551" s="34"/>
      <c r="B551" s="34"/>
      <c r="C551" s="3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</row>
    <row r="552" spans="1:53" ht="13.5" customHeight="1" x14ac:dyDescent="0.2">
      <c r="A552" s="34"/>
      <c r="B552" s="34"/>
      <c r="C552" s="3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</row>
    <row r="553" spans="1:53" ht="13.5" customHeight="1" x14ac:dyDescent="0.2">
      <c r="A553" s="34"/>
      <c r="B553" s="34"/>
      <c r="C553" s="3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</row>
    <row r="554" spans="1:53" ht="13.5" customHeight="1" x14ac:dyDescent="0.2">
      <c r="A554" s="34"/>
      <c r="B554" s="34"/>
      <c r="C554" s="3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</row>
    <row r="555" spans="1:53" ht="13.5" customHeight="1" x14ac:dyDescent="0.2">
      <c r="A555" s="34"/>
      <c r="B555" s="34"/>
      <c r="C555" s="3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</row>
    <row r="556" spans="1:53" ht="13.5" customHeight="1" x14ac:dyDescent="0.2">
      <c r="A556" s="34"/>
      <c r="B556" s="34"/>
      <c r="C556" s="3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</row>
    <row r="557" spans="1:53" ht="13.5" customHeight="1" x14ac:dyDescent="0.2">
      <c r="A557" s="34"/>
      <c r="B557" s="34"/>
      <c r="C557" s="3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</row>
    <row r="558" spans="1:53" ht="13.5" customHeight="1" x14ac:dyDescent="0.2">
      <c r="A558" s="34"/>
      <c r="B558" s="34"/>
      <c r="C558" s="3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</row>
    <row r="559" spans="1:53" ht="13.5" customHeight="1" x14ac:dyDescent="0.2">
      <c r="A559" s="34"/>
      <c r="B559" s="34"/>
      <c r="C559" s="3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</row>
    <row r="560" spans="1:53" ht="13.5" customHeight="1" x14ac:dyDescent="0.2">
      <c r="A560" s="34"/>
      <c r="B560" s="34"/>
      <c r="C560" s="3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</row>
    <row r="561" spans="1:53" ht="13.5" customHeight="1" x14ac:dyDescent="0.2">
      <c r="A561" s="34"/>
      <c r="B561" s="34"/>
      <c r="C561" s="3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</row>
    <row r="562" spans="1:53" ht="13.5" customHeight="1" x14ac:dyDescent="0.2">
      <c r="A562" s="34"/>
      <c r="B562" s="34"/>
      <c r="C562" s="3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</row>
    <row r="563" spans="1:53" ht="13.5" customHeight="1" x14ac:dyDescent="0.2">
      <c r="A563" s="34"/>
      <c r="B563" s="34"/>
      <c r="C563" s="3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</row>
    <row r="564" spans="1:53" ht="13.5" customHeight="1" x14ac:dyDescent="0.2">
      <c r="A564" s="34"/>
      <c r="B564" s="34"/>
      <c r="C564" s="3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</row>
    <row r="565" spans="1:53" ht="13.5" customHeight="1" x14ac:dyDescent="0.2">
      <c r="A565" s="34"/>
      <c r="B565" s="34"/>
      <c r="C565" s="3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</row>
    <row r="566" spans="1:53" ht="13.5" customHeight="1" x14ac:dyDescent="0.2">
      <c r="A566" s="34"/>
      <c r="B566" s="34"/>
      <c r="C566" s="3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</row>
    <row r="567" spans="1:53" ht="13.5" customHeight="1" x14ac:dyDescent="0.2">
      <c r="A567" s="34"/>
      <c r="B567" s="34"/>
      <c r="C567" s="3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</row>
    <row r="568" spans="1:53" ht="13.5" customHeight="1" x14ac:dyDescent="0.2">
      <c r="A568" s="34"/>
      <c r="B568" s="34"/>
      <c r="C568" s="3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</row>
    <row r="569" spans="1:53" ht="13.5" customHeight="1" x14ac:dyDescent="0.2">
      <c r="A569" s="34"/>
      <c r="B569" s="34"/>
      <c r="C569" s="3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</row>
    <row r="570" spans="1:53" ht="13.5" customHeight="1" x14ac:dyDescent="0.2">
      <c r="A570" s="34"/>
      <c r="B570" s="34"/>
      <c r="C570" s="3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</row>
    <row r="571" spans="1:53" ht="13.5" customHeight="1" x14ac:dyDescent="0.2">
      <c r="A571" s="34"/>
      <c r="B571" s="34"/>
      <c r="C571" s="3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</row>
    <row r="572" spans="1:53" ht="13.5" customHeight="1" x14ac:dyDescent="0.2">
      <c r="A572" s="34"/>
      <c r="B572" s="34"/>
      <c r="C572" s="3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</row>
    <row r="573" spans="1:53" ht="13.5" customHeight="1" x14ac:dyDescent="0.2">
      <c r="A573" s="34"/>
      <c r="B573" s="34"/>
      <c r="C573" s="3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</row>
    <row r="574" spans="1:53" ht="13.5" customHeight="1" x14ac:dyDescent="0.2">
      <c r="A574" s="34"/>
      <c r="B574" s="34"/>
      <c r="C574" s="3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</row>
    <row r="575" spans="1:53" ht="13.5" customHeight="1" x14ac:dyDescent="0.2">
      <c r="A575" s="34"/>
      <c r="B575" s="34"/>
      <c r="C575" s="3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</row>
    <row r="576" spans="1:53" ht="13.5" customHeight="1" x14ac:dyDescent="0.2">
      <c r="A576" s="34"/>
      <c r="B576" s="34"/>
      <c r="C576" s="3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</row>
    <row r="577" spans="1:53" ht="13.5" customHeight="1" x14ac:dyDescent="0.2">
      <c r="A577" s="34"/>
      <c r="B577" s="34"/>
      <c r="C577" s="3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</row>
    <row r="578" spans="1:53" ht="13.5" customHeight="1" x14ac:dyDescent="0.2">
      <c r="A578" s="34"/>
      <c r="B578" s="34"/>
      <c r="C578" s="3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</row>
    <row r="579" spans="1:53" ht="13.5" customHeight="1" x14ac:dyDescent="0.2">
      <c r="A579" s="34"/>
      <c r="B579" s="34"/>
      <c r="C579" s="3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</row>
    <row r="580" spans="1:53" ht="13.5" customHeight="1" x14ac:dyDescent="0.2">
      <c r="A580" s="34"/>
      <c r="B580" s="34"/>
      <c r="C580" s="3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</row>
    <row r="581" spans="1:53" ht="13.5" customHeight="1" x14ac:dyDescent="0.2">
      <c r="A581" s="34"/>
      <c r="B581" s="34"/>
      <c r="C581" s="3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</row>
    <row r="582" spans="1:53" ht="13.5" customHeight="1" x14ac:dyDescent="0.2">
      <c r="A582" s="34"/>
      <c r="B582" s="34"/>
      <c r="C582" s="3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</row>
    <row r="583" spans="1:53" ht="13.5" customHeight="1" x14ac:dyDescent="0.2">
      <c r="A583" s="34"/>
      <c r="B583" s="34"/>
      <c r="C583" s="3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</row>
    <row r="584" spans="1:53" ht="13.5" customHeight="1" x14ac:dyDescent="0.2">
      <c r="A584" s="34"/>
      <c r="B584" s="34"/>
      <c r="C584" s="3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</row>
    <row r="585" spans="1:53" ht="13.5" customHeight="1" x14ac:dyDescent="0.2">
      <c r="A585" s="34"/>
      <c r="B585" s="34"/>
      <c r="C585" s="3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</row>
    <row r="586" spans="1:53" ht="13.5" customHeight="1" x14ac:dyDescent="0.2">
      <c r="A586" s="34"/>
      <c r="B586" s="34"/>
      <c r="C586" s="3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</row>
    <row r="587" spans="1:53" ht="13.5" customHeight="1" x14ac:dyDescent="0.2">
      <c r="A587" s="34"/>
      <c r="B587" s="34"/>
      <c r="C587" s="3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</row>
    <row r="588" spans="1:53" ht="13.5" customHeight="1" x14ac:dyDescent="0.2">
      <c r="A588" s="34"/>
      <c r="B588" s="34"/>
      <c r="C588" s="3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</row>
    <row r="589" spans="1:53" ht="13.5" customHeight="1" x14ac:dyDescent="0.2">
      <c r="A589" s="34"/>
      <c r="B589" s="34"/>
      <c r="C589" s="3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</row>
    <row r="590" spans="1:53" ht="13.5" customHeight="1" x14ac:dyDescent="0.2">
      <c r="A590" s="34"/>
      <c r="B590" s="34"/>
      <c r="C590" s="3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</row>
    <row r="591" spans="1:53" ht="13.5" customHeight="1" x14ac:dyDescent="0.2">
      <c r="A591" s="34"/>
      <c r="B591" s="34"/>
      <c r="C591" s="3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</row>
    <row r="592" spans="1:53" ht="13.5" customHeight="1" x14ac:dyDescent="0.2">
      <c r="A592" s="34"/>
      <c r="B592" s="34"/>
      <c r="C592" s="3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</row>
    <row r="593" spans="1:53" ht="13.5" customHeight="1" x14ac:dyDescent="0.2">
      <c r="A593" s="34"/>
      <c r="B593" s="34"/>
      <c r="C593" s="3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</row>
    <row r="594" spans="1:53" ht="13.5" customHeight="1" x14ac:dyDescent="0.2">
      <c r="A594" s="34"/>
      <c r="B594" s="34"/>
      <c r="C594" s="3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</row>
    <row r="595" spans="1:53" ht="13.5" customHeight="1" x14ac:dyDescent="0.2">
      <c r="A595" s="34"/>
      <c r="B595" s="34"/>
      <c r="C595" s="3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</row>
    <row r="596" spans="1:53" ht="13.5" customHeight="1" x14ac:dyDescent="0.2">
      <c r="A596" s="34"/>
      <c r="B596" s="34"/>
      <c r="C596" s="3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</row>
    <row r="597" spans="1:53" ht="13.5" customHeight="1" x14ac:dyDescent="0.2">
      <c r="A597" s="34"/>
      <c r="B597" s="34"/>
      <c r="C597" s="3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</row>
    <row r="598" spans="1:53" ht="13.5" customHeight="1" x14ac:dyDescent="0.2">
      <c r="A598" s="34"/>
      <c r="B598" s="34"/>
      <c r="C598" s="3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</row>
    <row r="599" spans="1:53" ht="13.5" customHeight="1" x14ac:dyDescent="0.2">
      <c r="A599" s="34"/>
      <c r="B599" s="34"/>
      <c r="C599" s="3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</row>
    <row r="600" spans="1:53" ht="13.5" customHeight="1" x14ac:dyDescent="0.2">
      <c r="A600" s="34"/>
      <c r="B600" s="34"/>
      <c r="C600" s="3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</row>
    <row r="601" spans="1:53" ht="13.5" customHeight="1" x14ac:dyDescent="0.2">
      <c r="A601" s="34"/>
      <c r="B601" s="34"/>
      <c r="C601" s="3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</row>
    <row r="602" spans="1:53" ht="13.5" customHeight="1" x14ac:dyDescent="0.2">
      <c r="A602" s="34"/>
      <c r="B602" s="34"/>
      <c r="C602" s="3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</row>
    <row r="603" spans="1:53" ht="13.5" customHeight="1" x14ac:dyDescent="0.2">
      <c r="A603" s="34"/>
      <c r="B603" s="34"/>
      <c r="C603" s="3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</row>
    <row r="604" spans="1:53" ht="13.5" customHeight="1" x14ac:dyDescent="0.2">
      <c r="A604" s="34"/>
      <c r="B604" s="34"/>
      <c r="C604" s="3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</row>
    <row r="605" spans="1:53" ht="13.5" customHeight="1" x14ac:dyDescent="0.2">
      <c r="A605" s="34"/>
      <c r="B605" s="34"/>
      <c r="C605" s="3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</row>
    <row r="606" spans="1:53" ht="13.5" customHeight="1" x14ac:dyDescent="0.2">
      <c r="A606" s="34"/>
      <c r="B606" s="34"/>
      <c r="C606" s="3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</row>
    <row r="607" spans="1:53" ht="13.5" customHeight="1" x14ac:dyDescent="0.2">
      <c r="A607" s="34"/>
      <c r="B607" s="34"/>
      <c r="C607" s="3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</row>
    <row r="608" spans="1:53" ht="13.5" customHeight="1" x14ac:dyDescent="0.2">
      <c r="A608" s="34"/>
      <c r="B608" s="34"/>
      <c r="C608" s="3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</row>
    <row r="609" spans="1:53" ht="13.5" customHeight="1" x14ac:dyDescent="0.2">
      <c r="A609" s="34"/>
      <c r="B609" s="34"/>
      <c r="C609" s="3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</row>
    <row r="610" spans="1:53" ht="13.5" customHeight="1" x14ac:dyDescent="0.2">
      <c r="A610" s="34"/>
      <c r="B610" s="34"/>
      <c r="C610" s="3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</row>
    <row r="611" spans="1:53" ht="13.5" customHeight="1" x14ac:dyDescent="0.2">
      <c r="A611" s="34"/>
      <c r="B611" s="34"/>
      <c r="C611" s="3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</row>
    <row r="612" spans="1:53" ht="13.5" customHeight="1" x14ac:dyDescent="0.2">
      <c r="A612" s="34"/>
      <c r="B612" s="34"/>
      <c r="C612" s="3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</row>
    <row r="613" spans="1:53" ht="13.5" customHeight="1" x14ac:dyDescent="0.2">
      <c r="A613" s="34"/>
      <c r="B613" s="34"/>
      <c r="C613" s="3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</row>
    <row r="614" spans="1:53" ht="13.5" customHeight="1" x14ac:dyDescent="0.2">
      <c r="A614" s="34"/>
      <c r="B614" s="34"/>
      <c r="C614" s="3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</row>
    <row r="615" spans="1:53" ht="13.5" customHeight="1" x14ac:dyDescent="0.2">
      <c r="A615" s="34"/>
      <c r="B615" s="34"/>
      <c r="C615" s="3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</row>
    <row r="616" spans="1:53" ht="13.5" customHeight="1" x14ac:dyDescent="0.2">
      <c r="A616" s="34"/>
      <c r="B616" s="34"/>
      <c r="C616" s="3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</row>
    <row r="617" spans="1:53" ht="13.5" customHeight="1" x14ac:dyDescent="0.2">
      <c r="A617" s="34"/>
      <c r="B617" s="34"/>
      <c r="C617" s="3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</row>
    <row r="618" spans="1:53" ht="13.5" customHeight="1" x14ac:dyDescent="0.2">
      <c r="A618" s="34"/>
      <c r="B618" s="34"/>
      <c r="C618" s="3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</row>
    <row r="619" spans="1:53" ht="13.5" customHeight="1" x14ac:dyDescent="0.2">
      <c r="A619" s="34"/>
      <c r="B619" s="34"/>
      <c r="C619" s="3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</row>
    <row r="620" spans="1:53" ht="13.5" customHeight="1" x14ac:dyDescent="0.2">
      <c r="A620" s="34"/>
      <c r="B620" s="34"/>
      <c r="C620" s="3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</row>
    <row r="621" spans="1:53" ht="13.5" customHeight="1" x14ac:dyDescent="0.2">
      <c r="A621" s="34"/>
      <c r="B621" s="34"/>
      <c r="C621" s="3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</row>
    <row r="622" spans="1:53" ht="13.5" customHeight="1" x14ac:dyDescent="0.2">
      <c r="A622" s="34"/>
      <c r="B622" s="34"/>
      <c r="C622" s="3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</row>
    <row r="623" spans="1:53" ht="13.5" customHeight="1" x14ac:dyDescent="0.2">
      <c r="A623" s="34"/>
      <c r="B623" s="34"/>
      <c r="C623" s="3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</row>
    <row r="624" spans="1:53" ht="13.5" customHeight="1" x14ac:dyDescent="0.2">
      <c r="A624" s="34"/>
      <c r="B624" s="34"/>
      <c r="C624" s="3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</row>
    <row r="625" spans="1:53" ht="13.5" customHeight="1" x14ac:dyDescent="0.2">
      <c r="A625" s="34"/>
      <c r="B625" s="34"/>
      <c r="C625" s="3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</row>
    <row r="626" spans="1:53" ht="13.5" customHeight="1" x14ac:dyDescent="0.2">
      <c r="A626" s="34"/>
      <c r="B626" s="34"/>
      <c r="C626" s="3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</row>
    <row r="627" spans="1:53" ht="13.5" customHeight="1" x14ac:dyDescent="0.2">
      <c r="A627" s="34"/>
      <c r="B627" s="34"/>
      <c r="C627" s="3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</row>
    <row r="628" spans="1:53" ht="13.5" customHeight="1" x14ac:dyDescent="0.2">
      <c r="A628" s="34"/>
      <c r="B628" s="34"/>
      <c r="C628" s="3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</row>
    <row r="629" spans="1:53" ht="13.5" customHeight="1" x14ac:dyDescent="0.2">
      <c r="A629" s="34"/>
      <c r="B629" s="34"/>
      <c r="C629" s="3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</row>
    <row r="630" spans="1:53" ht="13.5" customHeight="1" x14ac:dyDescent="0.2">
      <c r="A630" s="34"/>
      <c r="B630" s="34"/>
      <c r="C630" s="3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</row>
    <row r="631" spans="1:53" ht="13.5" customHeight="1" x14ac:dyDescent="0.2">
      <c r="A631" s="34"/>
      <c r="B631" s="34"/>
      <c r="C631" s="3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</row>
    <row r="632" spans="1:53" ht="13.5" customHeight="1" x14ac:dyDescent="0.2">
      <c r="A632" s="34"/>
      <c r="B632" s="34"/>
      <c r="C632" s="3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</row>
    <row r="633" spans="1:53" ht="13.5" customHeight="1" x14ac:dyDescent="0.2">
      <c r="A633" s="34"/>
      <c r="B633" s="34"/>
      <c r="C633" s="3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</row>
    <row r="634" spans="1:53" ht="13.5" customHeight="1" x14ac:dyDescent="0.2">
      <c r="A634" s="34"/>
      <c r="B634" s="34"/>
      <c r="C634" s="3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</row>
    <row r="635" spans="1:53" ht="13.5" customHeight="1" x14ac:dyDescent="0.2">
      <c r="A635" s="34"/>
      <c r="B635" s="34"/>
      <c r="C635" s="3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</row>
    <row r="636" spans="1:53" ht="13.5" customHeight="1" x14ac:dyDescent="0.2">
      <c r="A636" s="34"/>
      <c r="B636" s="34"/>
      <c r="C636" s="3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</row>
    <row r="637" spans="1:53" ht="13.5" customHeight="1" x14ac:dyDescent="0.2">
      <c r="A637" s="34"/>
      <c r="B637" s="34"/>
      <c r="C637" s="3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</row>
    <row r="638" spans="1:53" ht="13.5" customHeight="1" x14ac:dyDescent="0.2">
      <c r="A638" s="34"/>
      <c r="B638" s="34"/>
      <c r="C638" s="3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</row>
    <row r="639" spans="1:53" ht="13.5" customHeight="1" x14ac:dyDescent="0.2">
      <c r="A639" s="34"/>
      <c r="B639" s="34"/>
      <c r="C639" s="3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</row>
    <row r="640" spans="1:53" ht="13.5" customHeight="1" x14ac:dyDescent="0.2">
      <c r="A640" s="34"/>
      <c r="B640" s="34"/>
      <c r="C640" s="3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</row>
    <row r="641" spans="1:53" ht="13.5" customHeight="1" x14ac:dyDescent="0.2">
      <c r="A641" s="34"/>
      <c r="B641" s="34"/>
      <c r="C641" s="3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</row>
    <row r="642" spans="1:53" ht="13.5" customHeight="1" x14ac:dyDescent="0.2">
      <c r="A642" s="34"/>
      <c r="B642" s="34"/>
      <c r="C642" s="3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</row>
    <row r="643" spans="1:53" ht="13.5" customHeight="1" x14ac:dyDescent="0.2">
      <c r="A643" s="34"/>
      <c r="B643" s="34"/>
      <c r="C643" s="3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</row>
    <row r="644" spans="1:53" ht="13.5" customHeight="1" x14ac:dyDescent="0.2">
      <c r="A644" s="34"/>
      <c r="B644" s="34"/>
      <c r="C644" s="3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</row>
    <row r="645" spans="1:53" ht="13.5" customHeight="1" x14ac:dyDescent="0.2">
      <c r="A645" s="34"/>
      <c r="B645" s="34"/>
      <c r="C645" s="3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</row>
    <row r="646" spans="1:53" ht="13.5" customHeight="1" x14ac:dyDescent="0.2">
      <c r="A646" s="34"/>
      <c r="B646" s="34"/>
      <c r="C646" s="3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</row>
    <row r="647" spans="1:53" ht="13.5" customHeight="1" x14ac:dyDescent="0.2">
      <c r="A647" s="34"/>
      <c r="B647" s="34"/>
      <c r="C647" s="3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</row>
    <row r="648" spans="1:53" ht="13.5" customHeight="1" x14ac:dyDescent="0.2">
      <c r="A648" s="34"/>
      <c r="B648" s="34"/>
      <c r="C648" s="3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</row>
    <row r="649" spans="1:53" ht="13.5" customHeight="1" x14ac:dyDescent="0.2">
      <c r="A649" s="34"/>
      <c r="B649" s="34"/>
      <c r="C649" s="3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</row>
    <row r="650" spans="1:53" ht="13.5" customHeight="1" x14ac:dyDescent="0.2">
      <c r="A650" s="34"/>
      <c r="B650" s="34"/>
      <c r="C650" s="3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</row>
    <row r="651" spans="1:53" ht="13.5" customHeight="1" x14ac:dyDescent="0.2">
      <c r="A651" s="34"/>
      <c r="B651" s="34"/>
      <c r="C651" s="3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</row>
    <row r="652" spans="1:53" ht="13.5" customHeight="1" x14ac:dyDescent="0.2">
      <c r="A652" s="34"/>
      <c r="B652" s="34"/>
      <c r="C652" s="3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</row>
    <row r="653" spans="1:53" ht="13.5" customHeight="1" x14ac:dyDescent="0.2">
      <c r="A653" s="34"/>
      <c r="B653" s="34"/>
      <c r="C653" s="3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</row>
    <row r="654" spans="1:53" ht="13.5" customHeight="1" x14ac:dyDescent="0.2">
      <c r="A654" s="34"/>
      <c r="B654" s="34"/>
      <c r="C654" s="3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</row>
    <row r="655" spans="1:53" ht="13.5" customHeight="1" x14ac:dyDescent="0.2">
      <c r="A655" s="34"/>
      <c r="B655" s="34"/>
      <c r="C655" s="3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</row>
    <row r="656" spans="1:53" ht="13.5" customHeight="1" x14ac:dyDescent="0.2">
      <c r="A656" s="34"/>
      <c r="B656" s="34"/>
      <c r="C656" s="3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</row>
    <row r="657" spans="1:53" ht="13.5" customHeight="1" x14ac:dyDescent="0.2">
      <c r="A657" s="34"/>
      <c r="B657" s="34"/>
      <c r="C657" s="3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</row>
    <row r="658" spans="1:53" ht="13.5" customHeight="1" x14ac:dyDescent="0.2">
      <c r="A658" s="34"/>
      <c r="B658" s="34"/>
      <c r="C658" s="3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</row>
    <row r="659" spans="1:53" ht="13.5" customHeight="1" x14ac:dyDescent="0.2">
      <c r="A659" s="34"/>
      <c r="B659" s="34"/>
      <c r="C659" s="3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</row>
    <row r="660" spans="1:53" ht="13.5" customHeight="1" x14ac:dyDescent="0.2">
      <c r="A660" s="34"/>
      <c r="B660" s="34"/>
      <c r="C660" s="3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</row>
    <row r="661" spans="1:53" ht="13.5" customHeight="1" x14ac:dyDescent="0.2">
      <c r="A661" s="34"/>
      <c r="B661" s="34"/>
      <c r="C661" s="3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</row>
    <row r="662" spans="1:53" ht="13.5" customHeight="1" x14ac:dyDescent="0.2">
      <c r="A662" s="34"/>
      <c r="B662" s="34"/>
      <c r="C662" s="3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</row>
    <row r="663" spans="1:53" ht="13.5" customHeight="1" x14ac:dyDescent="0.2">
      <c r="A663" s="34"/>
      <c r="B663" s="34"/>
      <c r="C663" s="3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</row>
    <row r="664" spans="1:53" ht="13.5" customHeight="1" x14ac:dyDescent="0.2">
      <c r="A664" s="34"/>
      <c r="B664" s="34"/>
      <c r="C664" s="3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</row>
    <row r="665" spans="1:53" ht="13.5" customHeight="1" x14ac:dyDescent="0.2">
      <c r="A665" s="34"/>
      <c r="B665" s="34"/>
      <c r="C665" s="3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</row>
    <row r="666" spans="1:53" ht="13.5" customHeight="1" x14ac:dyDescent="0.2">
      <c r="A666" s="34"/>
      <c r="B666" s="34"/>
      <c r="C666" s="3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</row>
    <row r="667" spans="1:53" ht="13.5" customHeight="1" x14ac:dyDescent="0.2">
      <c r="A667" s="34"/>
      <c r="B667" s="34"/>
      <c r="C667" s="3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</row>
    <row r="668" spans="1:53" ht="13.5" customHeight="1" x14ac:dyDescent="0.2">
      <c r="A668" s="34"/>
      <c r="B668" s="34"/>
      <c r="C668" s="3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</row>
    <row r="669" spans="1:53" ht="13.5" customHeight="1" x14ac:dyDescent="0.2">
      <c r="A669" s="34"/>
      <c r="B669" s="34"/>
      <c r="C669" s="3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</row>
    <row r="670" spans="1:53" ht="13.5" customHeight="1" x14ac:dyDescent="0.2">
      <c r="A670" s="34"/>
      <c r="B670" s="34"/>
      <c r="C670" s="3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</row>
    <row r="671" spans="1:53" ht="13.5" customHeight="1" x14ac:dyDescent="0.2">
      <c r="A671" s="34"/>
      <c r="B671" s="34"/>
      <c r="C671" s="3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</row>
    <row r="672" spans="1:53" ht="13.5" customHeight="1" x14ac:dyDescent="0.2">
      <c r="A672" s="34"/>
      <c r="B672" s="34"/>
      <c r="C672" s="3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</row>
    <row r="673" spans="1:53" ht="13.5" customHeight="1" x14ac:dyDescent="0.2">
      <c r="A673" s="34"/>
      <c r="B673" s="34"/>
      <c r="C673" s="3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</row>
    <row r="674" spans="1:53" ht="13.5" customHeight="1" x14ac:dyDescent="0.2">
      <c r="A674" s="34"/>
      <c r="B674" s="34"/>
      <c r="C674" s="3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</row>
    <row r="675" spans="1:53" ht="13.5" customHeight="1" x14ac:dyDescent="0.2">
      <c r="A675" s="34"/>
      <c r="B675" s="34"/>
      <c r="C675" s="3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</row>
    <row r="676" spans="1:53" ht="13.5" customHeight="1" x14ac:dyDescent="0.2">
      <c r="A676" s="34"/>
      <c r="B676" s="34"/>
      <c r="C676" s="3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</row>
    <row r="677" spans="1:53" ht="13.5" customHeight="1" x14ac:dyDescent="0.2">
      <c r="A677" s="34"/>
      <c r="B677" s="34"/>
      <c r="C677" s="3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</row>
    <row r="678" spans="1:53" ht="13.5" customHeight="1" x14ac:dyDescent="0.2">
      <c r="A678" s="34"/>
      <c r="B678" s="34"/>
      <c r="C678" s="3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</row>
    <row r="679" spans="1:53" ht="13.5" customHeight="1" x14ac:dyDescent="0.2">
      <c r="A679" s="34"/>
      <c r="B679" s="34"/>
      <c r="C679" s="3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</row>
    <row r="680" spans="1:53" ht="13.5" customHeight="1" x14ac:dyDescent="0.2">
      <c r="A680" s="34"/>
      <c r="B680" s="34"/>
      <c r="C680" s="3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</row>
    <row r="681" spans="1:53" ht="13.5" customHeight="1" x14ac:dyDescent="0.2">
      <c r="A681" s="34"/>
      <c r="B681" s="34"/>
      <c r="C681" s="3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</row>
    <row r="682" spans="1:53" ht="13.5" customHeight="1" x14ac:dyDescent="0.2">
      <c r="A682" s="34"/>
      <c r="B682" s="34"/>
      <c r="C682" s="3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</row>
    <row r="683" spans="1:53" ht="13.5" customHeight="1" x14ac:dyDescent="0.2">
      <c r="A683" s="34"/>
      <c r="B683" s="34"/>
      <c r="C683" s="3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</row>
    <row r="684" spans="1:53" ht="13.5" customHeight="1" x14ac:dyDescent="0.2">
      <c r="A684" s="34"/>
      <c r="B684" s="34"/>
      <c r="C684" s="3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</row>
    <row r="685" spans="1:53" ht="13.5" customHeight="1" x14ac:dyDescent="0.2">
      <c r="A685" s="34"/>
      <c r="B685" s="34"/>
      <c r="C685" s="3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</row>
    <row r="686" spans="1:53" ht="13.5" customHeight="1" x14ac:dyDescent="0.2">
      <c r="A686" s="34"/>
      <c r="B686" s="34"/>
      <c r="C686" s="3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</row>
    <row r="687" spans="1:53" ht="13.5" customHeight="1" x14ac:dyDescent="0.2">
      <c r="A687" s="34"/>
      <c r="B687" s="34"/>
      <c r="C687" s="3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</row>
    <row r="688" spans="1:53" ht="13.5" customHeight="1" x14ac:dyDescent="0.2">
      <c r="A688" s="34"/>
      <c r="B688" s="34"/>
      <c r="C688" s="3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</row>
    <row r="689" spans="1:53" ht="13.5" customHeight="1" x14ac:dyDescent="0.2">
      <c r="A689" s="34"/>
      <c r="B689" s="34"/>
      <c r="C689" s="3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</row>
    <row r="690" spans="1:53" ht="13.5" customHeight="1" x14ac:dyDescent="0.2">
      <c r="A690" s="34"/>
      <c r="B690" s="34"/>
      <c r="C690" s="3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</row>
    <row r="691" spans="1:53" ht="13.5" customHeight="1" x14ac:dyDescent="0.2">
      <c r="A691" s="34"/>
      <c r="B691" s="34"/>
      <c r="C691" s="3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</row>
    <row r="692" spans="1:53" ht="13.5" customHeight="1" x14ac:dyDescent="0.2">
      <c r="A692" s="34"/>
      <c r="B692" s="34"/>
      <c r="C692" s="3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</row>
    <row r="693" spans="1:53" ht="13.5" customHeight="1" x14ac:dyDescent="0.2">
      <c r="A693" s="34"/>
      <c r="B693" s="34"/>
      <c r="C693" s="3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</row>
    <row r="694" spans="1:53" ht="13.5" customHeight="1" x14ac:dyDescent="0.2">
      <c r="A694" s="34"/>
      <c r="B694" s="34"/>
      <c r="C694" s="3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</row>
    <row r="695" spans="1:53" ht="13.5" customHeight="1" x14ac:dyDescent="0.2">
      <c r="A695" s="34"/>
      <c r="B695" s="34"/>
      <c r="C695" s="3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</row>
    <row r="696" spans="1:53" ht="13.5" customHeight="1" x14ac:dyDescent="0.2">
      <c r="A696" s="34"/>
      <c r="B696" s="34"/>
      <c r="C696" s="3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</row>
    <row r="697" spans="1:53" ht="13.5" customHeight="1" x14ac:dyDescent="0.2">
      <c r="A697" s="34"/>
      <c r="B697" s="34"/>
      <c r="C697" s="3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</row>
    <row r="698" spans="1:53" ht="13.5" customHeight="1" x14ac:dyDescent="0.2">
      <c r="A698" s="34"/>
      <c r="B698" s="34"/>
      <c r="C698" s="3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</row>
    <row r="699" spans="1:53" ht="13.5" customHeight="1" x14ac:dyDescent="0.2">
      <c r="A699" s="34"/>
      <c r="B699" s="34"/>
      <c r="C699" s="3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</row>
    <row r="700" spans="1:53" ht="13.5" customHeight="1" x14ac:dyDescent="0.2">
      <c r="A700" s="34"/>
      <c r="B700" s="34"/>
      <c r="C700" s="3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</row>
    <row r="701" spans="1:53" ht="13.5" customHeight="1" x14ac:dyDescent="0.2">
      <c r="A701" s="34"/>
      <c r="B701" s="34"/>
      <c r="C701" s="3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</row>
    <row r="702" spans="1:53" ht="13.5" customHeight="1" x14ac:dyDescent="0.2">
      <c r="A702" s="34"/>
      <c r="B702" s="34"/>
      <c r="C702" s="3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</row>
    <row r="703" spans="1:53" ht="13.5" customHeight="1" x14ac:dyDescent="0.2">
      <c r="A703" s="34"/>
      <c r="B703" s="34"/>
      <c r="C703" s="3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</row>
    <row r="704" spans="1:53" ht="13.5" customHeight="1" x14ac:dyDescent="0.2">
      <c r="A704" s="34"/>
      <c r="B704" s="34"/>
      <c r="C704" s="3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</row>
    <row r="705" spans="1:53" ht="13.5" customHeight="1" x14ac:dyDescent="0.2">
      <c r="A705" s="34"/>
      <c r="B705" s="34"/>
      <c r="C705" s="3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</row>
    <row r="706" spans="1:53" ht="13.5" customHeight="1" x14ac:dyDescent="0.2">
      <c r="A706" s="34"/>
      <c r="B706" s="34"/>
      <c r="C706" s="3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</row>
    <row r="707" spans="1:53" ht="13.5" customHeight="1" x14ac:dyDescent="0.2">
      <c r="A707" s="34"/>
      <c r="B707" s="34"/>
      <c r="C707" s="3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</row>
    <row r="708" spans="1:53" ht="13.5" customHeight="1" x14ac:dyDescent="0.2">
      <c r="A708" s="34"/>
      <c r="B708" s="34"/>
      <c r="C708" s="3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</row>
    <row r="709" spans="1:53" ht="13.5" customHeight="1" x14ac:dyDescent="0.2">
      <c r="A709" s="34"/>
      <c r="B709" s="34"/>
      <c r="C709" s="3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</row>
    <row r="710" spans="1:53" ht="13.5" customHeight="1" x14ac:dyDescent="0.2">
      <c r="A710" s="34"/>
      <c r="B710" s="34"/>
      <c r="C710" s="3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</row>
    <row r="711" spans="1:53" ht="13.5" customHeight="1" x14ac:dyDescent="0.2">
      <c r="A711" s="34"/>
      <c r="B711" s="34"/>
      <c r="C711" s="3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</row>
    <row r="712" spans="1:53" ht="13.5" customHeight="1" x14ac:dyDescent="0.2">
      <c r="A712" s="34"/>
      <c r="B712" s="34"/>
      <c r="C712" s="3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</row>
    <row r="713" spans="1:53" ht="13.5" customHeight="1" x14ac:dyDescent="0.2">
      <c r="A713" s="34"/>
      <c r="B713" s="34"/>
      <c r="C713" s="3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</row>
    <row r="714" spans="1:53" ht="13.5" customHeight="1" x14ac:dyDescent="0.2">
      <c r="A714" s="34"/>
      <c r="B714" s="34"/>
      <c r="C714" s="3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</row>
    <row r="715" spans="1:53" ht="13.5" customHeight="1" x14ac:dyDescent="0.2">
      <c r="A715" s="34"/>
      <c r="B715" s="34"/>
      <c r="C715" s="3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</row>
    <row r="716" spans="1:53" ht="13.5" customHeight="1" x14ac:dyDescent="0.2">
      <c r="A716" s="34"/>
      <c r="B716" s="34"/>
      <c r="C716" s="3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</row>
    <row r="717" spans="1:53" ht="13.5" customHeight="1" x14ac:dyDescent="0.2">
      <c r="A717" s="34"/>
      <c r="B717" s="34"/>
      <c r="C717" s="3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</row>
    <row r="718" spans="1:53" ht="13.5" customHeight="1" x14ac:dyDescent="0.2">
      <c r="A718" s="34"/>
      <c r="B718" s="34"/>
      <c r="C718" s="3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</row>
    <row r="719" spans="1:53" ht="13.5" customHeight="1" x14ac:dyDescent="0.2">
      <c r="A719" s="34"/>
      <c r="B719" s="34"/>
      <c r="C719" s="3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</row>
    <row r="720" spans="1:53" ht="13.5" customHeight="1" x14ac:dyDescent="0.2">
      <c r="A720" s="34"/>
      <c r="B720" s="34"/>
      <c r="C720" s="3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</row>
    <row r="721" spans="1:53" ht="13.5" customHeight="1" x14ac:dyDescent="0.2">
      <c r="A721" s="34"/>
      <c r="B721" s="34"/>
      <c r="C721" s="3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</row>
    <row r="722" spans="1:53" ht="13.5" customHeight="1" x14ac:dyDescent="0.2">
      <c r="A722" s="34"/>
      <c r="B722" s="34"/>
      <c r="C722" s="3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</row>
    <row r="723" spans="1:53" ht="13.5" customHeight="1" x14ac:dyDescent="0.2">
      <c r="A723" s="34"/>
      <c r="B723" s="34"/>
      <c r="C723" s="3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</row>
    <row r="724" spans="1:53" ht="13.5" customHeight="1" x14ac:dyDescent="0.2">
      <c r="A724" s="34"/>
      <c r="B724" s="34"/>
      <c r="C724" s="3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</row>
    <row r="725" spans="1:53" ht="13.5" customHeight="1" x14ac:dyDescent="0.2">
      <c r="A725" s="34"/>
      <c r="B725" s="34"/>
      <c r="C725" s="3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</row>
    <row r="726" spans="1:53" ht="13.5" customHeight="1" x14ac:dyDescent="0.2">
      <c r="A726" s="34"/>
      <c r="B726" s="34"/>
      <c r="C726" s="3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</row>
    <row r="727" spans="1:53" ht="13.5" customHeight="1" x14ac:dyDescent="0.2">
      <c r="A727" s="34"/>
      <c r="B727" s="34"/>
      <c r="C727" s="3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</row>
    <row r="728" spans="1:53" ht="13.5" customHeight="1" x14ac:dyDescent="0.2">
      <c r="A728" s="34"/>
      <c r="B728" s="34"/>
      <c r="C728" s="3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</row>
    <row r="729" spans="1:53" ht="13.5" customHeight="1" x14ac:dyDescent="0.2">
      <c r="A729" s="34"/>
      <c r="B729" s="34"/>
      <c r="C729" s="3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</row>
    <row r="730" spans="1:53" ht="13.5" customHeight="1" x14ac:dyDescent="0.2">
      <c r="A730" s="34"/>
      <c r="B730" s="34"/>
      <c r="C730" s="3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</row>
    <row r="731" spans="1:53" ht="13.5" customHeight="1" x14ac:dyDescent="0.2">
      <c r="A731" s="34"/>
      <c r="B731" s="34"/>
      <c r="C731" s="3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</row>
    <row r="732" spans="1:53" ht="13.5" customHeight="1" x14ac:dyDescent="0.2">
      <c r="A732" s="34"/>
      <c r="B732" s="34"/>
      <c r="C732" s="3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</row>
    <row r="733" spans="1:53" ht="13.5" customHeight="1" x14ac:dyDescent="0.2">
      <c r="A733" s="34"/>
      <c r="B733" s="34"/>
      <c r="C733" s="3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</row>
    <row r="734" spans="1:53" ht="13.5" customHeight="1" x14ac:dyDescent="0.2">
      <c r="A734" s="34"/>
      <c r="B734" s="34"/>
      <c r="C734" s="3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</row>
    <row r="735" spans="1:53" ht="13.5" customHeight="1" x14ac:dyDescent="0.2">
      <c r="A735" s="34"/>
      <c r="B735" s="34"/>
      <c r="C735" s="3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</row>
    <row r="736" spans="1:53" ht="13.5" customHeight="1" x14ac:dyDescent="0.2">
      <c r="A736" s="34"/>
      <c r="B736" s="34"/>
      <c r="C736" s="3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</row>
    <row r="737" spans="1:53" ht="13.5" customHeight="1" x14ac:dyDescent="0.2">
      <c r="A737" s="34"/>
      <c r="B737" s="34"/>
      <c r="C737" s="3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</row>
    <row r="738" spans="1:53" ht="13.5" customHeight="1" x14ac:dyDescent="0.2">
      <c r="A738" s="34"/>
      <c r="B738" s="34"/>
      <c r="C738" s="3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</row>
    <row r="739" spans="1:53" ht="13.5" customHeight="1" x14ac:dyDescent="0.2">
      <c r="A739" s="34"/>
      <c r="B739" s="34"/>
      <c r="C739" s="3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</row>
    <row r="740" spans="1:53" ht="13.5" customHeight="1" x14ac:dyDescent="0.2">
      <c r="A740" s="34"/>
      <c r="B740" s="34"/>
      <c r="C740" s="3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</row>
    <row r="741" spans="1:53" ht="13.5" customHeight="1" x14ac:dyDescent="0.2">
      <c r="A741" s="34"/>
      <c r="B741" s="34"/>
      <c r="C741" s="3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</row>
    <row r="742" spans="1:53" ht="13.5" customHeight="1" x14ac:dyDescent="0.2">
      <c r="A742" s="34"/>
      <c r="B742" s="34"/>
      <c r="C742" s="3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</row>
    <row r="743" spans="1:53" ht="13.5" customHeight="1" x14ac:dyDescent="0.2">
      <c r="A743" s="34"/>
      <c r="B743" s="34"/>
      <c r="C743" s="3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</row>
    <row r="744" spans="1:53" ht="13.5" customHeight="1" x14ac:dyDescent="0.2">
      <c r="A744" s="34"/>
      <c r="B744" s="34"/>
      <c r="C744" s="3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</row>
    <row r="745" spans="1:53" ht="13.5" customHeight="1" x14ac:dyDescent="0.2">
      <c r="A745" s="34"/>
      <c r="B745" s="34"/>
      <c r="C745" s="3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</row>
    <row r="746" spans="1:53" ht="13.5" customHeight="1" x14ac:dyDescent="0.2">
      <c r="A746" s="34"/>
      <c r="B746" s="34"/>
      <c r="C746" s="3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</row>
    <row r="747" spans="1:53" ht="13.5" customHeight="1" x14ac:dyDescent="0.2">
      <c r="A747" s="34"/>
      <c r="B747" s="34"/>
      <c r="C747" s="3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</row>
    <row r="748" spans="1:53" ht="13.5" customHeight="1" x14ac:dyDescent="0.2">
      <c r="A748" s="34"/>
      <c r="B748" s="34"/>
      <c r="C748" s="3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</row>
    <row r="749" spans="1:53" ht="13.5" customHeight="1" x14ac:dyDescent="0.2">
      <c r="A749" s="34"/>
      <c r="B749" s="34"/>
      <c r="C749" s="3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</row>
    <row r="750" spans="1:53" ht="13.5" customHeight="1" x14ac:dyDescent="0.2">
      <c r="A750" s="34"/>
      <c r="B750" s="34"/>
      <c r="C750" s="3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</row>
    <row r="751" spans="1:53" ht="13.5" customHeight="1" x14ac:dyDescent="0.2">
      <c r="A751" s="34"/>
      <c r="B751" s="34"/>
      <c r="C751" s="3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</row>
    <row r="752" spans="1:53" ht="13.5" customHeight="1" x14ac:dyDescent="0.2">
      <c r="A752" s="34"/>
      <c r="B752" s="34"/>
      <c r="C752" s="3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</row>
    <row r="753" spans="1:53" ht="13.5" customHeight="1" x14ac:dyDescent="0.2">
      <c r="A753" s="34"/>
      <c r="B753" s="34"/>
      <c r="C753" s="3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</row>
    <row r="754" spans="1:53" ht="13.5" customHeight="1" x14ac:dyDescent="0.2">
      <c r="A754" s="34"/>
      <c r="B754" s="34"/>
      <c r="C754" s="3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</row>
    <row r="755" spans="1:53" ht="13.5" customHeight="1" x14ac:dyDescent="0.2">
      <c r="A755" s="34"/>
      <c r="B755" s="34"/>
      <c r="C755" s="3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</row>
    <row r="756" spans="1:53" ht="13.5" customHeight="1" x14ac:dyDescent="0.2">
      <c r="A756" s="34"/>
      <c r="B756" s="34"/>
      <c r="C756" s="3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</row>
    <row r="757" spans="1:53" ht="13.5" customHeight="1" x14ac:dyDescent="0.2">
      <c r="A757" s="34"/>
      <c r="B757" s="34"/>
      <c r="C757" s="3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</row>
    <row r="758" spans="1:53" ht="13.5" customHeight="1" x14ac:dyDescent="0.2">
      <c r="A758" s="34"/>
      <c r="B758" s="34"/>
      <c r="C758" s="3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</row>
    <row r="759" spans="1:53" ht="13.5" customHeight="1" x14ac:dyDescent="0.2">
      <c r="A759" s="34"/>
      <c r="B759" s="34"/>
      <c r="C759" s="3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</row>
    <row r="760" spans="1:53" ht="13.5" customHeight="1" x14ac:dyDescent="0.2">
      <c r="A760" s="34"/>
      <c r="B760" s="34"/>
      <c r="C760" s="3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</row>
    <row r="761" spans="1:53" ht="13.5" customHeight="1" x14ac:dyDescent="0.2">
      <c r="A761" s="34"/>
      <c r="B761" s="34"/>
      <c r="C761" s="3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</row>
    <row r="762" spans="1:53" ht="13.5" customHeight="1" x14ac:dyDescent="0.2">
      <c r="A762" s="34"/>
      <c r="B762" s="34"/>
      <c r="C762" s="3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</row>
    <row r="763" spans="1:53" ht="13.5" customHeight="1" x14ac:dyDescent="0.2">
      <c r="A763" s="34"/>
      <c r="B763" s="34"/>
      <c r="C763" s="3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</row>
    <row r="764" spans="1:53" ht="13.5" customHeight="1" x14ac:dyDescent="0.2">
      <c r="A764" s="34"/>
      <c r="B764" s="34"/>
      <c r="C764" s="3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</row>
    <row r="765" spans="1:53" ht="13.5" customHeight="1" x14ac:dyDescent="0.2">
      <c r="A765" s="34"/>
      <c r="B765" s="34"/>
      <c r="C765" s="3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</row>
    <row r="766" spans="1:53" ht="13.5" customHeight="1" x14ac:dyDescent="0.2">
      <c r="A766" s="34"/>
      <c r="B766" s="34"/>
      <c r="C766" s="3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</row>
    <row r="767" spans="1:53" ht="13.5" customHeight="1" x14ac:dyDescent="0.2">
      <c r="A767" s="34"/>
      <c r="B767" s="34"/>
      <c r="C767" s="3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</row>
    <row r="768" spans="1:53" ht="13.5" customHeight="1" x14ac:dyDescent="0.2">
      <c r="A768" s="34"/>
      <c r="B768" s="34"/>
      <c r="C768" s="3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</row>
    <row r="769" spans="1:53" ht="13.5" customHeight="1" x14ac:dyDescent="0.2">
      <c r="A769" s="34"/>
      <c r="B769" s="34"/>
      <c r="C769" s="3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</row>
    <row r="770" spans="1:53" ht="13.5" customHeight="1" x14ac:dyDescent="0.2">
      <c r="A770" s="34"/>
      <c r="B770" s="34"/>
      <c r="C770" s="3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</row>
    <row r="771" spans="1:53" ht="13.5" customHeight="1" x14ac:dyDescent="0.2">
      <c r="A771" s="34"/>
      <c r="B771" s="34"/>
      <c r="C771" s="3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</row>
    <row r="772" spans="1:53" ht="13.5" customHeight="1" x14ac:dyDescent="0.2">
      <c r="A772" s="34"/>
      <c r="B772" s="34"/>
      <c r="C772" s="3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</row>
    <row r="773" spans="1:53" ht="13.5" customHeight="1" x14ac:dyDescent="0.2">
      <c r="A773" s="34"/>
      <c r="B773" s="34"/>
      <c r="C773" s="3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</row>
    <row r="774" spans="1:53" ht="13.5" customHeight="1" x14ac:dyDescent="0.2">
      <c r="A774" s="34"/>
      <c r="B774" s="34"/>
      <c r="C774" s="3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</row>
    <row r="775" spans="1:53" ht="13.5" customHeight="1" x14ac:dyDescent="0.2">
      <c r="A775" s="34"/>
      <c r="B775" s="34"/>
      <c r="C775" s="34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</row>
    <row r="776" spans="1:53" ht="13.5" customHeight="1" x14ac:dyDescent="0.2">
      <c r="A776" s="34"/>
      <c r="B776" s="34"/>
      <c r="C776" s="34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</row>
    <row r="777" spans="1:53" ht="13.5" customHeight="1" x14ac:dyDescent="0.2">
      <c r="A777" s="34"/>
      <c r="B777" s="34"/>
      <c r="C777" s="34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</row>
    <row r="778" spans="1:53" ht="13.5" customHeight="1" x14ac:dyDescent="0.2">
      <c r="A778" s="34"/>
      <c r="B778" s="34"/>
      <c r="C778" s="3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</row>
    <row r="779" spans="1:53" ht="13.5" customHeight="1" x14ac:dyDescent="0.2">
      <c r="A779" s="34"/>
      <c r="B779" s="34"/>
      <c r="C779" s="34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</row>
    <row r="780" spans="1:53" ht="13.5" customHeight="1" x14ac:dyDescent="0.2">
      <c r="A780" s="34"/>
      <c r="B780" s="34"/>
      <c r="C780" s="34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</row>
    <row r="781" spans="1:53" ht="13.5" customHeight="1" x14ac:dyDescent="0.2">
      <c r="A781" s="34"/>
      <c r="B781" s="34"/>
      <c r="C781" s="34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</row>
    <row r="782" spans="1:53" ht="13.5" customHeight="1" x14ac:dyDescent="0.2">
      <c r="A782" s="34"/>
      <c r="B782" s="34"/>
      <c r="C782" s="3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</row>
    <row r="783" spans="1:53" ht="13.5" customHeight="1" x14ac:dyDescent="0.2">
      <c r="A783" s="34"/>
      <c r="B783" s="34"/>
      <c r="C783" s="34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</row>
    <row r="784" spans="1:53" ht="13.5" customHeight="1" x14ac:dyDescent="0.2">
      <c r="A784" s="34"/>
      <c r="B784" s="34"/>
      <c r="C784" s="34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</row>
    <row r="785" spans="1:53" ht="13.5" customHeight="1" x14ac:dyDescent="0.2">
      <c r="A785" s="34"/>
      <c r="B785" s="34"/>
      <c r="C785" s="34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</row>
    <row r="786" spans="1:53" ht="13.5" customHeight="1" x14ac:dyDescent="0.2">
      <c r="A786" s="34"/>
      <c r="B786" s="34"/>
      <c r="C786" s="3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</row>
    <row r="787" spans="1:53" ht="13.5" customHeight="1" x14ac:dyDescent="0.2">
      <c r="A787" s="34"/>
      <c r="B787" s="34"/>
      <c r="C787" s="34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</row>
    <row r="788" spans="1:53" ht="13.5" customHeight="1" x14ac:dyDescent="0.2">
      <c r="A788" s="34"/>
      <c r="B788" s="34"/>
      <c r="C788" s="34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</row>
    <row r="789" spans="1:53" ht="13.5" customHeight="1" x14ac:dyDescent="0.2">
      <c r="A789" s="34"/>
      <c r="B789" s="34"/>
      <c r="C789" s="34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</row>
    <row r="790" spans="1:53" ht="13.5" customHeight="1" x14ac:dyDescent="0.2">
      <c r="A790" s="34"/>
      <c r="B790" s="34"/>
      <c r="C790" s="3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</row>
    <row r="791" spans="1:53" ht="13.5" customHeight="1" x14ac:dyDescent="0.2">
      <c r="A791" s="34"/>
      <c r="B791" s="34"/>
      <c r="C791" s="34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</row>
    <row r="792" spans="1:53" ht="13.5" customHeight="1" x14ac:dyDescent="0.2">
      <c r="A792" s="34"/>
      <c r="B792" s="34"/>
      <c r="C792" s="34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</row>
    <row r="793" spans="1:53" ht="13.5" customHeight="1" x14ac:dyDescent="0.2">
      <c r="A793" s="34"/>
      <c r="B793" s="34"/>
      <c r="C793" s="34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</row>
    <row r="794" spans="1:53" ht="13.5" customHeight="1" x14ac:dyDescent="0.2">
      <c r="A794" s="34"/>
      <c r="B794" s="34"/>
      <c r="C794" s="3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</row>
    <row r="795" spans="1:53" ht="13.5" customHeight="1" x14ac:dyDescent="0.2">
      <c r="A795" s="34"/>
      <c r="B795" s="34"/>
      <c r="C795" s="34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</row>
    <row r="796" spans="1:53" ht="13.5" customHeight="1" x14ac:dyDescent="0.2">
      <c r="A796" s="34"/>
      <c r="B796" s="34"/>
      <c r="C796" s="34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</row>
    <row r="797" spans="1:53" ht="13.5" customHeight="1" x14ac:dyDescent="0.2">
      <c r="A797" s="34"/>
      <c r="B797" s="34"/>
      <c r="C797" s="34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</row>
    <row r="798" spans="1:53" ht="13.5" customHeight="1" x14ac:dyDescent="0.2">
      <c r="A798" s="34"/>
      <c r="B798" s="34"/>
      <c r="C798" s="3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</row>
    <row r="799" spans="1:53" ht="13.5" customHeight="1" x14ac:dyDescent="0.2">
      <c r="A799" s="34"/>
      <c r="B799" s="34"/>
      <c r="C799" s="34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</row>
    <row r="800" spans="1:53" ht="13.5" customHeight="1" x14ac:dyDescent="0.2">
      <c r="A800" s="34"/>
      <c r="B800" s="34"/>
      <c r="C800" s="34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</row>
    <row r="801" spans="1:53" ht="13.5" customHeight="1" x14ac:dyDescent="0.2">
      <c r="A801" s="34"/>
      <c r="B801" s="34"/>
      <c r="C801" s="34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</row>
    <row r="802" spans="1:53" ht="13.5" customHeight="1" x14ac:dyDescent="0.2">
      <c r="A802" s="34"/>
      <c r="B802" s="34"/>
      <c r="C802" s="3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</row>
    <row r="803" spans="1:53" ht="13.5" customHeight="1" x14ac:dyDescent="0.2">
      <c r="A803" s="34"/>
      <c r="B803" s="34"/>
      <c r="C803" s="34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</row>
    <row r="804" spans="1:53" ht="13.5" customHeight="1" x14ac:dyDescent="0.2">
      <c r="A804" s="34"/>
      <c r="B804" s="34"/>
      <c r="C804" s="34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</row>
    <row r="805" spans="1:53" ht="13.5" customHeight="1" x14ac:dyDescent="0.2">
      <c r="A805" s="34"/>
      <c r="B805" s="34"/>
      <c r="C805" s="34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</row>
    <row r="806" spans="1:53" ht="13.5" customHeight="1" x14ac:dyDescent="0.2">
      <c r="A806" s="34"/>
      <c r="B806" s="34"/>
      <c r="C806" s="3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</row>
    <row r="807" spans="1:53" ht="13.5" customHeight="1" x14ac:dyDescent="0.2">
      <c r="A807" s="34"/>
      <c r="B807" s="34"/>
      <c r="C807" s="34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</row>
    <row r="808" spans="1:53" ht="13.5" customHeight="1" x14ac:dyDescent="0.2">
      <c r="A808" s="34"/>
      <c r="B808" s="34"/>
      <c r="C808" s="34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</row>
    <row r="809" spans="1:53" ht="13.5" customHeight="1" x14ac:dyDescent="0.2">
      <c r="A809" s="34"/>
      <c r="B809" s="34"/>
      <c r="C809" s="34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</row>
    <row r="810" spans="1:53" ht="13.5" customHeight="1" x14ac:dyDescent="0.2">
      <c r="A810" s="34"/>
      <c r="B810" s="34"/>
      <c r="C810" s="3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</row>
    <row r="811" spans="1:53" ht="13.5" customHeight="1" x14ac:dyDescent="0.2">
      <c r="A811" s="34"/>
      <c r="B811" s="34"/>
      <c r="C811" s="34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</row>
    <row r="812" spans="1:53" ht="13.5" customHeight="1" x14ac:dyDescent="0.2">
      <c r="A812" s="34"/>
      <c r="B812" s="34"/>
      <c r="C812" s="34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</row>
    <row r="813" spans="1:53" ht="13.5" customHeight="1" x14ac:dyDescent="0.2">
      <c r="A813" s="34"/>
      <c r="B813" s="34"/>
      <c r="C813" s="34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</row>
    <row r="814" spans="1:53" ht="13.5" customHeight="1" x14ac:dyDescent="0.2">
      <c r="A814" s="34"/>
      <c r="B814" s="34"/>
      <c r="C814" s="3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</row>
    <row r="815" spans="1:53" ht="13.5" customHeight="1" x14ac:dyDescent="0.2">
      <c r="A815" s="34"/>
      <c r="B815" s="34"/>
      <c r="C815" s="34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</row>
    <row r="816" spans="1:53" ht="13.5" customHeight="1" x14ac:dyDescent="0.2">
      <c r="A816" s="34"/>
      <c r="B816" s="34"/>
      <c r="C816" s="34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</row>
    <row r="817" spans="1:53" ht="13.5" customHeight="1" x14ac:dyDescent="0.2">
      <c r="A817" s="34"/>
      <c r="B817" s="34"/>
      <c r="C817" s="34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</row>
    <row r="818" spans="1:53" ht="13.5" customHeight="1" x14ac:dyDescent="0.2">
      <c r="A818" s="34"/>
      <c r="B818" s="34"/>
      <c r="C818" s="3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</row>
    <row r="819" spans="1:53" ht="13.5" customHeight="1" x14ac:dyDescent="0.2">
      <c r="A819" s="34"/>
      <c r="B819" s="34"/>
      <c r="C819" s="34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</row>
    <row r="820" spans="1:53" ht="13.5" customHeight="1" x14ac:dyDescent="0.2">
      <c r="A820" s="34"/>
      <c r="B820" s="34"/>
      <c r="C820" s="34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</row>
    <row r="821" spans="1:53" ht="13.5" customHeight="1" x14ac:dyDescent="0.2">
      <c r="A821" s="34"/>
      <c r="B821" s="34"/>
      <c r="C821" s="34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</row>
    <row r="822" spans="1:53" ht="13.5" customHeight="1" x14ac:dyDescent="0.2">
      <c r="A822" s="34"/>
      <c r="B822" s="34"/>
      <c r="C822" s="3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</row>
    <row r="823" spans="1:53" ht="13.5" customHeight="1" x14ac:dyDescent="0.2">
      <c r="A823" s="34"/>
      <c r="B823" s="34"/>
      <c r="C823" s="34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</row>
    <row r="824" spans="1:53" ht="13.5" customHeight="1" x14ac:dyDescent="0.2">
      <c r="A824" s="34"/>
      <c r="B824" s="34"/>
      <c r="C824" s="34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</row>
    <row r="825" spans="1:53" ht="13.5" customHeight="1" x14ac:dyDescent="0.2">
      <c r="A825" s="34"/>
      <c r="B825" s="34"/>
      <c r="C825" s="34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</row>
    <row r="826" spans="1:53" ht="13.5" customHeight="1" x14ac:dyDescent="0.2">
      <c r="A826" s="34"/>
      <c r="B826" s="34"/>
      <c r="C826" s="3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</row>
    <row r="827" spans="1:53" ht="13.5" customHeight="1" x14ac:dyDescent="0.2">
      <c r="A827" s="34"/>
      <c r="B827" s="34"/>
      <c r="C827" s="34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</row>
    <row r="828" spans="1:53" ht="13.5" customHeight="1" x14ac:dyDescent="0.2">
      <c r="A828" s="34"/>
      <c r="B828" s="34"/>
      <c r="C828" s="34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</row>
    <row r="829" spans="1:53" ht="13.5" customHeight="1" x14ac:dyDescent="0.2">
      <c r="A829" s="34"/>
      <c r="B829" s="34"/>
      <c r="C829" s="34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</row>
    <row r="830" spans="1:53" ht="13.5" customHeight="1" x14ac:dyDescent="0.2">
      <c r="A830" s="34"/>
      <c r="B830" s="34"/>
      <c r="C830" s="3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</row>
    <row r="831" spans="1:53" ht="13.5" customHeight="1" x14ac:dyDescent="0.2">
      <c r="A831" s="34"/>
      <c r="B831" s="34"/>
      <c r="C831" s="34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</row>
    <row r="832" spans="1:53" ht="13.5" customHeight="1" x14ac:dyDescent="0.2">
      <c r="A832" s="34"/>
      <c r="B832" s="34"/>
      <c r="C832" s="34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</row>
    <row r="833" spans="1:53" ht="13.5" customHeight="1" x14ac:dyDescent="0.2">
      <c r="A833" s="34"/>
      <c r="B833" s="34"/>
      <c r="C833" s="34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</row>
    <row r="834" spans="1:53" ht="13.5" customHeight="1" x14ac:dyDescent="0.2">
      <c r="A834" s="34"/>
      <c r="B834" s="34"/>
      <c r="C834" s="3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</row>
    <row r="835" spans="1:53" ht="13.5" customHeight="1" x14ac:dyDescent="0.2">
      <c r="A835" s="34"/>
      <c r="B835" s="34"/>
      <c r="C835" s="34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</row>
    <row r="836" spans="1:53" ht="13.5" customHeight="1" x14ac:dyDescent="0.2">
      <c r="A836" s="34"/>
      <c r="B836" s="34"/>
      <c r="C836" s="34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</row>
    <row r="837" spans="1:53" ht="13.5" customHeight="1" x14ac:dyDescent="0.2">
      <c r="A837" s="34"/>
      <c r="B837" s="34"/>
      <c r="C837" s="34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</row>
    <row r="838" spans="1:53" ht="13.5" customHeight="1" x14ac:dyDescent="0.2">
      <c r="A838" s="34"/>
      <c r="B838" s="34"/>
      <c r="C838" s="3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</row>
    <row r="839" spans="1:53" ht="13.5" customHeight="1" x14ac:dyDescent="0.2">
      <c r="A839" s="34"/>
      <c r="B839" s="34"/>
      <c r="C839" s="34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</row>
    <row r="840" spans="1:53" ht="13.5" customHeight="1" x14ac:dyDescent="0.2">
      <c r="A840" s="34"/>
      <c r="B840" s="34"/>
      <c r="C840" s="34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</row>
    <row r="841" spans="1:53" ht="13.5" customHeight="1" x14ac:dyDescent="0.2">
      <c r="A841" s="34"/>
      <c r="B841" s="34"/>
      <c r="C841" s="34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</row>
    <row r="842" spans="1:53" ht="13.5" customHeight="1" x14ac:dyDescent="0.2">
      <c r="A842" s="34"/>
      <c r="B842" s="34"/>
      <c r="C842" s="3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</row>
    <row r="843" spans="1:53" ht="13.5" customHeight="1" x14ac:dyDescent="0.2">
      <c r="A843" s="34"/>
      <c r="B843" s="34"/>
      <c r="C843" s="34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</row>
    <row r="844" spans="1:53" ht="13.5" customHeight="1" x14ac:dyDescent="0.2">
      <c r="A844" s="34"/>
      <c r="B844" s="34"/>
      <c r="C844" s="34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</row>
    <row r="845" spans="1:53" ht="13.5" customHeight="1" x14ac:dyDescent="0.2">
      <c r="A845" s="34"/>
      <c r="B845" s="34"/>
      <c r="C845" s="34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</row>
    <row r="846" spans="1:53" ht="13.5" customHeight="1" x14ac:dyDescent="0.2">
      <c r="A846" s="34"/>
      <c r="B846" s="34"/>
      <c r="C846" s="3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</row>
    <row r="847" spans="1:53" ht="13.5" customHeight="1" x14ac:dyDescent="0.2">
      <c r="A847" s="34"/>
      <c r="B847" s="34"/>
      <c r="C847" s="34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</row>
    <row r="848" spans="1:53" ht="13.5" customHeight="1" x14ac:dyDescent="0.2">
      <c r="A848" s="34"/>
      <c r="B848" s="34"/>
      <c r="C848" s="34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</row>
    <row r="849" spans="1:53" ht="13.5" customHeight="1" x14ac:dyDescent="0.2">
      <c r="A849" s="34"/>
      <c r="B849" s="34"/>
      <c r="C849" s="34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</row>
    <row r="850" spans="1:53" ht="13.5" customHeight="1" x14ac:dyDescent="0.2">
      <c r="A850" s="34"/>
      <c r="B850" s="34"/>
      <c r="C850" s="3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</row>
    <row r="851" spans="1:53" ht="13.5" customHeight="1" x14ac:dyDescent="0.2">
      <c r="A851" s="34"/>
      <c r="B851" s="34"/>
      <c r="C851" s="34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</row>
    <row r="852" spans="1:53" ht="13.5" customHeight="1" x14ac:dyDescent="0.2">
      <c r="A852" s="34"/>
      <c r="B852" s="34"/>
      <c r="C852" s="34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</row>
    <row r="853" spans="1:53" ht="13.5" customHeight="1" x14ac:dyDescent="0.2">
      <c r="A853" s="34"/>
      <c r="B853" s="34"/>
      <c r="C853" s="34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</row>
    <row r="854" spans="1:53" ht="13.5" customHeight="1" x14ac:dyDescent="0.2">
      <c r="A854" s="34"/>
      <c r="B854" s="34"/>
      <c r="C854" s="3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</row>
    <row r="855" spans="1:53" ht="13.5" customHeight="1" x14ac:dyDescent="0.2">
      <c r="A855" s="34"/>
      <c r="B855" s="34"/>
      <c r="C855" s="34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</row>
    <row r="856" spans="1:53" ht="13.5" customHeight="1" x14ac:dyDescent="0.2">
      <c r="A856" s="34"/>
      <c r="B856" s="34"/>
      <c r="C856" s="34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</row>
    <row r="857" spans="1:53" ht="13.5" customHeight="1" x14ac:dyDescent="0.2">
      <c r="A857" s="34"/>
      <c r="B857" s="34"/>
      <c r="C857" s="34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</row>
    <row r="858" spans="1:53" ht="13.5" customHeight="1" x14ac:dyDescent="0.2">
      <c r="A858" s="34"/>
      <c r="B858" s="34"/>
      <c r="C858" s="3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</row>
    <row r="859" spans="1:53" ht="13.5" customHeight="1" x14ac:dyDescent="0.2">
      <c r="A859" s="34"/>
      <c r="B859" s="34"/>
      <c r="C859" s="34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</row>
    <row r="860" spans="1:53" ht="13.5" customHeight="1" x14ac:dyDescent="0.2">
      <c r="A860" s="34"/>
      <c r="B860" s="34"/>
      <c r="C860" s="34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</row>
    <row r="861" spans="1:53" ht="13.5" customHeight="1" x14ac:dyDescent="0.2">
      <c r="A861" s="34"/>
      <c r="B861" s="34"/>
      <c r="C861" s="34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</row>
    <row r="862" spans="1:53" ht="13.5" customHeight="1" x14ac:dyDescent="0.2">
      <c r="A862" s="34"/>
      <c r="B862" s="34"/>
      <c r="C862" s="3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</row>
    <row r="863" spans="1:53" ht="13.5" customHeight="1" x14ac:dyDescent="0.2">
      <c r="A863" s="34"/>
      <c r="B863" s="34"/>
      <c r="C863" s="34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</row>
    <row r="864" spans="1:53" ht="13.5" customHeight="1" x14ac:dyDescent="0.2">
      <c r="A864" s="34"/>
      <c r="B864" s="34"/>
      <c r="C864" s="34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</row>
    <row r="865" spans="1:53" ht="13.5" customHeight="1" x14ac:dyDescent="0.2">
      <c r="A865" s="34"/>
      <c r="B865" s="34"/>
      <c r="C865" s="34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</row>
    <row r="866" spans="1:53" ht="13.5" customHeight="1" x14ac:dyDescent="0.2">
      <c r="A866" s="34"/>
      <c r="B866" s="34"/>
      <c r="C866" s="3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</row>
    <row r="867" spans="1:53" ht="13.5" customHeight="1" x14ac:dyDescent="0.2">
      <c r="A867" s="34"/>
      <c r="B867" s="34"/>
      <c r="C867" s="34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</row>
    <row r="868" spans="1:53" ht="13.5" customHeight="1" x14ac:dyDescent="0.2">
      <c r="A868" s="34"/>
      <c r="B868" s="34"/>
      <c r="C868" s="34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</row>
    <row r="869" spans="1:53" ht="13.5" customHeight="1" x14ac:dyDescent="0.2">
      <c r="A869" s="34"/>
      <c r="B869" s="34"/>
      <c r="C869" s="34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</row>
    <row r="870" spans="1:53" ht="13.5" customHeight="1" x14ac:dyDescent="0.2">
      <c r="A870" s="34"/>
      <c r="B870" s="34"/>
      <c r="C870" s="3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</row>
    <row r="871" spans="1:53" ht="13.5" customHeight="1" x14ac:dyDescent="0.2">
      <c r="A871" s="34"/>
      <c r="B871" s="34"/>
      <c r="C871" s="34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</row>
    <row r="872" spans="1:53" ht="13.5" customHeight="1" x14ac:dyDescent="0.2">
      <c r="A872" s="34"/>
      <c r="B872" s="34"/>
      <c r="C872" s="34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</row>
    <row r="873" spans="1:53" ht="13.5" customHeight="1" x14ac:dyDescent="0.2">
      <c r="A873" s="34"/>
      <c r="B873" s="34"/>
      <c r="C873" s="34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</row>
    <row r="874" spans="1:53" ht="13.5" customHeight="1" x14ac:dyDescent="0.2">
      <c r="A874" s="34"/>
      <c r="B874" s="34"/>
      <c r="C874" s="3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</row>
    <row r="875" spans="1:53" ht="13.5" customHeight="1" x14ac:dyDescent="0.2">
      <c r="A875" s="34"/>
      <c r="B875" s="34"/>
      <c r="C875" s="34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</row>
    <row r="876" spans="1:53" ht="13.5" customHeight="1" x14ac:dyDescent="0.2">
      <c r="A876" s="34"/>
      <c r="B876" s="34"/>
      <c r="C876" s="34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</row>
    <row r="877" spans="1:53" ht="13.5" customHeight="1" x14ac:dyDescent="0.2">
      <c r="A877" s="34"/>
      <c r="B877" s="34"/>
      <c r="C877" s="34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</row>
    <row r="878" spans="1:53" ht="13.5" customHeight="1" x14ac:dyDescent="0.2">
      <c r="A878" s="34"/>
      <c r="B878" s="34"/>
      <c r="C878" s="3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</row>
    <row r="879" spans="1:53" ht="13.5" customHeight="1" x14ac:dyDescent="0.2">
      <c r="A879" s="34"/>
      <c r="B879" s="34"/>
      <c r="C879" s="34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</row>
    <row r="880" spans="1:53" ht="13.5" customHeight="1" x14ac:dyDescent="0.2">
      <c r="A880" s="34"/>
      <c r="B880" s="34"/>
      <c r="C880" s="34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</row>
    <row r="881" spans="1:53" ht="13.5" customHeight="1" x14ac:dyDescent="0.2">
      <c r="A881" s="34"/>
      <c r="B881" s="34"/>
      <c r="C881" s="34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</row>
    <row r="882" spans="1:53" ht="13.5" customHeight="1" x14ac:dyDescent="0.2">
      <c r="A882" s="34"/>
      <c r="B882" s="34"/>
      <c r="C882" s="3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</row>
    <row r="883" spans="1:53" ht="13.5" customHeight="1" x14ac:dyDescent="0.2">
      <c r="A883" s="34"/>
      <c r="B883" s="34"/>
      <c r="C883" s="34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</row>
    <row r="884" spans="1:53" ht="13.5" customHeight="1" x14ac:dyDescent="0.2">
      <c r="A884" s="34"/>
      <c r="B884" s="34"/>
      <c r="C884" s="34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</row>
    <row r="885" spans="1:53" ht="13.5" customHeight="1" x14ac:dyDescent="0.2">
      <c r="A885" s="34"/>
      <c r="B885" s="34"/>
      <c r="C885" s="34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</row>
    <row r="886" spans="1:53" ht="13.5" customHeight="1" x14ac:dyDescent="0.2">
      <c r="A886" s="34"/>
      <c r="B886" s="34"/>
      <c r="C886" s="3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</row>
    <row r="887" spans="1:53" ht="13.5" customHeight="1" x14ac:dyDescent="0.2">
      <c r="A887" s="34"/>
      <c r="B887" s="34"/>
      <c r="C887" s="34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</row>
    <row r="888" spans="1:53" ht="13.5" customHeight="1" x14ac:dyDescent="0.2">
      <c r="A888" s="34"/>
      <c r="B888" s="34"/>
      <c r="C888" s="34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</row>
    <row r="889" spans="1:53" ht="13.5" customHeight="1" x14ac:dyDescent="0.2">
      <c r="A889" s="34"/>
      <c r="B889" s="34"/>
      <c r="C889" s="34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</row>
    <row r="890" spans="1:53" ht="13.5" customHeight="1" x14ac:dyDescent="0.2">
      <c r="A890" s="34"/>
      <c r="B890" s="34"/>
      <c r="C890" s="3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</row>
    <row r="891" spans="1:53" ht="13.5" customHeight="1" x14ac:dyDescent="0.2">
      <c r="A891" s="34"/>
      <c r="B891" s="34"/>
      <c r="C891" s="34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</row>
    <row r="892" spans="1:53" ht="13.5" customHeight="1" x14ac:dyDescent="0.2">
      <c r="A892" s="34"/>
      <c r="B892" s="34"/>
      <c r="C892" s="34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</row>
    <row r="893" spans="1:53" ht="13.5" customHeight="1" x14ac:dyDescent="0.2">
      <c r="A893" s="34"/>
      <c r="B893" s="34"/>
      <c r="C893" s="34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</row>
    <row r="894" spans="1:53" ht="13.5" customHeight="1" x14ac:dyDescent="0.2">
      <c r="A894" s="34"/>
      <c r="B894" s="34"/>
      <c r="C894" s="3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</row>
    <row r="895" spans="1:53" ht="13.5" customHeight="1" x14ac:dyDescent="0.2">
      <c r="A895" s="34"/>
      <c r="B895" s="34"/>
      <c r="C895" s="34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</row>
    <row r="896" spans="1:53" ht="13.5" customHeight="1" x14ac:dyDescent="0.2">
      <c r="A896" s="34"/>
      <c r="B896" s="34"/>
      <c r="C896" s="34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</row>
    <row r="897" spans="1:53" ht="13.5" customHeight="1" x14ac:dyDescent="0.2">
      <c r="A897" s="34"/>
      <c r="B897" s="34"/>
      <c r="C897" s="34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</row>
    <row r="898" spans="1:53" ht="13.5" customHeight="1" x14ac:dyDescent="0.2">
      <c r="A898" s="34"/>
      <c r="B898" s="34"/>
      <c r="C898" s="3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</row>
    <row r="899" spans="1:53" ht="13.5" customHeight="1" x14ac:dyDescent="0.2">
      <c r="A899" s="34"/>
      <c r="B899" s="34"/>
      <c r="C899" s="34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</row>
    <row r="900" spans="1:53" ht="13.5" customHeight="1" x14ac:dyDescent="0.2">
      <c r="A900" s="34"/>
      <c r="B900" s="34"/>
      <c r="C900" s="34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</row>
    <row r="901" spans="1:53" ht="13.5" customHeight="1" x14ac:dyDescent="0.2">
      <c r="A901" s="34"/>
      <c r="B901" s="34"/>
      <c r="C901" s="34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</row>
    <row r="902" spans="1:53" ht="13.5" customHeight="1" x14ac:dyDescent="0.2">
      <c r="A902" s="34"/>
      <c r="B902" s="34"/>
      <c r="C902" s="34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</row>
    <row r="903" spans="1:53" ht="13.5" customHeight="1" x14ac:dyDescent="0.2">
      <c r="A903" s="34"/>
      <c r="B903" s="34"/>
      <c r="C903" s="34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</row>
    <row r="904" spans="1:53" ht="13.5" customHeight="1" x14ac:dyDescent="0.2">
      <c r="A904" s="34"/>
      <c r="B904" s="34"/>
      <c r="C904" s="34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</row>
    <row r="905" spans="1:53" ht="13.5" customHeight="1" x14ac:dyDescent="0.2">
      <c r="A905" s="34"/>
      <c r="B905" s="34"/>
      <c r="C905" s="34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</row>
    <row r="906" spans="1:53" ht="13.5" customHeight="1" x14ac:dyDescent="0.2">
      <c r="A906" s="34"/>
      <c r="B906" s="34"/>
      <c r="C906" s="34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</row>
    <row r="907" spans="1:53" ht="13.5" customHeight="1" x14ac:dyDescent="0.2">
      <c r="A907" s="34"/>
      <c r="B907" s="34"/>
      <c r="C907" s="34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</row>
    <row r="908" spans="1:53" ht="13.5" customHeight="1" x14ac:dyDescent="0.2">
      <c r="A908" s="34"/>
      <c r="B908" s="34"/>
      <c r="C908" s="34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</row>
    <row r="909" spans="1:53" ht="13.5" customHeight="1" x14ac:dyDescent="0.2">
      <c r="A909" s="34"/>
      <c r="B909" s="34"/>
      <c r="C909" s="34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</row>
    <row r="910" spans="1:53" ht="13.5" customHeight="1" x14ac:dyDescent="0.2">
      <c r="A910" s="34"/>
      <c r="B910" s="34"/>
      <c r="C910" s="34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</row>
    <row r="911" spans="1:53" ht="13.5" customHeight="1" x14ac:dyDescent="0.2">
      <c r="A911" s="34"/>
      <c r="B911" s="34"/>
      <c r="C911" s="34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</row>
    <row r="912" spans="1:53" ht="13.5" customHeight="1" x14ac:dyDescent="0.2">
      <c r="A912" s="34"/>
      <c r="B912" s="34"/>
      <c r="C912" s="34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</row>
    <row r="913" spans="1:53" ht="13.5" customHeight="1" x14ac:dyDescent="0.2">
      <c r="A913" s="34"/>
      <c r="B913" s="34"/>
      <c r="C913" s="34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</row>
    <row r="914" spans="1:53" ht="13.5" customHeight="1" x14ac:dyDescent="0.2">
      <c r="A914" s="34"/>
      <c r="B914" s="34"/>
      <c r="C914" s="34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</row>
    <row r="915" spans="1:53" ht="13.5" customHeight="1" x14ac:dyDescent="0.2">
      <c r="A915" s="34"/>
      <c r="B915" s="34"/>
      <c r="C915" s="34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</row>
    <row r="916" spans="1:53" ht="13.5" customHeight="1" x14ac:dyDescent="0.2">
      <c r="A916" s="34"/>
      <c r="B916" s="34"/>
      <c r="C916" s="34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</row>
    <row r="917" spans="1:53" ht="13.5" customHeight="1" x14ac:dyDescent="0.2">
      <c r="A917" s="34"/>
      <c r="B917" s="34"/>
      <c r="C917" s="34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</row>
    <row r="918" spans="1:53" ht="13.5" customHeight="1" x14ac:dyDescent="0.2">
      <c r="A918" s="34"/>
      <c r="B918" s="34"/>
      <c r="C918" s="34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</row>
    <row r="919" spans="1:53" ht="13.5" customHeight="1" x14ac:dyDescent="0.2">
      <c r="A919" s="34"/>
      <c r="B919" s="34"/>
      <c r="C919" s="34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</row>
    <row r="920" spans="1:53" ht="13.5" customHeight="1" x14ac:dyDescent="0.2">
      <c r="A920" s="34"/>
      <c r="B920" s="34"/>
      <c r="C920" s="34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</row>
    <row r="921" spans="1:53" ht="13.5" customHeight="1" x14ac:dyDescent="0.2">
      <c r="A921" s="34"/>
      <c r="B921" s="34"/>
      <c r="C921" s="34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</row>
    <row r="922" spans="1:53" ht="13.5" customHeight="1" x14ac:dyDescent="0.2">
      <c r="A922" s="34"/>
      <c r="B922" s="34"/>
      <c r="C922" s="34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</row>
    <row r="923" spans="1:53" ht="13.5" customHeight="1" x14ac:dyDescent="0.2">
      <c r="A923" s="34"/>
      <c r="B923" s="34"/>
      <c r="C923" s="34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</row>
    <row r="924" spans="1:53" ht="13.5" customHeight="1" x14ac:dyDescent="0.2">
      <c r="A924" s="34"/>
      <c r="B924" s="34"/>
      <c r="C924" s="34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</row>
    <row r="925" spans="1:53" ht="13.5" customHeight="1" x14ac:dyDescent="0.2">
      <c r="A925" s="34"/>
      <c r="B925" s="34"/>
      <c r="C925" s="34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</row>
    <row r="926" spans="1:53" ht="13.5" customHeight="1" x14ac:dyDescent="0.2">
      <c r="A926" s="34"/>
      <c r="B926" s="34"/>
      <c r="C926" s="34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</row>
    <row r="927" spans="1:53" ht="13.5" customHeight="1" x14ac:dyDescent="0.2">
      <c r="A927" s="34"/>
      <c r="B927" s="34"/>
      <c r="C927" s="34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</row>
    <row r="928" spans="1:53" ht="13.5" customHeight="1" x14ac:dyDescent="0.2">
      <c r="A928" s="34"/>
      <c r="B928" s="34"/>
      <c r="C928" s="34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</row>
    <row r="929" spans="1:53" ht="13.5" customHeight="1" x14ac:dyDescent="0.2">
      <c r="A929" s="34"/>
      <c r="B929" s="34"/>
      <c r="C929" s="34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</row>
    <row r="930" spans="1:53" ht="13.5" customHeight="1" x14ac:dyDescent="0.2">
      <c r="A930" s="34"/>
      <c r="B930" s="34"/>
      <c r="C930" s="34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</row>
    <row r="931" spans="1:53" ht="13.5" customHeight="1" x14ac:dyDescent="0.2">
      <c r="A931" s="34"/>
      <c r="B931" s="34"/>
      <c r="C931" s="34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</row>
    <row r="932" spans="1:53" ht="13.5" customHeight="1" x14ac:dyDescent="0.2">
      <c r="A932" s="34"/>
      <c r="B932" s="34"/>
      <c r="C932" s="34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</row>
    <row r="933" spans="1:53" ht="13.5" customHeight="1" x14ac:dyDescent="0.2">
      <c r="A933" s="34"/>
      <c r="B933" s="34"/>
      <c r="C933" s="34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</row>
    <row r="934" spans="1:53" ht="13.5" customHeight="1" x14ac:dyDescent="0.2">
      <c r="A934" s="34"/>
      <c r="B934" s="34"/>
      <c r="C934" s="34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</row>
    <row r="935" spans="1:53" ht="13.5" customHeight="1" x14ac:dyDescent="0.2">
      <c r="A935" s="34"/>
      <c r="B935" s="34"/>
      <c r="C935" s="34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</row>
    <row r="936" spans="1:53" ht="13.5" customHeight="1" x14ac:dyDescent="0.2">
      <c r="A936" s="34"/>
      <c r="B936" s="34"/>
      <c r="C936" s="34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</row>
    <row r="937" spans="1:53" ht="13.5" customHeight="1" x14ac:dyDescent="0.2">
      <c r="A937" s="34"/>
      <c r="B937" s="34"/>
      <c r="C937" s="34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</row>
    <row r="938" spans="1:53" ht="13.5" customHeight="1" x14ac:dyDescent="0.2">
      <c r="A938" s="34"/>
      <c r="B938" s="34"/>
      <c r="C938" s="34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</row>
    <row r="939" spans="1:53" ht="13.5" customHeight="1" x14ac:dyDescent="0.2">
      <c r="A939" s="34"/>
      <c r="B939" s="34"/>
      <c r="C939" s="34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</row>
    <row r="940" spans="1:53" ht="13.5" customHeight="1" x14ac:dyDescent="0.2">
      <c r="A940" s="34"/>
      <c r="B940" s="34"/>
      <c r="C940" s="34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</row>
    <row r="941" spans="1:53" ht="13.5" customHeight="1" x14ac:dyDescent="0.2">
      <c r="A941" s="34"/>
      <c r="B941" s="34"/>
      <c r="C941" s="34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</row>
    <row r="942" spans="1:53" ht="13.5" customHeight="1" x14ac:dyDescent="0.2">
      <c r="A942" s="34"/>
      <c r="B942" s="34"/>
      <c r="C942" s="34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</row>
    <row r="943" spans="1:53" ht="13.5" customHeight="1" x14ac:dyDescent="0.2">
      <c r="A943" s="34"/>
      <c r="B943" s="34"/>
      <c r="C943" s="34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</row>
    <row r="944" spans="1:53" ht="13.5" customHeight="1" x14ac:dyDescent="0.2">
      <c r="A944" s="34"/>
      <c r="B944" s="34"/>
      <c r="C944" s="34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</row>
    <row r="945" spans="1:53" ht="13.5" customHeight="1" x14ac:dyDescent="0.2">
      <c r="A945" s="34"/>
      <c r="B945" s="34"/>
      <c r="C945" s="34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</row>
    <row r="946" spans="1:53" ht="13.5" customHeight="1" x14ac:dyDescent="0.2">
      <c r="A946" s="34"/>
      <c r="B946" s="34"/>
      <c r="C946" s="34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</row>
    <row r="947" spans="1:53" ht="13.5" customHeight="1" x14ac:dyDescent="0.2">
      <c r="A947" s="34"/>
      <c r="B947" s="34"/>
      <c r="C947" s="34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</row>
    <row r="948" spans="1:53" ht="13.5" customHeight="1" x14ac:dyDescent="0.2">
      <c r="A948" s="34"/>
      <c r="B948" s="34"/>
      <c r="C948" s="34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</row>
    <row r="949" spans="1:53" ht="13.5" customHeight="1" x14ac:dyDescent="0.2">
      <c r="A949" s="34"/>
      <c r="B949" s="34"/>
      <c r="C949" s="34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</row>
    <row r="950" spans="1:53" ht="13.5" customHeight="1" x14ac:dyDescent="0.2">
      <c r="A950" s="34"/>
      <c r="B950" s="34"/>
      <c r="C950" s="34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</row>
    <row r="951" spans="1:53" ht="13.5" customHeight="1" x14ac:dyDescent="0.2">
      <c r="A951" s="34"/>
      <c r="B951" s="34"/>
      <c r="C951" s="34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</row>
    <row r="952" spans="1:53" ht="13.5" customHeight="1" x14ac:dyDescent="0.2">
      <c r="A952" s="34"/>
      <c r="B952" s="34"/>
      <c r="C952" s="34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</row>
    <row r="953" spans="1:53" ht="13.5" customHeight="1" x14ac:dyDescent="0.2">
      <c r="A953" s="34"/>
      <c r="B953" s="34"/>
      <c r="C953" s="34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</row>
    <row r="954" spans="1:53" ht="13.5" customHeight="1" x14ac:dyDescent="0.2">
      <c r="A954" s="34"/>
      <c r="B954" s="34"/>
      <c r="C954" s="34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</row>
    <row r="955" spans="1:53" ht="13.5" customHeight="1" x14ac:dyDescent="0.2">
      <c r="A955" s="34"/>
      <c r="B955" s="34"/>
      <c r="C955" s="34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</row>
    <row r="956" spans="1:53" ht="13.5" customHeight="1" x14ac:dyDescent="0.2">
      <c r="A956" s="34"/>
      <c r="B956" s="34"/>
      <c r="C956" s="34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</row>
    <row r="957" spans="1:53" ht="13.5" customHeight="1" x14ac:dyDescent="0.2">
      <c r="A957" s="34"/>
      <c r="B957" s="34"/>
      <c r="C957" s="34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</row>
    <row r="958" spans="1:53" ht="13.5" customHeight="1" x14ac:dyDescent="0.2">
      <c r="A958" s="34"/>
      <c r="B958" s="34"/>
      <c r="C958" s="34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</row>
    <row r="959" spans="1:53" ht="13.5" customHeight="1" x14ac:dyDescent="0.2">
      <c r="A959" s="34"/>
      <c r="B959" s="34"/>
      <c r="C959" s="34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</row>
    <row r="960" spans="1:53" ht="13.5" customHeight="1" x14ac:dyDescent="0.2">
      <c r="A960" s="34"/>
      <c r="B960" s="34"/>
      <c r="C960" s="34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</row>
    <row r="961" spans="1:53" ht="13.5" customHeight="1" x14ac:dyDescent="0.2">
      <c r="A961" s="34"/>
      <c r="B961" s="34"/>
      <c r="C961" s="34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</row>
    <row r="962" spans="1:53" ht="13.5" customHeight="1" x14ac:dyDescent="0.2">
      <c r="A962" s="34"/>
      <c r="B962" s="34"/>
      <c r="C962" s="34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</row>
    <row r="963" spans="1:53" ht="13.5" customHeight="1" x14ac:dyDescent="0.2">
      <c r="A963" s="34"/>
      <c r="B963" s="34"/>
      <c r="C963" s="34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</row>
    <row r="964" spans="1:53" ht="13.5" customHeight="1" x14ac:dyDescent="0.2">
      <c r="A964" s="34"/>
      <c r="B964" s="34"/>
      <c r="C964" s="34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</row>
    <row r="965" spans="1:53" ht="13.5" customHeight="1" x14ac:dyDescent="0.2">
      <c r="A965" s="34"/>
      <c r="B965" s="34"/>
      <c r="C965" s="34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</row>
    <row r="966" spans="1:53" ht="13.5" customHeight="1" x14ac:dyDescent="0.2">
      <c r="A966" s="34"/>
      <c r="B966" s="34"/>
      <c r="C966" s="34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</row>
    <row r="967" spans="1:53" ht="13.5" customHeight="1" x14ac:dyDescent="0.2">
      <c r="A967" s="34"/>
      <c r="B967" s="34"/>
      <c r="C967" s="34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</row>
    <row r="968" spans="1:53" ht="13.5" customHeight="1" x14ac:dyDescent="0.2">
      <c r="A968" s="34"/>
      <c r="B968" s="34"/>
      <c r="C968" s="34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</row>
    <row r="969" spans="1:53" ht="13.5" customHeight="1" x14ac:dyDescent="0.2">
      <c r="A969" s="34"/>
      <c r="B969" s="34"/>
      <c r="C969" s="34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</row>
    <row r="970" spans="1:53" ht="13.5" customHeight="1" x14ac:dyDescent="0.2">
      <c r="A970" s="34"/>
      <c r="B970" s="34"/>
      <c r="C970" s="34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</row>
    <row r="971" spans="1:53" ht="13.5" customHeight="1" x14ac:dyDescent="0.2">
      <c r="A971" s="34"/>
      <c r="B971" s="34"/>
      <c r="C971" s="34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</row>
    <row r="972" spans="1:53" ht="13.5" customHeight="1" x14ac:dyDescent="0.2">
      <c r="A972" s="34"/>
      <c r="B972" s="34"/>
      <c r="C972" s="34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</row>
    <row r="973" spans="1:53" ht="13.5" customHeight="1" x14ac:dyDescent="0.2">
      <c r="A973" s="34"/>
      <c r="B973" s="34"/>
      <c r="C973" s="34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</row>
    <row r="974" spans="1:53" ht="13.5" customHeight="1" x14ac:dyDescent="0.2">
      <c r="A974" s="34"/>
      <c r="B974" s="34"/>
      <c r="C974" s="34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</row>
    <row r="975" spans="1:53" ht="13.5" customHeight="1" x14ac:dyDescent="0.2">
      <c r="A975" s="34"/>
      <c r="B975" s="34"/>
      <c r="C975" s="34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</row>
    <row r="976" spans="1:53" ht="13.5" customHeight="1" x14ac:dyDescent="0.2">
      <c r="A976" s="34"/>
      <c r="B976" s="34"/>
      <c r="C976" s="34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</row>
    <row r="977" spans="1:53" ht="13.5" customHeight="1" x14ac:dyDescent="0.2">
      <c r="A977" s="34"/>
      <c r="B977" s="34"/>
      <c r="C977" s="34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</row>
    <row r="978" spans="1:53" ht="13.5" customHeight="1" x14ac:dyDescent="0.2">
      <c r="A978" s="34"/>
      <c r="B978" s="34"/>
      <c r="C978" s="34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</row>
    <row r="979" spans="1:53" ht="13.5" customHeight="1" x14ac:dyDescent="0.2">
      <c r="A979" s="34"/>
      <c r="B979" s="34"/>
      <c r="C979" s="34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</row>
    <row r="980" spans="1:53" ht="13.5" customHeight="1" x14ac:dyDescent="0.2">
      <c r="A980" s="34"/>
      <c r="B980" s="34"/>
      <c r="C980" s="34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</row>
    <row r="981" spans="1:53" ht="13.5" customHeight="1" x14ac:dyDescent="0.2">
      <c r="A981" s="34"/>
      <c r="B981" s="34"/>
      <c r="C981" s="34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</row>
    <row r="982" spans="1:53" ht="13.5" customHeight="1" x14ac:dyDescent="0.2">
      <c r="A982" s="34"/>
      <c r="B982" s="34"/>
      <c r="C982" s="34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</row>
    <row r="983" spans="1:53" ht="13.5" customHeight="1" x14ac:dyDescent="0.2">
      <c r="A983" s="34"/>
      <c r="B983" s="34"/>
      <c r="C983" s="34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</row>
    <row r="984" spans="1:53" ht="13.5" customHeight="1" x14ac:dyDescent="0.2">
      <c r="A984" s="34"/>
      <c r="B984" s="34"/>
      <c r="C984" s="34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</row>
    <row r="985" spans="1:53" ht="13.5" customHeight="1" x14ac:dyDescent="0.2">
      <c r="A985" s="34"/>
      <c r="B985" s="34"/>
      <c r="C985" s="34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</row>
    <row r="986" spans="1:53" ht="13.5" customHeight="1" x14ac:dyDescent="0.2">
      <c r="A986" s="34"/>
      <c r="B986" s="34"/>
      <c r="C986" s="34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</row>
    <row r="987" spans="1:53" ht="13.5" customHeight="1" x14ac:dyDescent="0.2">
      <c r="A987" s="34"/>
      <c r="B987" s="34"/>
      <c r="C987" s="34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</row>
    <row r="988" spans="1:53" ht="13.5" customHeight="1" x14ac:dyDescent="0.2">
      <c r="A988" s="34"/>
      <c r="B988" s="34"/>
      <c r="C988" s="34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</row>
    <row r="989" spans="1:53" ht="13.5" customHeight="1" x14ac:dyDescent="0.2">
      <c r="A989" s="34"/>
      <c r="B989" s="34"/>
      <c r="C989" s="34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</row>
    <row r="990" spans="1:53" ht="13.5" customHeight="1" x14ac:dyDescent="0.2">
      <c r="A990" s="34"/>
      <c r="B990" s="34"/>
      <c r="C990" s="34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</row>
    <row r="991" spans="1:53" ht="13.5" customHeight="1" x14ac:dyDescent="0.2">
      <c r="A991" s="34"/>
      <c r="B991" s="34"/>
      <c r="C991" s="34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</row>
  </sheetData>
  <mergeCells count="7">
    <mergeCell ref="D1:AI1"/>
    <mergeCell ref="D2:S2"/>
    <mergeCell ref="T2:AI2"/>
    <mergeCell ref="D3:K3"/>
    <mergeCell ref="L3:S3"/>
    <mergeCell ref="T3:AA3"/>
    <mergeCell ref="AB3:AI3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X99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 x14ac:dyDescent="0.2"/>
  <cols>
    <col min="1" max="1" width="4" customWidth="1"/>
    <col min="2" max="2" width="5.5703125" customWidth="1"/>
    <col min="3" max="3" width="9" customWidth="1"/>
    <col min="4" max="7" width="4" customWidth="1"/>
    <col min="8" max="9" width="5.140625" customWidth="1"/>
    <col min="10" max="10" width="2.7109375" customWidth="1"/>
    <col min="11" max="14" width="3" customWidth="1"/>
    <col min="15" max="15" width="2.7109375" customWidth="1"/>
    <col min="16" max="17" width="5.140625" customWidth="1"/>
    <col min="18" max="23" width="4" customWidth="1"/>
    <col min="24" max="25" width="5.140625" customWidth="1"/>
    <col min="26" max="26" width="2.7109375" customWidth="1"/>
    <col min="27" max="30" width="3" customWidth="1"/>
    <col min="31" max="31" width="2.7109375" customWidth="1"/>
    <col min="32" max="33" width="5.140625" customWidth="1"/>
    <col min="34" max="37" width="4" customWidth="1"/>
    <col min="38" max="38" width="7.85546875" customWidth="1"/>
    <col min="39" max="39" width="19.5703125" customWidth="1"/>
    <col min="40" max="50" width="11.5703125" customWidth="1"/>
  </cols>
  <sheetData>
    <row r="1" spans="1:50" ht="14.25" customHeight="1" x14ac:dyDescent="0.25">
      <c r="A1" s="1"/>
      <c r="B1" s="1"/>
      <c r="C1" s="1"/>
      <c r="D1" s="1"/>
      <c r="E1" s="51" t="s">
        <v>286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2"/>
      <c r="AL1" s="1" t="s">
        <v>274</v>
      </c>
      <c r="AM1" s="3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4.25" customHeight="1" x14ac:dyDescent="0.25">
      <c r="A2" s="1"/>
      <c r="B2" s="1"/>
      <c r="C2" s="1"/>
      <c r="D2" s="1"/>
      <c r="E2" s="51" t="s">
        <v>1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1" t="s">
        <v>4</v>
      </c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4.25" customHeight="1" x14ac:dyDescent="0.25">
      <c r="A3" s="1"/>
      <c r="B3" s="1"/>
      <c r="C3" s="1"/>
      <c r="D3" s="1"/>
      <c r="E3" s="54"/>
      <c r="F3" s="52"/>
      <c r="G3" s="52"/>
      <c r="H3" s="52"/>
      <c r="I3" s="52"/>
      <c r="J3" s="52"/>
      <c r="K3" s="52"/>
      <c r="L3" s="55"/>
      <c r="M3" s="51"/>
      <c r="N3" s="52"/>
      <c r="O3" s="52"/>
      <c r="P3" s="52"/>
      <c r="Q3" s="52"/>
      <c r="R3" s="52"/>
      <c r="S3" s="52"/>
      <c r="T3" s="52"/>
      <c r="U3" s="54"/>
      <c r="V3" s="52"/>
      <c r="W3" s="52"/>
      <c r="X3" s="52"/>
      <c r="Y3" s="52"/>
      <c r="Z3" s="52"/>
      <c r="AA3" s="52"/>
      <c r="AB3" s="55"/>
      <c r="AC3" s="54"/>
      <c r="AD3" s="52"/>
      <c r="AE3" s="52"/>
      <c r="AF3" s="52"/>
      <c r="AG3" s="52"/>
      <c r="AH3" s="52"/>
      <c r="AI3" s="52"/>
      <c r="AJ3" s="55"/>
      <c r="AK3" s="2"/>
      <c r="AL3" s="2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4.25" customHeight="1" x14ac:dyDescent="0.25">
      <c r="A4" s="1" t="s">
        <v>10</v>
      </c>
      <c r="B4" s="1" t="s">
        <v>11</v>
      </c>
      <c r="C4" s="1" t="s">
        <v>12</v>
      </c>
      <c r="D4" s="1" t="s">
        <v>287</v>
      </c>
      <c r="E4" s="7">
        <v>8</v>
      </c>
      <c r="F4" s="4">
        <v>7</v>
      </c>
      <c r="G4" s="4">
        <v>6</v>
      </c>
      <c r="H4" s="4">
        <v>5</v>
      </c>
      <c r="I4" s="4">
        <v>4</v>
      </c>
      <c r="J4" s="4">
        <v>3</v>
      </c>
      <c r="K4" s="4">
        <v>2</v>
      </c>
      <c r="L4" s="8">
        <v>1</v>
      </c>
      <c r="M4" s="4">
        <v>1</v>
      </c>
      <c r="N4" s="4">
        <v>2</v>
      </c>
      <c r="O4" s="4">
        <v>3</v>
      </c>
      <c r="P4" s="4">
        <v>4</v>
      </c>
      <c r="Q4" s="4">
        <v>5</v>
      </c>
      <c r="R4" s="4">
        <v>6</v>
      </c>
      <c r="S4" s="4">
        <v>7</v>
      </c>
      <c r="T4" s="4">
        <v>8</v>
      </c>
      <c r="U4" s="7">
        <v>8</v>
      </c>
      <c r="V4" s="4">
        <v>7</v>
      </c>
      <c r="W4" s="4">
        <v>6</v>
      </c>
      <c r="X4" s="4">
        <v>5</v>
      </c>
      <c r="Y4" s="4">
        <v>4</v>
      </c>
      <c r="Z4" s="4">
        <v>3</v>
      </c>
      <c r="AA4" s="4">
        <v>2</v>
      </c>
      <c r="AB4" s="8">
        <v>1</v>
      </c>
      <c r="AC4" s="7">
        <v>1</v>
      </c>
      <c r="AD4" s="4">
        <v>2</v>
      </c>
      <c r="AE4" s="4">
        <v>3</v>
      </c>
      <c r="AF4" s="4">
        <v>4</v>
      </c>
      <c r="AG4" s="4">
        <v>5</v>
      </c>
      <c r="AH4" s="4">
        <v>6</v>
      </c>
      <c r="AI4" s="4">
        <v>7</v>
      </c>
      <c r="AJ4" s="8">
        <v>8</v>
      </c>
      <c r="AK4" s="4"/>
      <c r="AL4" s="1" t="s">
        <v>288</v>
      </c>
      <c r="AM4" s="1" t="s">
        <v>289</v>
      </c>
      <c r="AN4" s="1" t="s">
        <v>290</v>
      </c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4.25" customHeight="1" x14ac:dyDescent="0.25">
      <c r="A5" s="1">
        <v>1</v>
      </c>
      <c r="B5" s="14" t="s">
        <v>37</v>
      </c>
      <c r="C5" s="1" t="s">
        <v>42</v>
      </c>
      <c r="D5" s="1">
        <f>Üldinfo!E4</f>
        <v>1</v>
      </c>
      <c r="E5" s="7"/>
      <c r="F5" s="4"/>
      <c r="G5" s="4"/>
      <c r="H5" s="4"/>
      <c r="I5" s="4"/>
      <c r="J5" s="4"/>
      <c r="K5" s="4"/>
      <c r="L5" s="8"/>
      <c r="M5" s="4"/>
      <c r="N5" s="4"/>
      <c r="O5" s="4"/>
      <c r="P5" s="4"/>
      <c r="Q5" s="4"/>
      <c r="R5" s="4"/>
      <c r="S5" s="4"/>
      <c r="T5" s="4"/>
      <c r="U5" s="7"/>
      <c r="V5" s="4">
        <v>1</v>
      </c>
      <c r="W5" s="4"/>
      <c r="X5" s="4"/>
      <c r="Y5" s="4"/>
      <c r="Z5" s="4"/>
      <c r="AA5" s="4"/>
      <c r="AB5" s="8"/>
      <c r="AC5" s="7"/>
      <c r="AD5" s="4"/>
      <c r="AE5" s="4"/>
      <c r="AF5" s="4"/>
      <c r="AG5" s="4"/>
      <c r="AH5" s="4"/>
      <c r="AI5" s="4"/>
      <c r="AJ5" s="8"/>
      <c r="AK5" s="4">
        <v>1</v>
      </c>
      <c r="AL5" s="1">
        <f t="shared" ref="AL5:AL147" si="0">COUNTIF(E5:AJ5,"1")</f>
        <v>1</v>
      </c>
      <c r="AM5" s="1">
        <f>Üldinfo!AS4</f>
        <v>3</v>
      </c>
      <c r="AN5" s="16">
        <f t="shared" ref="AN5:AN148" si="1">AL5/AM5</f>
        <v>0.33333333333333331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4.25" customHeight="1" x14ac:dyDescent="0.25">
      <c r="A6" s="1">
        <v>2</v>
      </c>
      <c r="B6" s="14" t="s">
        <v>76</v>
      </c>
      <c r="C6" s="1" t="s">
        <v>64</v>
      </c>
      <c r="D6" s="1">
        <f>Üldinfo!E5</f>
        <v>1</v>
      </c>
      <c r="E6" s="7"/>
      <c r="F6" s="4"/>
      <c r="G6" s="4"/>
      <c r="H6" s="4"/>
      <c r="I6" s="4"/>
      <c r="J6" s="4"/>
      <c r="K6" s="4"/>
      <c r="L6" s="8"/>
      <c r="M6" s="4"/>
      <c r="N6" s="4"/>
      <c r="O6" s="4"/>
      <c r="P6" s="4"/>
      <c r="Q6" s="4"/>
      <c r="R6" s="4"/>
      <c r="S6" s="4"/>
      <c r="T6" s="4"/>
      <c r="U6" s="7"/>
      <c r="V6" s="4"/>
      <c r="W6" s="4"/>
      <c r="X6" s="4"/>
      <c r="Y6" s="4"/>
      <c r="Z6" s="4"/>
      <c r="AA6" s="4"/>
      <c r="AB6" s="8"/>
      <c r="AC6" s="7"/>
      <c r="AD6" s="4"/>
      <c r="AE6" s="4"/>
      <c r="AF6" s="4"/>
      <c r="AG6" s="4"/>
      <c r="AH6" s="4"/>
      <c r="AI6" s="4"/>
      <c r="AJ6" s="8"/>
      <c r="AK6" s="4"/>
      <c r="AL6" s="1">
        <f t="shared" si="0"/>
        <v>0</v>
      </c>
      <c r="AM6" s="1">
        <f>Üldinfo!AS5</f>
        <v>17</v>
      </c>
      <c r="AN6" s="16">
        <f t="shared" si="1"/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14.25" customHeight="1" x14ac:dyDescent="0.25">
      <c r="A7" s="1">
        <v>3</v>
      </c>
      <c r="B7" s="14" t="s">
        <v>37</v>
      </c>
      <c r="C7" s="1" t="s">
        <v>67</v>
      </c>
      <c r="D7" s="1">
        <f>Üldinfo!E6</f>
        <v>0</v>
      </c>
      <c r="E7" s="7"/>
      <c r="F7" s="4"/>
      <c r="G7" s="4"/>
      <c r="H7" s="4"/>
      <c r="I7" s="4"/>
      <c r="J7" s="4"/>
      <c r="K7" s="4"/>
      <c r="L7" s="8"/>
      <c r="M7" s="4"/>
      <c r="N7" s="4"/>
      <c r="O7" s="4"/>
      <c r="P7" s="4"/>
      <c r="Q7" s="4"/>
      <c r="R7" s="4"/>
      <c r="S7" s="4"/>
      <c r="T7" s="4"/>
      <c r="U7" s="7"/>
      <c r="V7" s="4"/>
      <c r="W7" s="4"/>
      <c r="X7" s="4"/>
      <c r="Y7" s="4"/>
      <c r="Z7" s="4"/>
      <c r="AA7" s="4"/>
      <c r="AB7" s="8"/>
      <c r="AC7" s="7"/>
      <c r="AD7" s="4"/>
      <c r="AE7" s="4"/>
      <c r="AF7" s="4"/>
      <c r="AG7" s="4"/>
      <c r="AH7" s="4"/>
      <c r="AI7" s="4"/>
      <c r="AJ7" s="8"/>
      <c r="AK7" s="4"/>
      <c r="AL7" s="1">
        <f t="shared" si="0"/>
        <v>0</v>
      </c>
      <c r="AM7" s="1">
        <f>Üldinfo!AS6</f>
        <v>0</v>
      </c>
      <c r="AN7" s="16" t="e">
        <f t="shared" si="1"/>
        <v>#DIV/0!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4.25" customHeight="1" x14ac:dyDescent="0.25">
      <c r="A8" s="1">
        <v>4</v>
      </c>
      <c r="B8" s="14" t="s">
        <v>76</v>
      </c>
      <c r="C8" s="1" t="s">
        <v>68</v>
      </c>
      <c r="D8" s="1">
        <f>Üldinfo!E7</f>
        <v>1</v>
      </c>
      <c r="E8" s="7"/>
      <c r="F8" s="4"/>
      <c r="G8" s="4"/>
      <c r="H8" s="4"/>
      <c r="I8" s="4"/>
      <c r="J8" s="4"/>
      <c r="K8" s="4"/>
      <c r="L8" s="8"/>
      <c r="M8" s="4"/>
      <c r="N8" s="4"/>
      <c r="O8" s="4"/>
      <c r="P8" s="4"/>
      <c r="Q8" s="4"/>
      <c r="R8" s="4"/>
      <c r="S8" s="4"/>
      <c r="T8" s="4"/>
      <c r="U8" s="7"/>
      <c r="V8" s="4"/>
      <c r="W8" s="4"/>
      <c r="X8" s="4"/>
      <c r="Y8" s="4"/>
      <c r="Z8" s="4"/>
      <c r="AA8" s="4"/>
      <c r="AB8" s="8"/>
      <c r="AC8" s="7"/>
      <c r="AD8" s="4"/>
      <c r="AE8" s="4"/>
      <c r="AF8" s="4"/>
      <c r="AG8" s="4"/>
      <c r="AH8" s="4"/>
      <c r="AI8" s="4"/>
      <c r="AJ8" s="8"/>
      <c r="AK8" s="4"/>
      <c r="AL8" s="1">
        <f t="shared" si="0"/>
        <v>0</v>
      </c>
      <c r="AM8" s="1">
        <f>Üldinfo!AS7</f>
        <v>34</v>
      </c>
      <c r="AN8" s="16">
        <f t="shared" si="1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4.25" customHeight="1" x14ac:dyDescent="0.25">
      <c r="A9" s="1">
        <v>5</v>
      </c>
      <c r="B9" s="14" t="s">
        <v>76</v>
      </c>
      <c r="C9" s="1" t="s">
        <v>71</v>
      </c>
      <c r="D9" s="1">
        <f>Üldinfo!E8</f>
        <v>1</v>
      </c>
      <c r="E9" s="7">
        <v>1</v>
      </c>
      <c r="F9" s="4">
        <v>1</v>
      </c>
      <c r="G9" s="4">
        <v>1</v>
      </c>
      <c r="H9" s="4"/>
      <c r="I9" s="4"/>
      <c r="J9" s="4"/>
      <c r="K9" s="4"/>
      <c r="L9" s="8"/>
      <c r="M9" s="4"/>
      <c r="N9" s="4"/>
      <c r="O9" s="4"/>
      <c r="P9" s="4"/>
      <c r="Q9" s="4"/>
      <c r="R9" s="4"/>
      <c r="S9" s="4"/>
      <c r="T9" s="4"/>
      <c r="U9" s="7"/>
      <c r="V9" s="4"/>
      <c r="W9" s="4">
        <v>1</v>
      </c>
      <c r="X9" s="4"/>
      <c r="Y9" s="4"/>
      <c r="Z9" s="4"/>
      <c r="AA9" s="4"/>
      <c r="AB9" s="8"/>
      <c r="AC9" s="7"/>
      <c r="AD9" s="4"/>
      <c r="AE9" s="4"/>
      <c r="AF9" s="4"/>
      <c r="AG9" s="4"/>
      <c r="AH9" s="4"/>
      <c r="AI9" s="4">
        <v>1</v>
      </c>
      <c r="AJ9" s="8"/>
      <c r="AK9" s="4">
        <v>1</v>
      </c>
      <c r="AL9" s="1">
        <f t="shared" si="0"/>
        <v>5</v>
      </c>
      <c r="AM9" s="1">
        <f>Üldinfo!AS8</f>
        <v>30</v>
      </c>
      <c r="AN9" s="16">
        <f t="shared" si="1"/>
        <v>0.16666666666666666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14.25" customHeight="1" x14ac:dyDescent="0.25">
      <c r="A10" s="1">
        <v>6</v>
      </c>
      <c r="B10" s="14" t="s">
        <v>76</v>
      </c>
      <c r="C10" s="1" t="s">
        <v>42</v>
      </c>
      <c r="D10" s="1">
        <f>Üldinfo!E9</f>
        <v>1</v>
      </c>
      <c r="E10" s="7"/>
      <c r="F10" s="4">
        <v>1</v>
      </c>
      <c r="G10" s="4"/>
      <c r="H10" s="4"/>
      <c r="I10" s="4"/>
      <c r="J10" s="4"/>
      <c r="K10" s="4"/>
      <c r="L10" s="8"/>
      <c r="M10" s="4"/>
      <c r="N10" s="4"/>
      <c r="O10" s="4"/>
      <c r="P10" s="4"/>
      <c r="Q10" s="4"/>
      <c r="R10" s="4"/>
      <c r="S10" s="4"/>
      <c r="T10" s="4"/>
      <c r="U10" s="7"/>
      <c r="V10" s="4"/>
      <c r="W10" s="4"/>
      <c r="X10" s="4"/>
      <c r="Y10" s="4"/>
      <c r="Z10" s="4"/>
      <c r="AA10" s="4"/>
      <c r="AB10" s="8"/>
      <c r="AC10" s="7">
        <v>1</v>
      </c>
      <c r="AD10" s="4">
        <v>1</v>
      </c>
      <c r="AE10" s="4"/>
      <c r="AF10" s="4"/>
      <c r="AG10" s="4"/>
      <c r="AH10" s="4"/>
      <c r="AI10" s="4">
        <v>1</v>
      </c>
      <c r="AJ10" s="8"/>
      <c r="AK10" s="4">
        <v>1</v>
      </c>
      <c r="AL10" s="1">
        <f t="shared" si="0"/>
        <v>4</v>
      </c>
      <c r="AM10" s="1">
        <f>Üldinfo!AS9</f>
        <v>19</v>
      </c>
      <c r="AN10" s="16">
        <f t="shared" si="1"/>
        <v>0.21052631578947367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14.25" customHeight="1" x14ac:dyDescent="0.25">
      <c r="A11" s="1">
        <v>7</v>
      </c>
      <c r="B11" s="14" t="s">
        <v>119</v>
      </c>
      <c r="C11" s="1" t="s">
        <v>75</v>
      </c>
      <c r="D11" s="1">
        <f>Üldinfo!E10</f>
        <v>1</v>
      </c>
      <c r="E11" s="7"/>
      <c r="F11" s="4"/>
      <c r="G11" s="4"/>
      <c r="H11" s="4"/>
      <c r="I11" s="4"/>
      <c r="J11" s="4"/>
      <c r="K11" s="4"/>
      <c r="L11" s="8"/>
      <c r="M11" s="4"/>
      <c r="N11" s="4"/>
      <c r="O11" s="4"/>
      <c r="P11" s="4"/>
      <c r="Q11" s="4"/>
      <c r="R11" s="4"/>
      <c r="S11" s="4"/>
      <c r="T11" s="4"/>
      <c r="U11" s="7"/>
      <c r="V11" s="4"/>
      <c r="W11" s="4"/>
      <c r="X11" s="4"/>
      <c r="Y11" s="4"/>
      <c r="Z11" s="4"/>
      <c r="AA11" s="4"/>
      <c r="AB11" s="8"/>
      <c r="AC11" s="7"/>
      <c r="AD11" s="4"/>
      <c r="AE11" s="4"/>
      <c r="AF11" s="4"/>
      <c r="AG11" s="4"/>
      <c r="AH11" s="4"/>
      <c r="AI11" s="4"/>
      <c r="AJ11" s="8"/>
      <c r="AK11" s="4"/>
      <c r="AL11" s="1">
        <f t="shared" si="0"/>
        <v>0</v>
      </c>
      <c r="AM11" s="1">
        <f>Üldinfo!AS10</f>
        <v>30</v>
      </c>
      <c r="AN11" s="16">
        <f t="shared" si="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4.25" customHeight="1" x14ac:dyDescent="0.25">
      <c r="A12" s="1">
        <v>8</v>
      </c>
      <c r="B12" s="14" t="s">
        <v>37</v>
      </c>
      <c r="C12" s="1" t="s">
        <v>64</v>
      </c>
      <c r="D12" s="1">
        <f>Üldinfo!E11</f>
        <v>1</v>
      </c>
      <c r="E12" s="7"/>
      <c r="F12" s="4"/>
      <c r="G12" s="4"/>
      <c r="H12" s="4"/>
      <c r="I12" s="4"/>
      <c r="J12" s="4"/>
      <c r="K12" s="4"/>
      <c r="L12" s="8"/>
      <c r="M12" s="4"/>
      <c r="N12" s="4"/>
      <c r="O12" s="4"/>
      <c r="P12" s="4"/>
      <c r="Q12" s="4"/>
      <c r="R12" s="4"/>
      <c r="S12" s="4">
        <v>1</v>
      </c>
      <c r="T12" s="4"/>
      <c r="U12" s="7"/>
      <c r="V12" s="4"/>
      <c r="W12" s="4">
        <v>1</v>
      </c>
      <c r="X12" s="4"/>
      <c r="Y12" s="4"/>
      <c r="Z12" s="4"/>
      <c r="AA12" s="4"/>
      <c r="AB12" s="8"/>
      <c r="AC12" s="7"/>
      <c r="AD12" s="4"/>
      <c r="AE12" s="4"/>
      <c r="AF12" s="4"/>
      <c r="AG12" s="4"/>
      <c r="AH12" s="4">
        <v>1</v>
      </c>
      <c r="AI12" s="4"/>
      <c r="AJ12" s="8"/>
      <c r="AK12" s="4">
        <v>1</v>
      </c>
      <c r="AL12" s="1">
        <f t="shared" si="0"/>
        <v>3</v>
      </c>
      <c r="AM12" s="1">
        <f>Üldinfo!AS11</f>
        <v>32</v>
      </c>
      <c r="AN12" s="16">
        <f t="shared" si="1"/>
        <v>9.375E-2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14.25" customHeight="1" x14ac:dyDescent="0.25">
      <c r="A13" s="1">
        <v>9</v>
      </c>
      <c r="B13" s="14" t="s">
        <v>37</v>
      </c>
      <c r="C13" s="1" t="s">
        <v>42</v>
      </c>
      <c r="D13" s="1">
        <f>Üldinfo!E12</f>
        <v>1</v>
      </c>
      <c r="E13" s="7"/>
      <c r="F13" s="4"/>
      <c r="G13" s="4"/>
      <c r="H13" s="4"/>
      <c r="I13" s="4"/>
      <c r="J13" s="4"/>
      <c r="K13" s="4"/>
      <c r="L13" s="8"/>
      <c r="M13" s="4"/>
      <c r="N13" s="4"/>
      <c r="O13" s="4"/>
      <c r="P13" s="4"/>
      <c r="Q13" s="4"/>
      <c r="R13" s="4"/>
      <c r="S13" s="4"/>
      <c r="T13" s="4">
        <v>1</v>
      </c>
      <c r="U13" s="7"/>
      <c r="V13" s="4"/>
      <c r="W13" s="4"/>
      <c r="X13" s="4"/>
      <c r="Y13" s="4"/>
      <c r="Z13" s="4"/>
      <c r="AA13" s="4"/>
      <c r="AB13" s="8"/>
      <c r="AC13" s="7"/>
      <c r="AD13" s="4"/>
      <c r="AE13" s="4"/>
      <c r="AF13" s="4"/>
      <c r="AG13" s="4"/>
      <c r="AH13" s="4"/>
      <c r="AI13" s="4"/>
      <c r="AJ13" s="8"/>
      <c r="AK13" s="4">
        <v>1</v>
      </c>
      <c r="AL13" s="1">
        <f t="shared" si="0"/>
        <v>1</v>
      </c>
      <c r="AM13" s="1">
        <f>Üldinfo!AS12</f>
        <v>12</v>
      </c>
      <c r="AN13" s="16">
        <f t="shared" si="1"/>
        <v>8.3333333333333329E-2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14.25" customHeight="1" x14ac:dyDescent="0.25">
      <c r="A14" s="1">
        <v>10</v>
      </c>
      <c r="B14" s="14" t="s">
        <v>37</v>
      </c>
      <c r="C14" s="1" t="s">
        <v>71</v>
      </c>
      <c r="D14" s="1">
        <f>Üldinfo!E13</f>
        <v>1</v>
      </c>
      <c r="E14" s="7"/>
      <c r="F14" s="4"/>
      <c r="G14" s="4"/>
      <c r="H14" s="4"/>
      <c r="I14" s="4">
        <v>1</v>
      </c>
      <c r="J14" s="4">
        <v>1</v>
      </c>
      <c r="K14" s="4">
        <v>1</v>
      </c>
      <c r="L14" s="8"/>
      <c r="M14" s="4"/>
      <c r="N14" s="4"/>
      <c r="O14" s="4"/>
      <c r="P14" s="4">
        <v>1</v>
      </c>
      <c r="Q14" s="4"/>
      <c r="R14" s="4">
        <v>1</v>
      </c>
      <c r="S14" s="4"/>
      <c r="T14" s="4"/>
      <c r="U14" s="7"/>
      <c r="V14" s="4"/>
      <c r="W14" s="4"/>
      <c r="X14" s="4"/>
      <c r="Y14" s="4"/>
      <c r="Z14" s="4"/>
      <c r="AA14" s="4"/>
      <c r="AB14" s="8"/>
      <c r="AC14" s="7"/>
      <c r="AD14" s="4"/>
      <c r="AE14" s="4"/>
      <c r="AF14" s="4"/>
      <c r="AG14" s="4"/>
      <c r="AH14" s="4">
        <v>1</v>
      </c>
      <c r="AI14" s="4">
        <v>1</v>
      </c>
      <c r="AJ14" s="8"/>
      <c r="AK14" s="4">
        <v>1</v>
      </c>
      <c r="AL14" s="1">
        <f t="shared" si="0"/>
        <v>7</v>
      </c>
      <c r="AM14" s="1">
        <f>Üldinfo!AS13</f>
        <v>30</v>
      </c>
      <c r="AN14" s="16">
        <f t="shared" si="1"/>
        <v>0.23333333333333334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14.25" customHeight="1" x14ac:dyDescent="0.25">
      <c r="A15" s="1">
        <v>11</v>
      </c>
      <c r="B15" s="14" t="s">
        <v>76</v>
      </c>
      <c r="C15" s="1" t="s">
        <v>86</v>
      </c>
      <c r="D15" s="1">
        <f>Üldinfo!E14</f>
        <v>0</v>
      </c>
      <c r="E15" s="7"/>
      <c r="F15" s="4"/>
      <c r="G15" s="4"/>
      <c r="H15" s="4"/>
      <c r="I15" s="4"/>
      <c r="J15" s="4"/>
      <c r="K15" s="4"/>
      <c r="L15" s="8"/>
      <c r="M15" s="4"/>
      <c r="N15" s="4"/>
      <c r="O15" s="4"/>
      <c r="P15" s="4"/>
      <c r="Q15" s="4"/>
      <c r="R15" s="4"/>
      <c r="S15" s="4"/>
      <c r="T15" s="4"/>
      <c r="U15" s="7"/>
      <c r="V15" s="4"/>
      <c r="W15" s="4"/>
      <c r="X15" s="4"/>
      <c r="Y15" s="4"/>
      <c r="Z15" s="4"/>
      <c r="AA15" s="4"/>
      <c r="AB15" s="8"/>
      <c r="AC15" s="7"/>
      <c r="AD15" s="4"/>
      <c r="AE15" s="4"/>
      <c r="AF15" s="4"/>
      <c r="AG15" s="4"/>
      <c r="AH15" s="4"/>
      <c r="AI15" s="4"/>
      <c r="AJ15" s="8"/>
      <c r="AK15" s="4"/>
      <c r="AL15" s="1">
        <f t="shared" si="0"/>
        <v>0</v>
      </c>
      <c r="AM15" s="1">
        <f>Üldinfo!AS14</f>
        <v>0</v>
      </c>
      <c r="AN15" s="16" t="e">
        <f t="shared" si="1"/>
        <v>#DIV/0!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14.25" customHeight="1" x14ac:dyDescent="0.25">
      <c r="A16" s="1">
        <v>12</v>
      </c>
      <c r="B16" s="14" t="s">
        <v>37</v>
      </c>
      <c r="C16" s="1" t="s">
        <v>92</v>
      </c>
      <c r="D16" s="1">
        <f>Üldinfo!E15</f>
        <v>0</v>
      </c>
      <c r="E16" s="7"/>
      <c r="F16" s="4"/>
      <c r="G16" s="4"/>
      <c r="H16" s="4"/>
      <c r="I16" s="4"/>
      <c r="J16" s="4"/>
      <c r="K16" s="4"/>
      <c r="L16" s="8"/>
      <c r="M16" s="4"/>
      <c r="N16" s="4"/>
      <c r="O16" s="4"/>
      <c r="P16" s="4"/>
      <c r="Q16" s="4"/>
      <c r="R16" s="4"/>
      <c r="S16" s="4"/>
      <c r="T16" s="4"/>
      <c r="U16" s="7"/>
      <c r="V16" s="4"/>
      <c r="W16" s="4"/>
      <c r="X16" s="4"/>
      <c r="Y16" s="4"/>
      <c r="Z16" s="4"/>
      <c r="AA16" s="4"/>
      <c r="AB16" s="8"/>
      <c r="AC16" s="7"/>
      <c r="AD16" s="4"/>
      <c r="AE16" s="4"/>
      <c r="AF16" s="4"/>
      <c r="AG16" s="4"/>
      <c r="AH16" s="4"/>
      <c r="AI16" s="4"/>
      <c r="AJ16" s="8"/>
      <c r="AK16" s="4"/>
      <c r="AL16" s="1">
        <f t="shared" si="0"/>
        <v>0</v>
      </c>
      <c r="AM16" s="1">
        <f>Üldinfo!AS15</f>
        <v>0</v>
      </c>
      <c r="AN16" s="16" t="e">
        <f t="shared" si="1"/>
        <v>#DIV/0!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4.25" customHeight="1" x14ac:dyDescent="0.25">
      <c r="A17" s="1">
        <v>13</v>
      </c>
      <c r="B17" s="14" t="s">
        <v>37</v>
      </c>
      <c r="C17" s="1" t="s">
        <v>93</v>
      </c>
      <c r="D17" s="1">
        <f>Üldinfo!E16</f>
        <v>1</v>
      </c>
      <c r="E17" s="7"/>
      <c r="F17" s="4"/>
      <c r="G17" s="4"/>
      <c r="H17" s="4"/>
      <c r="I17" s="4"/>
      <c r="J17" s="4"/>
      <c r="K17" s="4"/>
      <c r="L17" s="8"/>
      <c r="M17" s="4"/>
      <c r="N17" s="4"/>
      <c r="O17" s="4"/>
      <c r="P17" s="4"/>
      <c r="Q17" s="4"/>
      <c r="R17" s="4"/>
      <c r="S17" s="4"/>
      <c r="T17" s="4"/>
      <c r="U17" s="7"/>
      <c r="V17" s="4"/>
      <c r="W17" s="4"/>
      <c r="X17" s="4"/>
      <c r="Y17" s="4"/>
      <c r="Z17" s="4"/>
      <c r="AA17" s="4"/>
      <c r="AB17" s="8"/>
      <c r="AC17" s="7"/>
      <c r="AD17" s="4"/>
      <c r="AE17" s="4"/>
      <c r="AF17" s="4"/>
      <c r="AG17" s="4"/>
      <c r="AH17" s="4"/>
      <c r="AI17" s="4"/>
      <c r="AJ17" s="8"/>
      <c r="AK17" s="4"/>
      <c r="AL17" s="1">
        <f t="shared" si="0"/>
        <v>0</v>
      </c>
      <c r="AM17" s="1">
        <f>Üldinfo!AS16</f>
        <v>27</v>
      </c>
      <c r="AN17" s="16">
        <f t="shared" si="1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4.25" customHeight="1" x14ac:dyDescent="0.25">
      <c r="A18" s="1">
        <v>14</v>
      </c>
      <c r="B18" s="14" t="s">
        <v>76</v>
      </c>
      <c r="C18" s="1" t="s">
        <v>95</v>
      </c>
      <c r="D18" s="1">
        <f>Üldinfo!E17</f>
        <v>1</v>
      </c>
      <c r="E18" s="7"/>
      <c r="F18" s="4"/>
      <c r="G18" s="4">
        <v>1</v>
      </c>
      <c r="H18" s="4"/>
      <c r="I18" s="4"/>
      <c r="J18" s="4"/>
      <c r="K18" s="4"/>
      <c r="L18" s="8"/>
      <c r="M18" s="4"/>
      <c r="N18" s="4"/>
      <c r="O18" s="4"/>
      <c r="P18" s="4"/>
      <c r="Q18" s="4"/>
      <c r="R18" s="4"/>
      <c r="S18" s="4"/>
      <c r="T18" s="4"/>
      <c r="U18" s="7"/>
      <c r="V18" s="4"/>
      <c r="W18" s="4"/>
      <c r="X18" s="4"/>
      <c r="Y18" s="4"/>
      <c r="Z18" s="4"/>
      <c r="AA18" s="4"/>
      <c r="AB18" s="8"/>
      <c r="AC18" s="7"/>
      <c r="AD18" s="4"/>
      <c r="AE18" s="4"/>
      <c r="AF18" s="4"/>
      <c r="AG18" s="4"/>
      <c r="AH18" s="4"/>
      <c r="AI18" s="4"/>
      <c r="AJ18" s="8"/>
      <c r="AK18" s="4">
        <v>1</v>
      </c>
      <c r="AL18" s="1">
        <f t="shared" si="0"/>
        <v>1</v>
      </c>
      <c r="AM18" s="1">
        <f>Üldinfo!AS17</f>
        <v>30</v>
      </c>
      <c r="AN18" s="16">
        <f t="shared" si="1"/>
        <v>3.3333333333333333E-2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4.25" customHeight="1" x14ac:dyDescent="0.25">
      <c r="A19" s="1">
        <v>15</v>
      </c>
      <c r="B19" s="14" t="s">
        <v>37</v>
      </c>
      <c r="C19" s="1" t="s">
        <v>99</v>
      </c>
      <c r="D19" s="1">
        <f>Üldinfo!E18</f>
        <v>1</v>
      </c>
      <c r="E19" s="7"/>
      <c r="F19" s="4">
        <v>1</v>
      </c>
      <c r="G19" s="4">
        <v>1</v>
      </c>
      <c r="H19" s="4"/>
      <c r="I19" s="4"/>
      <c r="J19" s="4"/>
      <c r="K19" s="4">
        <v>1</v>
      </c>
      <c r="L19" s="8"/>
      <c r="M19" s="4"/>
      <c r="N19" s="4"/>
      <c r="O19" s="4">
        <v>1</v>
      </c>
      <c r="P19" s="4"/>
      <c r="Q19" s="4"/>
      <c r="R19" s="4">
        <v>1</v>
      </c>
      <c r="S19" s="4">
        <v>1</v>
      </c>
      <c r="T19" s="4"/>
      <c r="U19" s="7"/>
      <c r="V19" s="4"/>
      <c r="W19" s="4">
        <v>1</v>
      </c>
      <c r="X19" s="4"/>
      <c r="Y19" s="4"/>
      <c r="Z19" s="4">
        <v>1</v>
      </c>
      <c r="AA19" s="4"/>
      <c r="AB19" s="8"/>
      <c r="AC19" s="7"/>
      <c r="AD19" s="4"/>
      <c r="AE19" s="4"/>
      <c r="AF19" s="4"/>
      <c r="AG19" s="4"/>
      <c r="AH19" s="4"/>
      <c r="AI19" s="4"/>
      <c r="AJ19" s="8"/>
      <c r="AK19" s="4">
        <v>1</v>
      </c>
      <c r="AL19" s="1">
        <f t="shared" si="0"/>
        <v>8</v>
      </c>
      <c r="AM19" s="1">
        <f>Üldinfo!AS18</f>
        <v>28</v>
      </c>
      <c r="AN19" s="16">
        <f t="shared" si="1"/>
        <v>0.2857142857142857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4.25" customHeight="1" x14ac:dyDescent="0.25">
      <c r="A20" s="1">
        <v>16</v>
      </c>
      <c r="B20" s="14" t="s">
        <v>76</v>
      </c>
      <c r="C20" s="1" t="s">
        <v>93</v>
      </c>
      <c r="D20" s="1">
        <f>Üldinfo!E19</f>
        <v>1</v>
      </c>
      <c r="E20" s="7"/>
      <c r="F20" s="4"/>
      <c r="G20" s="4"/>
      <c r="H20" s="4"/>
      <c r="I20" s="4"/>
      <c r="J20" s="4"/>
      <c r="K20" s="4"/>
      <c r="L20" s="8"/>
      <c r="M20" s="4"/>
      <c r="N20" s="4"/>
      <c r="O20" s="4"/>
      <c r="P20" s="4"/>
      <c r="Q20" s="4"/>
      <c r="R20" s="4">
        <v>1</v>
      </c>
      <c r="S20" s="4">
        <v>1</v>
      </c>
      <c r="T20" s="4"/>
      <c r="U20" s="7"/>
      <c r="V20" s="4"/>
      <c r="W20" s="4">
        <v>1</v>
      </c>
      <c r="X20" s="4">
        <v>1</v>
      </c>
      <c r="Y20" s="4"/>
      <c r="Z20" s="4"/>
      <c r="AA20" s="4"/>
      <c r="AB20" s="8"/>
      <c r="AC20" s="7"/>
      <c r="AD20" s="4"/>
      <c r="AE20" s="4"/>
      <c r="AF20" s="4"/>
      <c r="AG20" s="4"/>
      <c r="AH20" s="4">
        <v>1</v>
      </c>
      <c r="AI20" s="4"/>
      <c r="AJ20" s="8"/>
      <c r="AK20" s="4">
        <v>1</v>
      </c>
      <c r="AL20" s="1">
        <f t="shared" si="0"/>
        <v>5</v>
      </c>
      <c r="AM20" s="1">
        <f>Üldinfo!AS19</f>
        <v>30</v>
      </c>
      <c r="AN20" s="16">
        <f t="shared" si="1"/>
        <v>0.16666666666666666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4.25" customHeight="1" x14ac:dyDescent="0.25">
      <c r="A21" s="1">
        <v>17</v>
      </c>
      <c r="B21" s="14" t="s">
        <v>37</v>
      </c>
      <c r="C21" s="1" t="s">
        <v>93</v>
      </c>
      <c r="D21" s="1">
        <f>Üldinfo!E20</f>
        <v>1</v>
      </c>
      <c r="E21" s="7">
        <v>1</v>
      </c>
      <c r="F21" s="4">
        <v>1</v>
      </c>
      <c r="G21" s="4"/>
      <c r="H21" s="4">
        <v>1</v>
      </c>
      <c r="I21" s="4"/>
      <c r="J21" s="4"/>
      <c r="K21" s="4"/>
      <c r="L21" s="8"/>
      <c r="M21" s="4"/>
      <c r="N21" s="4"/>
      <c r="O21" s="4"/>
      <c r="P21" s="4"/>
      <c r="Q21" s="4"/>
      <c r="R21" s="4"/>
      <c r="S21" s="4"/>
      <c r="T21" s="4"/>
      <c r="U21" s="7"/>
      <c r="V21" s="4"/>
      <c r="W21" s="4"/>
      <c r="X21" s="4"/>
      <c r="Y21" s="4"/>
      <c r="Z21" s="4"/>
      <c r="AA21" s="4"/>
      <c r="AB21" s="8"/>
      <c r="AC21" s="7"/>
      <c r="AD21" s="4"/>
      <c r="AE21" s="4"/>
      <c r="AF21" s="4"/>
      <c r="AG21" s="4"/>
      <c r="AH21" s="4"/>
      <c r="AI21" s="4"/>
      <c r="AJ21" s="8"/>
      <c r="AK21" s="4">
        <v>1</v>
      </c>
      <c r="AL21" s="1">
        <f t="shared" si="0"/>
        <v>3</v>
      </c>
      <c r="AM21" s="1">
        <f>Üldinfo!AS20</f>
        <v>32</v>
      </c>
      <c r="AN21" s="16">
        <f t="shared" si="1"/>
        <v>9.375E-2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4.25" customHeight="1" x14ac:dyDescent="0.25">
      <c r="A22" s="1">
        <v>18</v>
      </c>
      <c r="B22" s="14" t="s">
        <v>37</v>
      </c>
      <c r="C22" s="1" t="s">
        <v>112</v>
      </c>
      <c r="D22" s="1">
        <f>Üldinfo!E21</f>
        <v>1</v>
      </c>
      <c r="E22" s="7"/>
      <c r="F22" s="4"/>
      <c r="G22" s="4"/>
      <c r="H22" s="4"/>
      <c r="I22" s="4"/>
      <c r="J22" s="4"/>
      <c r="K22" s="4"/>
      <c r="L22" s="8"/>
      <c r="M22" s="4"/>
      <c r="N22" s="4"/>
      <c r="O22" s="4"/>
      <c r="P22" s="4"/>
      <c r="Q22" s="4"/>
      <c r="R22" s="4"/>
      <c r="S22" s="4"/>
      <c r="T22" s="4"/>
      <c r="U22" s="7"/>
      <c r="V22" s="4"/>
      <c r="W22" s="4"/>
      <c r="X22" s="4"/>
      <c r="Y22" s="4"/>
      <c r="Z22" s="4"/>
      <c r="AA22" s="4"/>
      <c r="AB22" s="8"/>
      <c r="AC22" s="7"/>
      <c r="AD22" s="4"/>
      <c r="AE22" s="4"/>
      <c r="AF22" s="4"/>
      <c r="AG22" s="4"/>
      <c r="AH22" s="4"/>
      <c r="AI22" s="4"/>
      <c r="AJ22" s="8"/>
      <c r="AK22" s="4"/>
      <c r="AL22" s="1">
        <f t="shared" si="0"/>
        <v>0</v>
      </c>
      <c r="AM22" s="1">
        <f>Üldinfo!AS21</f>
        <v>25</v>
      </c>
      <c r="AN22" s="16">
        <f t="shared" si="1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4.25" customHeight="1" x14ac:dyDescent="0.25">
      <c r="A23" s="1">
        <v>19</v>
      </c>
      <c r="B23" s="14" t="s">
        <v>165</v>
      </c>
      <c r="C23" s="1" t="s">
        <v>99</v>
      </c>
      <c r="D23" s="1">
        <f>Üldinfo!E22</f>
        <v>1</v>
      </c>
      <c r="E23" s="7"/>
      <c r="F23" s="4"/>
      <c r="G23" s="4"/>
      <c r="H23" s="4"/>
      <c r="I23" s="4"/>
      <c r="J23" s="4"/>
      <c r="K23" s="4"/>
      <c r="L23" s="8"/>
      <c r="M23" s="4"/>
      <c r="N23" s="4"/>
      <c r="O23" s="4"/>
      <c r="P23" s="4"/>
      <c r="Q23" s="4"/>
      <c r="R23" s="4"/>
      <c r="S23" s="4"/>
      <c r="T23" s="4"/>
      <c r="U23" s="7"/>
      <c r="V23" s="4"/>
      <c r="W23" s="4"/>
      <c r="X23" s="4"/>
      <c r="Y23" s="4"/>
      <c r="Z23" s="4"/>
      <c r="AA23" s="4"/>
      <c r="AB23" s="8"/>
      <c r="AC23" s="7"/>
      <c r="AD23" s="4"/>
      <c r="AE23" s="4"/>
      <c r="AF23" s="4"/>
      <c r="AG23" s="4"/>
      <c r="AH23" s="4"/>
      <c r="AI23" s="4"/>
      <c r="AJ23" s="8"/>
      <c r="AK23" s="4"/>
      <c r="AL23" s="1">
        <f t="shared" si="0"/>
        <v>0</v>
      </c>
      <c r="AM23" s="1">
        <f>Üldinfo!AS22</f>
        <v>26</v>
      </c>
      <c r="AN23" s="16">
        <f t="shared" si="1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4.25" customHeight="1" x14ac:dyDescent="0.25">
      <c r="A24" s="1">
        <v>20</v>
      </c>
      <c r="B24" s="1" t="str">
        <f>Üldinfo!B23</f>
        <v>Mees</v>
      </c>
      <c r="C24" s="1" t="str">
        <f>Üldinfo!C23</f>
        <v>22-24 a</v>
      </c>
      <c r="D24" s="1">
        <f>Üldinfo!E23</f>
        <v>0</v>
      </c>
      <c r="E24" s="7"/>
      <c r="F24" s="4"/>
      <c r="G24" s="4"/>
      <c r="H24" s="4"/>
      <c r="I24" s="4"/>
      <c r="J24" s="4"/>
      <c r="K24" s="4"/>
      <c r="L24" s="8"/>
      <c r="M24" s="4"/>
      <c r="N24" s="4"/>
      <c r="O24" s="4"/>
      <c r="P24" s="4"/>
      <c r="Q24" s="4"/>
      <c r="R24" s="4"/>
      <c r="S24" s="4"/>
      <c r="T24" s="4"/>
      <c r="U24" s="7"/>
      <c r="V24" s="4"/>
      <c r="W24" s="4"/>
      <c r="X24" s="4"/>
      <c r="Y24" s="4"/>
      <c r="Z24" s="4"/>
      <c r="AA24" s="4"/>
      <c r="AB24" s="8"/>
      <c r="AC24" s="7"/>
      <c r="AD24" s="4"/>
      <c r="AE24" s="4"/>
      <c r="AF24" s="4"/>
      <c r="AG24" s="4"/>
      <c r="AH24" s="4"/>
      <c r="AI24" s="4"/>
      <c r="AJ24" s="8"/>
      <c r="AK24" s="4"/>
      <c r="AL24" s="1">
        <f t="shared" si="0"/>
        <v>0</v>
      </c>
      <c r="AM24" s="1">
        <f>Üldinfo!AS23</f>
        <v>0</v>
      </c>
      <c r="AN24" s="16" t="e">
        <f t="shared" si="1"/>
        <v>#DIV/0!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4.25" customHeight="1" x14ac:dyDescent="0.25">
      <c r="A25" s="1">
        <v>21</v>
      </c>
      <c r="B25" s="1" t="str">
        <f>Üldinfo!B24</f>
        <v>Naine</v>
      </c>
      <c r="C25" s="1" t="str">
        <f>Üldinfo!C24</f>
        <v>40+ a</v>
      </c>
      <c r="D25" s="1">
        <f>Üldinfo!E24</f>
        <v>1</v>
      </c>
      <c r="E25" s="7"/>
      <c r="F25" s="4"/>
      <c r="G25" s="4">
        <v>1</v>
      </c>
      <c r="H25" s="4"/>
      <c r="I25" s="4"/>
      <c r="J25" s="4">
        <v>1</v>
      </c>
      <c r="K25" s="4"/>
      <c r="L25" s="8"/>
      <c r="M25" s="4"/>
      <c r="N25" s="4"/>
      <c r="O25" s="4"/>
      <c r="P25" s="4"/>
      <c r="Q25" s="4"/>
      <c r="R25" s="4"/>
      <c r="S25" s="4"/>
      <c r="T25" s="4"/>
      <c r="U25" s="7"/>
      <c r="V25" s="4"/>
      <c r="W25" s="4"/>
      <c r="X25" s="4"/>
      <c r="Y25" s="4"/>
      <c r="Z25" s="4"/>
      <c r="AA25" s="4"/>
      <c r="AB25" s="8"/>
      <c r="AC25" s="7"/>
      <c r="AD25" s="4"/>
      <c r="AE25" s="4"/>
      <c r="AF25" s="4"/>
      <c r="AG25" s="4"/>
      <c r="AH25" s="4"/>
      <c r="AI25" s="4"/>
      <c r="AJ25" s="8"/>
      <c r="AK25" s="4"/>
      <c r="AL25" s="1">
        <f t="shared" si="0"/>
        <v>2</v>
      </c>
      <c r="AM25" s="1">
        <f>Üldinfo!AS24</f>
        <v>30</v>
      </c>
      <c r="AN25" s="16">
        <f t="shared" si="1"/>
        <v>6.6666666666666666E-2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4.25" customHeight="1" x14ac:dyDescent="0.25">
      <c r="A26" s="1">
        <v>22</v>
      </c>
      <c r="B26" s="1" t="str">
        <f>Üldinfo!B25</f>
        <v>Mees ?</v>
      </c>
      <c r="C26" s="1" t="str">
        <f>Üldinfo!C25</f>
        <v>25-35 a</v>
      </c>
      <c r="D26" s="1">
        <f>Üldinfo!E25</f>
        <v>1</v>
      </c>
      <c r="E26" s="7"/>
      <c r="F26" s="4"/>
      <c r="G26" s="4"/>
      <c r="H26" s="4"/>
      <c r="I26" s="4"/>
      <c r="J26" s="4"/>
      <c r="K26" s="4"/>
      <c r="L26" s="8"/>
      <c r="M26" s="4"/>
      <c r="N26" s="4"/>
      <c r="O26" s="4"/>
      <c r="P26" s="4"/>
      <c r="Q26" s="4"/>
      <c r="R26" s="4"/>
      <c r="S26" s="4">
        <v>1</v>
      </c>
      <c r="T26" s="4"/>
      <c r="U26" s="7"/>
      <c r="V26" s="4"/>
      <c r="W26" s="4"/>
      <c r="X26" s="4"/>
      <c r="Y26" s="4"/>
      <c r="Z26" s="4"/>
      <c r="AA26" s="4"/>
      <c r="AB26" s="8"/>
      <c r="AC26" s="7"/>
      <c r="AD26" s="4"/>
      <c r="AE26" s="4"/>
      <c r="AF26" s="4"/>
      <c r="AG26" s="4"/>
      <c r="AH26" s="4"/>
      <c r="AI26" s="4"/>
      <c r="AJ26" s="8"/>
      <c r="AK26" s="4">
        <v>1</v>
      </c>
      <c r="AL26" s="1">
        <f t="shared" si="0"/>
        <v>1</v>
      </c>
      <c r="AM26" s="1">
        <f>Üldinfo!AS25</f>
        <v>31</v>
      </c>
      <c r="AN26" s="16">
        <f t="shared" si="1"/>
        <v>3.2258064516129031E-2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4.25" customHeight="1" x14ac:dyDescent="0.25">
      <c r="A27" s="1">
        <v>23</v>
      </c>
      <c r="B27" s="1" t="str">
        <f>Üldinfo!B26</f>
        <v>Mees</v>
      </c>
      <c r="C27" s="1" t="str">
        <f>Üldinfo!C26</f>
        <v>50+ a</v>
      </c>
      <c r="D27" s="1">
        <f>Üldinfo!E26</f>
        <v>1</v>
      </c>
      <c r="E27" s="7">
        <v>1</v>
      </c>
      <c r="F27" s="4">
        <v>1</v>
      </c>
      <c r="G27" s="4"/>
      <c r="H27" s="4"/>
      <c r="I27" s="4">
        <v>1</v>
      </c>
      <c r="J27" s="4"/>
      <c r="K27" s="4"/>
      <c r="L27" s="8"/>
      <c r="M27" s="4"/>
      <c r="N27" s="4"/>
      <c r="O27" s="4"/>
      <c r="P27" s="4"/>
      <c r="Q27" s="4"/>
      <c r="R27" s="4"/>
      <c r="S27" s="4">
        <v>1</v>
      </c>
      <c r="T27" s="4">
        <v>1</v>
      </c>
      <c r="U27" s="7"/>
      <c r="V27" s="4">
        <v>1</v>
      </c>
      <c r="W27" s="4"/>
      <c r="X27" s="4"/>
      <c r="Y27" s="4"/>
      <c r="Z27" s="4"/>
      <c r="AA27" s="4"/>
      <c r="AB27" s="8"/>
      <c r="AC27" s="7"/>
      <c r="AD27" s="4"/>
      <c r="AE27" s="4"/>
      <c r="AF27" s="4"/>
      <c r="AG27" s="4"/>
      <c r="AH27" s="4"/>
      <c r="AI27" s="4"/>
      <c r="AJ27" s="8"/>
      <c r="AK27" s="4">
        <v>1</v>
      </c>
      <c r="AL27" s="1">
        <f t="shared" si="0"/>
        <v>6</v>
      </c>
      <c r="AM27" s="1">
        <f>Üldinfo!AS26</f>
        <v>31</v>
      </c>
      <c r="AN27" s="16">
        <f t="shared" si="1"/>
        <v>0.19354838709677419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4.25" customHeight="1" x14ac:dyDescent="0.25">
      <c r="A28" s="1">
        <v>25</v>
      </c>
      <c r="B28" s="1" t="str">
        <f>Üldinfo!B27</f>
        <v>Naine ?</v>
      </c>
      <c r="C28" s="1" t="str">
        <f>Üldinfo!C27</f>
        <v>Täisk</v>
      </c>
      <c r="D28" s="1">
        <f>Üldinfo!E27</f>
        <v>0</v>
      </c>
      <c r="E28" s="7"/>
      <c r="F28" s="4"/>
      <c r="G28" s="4"/>
      <c r="H28" s="4"/>
      <c r="I28" s="4"/>
      <c r="J28" s="4"/>
      <c r="K28" s="4"/>
      <c r="L28" s="8"/>
      <c r="M28" s="4"/>
      <c r="N28" s="4"/>
      <c r="O28" s="4"/>
      <c r="P28" s="4"/>
      <c r="Q28" s="4"/>
      <c r="R28" s="4"/>
      <c r="S28" s="4"/>
      <c r="T28" s="4"/>
      <c r="U28" s="7"/>
      <c r="V28" s="4"/>
      <c r="W28" s="4"/>
      <c r="X28" s="4"/>
      <c r="Y28" s="4"/>
      <c r="Z28" s="4"/>
      <c r="AA28" s="4"/>
      <c r="AB28" s="8"/>
      <c r="AC28" s="7"/>
      <c r="AD28" s="4"/>
      <c r="AE28" s="4"/>
      <c r="AF28" s="4"/>
      <c r="AG28" s="4"/>
      <c r="AH28" s="4"/>
      <c r="AI28" s="4"/>
      <c r="AJ28" s="8"/>
      <c r="AK28" s="4"/>
      <c r="AL28" s="1">
        <f t="shared" si="0"/>
        <v>0</v>
      </c>
      <c r="AM28" s="1">
        <f>Üldinfo!AS27</f>
        <v>0</v>
      </c>
      <c r="AN28" s="16" t="e">
        <f t="shared" si="1"/>
        <v>#DIV/0!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4.25" customHeight="1" x14ac:dyDescent="0.25">
      <c r="A29" s="1">
        <v>26</v>
      </c>
      <c r="B29" s="1" t="str">
        <f>Üldinfo!B28</f>
        <v>Alaealine</v>
      </c>
      <c r="C29" s="1" t="str">
        <f>Üldinfo!C28</f>
        <v>5-9 a</v>
      </c>
      <c r="D29" s="1">
        <f>Üldinfo!E28</f>
        <v>0</v>
      </c>
      <c r="E29" s="7"/>
      <c r="F29" s="4"/>
      <c r="G29" s="4"/>
      <c r="H29" s="4"/>
      <c r="I29" s="4"/>
      <c r="J29" s="4"/>
      <c r="K29" s="4"/>
      <c r="L29" s="8"/>
      <c r="M29" s="4"/>
      <c r="N29" s="4"/>
      <c r="O29" s="4"/>
      <c r="P29" s="4"/>
      <c r="Q29" s="4"/>
      <c r="R29" s="4"/>
      <c r="S29" s="4"/>
      <c r="T29" s="4"/>
      <c r="U29" s="7"/>
      <c r="V29" s="4"/>
      <c r="W29" s="4"/>
      <c r="X29" s="4"/>
      <c r="Y29" s="4"/>
      <c r="Z29" s="4"/>
      <c r="AA29" s="4"/>
      <c r="AB29" s="8"/>
      <c r="AC29" s="7"/>
      <c r="AD29" s="4"/>
      <c r="AE29" s="4"/>
      <c r="AF29" s="4"/>
      <c r="AG29" s="4"/>
      <c r="AH29" s="4"/>
      <c r="AI29" s="4"/>
      <c r="AJ29" s="8"/>
      <c r="AK29" s="4"/>
      <c r="AL29" s="1">
        <f t="shared" si="0"/>
        <v>0</v>
      </c>
      <c r="AM29" s="1">
        <f>Üldinfo!AS28</f>
        <v>0</v>
      </c>
      <c r="AN29" s="16" t="e">
        <f t="shared" si="1"/>
        <v>#DIV/0!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4.25" customHeight="1" x14ac:dyDescent="0.25">
      <c r="A30" s="1">
        <v>27</v>
      </c>
      <c r="B30" s="1" t="str">
        <f>Üldinfo!B29</f>
        <v>Naine ?</v>
      </c>
      <c r="C30" s="1" t="str">
        <f>Üldinfo!C29</f>
        <v>Täisk</v>
      </c>
      <c r="D30" s="1">
        <f>Üldinfo!E29</f>
        <v>0</v>
      </c>
      <c r="E30" s="7"/>
      <c r="F30" s="4"/>
      <c r="G30" s="4"/>
      <c r="H30" s="4"/>
      <c r="I30" s="4"/>
      <c r="J30" s="4"/>
      <c r="K30" s="4"/>
      <c r="L30" s="8"/>
      <c r="M30" s="4"/>
      <c r="N30" s="4"/>
      <c r="O30" s="4"/>
      <c r="P30" s="4"/>
      <c r="Q30" s="4"/>
      <c r="R30" s="4"/>
      <c r="S30" s="4"/>
      <c r="T30" s="4"/>
      <c r="U30" s="7"/>
      <c r="V30" s="4"/>
      <c r="W30" s="4"/>
      <c r="X30" s="4"/>
      <c r="Y30" s="4"/>
      <c r="Z30" s="4"/>
      <c r="AA30" s="4"/>
      <c r="AB30" s="8"/>
      <c r="AC30" s="7"/>
      <c r="AD30" s="4"/>
      <c r="AE30" s="4"/>
      <c r="AF30" s="4"/>
      <c r="AG30" s="4"/>
      <c r="AH30" s="4"/>
      <c r="AI30" s="4"/>
      <c r="AJ30" s="8"/>
      <c r="AK30" s="4"/>
      <c r="AL30" s="1">
        <f t="shared" si="0"/>
        <v>0</v>
      </c>
      <c r="AM30" s="1">
        <f>Üldinfo!AS29</f>
        <v>0</v>
      </c>
      <c r="AN30" s="16" t="e">
        <f t="shared" si="1"/>
        <v>#DIV/0!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4.25" customHeight="1" x14ac:dyDescent="0.25">
      <c r="A31" s="1">
        <v>28</v>
      </c>
      <c r="B31" s="1" t="str">
        <f>Üldinfo!B30</f>
        <v>Mees</v>
      </c>
      <c r="C31" s="1" t="str">
        <f>Üldinfo!C30</f>
        <v>18-19 a</v>
      </c>
      <c r="D31" s="1">
        <f>Üldinfo!E30</f>
        <v>1</v>
      </c>
      <c r="E31" s="7"/>
      <c r="F31" s="4"/>
      <c r="G31" s="4"/>
      <c r="H31" s="4"/>
      <c r="I31" s="4"/>
      <c r="J31" s="4"/>
      <c r="K31" s="4"/>
      <c r="L31" s="8"/>
      <c r="M31" s="4"/>
      <c r="N31" s="4"/>
      <c r="O31" s="4"/>
      <c r="P31" s="4"/>
      <c r="Q31" s="4"/>
      <c r="R31" s="4"/>
      <c r="S31" s="4"/>
      <c r="T31" s="4"/>
      <c r="U31" s="7"/>
      <c r="V31" s="4"/>
      <c r="W31" s="4"/>
      <c r="X31" s="4"/>
      <c r="Y31" s="4"/>
      <c r="Z31" s="4"/>
      <c r="AA31" s="4"/>
      <c r="AB31" s="8"/>
      <c r="AC31" s="7"/>
      <c r="AD31" s="4"/>
      <c r="AE31" s="4"/>
      <c r="AF31" s="4"/>
      <c r="AG31" s="4"/>
      <c r="AH31" s="4"/>
      <c r="AI31" s="4"/>
      <c r="AJ31" s="8">
        <v>1</v>
      </c>
      <c r="AK31" s="4">
        <v>1</v>
      </c>
      <c r="AL31" s="1">
        <f t="shared" si="0"/>
        <v>1</v>
      </c>
      <c r="AM31" s="1">
        <f>Üldinfo!AS30</f>
        <v>32</v>
      </c>
      <c r="AN31" s="16">
        <f t="shared" si="1"/>
        <v>3.125E-2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4.25" customHeight="1" x14ac:dyDescent="0.25">
      <c r="A32" s="1">
        <v>29</v>
      </c>
      <c r="B32" s="1" t="str">
        <f>Üldinfo!B31</f>
        <v>Naine ?</v>
      </c>
      <c r="C32" s="1" t="str">
        <f>Üldinfo!C31</f>
        <v>Täisk</v>
      </c>
      <c r="D32" s="1">
        <f>Üldinfo!E31</f>
        <v>0</v>
      </c>
      <c r="E32" s="7"/>
      <c r="F32" s="4"/>
      <c r="G32" s="4"/>
      <c r="H32" s="4"/>
      <c r="I32" s="4"/>
      <c r="J32" s="4"/>
      <c r="K32" s="4"/>
      <c r="L32" s="8"/>
      <c r="M32" s="4"/>
      <c r="N32" s="4"/>
      <c r="O32" s="4"/>
      <c r="P32" s="4"/>
      <c r="Q32" s="4"/>
      <c r="R32" s="4"/>
      <c r="S32" s="4"/>
      <c r="T32" s="4"/>
      <c r="U32" s="7"/>
      <c r="V32" s="4"/>
      <c r="W32" s="4"/>
      <c r="X32" s="4"/>
      <c r="Y32" s="4"/>
      <c r="Z32" s="4"/>
      <c r="AA32" s="4"/>
      <c r="AB32" s="8"/>
      <c r="AC32" s="7"/>
      <c r="AD32" s="4"/>
      <c r="AE32" s="4"/>
      <c r="AF32" s="4"/>
      <c r="AG32" s="4"/>
      <c r="AH32" s="4"/>
      <c r="AI32" s="4"/>
      <c r="AJ32" s="8"/>
      <c r="AK32" s="4"/>
      <c r="AL32" s="1">
        <f t="shared" si="0"/>
        <v>0</v>
      </c>
      <c r="AM32" s="1">
        <f>Üldinfo!AS31</f>
        <v>0</v>
      </c>
      <c r="AN32" s="16" t="e">
        <f t="shared" si="1"/>
        <v>#DIV/0!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4.25" customHeight="1" x14ac:dyDescent="0.25">
      <c r="A33" s="1">
        <v>30</v>
      </c>
      <c r="B33" s="14" t="s">
        <v>37</v>
      </c>
      <c r="C33" s="1" t="s">
        <v>133</v>
      </c>
      <c r="D33" s="1">
        <f>Üldinfo!E32</f>
        <v>1</v>
      </c>
      <c r="E33" s="7"/>
      <c r="F33" s="4"/>
      <c r="G33" s="4"/>
      <c r="H33" s="4"/>
      <c r="I33" s="4"/>
      <c r="J33" s="4"/>
      <c r="K33" s="4"/>
      <c r="L33" s="8"/>
      <c r="M33" s="4"/>
      <c r="N33" s="4"/>
      <c r="O33" s="4"/>
      <c r="P33" s="4"/>
      <c r="Q33" s="4"/>
      <c r="R33" s="4"/>
      <c r="S33" s="4"/>
      <c r="T33" s="4">
        <v>1</v>
      </c>
      <c r="U33" s="7"/>
      <c r="V33" s="4"/>
      <c r="W33" s="4"/>
      <c r="X33" s="4"/>
      <c r="Y33" s="4"/>
      <c r="Z33" s="4"/>
      <c r="AA33" s="4"/>
      <c r="AB33" s="8"/>
      <c r="AC33" s="7"/>
      <c r="AD33" s="4"/>
      <c r="AE33" s="4"/>
      <c r="AF33" s="4"/>
      <c r="AG33" s="4"/>
      <c r="AH33" s="4"/>
      <c r="AI33" s="4"/>
      <c r="AJ33" s="8"/>
      <c r="AK33" s="4">
        <v>1</v>
      </c>
      <c r="AL33" s="1">
        <f t="shared" si="0"/>
        <v>1</v>
      </c>
      <c r="AM33" s="1">
        <f>Üldinfo!AS32</f>
        <v>32</v>
      </c>
      <c r="AN33" s="16">
        <f t="shared" si="1"/>
        <v>3.125E-2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4.25" customHeight="1" x14ac:dyDescent="0.25">
      <c r="A34" s="1">
        <v>31</v>
      </c>
      <c r="B34" s="1" t="str">
        <f>Üldinfo!B33</f>
        <v>Mees</v>
      </c>
      <c r="C34" s="1" t="str">
        <f>Üldinfo!C33</f>
        <v>39-44 a</v>
      </c>
      <c r="D34" s="1">
        <f>Üldinfo!E33</f>
        <v>1</v>
      </c>
      <c r="E34" s="7"/>
      <c r="F34" s="4"/>
      <c r="G34" s="4">
        <v>1</v>
      </c>
      <c r="H34" s="4"/>
      <c r="I34" s="4">
        <v>1</v>
      </c>
      <c r="J34" s="4">
        <v>1</v>
      </c>
      <c r="K34" s="4"/>
      <c r="L34" s="8"/>
      <c r="M34" s="4"/>
      <c r="N34" s="4"/>
      <c r="O34" s="4"/>
      <c r="P34" s="4"/>
      <c r="Q34" s="4"/>
      <c r="R34" s="4"/>
      <c r="S34" s="4"/>
      <c r="T34" s="4"/>
      <c r="U34" s="7"/>
      <c r="V34" s="4"/>
      <c r="W34" s="4"/>
      <c r="X34" s="4"/>
      <c r="Y34" s="4"/>
      <c r="Z34" s="4"/>
      <c r="AA34" s="4"/>
      <c r="AB34" s="8"/>
      <c r="AC34" s="7"/>
      <c r="AD34" s="4"/>
      <c r="AE34" s="4"/>
      <c r="AF34" s="4"/>
      <c r="AG34" s="4"/>
      <c r="AH34" s="4"/>
      <c r="AI34" s="4">
        <v>1</v>
      </c>
      <c r="AJ34" s="8"/>
      <c r="AK34" s="4">
        <v>1</v>
      </c>
      <c r="AL34" s="1">
        <f t="shared" si="0"/>
        <v>4</v>
      </c>
      <c r="AM34" s="1">
        <f>Üldinfo!AS33</f>
        <v>31</v>
      </c>
      <c r="AN34" s="16">
        <f t="shared" si="1"/>
        <v>0.12903225806451613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4.25" customHeight="1" x14ac:dyDescent="0.25">
      <c r="A35" s="1">
        <v>32</v>
      </c>
      <c r="B35" s="1" t="str">
        <f>Üldinfo!B34</f>
        <v>Alaealine</v>
      </c>
      <c r="C35" s="1" t="str">
        <f>Üldinfo!C34</f>
        <v>15-18 a</v>
      </c>
      <c r="D35" s="1">
        <f>Üldinfo!E34</f>
        <v>0</v>
      </c>
      <c r="E35" s="7"/>
      <c r="F35" s="4"/>
      <c r="G35" s="4"/>
      <c r="H35" s="4"/>
      <c r="I35" s="4"/>
      <c r="J35" s="4"/>
      <c r="K35" s="4"/>
      <c r="L35" s="8"/>
      <c r="M35" s="4"/>
      <c r="N35" s="4"/>
      <c r="O35" s="4"/>
      <c r="P35" s="4"/>
      <c r="Q35" s="4"/>
      <c r="R35" s="4"/>
      <c r="S35" s="4"/>
      <c r="T35" s="4"/>
      <c r="U35" s="7"/>
      <c r="V35" s="4"/>
      <c r="W35" s="4"/>
      <c r="X35" s="4"/>
      <c r="Y35" s="4"/>
      <c r="Z35" s="4"/>
      <c r="AA35" s="4"/>
      <c r="AB35" s="8"/>
      <c r="AC35" s="7"/>
      <c r="AD35" s="4"/>
      <c r="AE35" s="4"/>
      <c r="AF35" s="4"/>
      <c r="AG35" s="4"/>
      <c r="AH35" s="4"/>
      <c r="AI35" s="4"/>
      <c r="AJ35" s="8"/>
      <c r="AK35" s="4"/>
      <c r="AL35" s="1">
        <f t="shared" si="0"/>
        <v>0</v>
      </c>
      <c r="AM35" s="1">
        <f>Üldinfo!AS34</f>
        <v>0</v>
      </c>
      <c r="AN35" s="16" t="e">
        <f t="shared" si="1"/>
        <v>#DIV/0!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4.25" customHeight="1" x14ac:dyDescent="0.25">
      <c r="A36" s="1">
        <v>33</v>
      </c>
      <c r="B36" s="1" t="str">
        <f>Üldinfo!B35</f>
        <v>Mees</v>
      </c>
      <c r="C36" s="1" t="str">
        <f>Üldinfo!C35</f>
        <v>40+ a</v>
      </c>
      <c r="D36" s="1">
        <f>Üldinfo!E35</f>
        <v>0</v>
      </c>
      <c r="E36" s="7"/>
      <c r="F36" s="4"/>
      <c r="G36" s="4"/>
      <c r="H36" s="4"/>
      <c r="I36" s="4"/>
      <c r="J36" s="4"/>
      <c r="K36" s="4"/>
      <c r="L36" s="8"/>
      <c r="M36" s="4"/>
      <c r="N36" s="4"/>
      <c r="O36" s="4"/>
      <c r="P36" s="4"/>
      <c r="Q36" s="4"/>
      <c r="R36" s="4"/>
      <c r="S36" s="4"/>
      <c r="T36" s="4"/>
      <c r="U36" s="7"/>
      <c r="V36" s="4"/>
      <c r="W36" s="4"/>
      <c r="X36" s="4"/>
      <c r="Y36" s="4"/>
      <c r="Z36" s="4"/>
      <c r="AA36" s="4"/>
      <c r="AB36" s="8"/>
      <c r="AC36" s="7"/>
      <c r="AD36" s="4"/>
      <c r="AE36" s="4"/>
      <c r="AF36" s="4"/>
      <c r="AG36" s="4"/>
      <c r="AH36" s="4"/>
      <c r="AI36" s="4"/>
      <c r="AJ36" s="8"/>
      <c r="AK36" s="4"/>
      <c r="AL36" s="1">
        <f t="shared" si="0"/>
        <v>0</v>
      </c>
      <c r="AM36" s="1">
        <f>Üldinfo!AS35</f>
        <v>0</v>
      </c>
      <c r="AN36" s="16" t="e">
        <f t="shared" si="1"/>
        <v>#DIV/0!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4.25" customHeight="1" x14ac:dyDescent="0.25">
      <c r="A37" s="1">
        <v>34</v>
      </c>
      <c r="B37" s="1" t="str">
        <f>Üldinfo!B36</f>
        <v>Mees</v>
      </c>
      <c r="C37" s="1" t="str">
        <f>Üldinfo!C36</f>
        <v>39-44 a</v>
      </c>
      <c r="D37" s="1">
        <f>Üldinfo!E36</f>
        <v>0</v>
      </c>
      <c r="E37" s="7"/>
      <c r="F37" s="4"/>
      <c r="G37" s="4"/>
      <c r="H37" s="4"/>
      <c r="I37" s="4"/>
      <c r="J37" s="4"/>
      <c r="K37" s="4"/>
      <c r="L37" s="8"/>
      <c r="M37" s="4"/>
      <c r="N37" s="4"/>
      <c r="O37" s="4"/>
      <c r="P37" s="4"/>
      <c r="Q37" s="4"/>
      <c r="R37" s="4"/>
      <c r="S37" s="4"/>
      <c r="T37" s="4"/>
      <c r="U37" s="7"/>
      <c r="V37" s="4"/>
      <c r="W37" s="4"/>
      <c r="X37" s="4"/>
      <c r="Y37" s="4"/>
      <c r="Z37" s="4"/>
      <c r="AA37" s="4"/>
      <c r="AB37" s="8"/>
      <c r="AC37" s="7"/>
      <c r="AD37" s="4"/>
      <c r="AE37" s="4"/>
      <c r="AF37" s="4"/>
      <c r="AG37" s="4"/>
      <c r="AH37" s="4"/>
      <c r="AI37" s="4"/>
      <c r="AJ37" s="8"/>
      <c r="AK37" s="4"/>
      <c r="AL37" s="1">
        <f t="shared" si="0"/>
        <v>0</v>
      </c>
      <c r="AM37" s="1">
        <f>Üldinfo!AS36</f>
        <v>0</v>
      </c>
      <c r="AN37" s="16" t="e">
        <f t="shared" si="1"/>
        <v>#DIV/0!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4.25" customHeight="1" x14ac:dyDescent="0.25">
      <c r="A38" s="1">
        <v>35</v>
      </c>
      <c r="B38" s="1" t="str">
        <f>Üldinfo!B37</f>
        <v>Alaealine</v>
      </c>
      <c r="C38" s="1" t="str">
        <f>Üldinfo!C37</f>
        <v>5 a ± 16 k</v>
      </c>
      <c r="D38" s="1">
        <f>Üldinfo!E37</f>
        <v>1</v>
      </c>
      <c r="E38" s="7"/>
      <c r="F38" s="4"/>
      <c r="G38" s="4"/>
      <c r="H38" s="4"/>
      <c r="I38" s="4"/>
      <c r="J38" s="4"/>
      <c r="K38" s="4"/>
      <c r="L38" s="8"/>
      <c r="M38" s="4"/>
      <c r="N38" s="4"/>
      <c r="O38" s="4"/>
      <c r="P38" s="4"/>
      <c r="Q38" s="4"/>
      <c r="R38" s="4"/>
      <c r="S38" s="4"/>
      <c r="T38" s="4"/>
      <c r="U38" s="7"/>
      <c r="V38" s="4"/>
      <c r="W38" s="4"/>
      <c r="X38" s="4"/>
      <c r="Y38" s="4"/>
      <c r="Z38" s="4"/>
      <c r="AA38" s="4"/>
      <c r="AB38" s="8"/>
      <c r="AC38" s="7"/>
      <c r="AD38" s="4"/>
      <c r="AE38" s="4"/>
      <c r="AF38" s="4"/>
      <c r="AG38" s="4"/>
      <c r="AH38" s="4"/>
      <c r="AI38" s="4"/>
      <c r="AJ38" s="8"/>
      <c r="AK38" s="4"/>
      <c r="AL38" s="1">
        <f t="shared" si="0"/>
        <v>0</v>
      </c>
      <c r="AM38" s="1">
        <f>Üldinfo!AS37</f>
        <v>28</v>
      </c>
      <c r="AN38" s="16">
        <f t="shared" si="1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4.25" customHeight="1" x14ac:dyDescent="0.25">
      <c r="A39" s="1">
        <v>36</v>
      </c>
      <c r="B39" s="1" t="str">
        <f>Üldinfo!B38</f>
        <v>Mees</v>
      </c>
      <c r="C39" s="1" t="str">
        <f>Üldinfo!C38</f>
        <v>44-50 a</v>
      </c>
      <c r="D39" s="1">
        <f>Üldinfo!E38</f>
        <v>0</v>
      </c>
      <c r="E39" s="7"/>
      <c r="F39" s="4"/>
      <c r="G39" s="4"/>
      <c r="H39" s="4"/>
      <c r="I39" s="4"/>
      <c r="J39" s="4"/>
      <c r="K39" s="4"/>
      <c r="L39" s="8"/>
      <c r="M39" s="4"/>
      <c r="N39" s="4"/>
      <c r="O39" s="4"/>
      <c r="P39" s="4"/>
      <c r="Q39" s="4"/>
      <c r="R39" s="4"/>
      <c r="S39" s="4"/>
      <c r="T39" s="4"/>
      <c r="U39" s="7"/>
      <c r="V39" s="4"/>
      <c r="W39" s="4"/>
      <c r="X39" s="4"/>
      <c r="Y39" s="4"/>
      <c r="Z39" s="4"/>
      <c r="AA39" s="4"/>
      <c r="AB39" s="8"/>
      <c r="AC39" s="4"/>
      <c r="AD39" s="4"/>
      <c r="AE39" s="4"/>
      <c r="AF39" s="4"/>
      <c r="AG39" s="4"/>
      <c r="AH39" s="4"/>
      <c r="AI39" s="4"/>
      <c r="AJ39" s="8"/>
      <c r="AK39" s="4"/>
      <c r="AL39" s="1">
        <f t="shared" si="0"/>
        <v>0</v>
      </c>
      <c r="AM39" s="1">
        <f>Üldinfo!AS38</f>
        <v>0</v>
      </c>
      <c r="AN39" s="16" t="e">
        <f t="shared" si="1"/>
        <v>#DIV/0!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4.25" customHeight="1" x14ac:dyDescent="0.25">
      <c r="A40" s="1">
        <v>37</v>
      </c>
      <c r="B40" s="1" t="str">
        <f>Üldinfo!B39</f>
        <v>Naine</v>
      </c>
      <c r="C40" s="1" t="str">
        <f>Üldinfo!C39</f>
        <v>39-44 a</v>
      </c>
      <c r="D40" s="1">
        <f>Üldinfo!E39</f>
        <v>0</v>
      </c>
      <c r="E40" s="7"/>
      <c r="F40" s="4"/>
      <c r="G40" s="4"/>
      <c r="H40" s="4"/>
      <c r="I40" s="4"/>
      <c r="J40" s="4"/>
      <c r="K40" s="4"/>
      <c r="L40" s="8"/>
      <c r="M40" s="4"/>
      <c r="N40" s="4"/>
      <c r="O40" s="4"/>
      <c r="P40" s="4"/>
      <c r="Q40" s="4"/>
      <c r="R40" s="4"/>
      <c r="S40" s="4"/>
      <c r="T40" s="4"/>
      <c r="U40" s="7"/>
      <c r="V40" s="4"/>
      <c r="W40" s="4"/>
      <c r="X40" s="4"/>
      <c r="Y40" s="4"/>
      <c r="Z40" s="4"/>
      <c r="AA40" s="4"/>
      <c r="AB40" s="8"/>
      <c r="AC40" s="4"/>
      <c r="AD40" s="4"/>
      <c r="AE40" s="4"/>
      <c r="AF40" s="4"/>
      <c r="AG40" s="4"/>
      <c r="AH40" s="4"/>
      <c r="AI40" s="4"/>
      <c r="AJ40" s="8"/>
      <c r="AK40" s="4"/>
      <c r="AL40" s="1">
        <f t="shared" si="0"/>
        <v>0</v>
      </c>
      <c r="AM40" s="1">
        <f>Üldinfo!AS39</f>
        <v>0</v>
      </c>
      <c r="AN40" s="16" t="e">
        <f t="shared" si="1"/>
        <v>#DIV/0!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4.25" customHeight="1" x14ac:dyDescent="0.25">
      <c r="A41" s="1">
        <v>38</v>
      </c>
      <c r="B41" s="1" t="str">
        <f>Üldinfo!B40</f>
        <v>Naine</v>
      </c>
      <c r="C41" s="1" t="str">
        <f>Üldinfo!C40</f>
        <v>25-40 a</v>
      </c>
      <c r="D41" s="1">
        <f>Üldinfo!E40</f>
        <v>0</v>
      </c>
      <c r="E41" s="7"/>
      <c r="F41" s="4"/>
      <c r="G41" s="4"/>
      <c r="H41" s="4"/>
      <c r="I41" s="4"/>
      <c r="J41" s="4"/>
      <c r="K41" s="4"/>
      <c r="L41" s="8"/>
      <c r="M41" s="4"/>
      <c r="N41" s="4"/>
      <c r="O41" s="4"/>
      <c r="P41" s="4"/>
      <c r="Q41" s="4"/>
      <c r="R41" s="4"/>
      <c r="S41" s="4"/>
      <c r="T41" s="4"/>
      <c r="U41" s="7"/>
      <c r="V41" s="4"/>
      <c r="W41" s="4"/>
      <c r="X41" s="4"/>
      <c r="Y41" s="4"/>
      <c r="Z41" s="4"/>
      <c r="AA41" s="4"/>
      <c r="AB41" s="8"/>
      <c r="AC41" s="4"/>
      <c r="AD41" s="4"/>
      <c r="AE41" s="4"/>
      <c r="AF41" s="4"/>
      <c r="AG41" s="4"/>
      <c r="AH41" s="4"/>
      <c r="AI41" s="4"/>
      <c r="AJ41" s="8"/>
      <c r="AK41" s="4"/>
      <c r="AL41" s="1">
        <f t="shared" si="0"/>
        <v>0</v>
      </c>
      <c r="AM41" s="1">
        <f>Üldinfo!AS40</f>
        <v>0</v>
      </c>
      <c r="AN41" s="16" t="e">
        <f t="shared" si="1"/>
        <v>#DIV/0!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4.25" customHeight="1" x14ac:dyDescent="0.25">
      <c r="A42" s="1">
        <v>39</v>
      </c>
      <c r="B42" s="1" t="str">
        <f>Üldinfo!B41</f>
        <v>Mees ?</v>
      </c>
      <c r="C42" s="1" t="str">
        <f>Üldinfo!C41</f>
        <v>44-50 a</v>
      </c>
      <c r="D42" s="1">
        <f>Üldinfo!E41</f>
        <v>0</v>
      </c>
      <c r="E42" s="7"/>
      <c r="F42" s="4"/>
      <c r="G42" s="4"/>
      <c r="H42" s="4"/>
      <c r="I42" s="4"/>
      <c r="J42" s="4"/>
      <c r="K42" s="4"/>
      <c r="L42" s="8"/>
      <c r="M42" s="4"/>
      <c r="N42" s="4"/>
      <c r="O42" s="4"/>
      <c r="P42" s="4"/>
      <c r="Q42" s="4"/>
      <c r="R42" s="4"/>
      <c r="S42" s="4"/>
      <c r="T42" s="4"/>
      <c r="U42" s="7"/>
      <c r="V42" s="4"/>
      <c r="W42" s="4"/>
      <c r="X42" s="4"/>
      <c r="Y42" s="4"/>
      <c r="Z42" s="4"/>
      <c r="AA42" s="4"/>
      <c r="AB42" s="8"/>
      <c r="AC42" s="4"/>
      <c r="AD42" s="4"/>
      <c r="AE42" s="4"/>
      <c r="AF42" s="4"/>
      <c r="AG42" s="4"/>
      <c r="AH42" s="4"/>
      <c r="AI42" s="4"/>
      <c r="AJ42" s="8"/>
      <c r="AK42" s="4"/>
      <c r="AL42" s="1">
        <f t="shared" si="0"/>
        <v>0</v>
      </c>
      <c r="AM42" s="1">
        <f>Üldinfo!AS41</f>
        <v>0</v>
      </c>
      <c r="AN42" s="16" t="e">
        <f t="shared" si="1"/>
        <v>#DIV/0!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4.25" customHeight="1" x14ac:dyDescent="0.25">
      <c r="A43" s="1">
        <v>40</v>
      </c>
      <c r="B43" s="1" t="str">
        <f>Üldinfo!B42</f>
        <v>Naine</v>
      </c>
      <c r="C43" s="1" t="str">
        <f>Üldinfo!C42</f>
        <v>40+ a</v>
      </c>
      <c r="D43" s="1">
        <f>Üldinfo!E42</f>
        <v>0</v>
      </c>
      <c r="E43" s="7"/>
      <c r="F43" s="4"/>
      <c r="G43" s="4"/>
      <c r="H43" s="4"/>
      <c r="I43" s="4"/>
      <c r="J43" s="4"/>
      <c r="K43" s="4"/>
      <c r="L43" s="8"/>
      <c r="M43" s="4"/>
      <c r="N43" s="4"/>
      <c r="O43" s="4"/>
      <c r="P43" s="4"/>
      <c r="Q43" s="4"/>
      <c r="R43" s="4"/>
      <c r="S43" s="4"/>
      <c r="T43" s="4"/>
      <c r="U43" s="7"/>
      <c r="V43" s="4"/>
      <c r="W43" s="4"/>
      <c r="X43" s="4"/>
      <c r="Y43" s="4"/>
      <c r="Z43" s="4"/>
      <c r="AA43" s="4"/>
      <c r="AB43" s="8"/>
      <c r="AC43" s="4"/>
      <c r="AD43" s="4"/>
      <c r="AE43" s="4"/>
      <c r="AF43" s="4"/>
      <c r="AG43" s="4"/>
      <c r="AH43" s="4"/>
      <c r="AI43" s="4"/>
      <c r="AJ43" s="8"/>
      <c r="AK43" s="4"/>
      <c r="AL43" s="1">
        <f t="shared" si="0"/>
        <v>0</v>
      </c>
      <c r="AM43" s="1">
        <f>Üldinfo!AS42</f>
        <v>0</v>
      </c>
      <c r="AN43" s="16" t="e">
        <f t="shared" si="1"/>
        <v>#DIV/0!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4.25" customHeight="1" x14ac:dyDescent="0.25">
      <c r="A44" s="1">
        <v>42</v>
      </c>
      <c r="B44" s="1" t="str">
        <f>Üldinfo!B43</f>
        <v>Mees</v>
      </c>
      <c r="C44" s="1" t="str">
        <f>Üldinfo!C43</f>
        <v>25-35 a</v>
      </c>
      <c r="D44" s="1">
        <f>Üldinfo!E43</f>
        <v>1</v>
      </c>
      <c r="E44" s="7"/>
      <c r="F44" s="4"/>
      <c r="G44" s="4"/>
      <c r="H44" s="4"/>
      <c r="I44" s="4"/>
      <c r="J44" s="4"/>
      <c r="K44" s="4"/>
      <c r="L44" s="8"/>
      <c r="M44" s="4"/>
      <c r="N44" s="4"/>
      <c r="O44" s="4"/>
      <c r="P44" s="4"/>
      <c r="Q44" s="4"/>
      <c r="R44" s="4"/>
      <c r="S44" s="4"/>
      <c r="T44" s="4"/>
      <c r="U44" s="7"/>
      <c r="V44" s="4"/>
      <c r="W44" s="4"/>
      <c r="X44" s="4"/>
      <c r="Y44" s="4"/>
      <c r="Z44" s="4"/>
      <c r="AA44" s="4"/>
      <c r="AB44" s="8"/>
      <c r="AC44" s="4"/>
      <c r="AD44" s="4"/>
      <c r="AE44" s="4"/>
      <c r="AF44" s="4"/>
      <c r="AG44" s="4"/>
      <c r="AH44" s="4"/>
      <c r="AI44" s="4"/>
      <c r="AJ44" s="8"/>
      <c r="AK44" s="4"/>
      <c r="AL44" s="1">
        <f t="shared" si="0"/>
        <v>0</v>
      </c>
      <c r="AM44" s="1">
        <f>Üldinfo!AS43</f>
        <v>28</v>
      </c>
      <c r="AN44" s="16">
        <f t="shared" si="1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4.25" customHeight="1" x14ac:dyDescent="0.25">
      <c r="A45" s="1" t="s">
        <v>159</v>
      </c>
      <c r="B45" s="1" t="s">
        <v>119</v>
      </c>
      <c r="C45" s="1" t="s">
        <v>160</v>
      </c>
      <c r="D45" s="1">
        <f>Üldinfo!E44</f>
        <v>0</v>
      </c>
      <c r="E45" s="7"/>
      <c r="F45" s="4"/>
      <c r="G45" s="4"/>
      <c r="H45" s="4"/>
      <c r="I45" s="4"/>
      <c r="J45" s="4"/>
      <c r="K45" s="4"/>
      <c r="L45" s="8"/>
      <c r="M45" s="4"/>
      <c r="N45" s="4"/>
      <c r="O45" s="4"/>
      <c r="P45" s="4"/>
      <c r="Q45" s="4"/>
      <c r="R45" s="4"/>
      <c r="S45" s="4"/>
      <c r="T45" s="4"/>
      <c r="U45" s="7"/>
      <c r="V45" s="4"/>
      <c r="W45" s="4"/>
      <c r="X45" s="4"/>
      <c r="Y45" s="4"/>
      <c r="Z45" s="4"/>
      <c r="AA45" s="4"/>
      <c r="AB45" s="8"/>
      <c r="AC45" s="4"/>
      <c r="AD45" s="4"/>
      <c r="AE45" s="4"/>
      <c r="AF45" s="4"/>
      <c r="AG45" s="4"/>
      <c r="AH45" s="4"/>
      <c r="AI45" s="4"/>
      <c r="AJ45" s="8"/>
      <c r="AK45" s="4"/>
      <c r="AL45" s="1">
        <f t="shared" si="0"/>
        <v>0</v>
      </c>
      <c r="AM45" s="1">
        <f>Üldinfo!AS44</f>
        <v>0</v>
      </c>
      <c r="AN45" s="16" t="e">
        <f t="shared" si="1"/>
        <v>#DIV/0!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4.25" customHeight="1" x14ac:dyDescent="0.25">
      <c r="A46" s="1">
        <v>43</v>
      </c>
      <c r="B46" s="1" t="str">
        <f>Üldinfo!B45</f>
        <v>Mees</v>
      </c>
      <c r="C46" s="1" t="str">
        <f>Üldinfo!C45</f>
        <v>18-19 a</v>
      </c>
      <c r="D46" s="1">
        <f>Üldinfo!E45</f>
        <v>1</v>
      </c>
      <c r="E46" s="7"/>
      <c r="F46" s="4"/>
      <c r="G46" s="4"/>
      <c r="H46" s="4"/>
      <c r="I46" s="4"/>
      <c r="J46" s="4"/>
      <c r="K46" s="4"/>
      <c r="L46" s="8"/>
      <c r="M46" s="4"/>
      <c r="N46" s="4"/>
      <c r="O46" s="4"/>
      <c r="P46" s="4"/>
      <c r="Q46" s="4"/>
      <c r="R46" s="4"/>
      <c r="S46" s="4"/>
      <c r="T46" s="4"/>
      <c r="U46" s="7"/>
      <c r="V46" s="4"/>
      <c r="W46" s="4"/>
      <c r="X46" s="4"/>
      <c r="Y46" s="4"/>
      <c r="Z46" s="4"/>
      <c r="AA46" s="4"/>
      <c r="AB46" s="8"/>
      <c r="AC46" s="4"/>
      <c r="AD46" s="4"/>
      <c r="AE46" s="4"/>
      <c r="AF46" s="4"/>
      <c r="AG46" s="4"/>
      <c r="AH46" s="4"/>
      <c r="AI46" s="4"/>
      <c r="AJ46" s="8"/>
      <c r="AK46" s="4"/>
      <c r="AL46" s="1">
        <f t="shared" si="0"/>
        <v>0</v>
      </c>
      <c r="AM46" s="1">
        <f>Üldinfo!AS45</f>
        <v>31</v>
      </c>
      <c r="AN46" s="16">
        <f t="shared" si="1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4.25" customHeight="1" x14ac:dyDescent="0.25">
      <c r="A47" s="1">
        <v>44</v>
      </c>
      <c r="B47" s="1" t="str">
        <f>Üldinfo!B46</f>
        <v>Alaealine</v>
      </c>
      <c r="C47" s="1" t="str">
        <f>Üldinfo!C46</f>
        <v>4-8 a</v>
      </c>
      <c r="D47" s="1">
        <f>Üldinfo!E46</f>
        <v>0</v>
      </c>
      <c r="E47" s="7"/>
      <c r="F47" s="4"/>
      <c r="G47" s="4"/>
      <c r="H47" s="4"/>
      <c r="I47" s="4"/>
      <c r="J47" s="4"/>
      <c r="K47" s="4"/>
      <c r="L47" s="8"/>
      <c r="M47" s="4"/>
      <c r="N47" s="4"/>
      <c r="O47" s="4"/>
      <c r="P47" s="4"/>
      <c r="Q47" s="4"/>
      <c r="R47" s="4"/>
      <c r="S47" s="4"/>
      <c r="T47" s="4"/>
      <c r="U47" s="7"/>
      <c r="V47" s="4"/>
      <c r="W47" s="4"/>
      <c r="X47" s="4"/>
      <c r="Y47" s="4"/>
      <c r="Z47" s="4"/>
      <c r="AA47" s="4"/>
      <c r="AB47" s="8"/>
      <c r="AC47" s="4"/>
      <c r="AD47" s="4"/>
      <c r="AE47" s="4"/>
      <c r="AF47" s="4"/>
      <c r="AG47" s="4"/>
      <c r="AH47" s="4"/>
      <c r="AI47" s="4"/>
      <c r="AJ47" s="8"/>
      <c r="AK47" s="4"/>
      <c r="AL47" s="1">
        <f t="shared" si="0"/>
        <v>0</v>
      </c>
      <c r="AM47" s="1">
        <f>Üldinfo!AS46</f>
        <v>0</v>
      </c>
      <c r="AN47" s="16" t="e">
        <f t="shared" si="1"/>
        <v>#DIV/0!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4.25" customHeight="1" x14ac:dyDescent="0.25">
      <c r="A48" s="1">
        <v>45</v>
      </c>
      <c r="B48" s="1" t="str">
        <f>Üldinfo!B47</f>
        <v>Alaealine</v>
      </c>
      <c r="C48" s="1" t="str">
        <f>Üldinfo!C47</f>
        <v>3-9 k</v>
      </c>
      <c r="D48" s="1">
        <f>Üldinfo!E47</f>
        <v>0</v>
      </c>
      <c r="E48" s="7"/>
      <c r="F48" s="4"/>
      <c r="G48" s="4"/>
      <c r="H48" s="4"/>
      <c r="I48" s="4"/>
      <c r="J48" s="4"/>
      <c r="K48" s="4"/>
      <c r="L48" s="8"/>
      <c r="M48" s="4"/>
      <c r="N48" s="4"/>
      <c r="O48" s="4"/>
      <c r="P48" s="4"/>
      <c r="Q48" s="4"/>
      <c r="R48" s="4"/>
      <c r="S48" s="4"/>
      <c r="T48" s="4"/>
      <c r="U48" s="7"/>
      <c r="V48" s="4"/>
      <c r="W48" s="4"/>
      <c r="X48" s="4"/>
      <c r="Y48" s="4"/>
      <c r="Z48" s="4"/>
      <c r="AA48" s="4"/>
      <c r="AB48" s="8"/>
      <c r="AC48" s="7"/>
      <c r="AD48" s="4"/>
      <c r="AE48" s="4"/>
      <c r="AF48" s="4"/>
      <c r="AG48" s="4"/>
      <c r="AH48" s="4"/>
      <c r="AI48" s="4"/>
      <c r="AJ48" s="8"/>
      <c r="AK48" s="4"/>
      <c r="AL48" s="1">
        <f t="shared" si="0"/>
        <v>0</v>
      </c>
      <c r="AM48" s="1">
        <f>Üldinfo!AS47</f>
        <v>0</v>
      </c>
      <c r="AN48" s="16" t="e">
        <f t="shared" si="1"/>
        <v>#DIV/0!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4.25" customHeight="1" x14ac:dyDescent="0.25">
      <c r="A49" s="1">
        <v>46</v>
      </c>
      <c r="B49" s="1" t="str">
        <f>Üldinfo!B48</f>
        <v>Mees</v>
      </c>
      <c r="C49" s="1" t="str">
        <f>Üldinfo!C48</f>
        <v>25-26 a</v>
      </c>
      <c r="D49" s="1">
        <f>Üldinfo!E48</f>
        <v>0</v>
      </c>
      <c r="E49" s="7"/>
      <c r="F49" s="4"/>
      <c r="G49" s="4"/>
      <c r="H49" s="4"/>
      <c r="I49" s="4"/>
      <c r="J49" s="4"/>
      <c r="K49" s="4"/>
      <c r="L49" s="8"/>
      <c r="M49" s="7"/>
      <c r="N49" s="4"/>
      <c r="O49" s="4"/>
      <c r="P49" s="4"/>
      <c r="Q49" s="4"/>
      <c r="R49" s="4"/>
      <c r="S49" s="4"/>
      <c r="T49" s="8"/>
      <c r="U49" s="7"/>
      <c r="V49" s="4"/>
      <c r="W49" s="4"/>
      <c r="X49" s="4"/>
      <c r="Y49" s="4"/>
      <c r="Z49" s="4"/>
      <c r="AA49" s="4"/>
      <c r="AB49" s="8"/>
      <c r="AC49" s="7"/>
      <c r="AD49" s="4"/>
      <c r="AE49" s="4"/>
      <c r="AF49" s="4"/>
      <c r="AG49" s="4"/>
      <c r="AH49" s="4"/>
      <c r="AI49" s="4"/>
      <c r="AJ49" s="8"/>
      <c r="AK49" s="4"/>
      <c r="AL49" s="1">
        <f t="shared" si="0"/>
        <v>0</v>
      </c>
      <c r="AM49" s="1">
        <f>Üldinfo!AS48</f>
        <v>0</v>
      </c>
      <c r="AN49" s="16" t="e">
        <f t="shared" si="1"/>
        <v>#DIV/0!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4.25" customHeight="1" x14ac:dyDescent="0.25">
      <c r="A50" s="1">
        <v>47</v>
      </c>
      <c r="B50" s="1" t="str">
        <f>Üldinfo!B49</f>
        <v>Mees</v>
      </c>
      <c r="C50" s="1" t="str">
        <f>Üldinfo!C49</f>
        <v>18-20 a</v>
      </c>
      <c r="D50" s="1">
        <f>Üldinfo!E49</f>
        <v>1</v>
      </c>
      <c r="E50" s="7"/>
      <c r="F50" s="4"/>
      <c r="G50" s="4"/>
      <c r="H50" s="4"/>
      <c r="I50" s="4"/>
      <c r="J50" s="4"/>
      <c r="K50" s="4"/>
      <c r="L50" s="8"/>
      <c r="M50" s="7"/>
      <c r="N50" s="4"/>
      <c r="O50" s="4"/>
      <c r="P50" s="4"/>
      <c r="Q50" s="4"/>
      <c r="R50" s="4"/>
      <c r="S50" s="4"/>
      <c r="T50" s="8"/>
      <c r="U50" s="7"/>
      <c r="V50" s="4"/>
      <c r="W50" s="4"/>
      <c r="X50" s="4"/>
      <c r="Y50" s="4"/>
      <c r="Z50" s="4"/>
      <c r="AA50" s="4"/>
      <c r="AB50" s="8"/>
      <c r="AC50" s="7"/>
      <c r="AD50" s="4"/>
      <c r="AE50" s="4"/>
      <c r="AF50" s="4"/>
      <c r="AG50" s="4"/>
      <c r="AH50" s="4"/>
      <c r="AI50" s="4"/>
      <c r="AJ50" s="8"/>
      <c r="AK50" s="4"/>
      <c r="AL50" s="1">
        <f t="shared" si="0"/>
        <v>0</v>
      </c>
      <c r="AM50" s="1">
        <f>Üldinfo!AS49</f>
        <v>32</v>
      </c>
      <c r="AN50" s="16">
        <f t="shared" si="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4.25" customHeight="1" x14ac:dyDescent="0.25">
      <c r="A51" s="1">
        <v>48</v>
      </c>
      <c r="B51" s="1" t="str">
        <f>Üldinfo!B50</f>
        <v>Mees</v>
      </c>
      <c r="C51" s="1" t="str">
        <f>Üldinfo!C50</f>
        <v>25-35 a</v>
      </c>
      <c r="D51" s="1">
        <f>Üldinfo!E50</f>
        <v>1</v>
      </c>
      <c r="E51" s="7"/>
      <c r="F51" s="4"/>
      <c r="G51" s="4"/>
      <c r="H51" s="4"/>
      <c r="I51" s="4"/>
      <c r="J51" s="4"/>
      <c r="K51" s="4"/>
      <c r="L51" s="8"/>
      <c r="M51" s="7"/>
      <c r="N51" s="4"/>
      <c r="O51" s="4"/>
      <c r="P51" s="4"/>
      <c r="Q51" s="4"/>
      <c r="R51" s="4"/>
      <c r="S51" s="4"/>
      <c r="T51" s="8"/>
      <c r="U51" s="7"/>
      <c r="V51" s="4"/>
      <c r="W51" s="4"/>
      <c r="X51" s="4"/>
      <c r="Y51" s="4"/>
      <c r="Z51" s="4"/>
      <c r="AA51" s="4"/>
      <c r="AB51" s="8"/>
      <c r="AC51" s="7"/>
      <c r="AD51" s="4"/>
      <c r="AE51" s="4"/>
      <c r="AF51" s="4"/>
      <c r="AG51" s="4"/>
      <c r="AH51" s="4"/>
      <c r="AI51" s="4"/>
      <c r="AJ51" s="8"/>
      <c r="AK51" s="4"/>
      <c r="AL51" s="1">
        <f t="shared" si="0"/>
        <v>0</v>
      </c>
      <c r="AM51" s="1">
        <f>Üldinfo!AS50</f>
        <v>32</v>
      </c>
      <c r="AN51" s="16">
        <f t="shared" si="1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4.25" customHeight="1" x14ac:dyDescent="0.25">
      <c r="A52" s="1">
        <v>49</v>
      </c>
      <c r="B52" s="1" t="str">
        <f>Üldinfo!B51</f>
        <v>Mees</v>
      </c>
      <c r="C52" s="1" t="str">
        <f>Üldinfo!C51</f>
        <v>18-20 a</v>
      </c>
      <c r="D52" s="1">
        <f>Üldinfo!E51</f>
        <v>1</v>
      </c>
      <c r="E52" s="7"/>
      <c r="F52" s="4"/>
      <c r="G52" s="4"/>
      <c r="H52" s="4"/>
      <c r="I52" s="4"/>
      <c r="J52" s="4"/>
      <c r="K52" s="4"/>
      <c r="L52" s="8"/>
      <c r="M52" s="7"/>
      <c r="N52" s="4"/>
      <c r="O52" s="4"/>
      <c r="P52" s="4"/>
      <c r="Q52" s="4"/>
      <c r="R52" s="4"/>
      <c r="S52" s="4"/>
      <c r="T52" s="8"/>
      <c r="U52" s="7"/>
      <c r="V52" s="4"/>
      <c r="W52" s="4"/>
      <c r="X52" s="4"/>
      <c r="Y52" s="4"/>
      <c r="Z52" s="4"/>
      <c r="AA52" s="4"/>
      <c r="AB52" s="8"/>
      <c r="AC52" s="7"/>
      <c r="AD52" s="4"/>
      <c r="AE52" s="4"/>
      <c r="AF52" s="4"/>
      <c r="AG52" s="4"/>
      <c r="AH52" s="4"/>
      <c r="AI52" s="4"/>
      <c r="AJ52" s="8"/>
      <c r="AK52" s="4"/>
      <c r="AL52" s="1">
        <f t="shared" si="0"/>
        <v>0</v>
      </c>
      <c r="AM52" s="1">
        <f>Üldinfo!AS51</f>
        <v>2</v>
      </c>
      <c r="AN52" s="16">
        <f t="shared" si="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4.25" customHeight="1" x14ac:dyDescent="0.25">
      <c r="A53" s="1">
        <v>50</v>
      </c>
      <c r="B53" s="1" t="str">
        <f>Üldinfo!B52</f>
        <v>Mees</v>
      </c>
      <c r="C53" s="1" t="str">
        <f>Üldinfo!C52</f>
        <v>18-19 a</v>
      </c>
      <c r="D53" s="1">
        <f>Üldinfo!E52</f>
        <v>1</v>
      </c>
      <c r="E53" s="7"/>
      <c r="F53" s="4"/>
      <c r="G53" s="4"/>
      <c r="H53" s="4"/>
      <c r="I53" s="4"/>
      <c r="J53" s="4"/>
      <c r="K53" s="4"/>
      <c r="L53" s="8"/>
      <c r="M53" s="7"/>
      <c r="N53" s="4"/>
      <c r="O53" s="4"/>
      <c r="P53" s="4"/>
      <c r="Q53" s="4"/>
      <c r="R53" s="4"/>
      <c r="S53" s="4"/>
      <c r="T53" s="8"/>
      <c r="U53" s="7"/>
      <c r="V53" s="4"/>
      <c r="W53" s="4"/>
      <c r="X53" s="4"/>
      <c r="Y53" s="4"/>
      <c r="Z53" s="4"/>
      <c r="AA53" s="4"/>
      <c r="AB53" s="8"/>
      <c r="AC53" s="7"/>
      <c r="AD53" s="4"/>
      <c r="AE53" s="4"/>
      <c r="AF53" s="4"/>
      <c r="AG53" s="4"/>
      <c r="AH53" s="4"/>
      <c r="AI53" s="4"/>
      <c r="AJ53" s="8"/>
      <c r="AK53" s="4"/>
      <c r="AL53" s="1">
        <f t="shared" si="0"/>
        <v>0</v>
      </c>
      <c r="AM53" s="1">
        <f>Üldinfo!AS52</f>
        <v>29</v>
      </c>
      <c r="AN53" s="16">
        <f t="shared" si="1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4.25" customHeight="1" x14ac:dyDescent="0.25">
      <c r="A54" s="1">
        <v>51</v>
      </c>
      <c r="B54" s="1" t="str">
        <f>Üldinfo!B53</f>
        <v>Naine</v>
      </c>
      <c r="C54" s="1" t="str">
        <f>Üldinfo!C53</f>
        <v>25-40 a</v>
      </c>
      <c r="D54" s="1">
        <f>Üldinfo!E53</f>
        <v>0</v>
      </c>
      <c r="E54" s="7"/>
      <c r="F54" s="4"/>
      <c r="G54" s="4"/>
      <c r="H54" s="4"/>
      <c r="I54" s="4"/>
      <c r="J54" s="4"/>
      <c r="K54" s="4"/>
      <c r="L54" s="8"/>
      <c r="M54" s="7"/>
      <c r="N54" s="4"/>
      <c r="O54" s="4"/>
      <c r="P54" s="4"/>
      <c r="Q54" s="4"/>
      <c r="R54" s="4"/>
      <c r="S54" s="4"/>
      <c r="T54" s="8"/>
      <c r="U54" s="7"/>
      <c r="V54" s="4"/>
      <c r="W54" s="4"/>
      <c r="X54" s="4"/>
      <c r="Y54" s="4"/>
      <c r="Z54" s="4"/>
      <c r="AA54" s="4"/>
      <c r="AB54" s="8"/>
      <c r="AC54" s="7"/>
      <c r="AD54" s="4"/>
      <c r="AE54" s="4"/>
      <c r="AF54" s="4"/>
      <c r="AG54" s="4"/>
      <c r="AH54" s="4"/>
      <c r="AI54" s="4"/>
      <c r="AJ54" s="8"/>
      <c r="AK54" s="4"/>
      <c r="AL54" s="1">
        <f t="shared" si="0"/>
        <v>0</v>
      </c>
      <c r="AM54" s="1">
        <f>Üldinfo!AS53</f>
        <v>0</v>
      </c>
      <c r="AN54" s="16" t="e">
        <f t="shared" si="1"/>
        <v>#DIV/0!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4.25" customHeight="1" x14ac:dyDescent="0.25">
      <c r="A55" s="1">
        <v>52</v>
      </c>
      <c r="B55" s="1" t="str">
        <f>Üldinfo!B54</f>
        <v>Alaealine</v>
      </c>
      <c r="C55" s="1" t="str">
        <f>Üldinfo!C54</f>
        <v>10-16 a</v>
      </c>
      <c r="D55" s="1">
        <f>Üldinfo!E54</f>
        <v>0</v>
      </c>
      <c r="E55" s="7"/>
      <c r="F55" s="4"/>
      <c r="G55" s="4"/>
      <c r="H55" s="4"/>
      <c r="I55" s="4"/>
      <c r="J55" s="4"/>
      <c r="K55" s="4"/>
      <c r="L55" s="8"/>
      <c r="M55" s="7"/>
      <c r="N55" s="4"/>
      <c r="O55" s="4"/>
      <c r="P55" s="4"/>
      <c r="Q55" s="4"/>
      <c r="R55" s="4"/>
      <c r="S55" s="4"/>
      <c r="T55" s="8"/>
      <c r="U55" s="7"/>
      <c r="V55" s="4"/>
      <c r="W55" s="4"/>
      <c r="X55" s="4"/>
      <c r="Y55" s="4"/>
      <c r="Z55" s="4"/>
      <c r="AA55" s="4"/>
      <c r="AB55" s="8"/>
      <c r="AC55" s="7"/>
      <c r="AD55" s="4"/>
      <c r="AE55" s="4"/>
      <c r="AF55" s="4"/>
      <c r="AG55" s="4"/>
      <c r="AH55" s="4"/>
      <c r="AI55" s="4"/>
      <c r="AJ55" s="8"/>
      <c r="AK55" s="4"/>
      <c r="AL55" s="1">
        <f t="shared" si="0"/>
        <v>0</v>
      </c>
      <c r="AM55" s="1">
        <f>Üldinfo!AS54</f>
        <v>0</v>
      </c>
      <c r="AN55" s="16" t="e">
        <f t="shared" si="1"/>
        <v>#DIV/0!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4.25" customHeight="1" x14ac:dyDescent="0.25">
      <c r="A56" s="1">
        <v>53</v>
      </c>
      <c r="B56" s="1" t="str">
        <f>Üldinfo!B55</f>
        <v>Naine ?</v>
      </c>
      <c r="C56" s="1" t="str">
        <f>Üldinfo!C55</f>
        <v>Täisk</v>
      </c>
      <c r="D56" s="1">
        <f>Üldinfo!E55</f>
        <v>0</v>
      </c>
      <c r="E56" s="7"/>
      <c r="F56" s="4"/>
      <c r="G56" s="4"/>
      <c r="H56" s="4"/>
      <c r="I56" s="4"/>
      <c r="J56" s="4"/>
      <c r="K56" s="4"/>
      <c r="L56" s="8"/>
      <c r="M56" s="7"/>
      <c r="N56" s="4"/>
      <c r="O56" s="4"/>
      <c r="P56" s="4"/>
      <c r="Q56" s="4"/>
      <c r="R56" s="4"/>
      <c r="S56" s="4"/>
      <c r="T56" s="8"/>
      <c r="U56" s="7"/>
      <c r="V56" s="4"/>
      <c r="W56" s="4"/>
      <c r="X56" s="4"/>
      <c r="Y56" s="4"/>
      <c r="Z56" s="4"/>
      <c r="AA56" s="4"/>
      <c r="AB56" s="8"/>
      <c r="AC56" s="7"/>
      <c r="AD56" s="4"/>
      <c r="AE56" s="4"/>
      <c r="AF56" s="4"/>
      <c r="AG56" s="4"/>
      <c r="AH56" s="4"/>
      <c r="AI56" s="4"/>
      <c r="AJ56" s="8"/>
      <c r="AK56" s="4"/>
      <c r="AL56" s="1">
        <f t="shared" si="0"/>
        <v>0</v>
      </c>
      <c r="AM56" s="1">
        <f>Üldinfo!AS55</f>
        <v>0</v>
      </c>
      <c r="AN56" s="16" t="e">
        <f t="shared" si="1"/>
        <v>#DIV/0!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4.25" customHeight="1" x14ac:dyDescent="0.25">
      <c r="A57" s="1">
        <v>54</v>
      </c>
      <c r="B57" s="1" t="str">
        <f>Üldinfo!B56</f>
        <v>Naine</v>
      </c>
      <c r="C57" s="1" t="str">
        <f>Üldinfo!C56</f>
        <v>44-50 a</v>
      </c>
      <c r="D57" s="1">
        <f>Üldinfo!E56</f>
        <v>1</v>
      </c>
      <c r="E57" s="7"/>
      <c r="F57" s="4"/>
      <c r="G57" s="4"/>
      <c r="H57" s="4"/>
      <c r="I57" s="4"/>
      <c r="J57" s="4"/>
      <c r="K57" s="4"/>
      <c r="L57" s="8"/>
      <c r="M57" s="7"/>
      <c r="N57" s="4"/>
      <c r="O57" s="4"/>
      <c r="P57" s="4"/>
      <c r="Q57" s="4"/>
      <c r="R57" s="4"/>
      <c r="S57" s="4"/>
      <c r="T57" s="8"/>
      <c r="U57" s="7"/>
      <c r="V57" s="4"/>
      <c r="W57" s="4"/>
      <c r="X57" s="4"/>
      <c r="Y57" s="4"/>
      <c r="Z57" s="4"/>
      <c r="AA57" s="4"/>
      <c r="AB57" s="8"/>
      <c r="AC57" s="7"/>
      <c r="AD57" s="4"/>
      <c r="AE57" s="4"/>
      <c r="AF57" s="4"/>
      <c r="AG57" s="4"/>
      <c r="AH57" s="4">
        <v>1</v>
      </c>
      <c r="AI57" s="4"/>
      <c r="AJ57" s="8"/>
      <c r="AK57" s="4">
        <v>1</v>
      </c>
      <c r="AL57" s="1">
        <f t="shared" si="0"/>
        <v>1</v>
      </c>
      <c r="AM57" s="1">
        <f>Üldinfo!AS56</f>
        <v>27</v>
      </c>
      <c r="AN57" s="16">
        <f t="shared" si="1"/>
        <v>3.7037037037037035E-2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4.25" customHeight="1" x14ac:dyDescent="0.25">
      <c r="A58" s="1">
        <v>55</v>
      </c>
      <c r="B58" s="1" t="str">
        <f>Üldinfo!B57</f>
        <v>Mees</v>
      </c>
      <c r="C58" s="1" t="str">
        <f>Üldinfo!C57</f>
        <v>25-35 a</v>
      </c>
      <c r="D58" s="1">
        <f>Üldinfo!E57</f>
        <v>1</v>
      </c>
      <c r="E58" s="7"/>
      <c r="F58" s="4"/>
      <c r="G58" s="4"/>
      <c r="H58" s="4"/>
      <c r="I58" s="4"/>
      <c r="J58" s="4"/>
      <c r="K58" s="4"/>
      <c r="L58" s="8"/>
      <c r="M58" s="7"/>
      <c r="N58" s="4"/>
      <c r="O58" s="4"/>
      <c r="P58" s="4"/>
      <c r="Q58" s="4"/>
      <c r="R58" s="4"/>
      <c r="S58" s="4"/>
      <c r="T58" s="8"/>
      <c r="U58" s="7"/>
      <c r="V58" s="4"/>
      <c r="W58" s="4"/>
      <c r="X58" s="4"/>
      <c r="Y58" s="4"/>
      <c r="Z58" s="4"/>
      <c r="AA58" s="4"/>
      <c r="AB58" s="8"/>
      <c r="AC58" s="7"/>
      <c r="AD58" s="4"/>
      <c r="AE58" s="4"/>
      <c r="AF58" s="4"/>
      <c r="AG58" s="4"/>
      <c r="AH58" s="4"/>
      <c r="AI58" s="4"/>
      <c r="AJ58" s="8"/>
      <c r="AK58" s="4"/>
      <c r="AL58" s="1">
        <f t="shared" si="0"/>
        <v>0</v>
      </c>
      <c r="AM58" s="1">
        <f>Üldinfo!AS57</f>
        <v>30</v>
      </c>
      <c r="AN58" s="16">
        <f t="shared" si="1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4.25" customHeight="1" x14ac:dyDescent="0.25">
      <c r="A59" s="1">
        <v>56</v>
      </c>
      <c r="B59" s="1" t="str">
        <f>Üldinfo!B58</f>
        <v>Mees</v>
      </c>
      <c r="C59" s="1" t="str">
        <f>Üldinfo!C58</f>
        <v>50+ a</v>
      </c>
      <c r="D59" s="1">
        <f>Üldinfo!E58</f>
        <v>1</v>
      </c>
      <c r="E59" s="7"/>
      <c r="F59" s="4"/>
      <c r="G59" s="4">
        <v>1</v>
      </c>
      <c r="H59" s="4"/>
      <c r="I59" s="4"/>
      <c r="J59" s="4"/>
      <c r="K59" s="4"/>
      <c r="L59" s="8"/>
      <c r="M59" s="7"/>
      <c r="N59" s="4"/>
      <c r="O59" s="4"/>
      <c r="P59" s="4"/>
      <c r="Q59" s="4"/>
      <c r="R59" s="4">
        <v>1</v>
      </c>
      <c r="S59" s="4">
        <v>1</v>
      </c>
      <c r="T59" s="8">
        <v>1</v>
      </c>
      <c r="U59" s="7"/>
      <c r="V59" s="4"/>
      <c r="W59" s="4"/>
      <c r="X59" s="4"/>
      <c r="Y59" s="4"/>
      <c r="Z59" s="4"/>
      <c r="AA59" s="4"/>
      <c r="AB59" s="8"/>
      <c r="AC59" s="7"/>
      <c r="AD59" s="4"/>
      <c r="AE59" s="4"/>
      <c r="AF59" s="4"/>
      <c r="AG59" s="4"/>
      <c r="AH59" s="4"/>
      <c r="AI59" s="4"/>
      <c r="AJ59" s="8"/>
      <c r="AK59" s="4">
        <v>1</v>
      </c>
      <c r="AL59" s="1">
        <f t="shared" si="0"/>
        <v>4</v>
      </c>
      <c r="AM59" s="1">
        <f>Üldinfo!AS58</f>
        <v>32</v>
      </c>
      <c r="AN59" s="16">
        <f t="shared" si="1"/>
        <v>0.125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4.25" customHeight="1" x14ac:dyDescent="0.25">
      <c r="A60" s="1">
        <v>57</v>
      </c>
      <c r="B60" s="1" t="str">
        <f>Üldinfo!B59</f>
        <v>Naine</v>
      </c>
      <c r="C60" s="1" t="str">
        <f>Üldinfo!C59</f>
        <v>25-35 a</v>
      </c>
      <c r="D60" s="1">
        <f>Üldinfo!E59</f>
        <v>1</v>
      </c>
      <c r="E60" s="7"/>
      <c r="F60" s="4"/>
      <c r="G60" s="4"/>
      <c r="H60" s="4"/>
      <c r="I60" s="4"/>
      <c r="J60" s="4"/>
      <c r="K60" s="4"/>
      <c r="L60" s="8"/>
      <c r="M60" s="7"/>
      <c r="N60" s="4"/>
      <c r="O60" s="4"/>
      <c r="P60" s="4"/>
      <c r="Q60" s="4"/>
      <c r="R60" s="4"/>
      <c r="S60" s="4"/>
      <c r="T60" s="8"/>
      <c r="U60" s="7"/>
      <c r="V60" s="4"/>
      <c r="W60" s="4"/>
      <c r="X60" s="4"/>
      <c r="Y60" s="4"/>
      <c r="Z60" s="4"/>
      <c r="AA60" s="4"/>
      <c r="AB60" s="8"/>
      <c r="AC60" s="7"/>
      <c r="AD60" s="4"/>
      <c r="AE60" s="4"/>
      <c r="AF60" s="4"/>
      <c r="AG60" s="4"/>
      <c r="AH60" s="4"/>
      <c r="AI60" s="4"/>
      <c r="AJ60" s="8"/>
      <c r="AK60" s="4"/>
      <c r="AL60" s="1">
        <f t="shared" si="0"/>
        <v>0</v>
      </c>
      <c r="AM60" s="1">
        <f>Üldinfo!AS59</f>
        <v>28</v>
      </c>
      <c r="AN60" s="16">
        <f t="shared" si="1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4.25" customHeight="1" x14ac:dyDescent="0.25">
      <c r="A61" s="1">
        <v>58</v>
      </c>
      <c r="B61" s="1" t="str">
        <f>Üldinfo!B60</f>
        <v>Alaealine</v>
      </c>
      <c r="C61" s="1" t="str">
        <f>Üldinfo!C60</f>
        <v>4-8 a</v>
      </c>
      <c r="D61" s="1">
        <f>Üldinfo!E60</f>
        <v>0</v>
      </c>
      <c r="E61" s="7"/>
      <c r="F61" s="4"/>
      <c r="G61" s="4"/>
      <c r="H61" s="4"/>
      <c r="I61" s="4"/>
      <c r="J61" s="4"/>
      <c r="K61" s="4"/>
      <c r="L61" s="8"/>
      <c r="M61" s="7"/>
      <c r="N61" s="4"/>
      <c r="O61" s="4"/>
      <c r="P61" s="4"/>
      <c r="Q61" s="4"/>
      <c r="R61" s="4"/>
      <c r="S61" s="4"/>
      <c r="T61" s="8"/>
      <c r="U61" s="7"/>
      <c r="V61" s="4"/>
      <c r="W61" s="4"/>
      <c r="X61" s="4"/>
      <c r="Y61" s="4"/>
      <c r="Z61" s="4"/>
      <c r="AA61" s="4"/>
      <c r="AB61" s="8"/>
      <c r="AC61" s="7"/>
      <c r="AD61" s="4"/>
      <c r="AE61" s="4"/>
      <c r="AF61" s="4"/>
      <c r="AG61" s="4"/>
      <c r="AH61" s="4"/>
      <c r="AI61" s="4"/>
      <c r="AJ61" s="8"/>
      <c r="AK61" s="4"/>
      <c r="AL61" s="1">
        <f t="shared" si="0"/>
        <v>0</v>
      </c>
      <c r="AM61" s="1">
        <f>Üldinfo!AS60</f>
        <v>0</v>
      </c>
      <c r="AN61" s="16" t="e">
        <f t="shared" si="1"/>
        <v>#DIV/0!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4.25" customHeight="1" x14ac:dyDescent="0.25">
      <c r="A62" s="1">
        <v>59</v>
      </c>
      <c r="B62" s="1" t="str">
        <f>Üldinfo!B61</f>
        <v>Mees</v>
      </c>
      <c r="C62" s="1" t="str">
        <f>Üldinfo!C61</f>
        <v>40+ a</v>
      </c>
      <c r="D62" s="1">
        <f>Üldinfo!E61</f>
        <v>0</v>
      </c>
      <c r="E62" s="7"/>
      <c r="F62" s="4"/>
      <c r="G62" s="4"/>
      <c r="H62" s="4"/>
      <c r="I62" s="4"/>
      <c r="J62" s="4"/>
      <c r="K62" s="4"/>
      <c r="L62" s="8"/>
      <c r="M62" s="7"/>
      <c r="N62" s="4"/>
      <c r="O62" s="4"/>
      <c r="P62" s="4"/>
      <c r="Q62" s="4"/>
      <c r="R62" s="4"/>
      <c r="S62" s="4"/>
      <c r="T62" s="8"/>
      <c r="U62" s="7"/>
      <c r="V62" s="4"/>
      <c r="W62" s="4"/>
      <c r="X62" s="4"/>
      <c r="Y62" s="4"/>
      <c r="Z62" s="4"/>
      <c r="AA62" s="4"/>
      <c r="AB62" s="8"/>
      <c r="AC62" s="7"/>
      <c r="AD62" s="4"/>
      <c r="AE62" s="4"/>
      <c r="AF62" s="4"/>
      <c r="AG62" s="4"/>
      <c r="AH62" s="4"/>
      <c r="AI62" s="4"/>
      <c r="AJ62" s="8"/>
      <c r="AK62" s="4"/>
      <c r="AL62" s="1">
        <f t="shared" si="0"/>
        <v>0</v>
      </c>
      <c r="AM62" s="1">
        <f>Üldinfo!AS61</f>
        <v>0</v>
      </c>
      <c r="AN62" s="16" t="e">
        <f t="shared" si="1"/>
        <v>#DIV/0!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4.25" customHeight="1" x14ac:dyDescent="0.25">
      <c r="A63" s="1">
        <v>60</v>
      </c>
      <c r="B63" s="1" t="str">
        <f>Üldinfo!B62</f>
        <v>Alaealine</v>
      </c>
      <c r="C63" s="1" t="str">
        <f>Üldinfo!C62</f>
        <v>0 ± 2 k</v>
      </c>
      <c r="D63" s="1">
        <f>Üldinfo!E62</f>
        <v>0</v>
      </c>
      <c r="E63" s="7"/>
      <c r="F63" s="4"/>
      <c r="G63" s="4"/>
      <c r="H63" s="4"/>
      <c r="I63" s="4"/>
      <c r="J63" s="4"/>
      <c r="K63" s="4"/>
      <c r="L63" s="8"/>
      <c r="M63" s="7"/>
      <c r="N63" s="4"/>
      <c r="O63" s="4"/>
      <c r="P63" s="4"/>
      <c r="Q63" s="4"/>
      <c r="R63" s="4"/>
      <c r="S63" s="4"/>
      <c r="T63" s="8"/>
      <c r="U63" s="7"/>
      <c r="V63" s="4"/>
      <c r="W63" s="4"/>
      <c r="X63" s="4"/>
      <c r="Y63" s="4"/>
      <c r="Z63" s="4"/>
      <c r="AA63" s="4"/>
      <c r="AB63" s="8"/>
      <c r="AC63" s="7"/>
      <c r="AD63" s="4"/>
      <c r="AE63" s="4"/>
      <c r="AF63" s="4"/>
      <c r="AG63" s="4"/>
      <c r="AH63" s="4"/>
      <c r="AI63" s="4"/>
      <c r="AJ63" s="8"/>
      <c r="AK63" s="4"/>
      <c r="AL63" s="1">
        <f t="shared" si="0"/>
        <v>0</v>
      </c>
      <c r="AM63" s="1">
        <f>Üldinfo!AS62</f>
        <v>10</v>
      </c>
      <c r="AN63" s="16">
        <f t="shared" si="1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4.25" customHeight="1" x14ac:dyDescent="0.25">
      <c r="A64" s="1">
        <v>61</v>
      </c>
      <c r="B64" s="1" t="str">
        <f>Üldinfo!B63</f>
        <v>Alaealine</v>
      </c>
      <c r="C64" s="1" t="str">
        <f>Üldinfo!C63</f>
        <v>12-16 a</v>
      </c>
      <c r="D64" s="1">
        <f>Üldinfo!E63</f>
        <v>1</v>
      </c>
      <c r="E64" s="7"/>
      <c r="F64" s="4"/>
      <c r="G64" s="4"/>
      <c r="H64" s="4"/>
      <c r="I64" s="4"/>
      <c r="J64" s="4"/>
      <c r="K64" s="4"/>
      <c r="L64" s="8"/>
      <c r="M64" s="7"/>
      <c r="N64" s="4"/>
      <c r="O64" s="4"/>
      <c r="P64" s="4"/>
      <c r="Q64" s="4"/>
      <c r="R64" s="4"/>
      <c r="S64" s="4"/>
      <c r="T64" s="8"/>
      <c r="U64" s="7"/>
      <c r="V64" s="4"/>
      <c r="W64" s="4"/>
      <c r="X64" s="4">
        <v>1</v>
      </c>
      <c r="Y64" s="4"/>
      <c r="Z64" s="4"/>
      <c r="AA64" s="4"/>
      <c r="AB64" s="8"/>
      <c r="AC64" s="7"/>
      <c r="AD64" s="4"/>
      <c r="AE64" s="4"/>
      <c r="AF64" s="4"/>
      <c r="AG64" s="4"/>
      <c r="AH64" s="4"/>
      <c r="AI64" s="4"/>
      <c r="AJ64" s="8"/>
      <c r="AK64" s="4">
        <v>1</v>
      </c>
      <c r="AL64" s="1">
        <f t="shared" si="0"/>
        <v>1</v>
      </c>
      <c r="AM64" s="1">
        <f>Üldinfo!AS63</f>
        <v>26</v>
      </c>
      <c r="AN64" s="16">
        <f t="shared" si="1"/>
        <v>3.8461538461538464E-2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4.25" customHeight="1" x14ac:dyDescent="0.25">
      <c r="A65" s="1">
        <v>62</v>
      </c>
      <c r="B65" s="1" t="str">
        <f>Üldinfo!B64</f>
        <v>Alaealine</v>
      </c>
      <c r="C65" s="1" t="str">
        <f>Üldinfo!C64</f>
        <v>2 a ± 8 k</v>
      </c>
      <c r="D65" s="1">
        <f>Üldinfo!E64</f>
        <v>1</v>
      </c>
      <c r="E65" s="7"/>
      <c r="F65" s="4"/>
      <c r="G65" s="4"/>
      <c r="H65" s="4"/>
      <c r="I65" s="4"/>
      <c r="J65" s="4"/>
      <c r="K65" s="4"/>
      <c r="L65" s="8"/>
      <c r="M65" s="7"/>
      <c r="N65" s="4"/>
      <c r="O65" s="4"/>
      <c r="P65" s="4"/>
      <c r="Q65" s="4"/>
      <c r="R65" s="4"/>
      <c r="S65" s="4"/>
      <c r="T65" s="8"/>
      <c r="U65" s="7"/>
      <c r="V65" s="4"/>
      <c r="W65" s="4"/>
      <c r="X65" s="4"/>
      <c r="Y65" s="4"/>
      <c r="Z65" s="4"/>
      <c r="AA65" s="4"/>
      <c r="AB65" s="8"/>
      <c r="AC65" s="7"/>
      <c r="AD65" s="4"/>
      <c r="AE65" s="4"/>
      <c r="AF65" s="4"/>
      <c r="AG65" s="4"/>
      <c r="AH65" s="4"/>
      <c r="AI65" s="4"/>
      <c r="AJ65" s="8"/>
      <c r="AK65" s="4"/>
      <c r="AL65" s="1">
        <f t="shared" si="0"/>
        <v>0</v>
      </c>
      <c r="AM65" s="1">
        <f>Üldinfo!AS64</f>
        <v>24</v>
      </c>
      <c r="AN65" s="16">
        <f t="shared" si="1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4.25" customHeight="1" x14ac:dyDescent="0.25">
      <c r="A66" s="1">
        <v>63</v>
      </c>
      <c r="B66" s="1" t="str">
        <f>Üldinfo!B65</f>
        <v>Alaealine</v>
      </c>
      <c r="C66" s="1" t="str">
        <f>Üldinfo!C65</f>
        <v>4-8 a</v>
      </c>
      <c r="D66" s="1">
        <f>Üldinfo!E65</f>
        <v>0</v>
      </c>
      <c r="E66" s="7"/>
      <c r="F66" s="4"/>
      <c r="G66" s="4"/>
      <c r="H66" s="4"/>
      <c r="I66" s="4"/>
      <c r="J66" s="4"/>
      <c r="K66" s="4"/>
      <c r="L66" s="8"/>
      <c r="M66" s="7"/>
      <c r="N66" s="4"/>
      <c r="O66" s="4"/>
      <c r="P66" s="4"/>
      <c r="Q66" s="4"/>
      <c r="R66" s="4"/>
      <c r="S66" s="4"/>
      <c r="T66" s="8"/>
      <c r="U66" s="7"/>
      <c r="V66" s="4"/>
      <c r="W66" s="4"/>
      <c r="X66" s="4"/>
      <c r="Y66" s="4"/>
      <c r="Z66" s="4"/>
      <c r="AA66" s="4"/>
      <c r="AB66" s="8"/>
      <c r="AC66" s="7"/>
      <c r="AD66" s="4"/>
      <c r="AE66" s="4"/>
      <c r="AF66" s="4"/>
      <c r="AG66" s="4"/>
      <c r="AH66" s="4"/>
      <c r="AI66" s="4"/>
      <c r="AJ66" s="8"/>
      <c r="AK66" s="4"/>
      <c r="AL66" s="1">
        <f t="shared" si="0"/>
        <v>0</v>
      </c>
      <c r="AM66" s="1">
        <f>Üldinfo!AS65</f>
        <v>0</v>
      </c>
      <c r="AN66" s="16" t="e">
        <f t="shared" si="1"/>
        <v>#DIV/0!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4.25" customHeight="1" x14ac:dyDescent="0.25">
      <c r="A67" s="1">
        <v>64</v>
      </c>
      <c r="B67" s="1" t="str">
        <f>Üldinfo!B66</f>
        <v>Mees</v>
      </c>
      <c r="C67" s="1" t="str">
        <f>Üldinfo!C66</f>
        <v>20-25 a</v>
      </c>
      <c r="D67" s="1">
        <f>Üldinfo!E66</f>
        <v>1</v>
      </c>
      <c r="E67" s="7"/>
      <c r="F67" s="4"/>
      <c r="G67" s="4"/>
      <c r="H67" s="4"/>
      <c r="I67" s="4"/>
      <c r="J67" s="4"/>
      <c r="K67" s="4"/>
      <c r="L67" s="8"/>
      <c r="M67" s="7"/>
      <c r="N67" s="4"/>
      <c r="O67" s="4"/>
      <c r="P67" s="4"/>
      <c r="Q67" s="4"/>
      <c r="R67" s="4"/>
      <c r="S67" s="4"/>
      <c r="T67" s="8"/>
      <c r="U67" s="7"/>
      <c r="V67" s="4"/>
      <c r="W67" s="4"/>
      <c r="X67" s="4"/>
      <c r="Y67" s="4"/>
      <c r="Z67" s="4"/>
      <c r="AA67" s="4"/>
      <c r="AB67" s="8"/>
      <c r="AC67" s="7"/>
      <c r="AD67" s="4"/>
      <c r="AE67" s="4"/>
      <c r="AF67" s="4"/>
      <c r="AG67" s="4"/>
      <c r="AH67" s="4"/>
      <c r="AI67" s="4"/>
      <c r="AJ67" s="8"/>
      <c r="AK67" s="4"/>
      <c r="AL67" s="1">
        <f t="shared" si="0"/>
        <v>0</v>
      </c>
      <c r="AM67" s="1">
        <f>Üldinfo!AS66</f>
        <v>24</v>
      </c>
      <c r="AN67" s="16">
        <f t="shared" si="1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4.25" customHeight="1" x14ac:dyDescent="0.25">
      <c r="A68" s="1">
        <v>65</v>
      </c>
      <c r="B68" s="1" t="str">
        <f>Üldinfo!B67</f>
        <v>Mees</v>
      </c>
      <c r="C68" s="1" t="str">
        <f>Üldinfo!C67</f>
        <v>35-45 a</v>
      </c>
      <c r="D68" s="1">
        <f>Üldinfo!E67</f>
        <v>1</v>
      </c>
      <c r="E68" s="7"/>
      <c r="F68" s="4"/>
      <c r="G68" s="4"/>
      <c r="H68" s="4"/>
      <c r="I68" s="4"/>
      <c r="J68" s="4"/>
      <c r="K68" s="4"/>
      <c r="L68" s="8"/>
      <c r="M68" s="7"/>
      <c r="N68" s="4"/>
      <c r="O68" s="4"/>
      <c r="P68" s="4"/>
      <c r="Q68" s="4"/>
      <c r="R68" s="4"/>
      <c r="S68" s="4"/>
      <c r="T68" s="8"/>
      <c r="U68" s="7">
        <v>1</v>
      </c>
      <c r="V68" s="4"/>
      <c r="W68" s="4">
        <v>1</v>
      </c>
      <c r="X68" s="4"/>
      <c r="Y68" s="4"/>
      <c r="Z68" s="4"/>
      <c r="AA68" s="4"/>
      <c r="AB68" s="8"/>
      <c r="AC68" s="7"/>
      <c r="AD68" s="4"/>
      <c r="AE68" s="4"/>
      <c r="AF68" s="4"/>
      <c r="AG68" s="4"/>
      <c r="AH68" s="4"/>
      <c r="AI68" s="4"/>
      <c r="AJ68" s="8"/>
      <c r="AK68" s="4">
        <v>1</v>
      </c>
      <c r="AL68" s="1">
        <f t="shared" si="0"/>
        <v>2</v>
      </c>
      <c r="AM68" s="1">
        <f>Üldinfo!AS67</f>
        <v>15</v>
      </c>
      <c r="AN68" s="16">
        <f t="shared" si="1"/>
        <v>0.13333333333333333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4.25" customHeight="1" x14ac:dyDescent="0.25">
      <c r="A69" s="1">
        <v>66</v>
      </c>
      <c r="B69" s="1" t="str">
        <f>Üldinfo!B68</f>
        <v>Alaealine</v>
      </c>
      <c r="C69" s="1" t="str">
        <f>Üldinfo!C68</f>
        <v>11-16 a</v>
      </c>
      <c r="D69" s="1">
        <f>Üldinfo!E68</f>
        <v>1</v>
      </c>
      <c r="E69" s="7"/>
      <c r="F69" s="4"/>
      <c r="G69" s="4"/>
      <c r="H69" s="4"/>
      <c r="I69" s="4"/>
      <c r="J69" s="4"/>
      <c r="K69" s="4"/>
      <c r="L69" s="8"/>
      <c r="M69" s="7"/>
      <c r="N69" s="4"/>
      <c r="O69" s="4"/>
      <c r="P69" s="4"/>
      <c r="Q69" s="4"/>
      <c r="R69" s="4"/>
      <c r="S69" s="4"/>
      <c r="T69" s="8"/>
      <c r="U69" s="7"/>
      <c r="V69" s="4"/>
      <c r="W69" s="4"/>
      <c r="X69" s="4"/>
      <c r="Y69" s="4"/>
      <c r="Z69" s="4"/>
      <c r="AA69" s="4"/>
      <c r="AB69" s="8"/>
      <c r="AC69" s="7"/>
      <c r="AD69" s="4"/>
      <c r="AE69" s="4"/>
      <c r="AF69" s="4"/>
      <c r="AG69" s="4"/>
      <c r="AH69" s="4"/>
      <c r="AI69" s="4"/>
      <c r="AJ69" s="8"/>
      <c r="AK69" s="4"/>
      <c r="AL69" s="1">
        <f t="shared" si="0"/>
        <v>0</v>
      </c>
      <c r="AM69" s="1">
        <f>Üldinfo!AS68</f>
        <v>1</v>
      </c>
      <c r="AN69" s="16">
        <f t="shared" si="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4.25" customHeight="1" x14ac:dyDescent="0.25">
      <c r="A70" s="1">
        <v>67</v>
      </c>
      <c r="B70" s="1" t="str">
        <f>Üldinfo!B69</f>
        <v>Mees</v>
      </c>
      <c r="C70" s="1" t="str">
        <f>Üldinfo!C69</f>
        <v>22-24 a</v>
      </c>
      <c r="D70" s="1">
        <f>Üldinfo!E69</f>
        <v>1</v>
      </c>
      <c r="E70" s="7"/>
      <c r="F70" s="4"/>
      <c r="G70" s="4"/>
      <c r="H70" s="4"/>
      <c r="I70" s="4"/>
      <c r="J70" s="4"/>
      <c r="K70" s="4"/>
      <c r="L70" s="8"/>
      <c r="M70" s="7"/>
      <c r="N70" s="4"/>
      <c r="O70" s="4"/>
      <c r="P70" s="4"/>
      <c r="Q70" s="4"/>
      <c r="R70" s="4"/>
      <c r="S70" s="4"/>
      <c r="T70" s="8"/>
      <c r="U70" s="7"/>
      <c r="V70" s="4"/>
      <c r="W70" s="4"/>
      <c r="X70" s="4"/>
      <c r="Y70" s="4"/>
      <c r="Z70" s="4"/>
      <c r="AA70" s="4"/>
      <c r="AB70" s="8"/>
      <c r="AC70" s="7"/>
      <c r="AD70" s="4"/>
      <c r="AE70" s="4"/>
      <c r="AF70" s="4"/>
      <c r="AG70" s="4"/>
      <c r="AH70" s="4"/>
      <c r="AI70" s="4"/>
      <c r="AJ70" s="8"/>
      <c r="AK70" s="4"/>
      <c r="AL70" s="1">
        <f t="shared" si="0"/>
        <v>0</v>
      </c>
      <c r="AM70" s="1">
        <f>Üldinfo!AS69</f>
        <v>32</v>
      </c>
      <c r="AN70" s="16">
        <f t="shared" si="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4.25" customHeight="1" x14ac:dyDescent="0.25">
      <c r="A71" s="1">
        <v>68</v>
      </c>
      <c r="B71" s="1" t="str">
        <f>Üldinfo!B70</f>
        <v>Alaealine</v>
      </c>
      <c r="C71" s="1" t="str">
        <f>Üldinfo!C70</f>
        <v>3-9 k</v>
      </c>
      <c r="D71" s="1">
        <f>Üldinfo!E70</f>
        <v>0</v>
      </c>
      <c r="E71" s="7"/>
      <c r="F71" s="4"/>
      <c r="G71" s="4"/>
      <c r="H71" s="4"/>
      <c r="I71" s="4"/>
      <c r="J71" s="4"/>
      <c r="K71" s="4"/>
      <c r="L71" s="8"/>
      <c r="M71" s="7"/>
      <c r="N71" s="4"/>
      <c r="O71" s="4"/>
      <c r="P71" s="4"/>
      <c r="Q71" s="4"/>
      <c r="R71" s="4"/>
      <c r="S71" s="4"/>
      <c r="T71" s="8"/>
      <c r="U71" s="7"/>
      <c r="V71" s="4"/>
      <c r="W71" s="4"/>
      <c r="X71" s="4"/>
      <c r="Y71" s="4"/>
      <c r="Z71" s="4"/>
      <c r="AA71" s="4"/>
      <c r="AB71" s="8"/>
      <c r="AC71" s="7"/>
      <c r="AD71" s="4"/>
      <c r="AE71" s="4"/>
      <c r="AF71" s="4"/>
      <c r="AG71" s="4"/>
      <c r="AH71" s="4"/>
      <c r="AI71" s="4"/>
      <c r="AJ71" s="8"/>
      <c r="AK71" s="4"/>
      <c r="AL71" s="1">
        <f t="shared" si="0"/>
        <v>0</v>
      </c>
      <c r="AM71" s="1">
        <f>Üldinfo!AS70</f>
        <v>0</v>
      </c>
      <c r="AN71" s="16" t="e">
        <f t="shared" si="1"/>
        <v>#DIV/0!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4.25" customHeight="1" x14ac:dyDescent="0.25">
      <c r="A72" s="1">
        <v>69</v>
      </c>
      <c r="B72" s="1" t="str">
        <f>Üldinfo!B71</f>
        <v>Mees</v>
      </c>
      <c r="C72" s="1" t="str">
        <f>Üldinfo!C71</f>
        <v>39-44 a</v>
      </c>
      <c r="D72" s="1">
        <f>Üldinfo!E71</f>
        <v>1</v>
      </c>
      <c r="E72" s="7"/>
      <c r="F72" s="4"/>
      <c r="G72" s="4"/>
      <c r="H72" s="4"/>
      <c r="I72" s="4"/>
      <c r="J72" s="4"/>
      <c r="K72" s="4"/>
      <c r="L72" s="8"/>
      <c r="M72" s="7"/>
      <c r="N72" s="4"/>
      <c r="O72" s="4"/>
      <c r="P72" s="4"/>
      <c r="Q72" s="4"/>
      <c r="R72" s="4"/>
      <c r="S72" s="4"/>
      <c r="T72" s="8"/>
      <c r="U72" s="7"/>
      <c r="V72" s="4"/>
      <c r="W72" s="4"/>
      <c r="X72" s="4"/>
      <c r="Y72" s="4"/>
      <c r="Z72" s="4"/>
      <c r="AA72" s="4"/>
      <c r="AB72" s="8"/>
      <c r="AC72" s="7"/>
      <c r="AD72" s="4"/>
      <c r="AE72" s="4"/>
      <c r="AF72" s="4"/>
      <c r="AG72" s="4"/>
      <c r="AH72" s="4"/>
      <c r="AI72" s="4"/>
      <c r="AJ72" s="8"/>
      <c r="AK72" s="4"/>
      <c r="AL72" s="1">
        <f t="shared" si="0"/>
        <v>0</v>
      </c>
      <c r="AM72" s="1">
        <f>Üldinfo!AS71</f>
        <v>32</v>
      </c>
      <c r="AN72" s="16">
        <f t="shared" si="1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4.25" customHeight="1" x14ac:dyDescent="0.25">
      <c r="A73" s="1">
        <v>70</v>
      </c>
      <c r="B73" s="1" t="str">
        <f>Üldinfo!B72</f>
        <v>Mees</v>
      </c>
      <c r="C73" s="1" t="str">
        <f>Üldinfo!C72</f>
        <v>25-35 a</v>
      </c>
      <c r="D73" s="1">
        <f>Üldinfo!E72</f>
        <v>1</v>
      </c>
      <c r="E73" s="7"/>
      <c r="F73" s="4">
        <v>1</v>
      </c>
      <c r="G73" s="4">
        <v>1</v>
      </c>
      <c r="H73" s="4"/>
      <c r="I73" s="4"/>
      <c r="J73" s="4"/>
      <c r="K73" s="4"/>
      <c r="L73" s="8"/>
      <c r="M73" s="7"/>
      <c r="N73" s="4"/>
      <c r="O73" s="4"/>
      <c r="P73" s="4"/>
      <c r="Q73" s="4"/>
      <c r="R73" s="4"/>
      <c r="S73" s="4"/>
      <c r="T73" s="8"/>
      <c r="U73" s="7"/>
      <c r="V73" s="4">
        <v>1</v>
      </c>
      <c r="W73" s="4"/>
      <c r="X73" s="4"/>
      <c r="Y73" s="4"/>
      <c r="Z73" s="4"/>
      <c r="AA73" s="4"/>
      <c r="AB73" s="8"/>
      <c r="AC73" s="7"/>
      <c r="AD73" s="4"/>
      <c r="AE73" s="4"/>
      <c r="AF73" s="4"/>
      <c r="AG73" s="4"/>
      <c r="AH73" s="4"/>
      <c r="AI73" s="4">
        <v>1</v>
      </c>
      <c r="AJ73" s="8"/>
      <c r="AK73" s="4">
        <v>1</v>
      </c>
      <c r="AL73" s="1">
        <f t="shared" si="0"/>
        <v>4</v>
      </c>
      <c r="AM73" s="1">
        <f>Üldinfo!AS72</f>
        <v>28</v>
      </c>
      <c r="AN73" s="16">
        <f t="shared" si="1"/>
        <v>0.14285714285714285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4.25" customHeight="1" x14ac:dyDescent="0.25">
      <c r="A74" s="1">
        <v>71</v>
      </c>
      <c r="B74" s="1" t="str">
        <f>Üldinfo!B73</f>
        <v>Mees</v>
      </c>
      <c r="C74" s="1" t="str">
        <f>Üldinfo!C73</f>
        <v>17-20 a</v>
      </c>
      <c r="D74" s="1">
        <f>Üldinfo!E73</f>
        <v>1</v>
      </c>
      <c r="E74" s="7"/>
      <c r="F74" s="4"/>
      <c r="G74" s="4"/>
      <c r="H74" s="4"/>
      <c r="I74" s="4"/>
      <c r="J74" s="4"/>
      <c r="K74" s="4"/>
      <c r="L74" s="8"/>
      <c r="M74" s="7"/>
      <c r="N74" s="4"/>
      <c r="O74" s="4"/>
      <c r="P74" s="4"/>
      <c r="Q74" s="4"/>
      <c r="R74" s="4"/>
      <c r="S74" s="4"/>
      <c r="T74" s="8"/>
      <c r="U74" s="7"/>
      <c r="V74" s="4"/>
      <c r="W74" s="4"/>
      <c r="X74" s="4"/>
      <c r="Y74" s="4"/>
      <c r="Z74" s="4"/>
      <c r="AA74" s="4"/>
      <c r="AB74" s="8"/>
      <c r="AC74" s="7"/>
      <c r="AD74" s="4"/>
      <c r="AE74" s="4"/>
      <c r="AF74" s="4"/>
      <c r="AG74" s="4"/>
      <c r="AH74" s="4"/>
      <c r="AI74" s="4"/>
      <c r="AJ74" s="8"/>
      <c r="AK74" s="4"/>
      <c r="AL74" s="1">
        <f t="shared" si="0"/>
        <v>0</v>
      </c>
      <c r="AM74" s="1">
        <f>Üldinfo!AS73</f>
        <v>29</v>
      </c>
      <c r="AN74" s="16">
        <f t="shared" si="1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4.25" customHeight="1" x14ac:dyDescent="0.25">
      <c r="A75" s="1">
        <v>72</v>
      </c>
      <c r="B75" s="1" t="str">
        <f>Üldinfo!B74</f>
        <v>Mees</v>
      </c>
      <c r="C75" s="1" t="str">
        <f>Üldinfo!C74</f>
        <v>39-44 a</v>
      </c>
      <c r="D75" s="1">
        <f>Üldinfo!E74</f>
        <v>1</v>
      </c>
      <c r="E75" s="7"/>
      <c r="F75" s="4"/>
      <c r="G75" s="4"/>
      <c r="H75" s="4"/>
      <c r="I75" s="4"/>
      <c r="J75" s="4"/>
      <c r="K75" s="4"/>
      <c r="L75" s="8"/>
      <c r="M75" s="7"/>
      <c r="N75" s="4"/>
      <c r="O75" s="4"/>
      <c r="P75" s="4"/>
      <c r="Q75" s="4"/>
      <c r="R75" s="4"/>
      <c r="S75" s="4"/>
      <c r="T75" s="8">
        <v>1</v>
      </c>
      <c r="U75" s="7"/>
      <c r="V75" s="4"/>
      <c r="W75" s="4"/>
      <c r="X75" s="4">
        <v>1</v>
      </c>
      <c r="Y75" s="4"/>
      <c r="Z75" s="4"/>
      <c r="AA75" s="4"/>
      <c r="AB75" s="8"/>
      <c r="AC75" s="7">
        <v>1</v>
      </c>
      <c r="AD75" s="4"/>
      <c r="AE75" s="4"/>
      <c r="AF75" s="4">
        <v>1</v>
      </c>
      <c r="AG75" s="4"/>
      <c r="AH75" s="4"/>
      <c r="AI75" s="4"/>
      <c r="AJ75" s="8"/>
      <c r="AK75" s="4">
        <v>1</v>
      </c>
      <c r="AL75" s="1">
        <f t="shared" si="0"/>
        <v>4</v>
      </c>
      <c r="AM75" s="1">
        <f>Üldinfo!AS74</f>
        <v>32</v>
      </c>
      <c r="AN75" s="16">
        <f t="shared" si="1"/>
        <v>0.125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4.25" customHeight="1" x14ac:dyDescent="0.25">
      <c r="A76" s="1">
        <v>73</v>
      </c>
      <c r="B76" s="1" t="str">
        <f>Üldinfo!B75</f>
        <v>Alaealine</v>
      </c>
      <c r="C76" s="1" t="str">
        <f>Üldinfo!C75</f>
        <v>11-16 a</v>
      </c>
      <c r="D76" s="1">
        <f>Üldinfo!E75</f>
        <v>1</v>
      </c>
      <c r="E76" s="7"/>
      <c r="F76" s="4"/>
      <c r="G76" s="4"/>
      <c r="H76" s="4"/>
      <c r="I76" s="4"/>
      <c r="J76" s="4"/>
      <c r="K76" s="4"/>
      <c r="L76" s="8"/>
      <c r="M76" s="7"/>
      <c r="N76" s="4"/>
      <c r="O76" s="4"/>
      <c r="P76" s="4"/>
      <c r="Q76" s="4"/>
      <c r="R76" s="4"/>
      <c r="S76" s="4"/>
      <c r="T76" s="8"/>
      <c r="U76" s="7"/>
      <c r="V76" s="4"/>
      <c r="W76" s="4"/>
      <c r="X76" s="4"/>
      <c r="Y76" s="4"/>
      <c r="Z76" s="4"/>
      <c r="AA76" s="4"/>
      <c r="AB76" s="8"/>
      <c r="AC76" s="7"/>
      <c r="AD76" s="4"/>
      <c r="AE76" s="4"/>
      <c r="AF76" s="4"/>
      <c r="AG76" s="4"/>
      <c r="AH76" s="4"/>
      <c r="AI76" s="4"/>
      <c r="AJ76" s="8"/>
      <c r="AK76" s="4"/>
      <c r="AL76" s="1">
        <f t="shared" si="0"/>
        <v>0</v>
      </c>
      <c r="AM76" s="1">
        <f>Üldinfo!AS75</f>
        <v>32</v>
      </c>
      <c r="AN76" s="16">
        <f t="shared" si="1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4.25" customHeight="1" x14ac:dyDescent="0.25">
      <c r="A77" s="1">
        <v>74</v>
      </c>
      <c r="B77" s="1" t="str">
        <f>Üldinfo!B76</f>
        <v>Naine</v>
      </c>
      <c r="C77" s="1" t="str">
        <f>Üldinfo!C76</f>
        <v>39-44 a</v>
      </c>
      <c r="D77" s="1">
        <f>Üldinfo!E76</f>
        <v>1</v>
      </c>
      <c r="E77" s="7"/>
      <c r="F77" s="4"/>
      <c r="G77" s="4"/>
      <c r="H77" s="4"/>
      <c r="I77" s="4"/>
      <c r="J77" s="4"/>
      <c r="K77" s="4"/>
      <c r="L77" s="8"/>
      <c r="M77" s="7"/>
      <c r="N77" s="4"/>
      <c r="O77" s="4"/>
      <c r="P77" s="4"/>
      <c r="Q77" s="4"/>
      <c r="R77" s="4"/>
      <c r="S77" s="4"/>
      <c r="T77" s="8"/>
      <c r="U77" s="7"/>
      <c r="V77" s="4"/>
      <c r="W77" s="4"/>
      <c r="X77" s="4"/>
      <c r="Y77" s="4"/>
      <c r="Z77" s="4"/>
      <c r="AA77" s="4"/>
      <c r="AB77" s="8"/>
      <c r="AC77" s="7"/>
      <c r="AD77" s="4"/>
      <c r="AE77" s="4"/>
      <c r="AF77" s="4"/>
      <c r="AG77" s="4"/>
      <c r="AH77" s="4"/>
      <c r="AI77" s="4"/>
      <c r="AJ77" s="8"/>
      <c r="AK77" s="4"/>
      <c r="AL77" s="1">
        <f t="shared" si="0"/>
        <v>0</v>
      </c>
      <c r="AM77" s="1">
        <f>Üldinfo!AS76</f>
        <v>30</v>
      </c>
      <c r="AN77" s="16">
        <f t="shared" si="1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4.25" customHeight="1" x14ac:dyDescent="0.25">
      <c r="A78" s="1">
        <v>75</v>
      </c>
      <c r="B78" s="1" t="str">
        <f>Üldinfo!B77</f>
        <v>Mees</v>
      </c>
      <c r="C78" s="1" t="str">
        <f>Üldinfo!C77</f>
        <v>Täisk</v>
      </c>
      <c r="D78" s="1">
        <f>Üldinfo!E77</f>
        <v>0</v>
      </c>
      <c r="E78" s="7"/>
      <c r="F78" s="4"/>
      <c r="G78" s="4"/>
      <c r="H78" s="4"/>
      <c r="I78" s="4"/>
      <c r="J78" s="4"/>
      <c r="K78" s="4"/>
      <c r="L78" s="8"/>
      <c r="M78" s="7"/>
      <c r="N78" s="4"/>
      <c r="O78" s="4"/>
      <c r="P78" s="4"/>
      <c r="Q78" s="4"/>
      <c r="R78" s="4"/>
      <c r="S78" s="4"/>
      <c r="T78" s="8"/>
      <c r="U78" s="7"/>
      <c r="V78" s="4"/>
      <c r="W78" s="4"/>
      <c r="X78" s="4"/>
      <c r="Y78" s="4"/>
      <c r="Z78" s="4"/>
      <c r="AA78" s="4"/>
      <c r="AB78" s="8"/>
      <c r="AC78" s="7"/>
      <c r="AD78" s="4"/>
      <c r="AE78" s="4"/>
      <c r="AF78" s="4"/>
      <c r="AG78" s="4"/>
      <c r="AH78" s="4"/>
      <c r="AI78" s="4"/>
      <c r="AJ78" s="8"/>
      <c r="AK78" s="4"/>
      <c r="AL78" s="1">
        <f t="shared" si="0"/>
        <v>0</v>
      </c>
      <c r="AM78" s="1">
        <f>Üldinfo!AS77</f>
        <v>0</v>
      </c>
      <c r="AN78" s="16" t="e">
        <f t="shared" si="1"/>
        <v>#DIV/0!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4.25" customHeight="1" x14ac:dyDescent="0.25">
      <c r="A79" s="1">
        <v>76</v>
      </c>
      <c r="B79" s="1" t="str">
        <f>Üldinfo!B78</f>
        <v>Naine</v>
      </c>
      <c r="C79" s="1" t="str">
        <f>Üldinfo!C78</f>
        <v>44-50 a</v>
      </c>
      <c r="D79" s="1">
        <f>Üldinfo!E78</f>
        <v>1</v>
      </c>
      <c r="E79" s="7"/>
      <c r="F79" s="4"/>
      <c r="G79" s="4"/>
      <c r="H79" s="4"/>
      <c r="I79" s="4"/>
      <c r="J79" s="4"/>
      <c r="K79" s="4"/>
      <c r="L79" s="8"/>
      <c r="M79" s="7"/>
      <c r="N79" s="4"/>
      <c r="O79" s="4"/>
      <c r="P79" s="4"/>
      <c r="Q79" s="4"/>
      <c r="R79" s="4">
        <v>1</v>
      </c>
      <c r="S79" s="4"/>
      <c r="T79" s="8"/>
      <c r="U79" s="7"/>
      <c r="V79" s="4"/>
      <c r="W79" s="4"/>
      <c r="X79" s="4"/>
      <c r="Y79" s="4"/>
      <c r="Z79" s="4"/>
      <c r="AA79" s="4">
        <v>1</v>
      </c>
      <c r="AB79" s="8">
        <v>1</v>
      </c>
      <c r="AC79" s="7"/>
      <c r="AD79" s="4"/>
      <c r="AE79" s="4"/>
      <c r="AF79" s="4"/>
      <c r="AG79" s="4"/>
      <c r="AH79" s="4"/>
      <c r="AI79" s="4">
        <v>1</v>
      </c>
      <c r="AJ79" s="8"/>
      <c r="AK79" s="4">
        <v>1</v>
      </c>
      <c r="AL79" s="1">
        <f t="shared" si="0"/>
        <v>4</v>
      </c>
      <c r="AM79" s="1">
        <f>Üldinfo!AS78</f>
        <v>30</v>
      </c>
      <c r="AN79" s="16">
        <f t="shared" si="1"/>
        <v>0.13333333333333333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4.25" customHeight="1" x14ac:dyDescent="0.25">
      <c r="A80" s="1">
        <v>77</v>
      </c>
      <c r="B80" s="1" t="str">
        <f>Üldinfo!B79</f>
        <v>Alaealine</v>
      </c>
      <c r="C80" s="1" t="str">
        <f>Üldinfo!C79</f>
        <v>15-16 a</v>
      </c>
      <c r="D80" s="1">
        <f>Üldinfo!E79</f>
        <v>1</v>
      </c>
      <c r="E80" s="7"/>
      <c r="F80" s="4"/>
      <c r="G80" s="4"/>
      <c r="H80" s="4"/>
      <c r="I80" s="4"/>
      <c r="J80" s="4"/>
      <c r="K80" s="4"/>
      <c r="L80" s="8"/>
      <c r="M80" s="7"/>
      <c r="N80" s="4"/>
      <c r="O80" s="4"/>
      <c r="P80" s="4"/>
      <c r="Q80" s="4"/>
      <c r="R80" s="4"/>
      <c r="S80" s="4"/>
      <c r="T80" s="8"/>
      <c r="U80" s="7"/>
      <c r="V80" s="4"/>
      <c r="W80" s="4"/>
      <c r="X80" s="4"/>
      <c r="Y80" s="4"/>
      <c r="Z80" s="4"/>
      <c r="AA80" s="4"/>
      <c r="AB80" s="8"/>
      <c r="AC80" s="7"/>
      <c r="AD80" s="4"/>
      <c r="AE80" s="4"/>
      <c r="AF80" s="4"/>
      <c r="AG80" s="4"/>
      <c r="AH80" s="4"/>
      <c r="AI80" s="4"/>
      <c r="AJ80" s="8"/>
      <c r="AK80" s="4"/>
      <c r="AL80" s="1">
        <f t="shared" si="0"/>
        <v>0</v>
      </c>
      <c r="AM80" s="1">
        <f>Üldinfo!AS79</f>
        <v>31</v>
      </c>
      <c r="AN80" s="16">
        <f t="shared" si="1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4.25" customHeight="1" x14ac:dyDescent="0.25">
      <c r="A81" s="1">
        <v>78</v>
      </c>
      <c r="B81" s="1" t="str">
        <f>Üldinfo!B80</f>
        <v>Mees</v>
      </c>
      <c r="C81" s="1" t="str">
        <f>Üldinfo!C80</f>
        <v>39-44 a</v>
      </c>
      <c r="D81" s="1">
        <f>Üldinfo!E80</f>
        <v>1</v>
      </c>
      <c r="E81" s="7"/>
      <c r="F81" s="4"/>
      <c r="G81" s="4"/>
      <c r="H81" s="4"/>
      <c r="I81" s="4"/>
      <c r="J81" s="4"/>
      <c r="K81" s="4"/>
      <c r="L81" s="8"/>
      <c r="M81" s="7"/>
      <c r="N81" s="4"/>
      <c r="O81" s="4"/>
      <c r="P81" s="4"/>
      <c r="Q81" s="4"/>
      <c r="R81" s="4"/>
      <c r="S81" s="4"/>
      <c r="T81" s="8"/>
      <c r="U81" s="7"/>
      <c r="V81" s="4"/>
      <c r="W81" s="4"/>
      <c r="X81" s="4"/>
      <c r="Y81" s="4"/>
      <c r="Z81" s="4"/>
      <c r="AA81" s="4"/>
      <c r="AB81" s="8"/>
      <c r="AC81" s="7"/>
      <c r="AD81" s="4"/>
      <c r="AE81" s="4"/>
      <c r="AF81" s="4"/>
      <c r="AG81" s="4"/>
      <c r="AH81" s="4"/>
      <c r="AI81" s="4"/>
      <c r="AJ81" s="8"/>
      <c r="AK81" s="4"/>
      <c r="AL81" s="1">
        <f t="shared" si="0"/>
        <v>0</v>
      </c>
      <c r="AM81" s="1">
        <f>Üldinfo!AS80</f>
        <v>32</v>
      </c>
      <c r="AN81" s="16">
        <f t="shared" si="1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4.25" customHeight="1" x14ac:dyDescent="0.25">
      <c r="A82" s="1">
        <v>79</v>
      </c>
      <c r="B82" s="1" t="str">
        <f>Üldinfo!B81</f>
        <v>Naine</v>
      </c>
      <c r="C82" s="1" t="str">
        <f>Üldinfo!C81</f>
        <v>44-50 a</v>
      </c>
      <c r="D82" s="1">
        <f>Üldinfo!E81</f>
        <v>1</v>
      </c>
      <c r="E82" s="7"/>
      <c r="F82" s="4">
        <v>1</v>
      </c>
      <c r="G82" s="4"/>
      <c r="H82" s="4"/>
      <c r="I82" s="4"/>
      <c r="J82" s="4"/>
      <c r="K82" s="4"/>
      <c r="L82" s="8"/>
      <c r="M82" s="7"/>
      <c r="N82" s="4"/>
      <c r="O82" s="4"/>
      <c r="P82" s="4"/>
      <c r="Q82" s="4"/>
      <c r="R82" s="4"/>
      <c r="S82" s="4"/>
      <c r="T82" s="8"/>
      <c r="U82" s="7"/>
      <c r="V82" s="4"/>
      <c r="W82" s="4">
        <v>1</v>
      </c>
      <c r="X82" s="4"/>
      <c r="Y82" s="4"/>
      <c r="Z82" s="4"/>
      <c r="AA82" s="4"/>
      <c r="AB82" s="8"/>
      <c r="AC82" s="7"/>
      <c r="AD82" s="4"/>
      <c r="AE82" s="4"/>
      <c r="AF82" s="4"/>
      <c r="AG82" s="4"/>
      <c r="AH82" s="4"/>
      <c r="AI82" s="4"/>
      <c r="AJ82" s="8"/>
      <c r="AK82" s="4">
        <v>1</v>
      </c>
      <c r="AL82" s="1">
        <f t="shared" si="0"/>
        <v>2</v>
      </c>
      <c r="AM82" s="1">
        <f>Üldinfo!AS81</f>
        <v>22</v>
      </c>
      <c r="AN82" s="16">
        <f t="shared" si="1"/>
        <v>9.0909090909090912E-2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4.25" customHeight="1" x14ac:dyDescent="0.25">
      <c r="A83" s="1">
        <v>80</v>
      </c>
      <c r="B83" s="1" t="str">
        <f>Üldinfo!B82</f>
        <v>Mees</v>
      </c>
      <c r="C83" s="1" t="str">
        <f>Üldinfo!C82</f>
        <v>Täisk</v>
      </c>
      <c r="D83" s="1">
        <f>Üldinfo!E82</f>
        <v>0</v>
      </c>
      <c r="E83" s="7"/>
      <c r="F83" s="4"/>
      <c r="G83" s="4"/>
      <c r="H83" s="4"/>
      <c r="I83" s="4"/>
      <c r="J83" s="4"/>
      <c r="K83" s="4"/>
      <c r="L83" s="8"/>
      <c r="M83" s="7"/>
      <c r="N83" s="4"/>
      <c r="O83" s="4"/>
      <c r="P83" s="4"/>
      <c r="Q83" s="4"/>
      <c r="R83" s="4"/>
      <c r="S83" s="4"/>
      <c r="T83" s="8"/>
      <c r="U83" s="7"/>
      <c r="V83" s="4"/>
      <c r="W83" s="4"/>
      <c r="X83" s="4"/>
      <c r="Y83" s="4"/>
      <c r="Z83" s="4"/>
      <c r="AA83" s="4"/>
      <c r="AB83" s="8"/>
      <c r="AC83" s="7"/>
      <c r="AD83" s="4"/>
      <c r="AE83" s="4"/>
      <c r="AF83" s="4"/>
      <c r="AG83" s="4"/>
      <c r="AH83" s="4"/>
      <c r="AI83" s="4"/>
      <c r="AJ83" s="8"/>
      <c r="AK83" s="4"/>
      <c r="AL83" s="1">
        <f t="shared" si="0"/>
        <v>0</v>
      </c>
      <c r="AM83" s="1">
        <f>Üldinfo!AS82</f>
        <v>0</v>
      </c>
      <c r="AN83" s="16" t="e">
        <f t="shared" si="1"/>
        <v>#DIV/0!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4.25" customHeight="1" x14ac:dyDescent="0.25">
      <c r="A84" s="1">
        <v>81</v>
      </c>
      <c r="B84" s="1" t="str">
        <f>Üldinfo!B83</f>
        <v>Mees</v>
      </c>
      <c r="C84" s="1" t="str">
        <f>Üldinfo!C83</f>
        <v>39-44 a</v>
      </c>
      <c r="D84" s="1">
        <f>Üldinfo!E83</f>
        <v>0</v>
      </c>
      <c r="E84" s="7"/>
      <c r="F84" s="4"/>
      <c r="G84" s="4"/>
      <c r="H84" s="4"/>
      <c r="I84" s="4"/>
      <c r="J84" s="4"/>
      <c r="K84" s="4"/>
      <c r="L84" s="8"/>
      <c r="M84" s="7"/>
      <c r="N84" s="4"/>
      <c r="O84" s="4"/>
      <c r="P84" s="4"/>
      <c r="Q84" s="4"/>
      <c r="R84" s="4"/>
      <c r="S84" s="4"/>
      <c r="T84" s="8"/>
      <c r="U84" s="7"/>
      <c r="V84" s="4"/>
      <c r="W84" s="4"/>
      <c r="X84" s="4"/>
      <c r="Y84" s="4"/>
      <c r="Z84" s="4"/>
      <c r="AA84" s="4"/>
      <c r="AB84" s="8"/>
      <c r="AC84" s="7"/>
      <c r="AD84" s="4"/>
      <c r="AE84" s="4"/>
      <c r="AF84" s="4"/>
      <c r="AG84" s="4"/>
      <c r="AH84" s="4"/>
      <c r="AI84" s="4"/>
      <c r="AJ84" s="8"/>
      <c r="AK84" s="4"/>
      <c r="AL84" s="1">
        <f t="shared" si="0"/>
        <v>0</v>
      </c>
      <c r="AM84" s="1">
        <f>Üldinfo!AS83</f>
        <v>0</v>
      </c>
      <c r="AN84" s="16" t="e">
        <f t="shared" si="1"/>
        <v>#DIV/0!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4.25" customHeight="1" x14ac:dyDescent="0.25">
      <c r="A85" s="1">
        <v>82</v>
      </c>
      <c r="B85" s="1" t="str">
        <f>Üldinfo!B84</f>
        <v>Alaealine</v>
      </c>
      <c r="C85" s="1" t="str">
        <f>Üldinfo!C84</f>
        <v>4-8 a</v>
      </c>
      <c r="D85" s="1">
        <f>Üldinfo!E84</f>
        <v>1</v>
      </c>
      <c r="E85" s="7"/>
      <c r="F85" s="4"/>
      <c r="G85" s="4"/>
      <c r="H85" s="4"/>
      <c r="I85" s="4"/>
      <c r="J85" s="4"/>
      <c r="K85" s="4"/>
      <c r="L85" s="8"/>
      <c r="M85" s="7"/>
      <c r="N85" s="4"/>
      <c r="O85" s="4"/>
      <c r="P85" s="4"/>
      <c r="Q85" s="4"/>
      <c r="R85" s="4"/>
      <c r="S85" s="4"/>
      <c r="T85" s="8"/>
      <c r="U85" s="7"/>
      <c r="V85" s="4"/>
      <c r="W85" s="4"/>
      <c r="X85" s="4"/>
      <c r="Y85" s="4"/>
      <c r="Z85" s="4"/>
      <c r="AA85" s="4"/>
      <c r="AB85" s="8"/>
      <c r="AC85" s="7"/>
      <c r="AD85" s="4"/>
      <c r="AE85" s="4"/>
      <c r="AF85" s="4"/>
      <c r="AG85" s="4"/>
      <c r="AH85" s="4"/>
      <c r="AI85" s="4"/>
      <c r="AJ85" s="8"/>
      <c r="AK85" s="4"/>
      <c r="AL85" s="1">
        <f t="shared" si="0"/>
        <v>0</v>
      </c>
      <c r="AM85" s="1">
        <f>Üldinfo!AS84</f>
        <v>28</v>
      </c>
      <c r="AN85" s="16">
        <f t="shared" si="1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4.25" customHeight="1" x14ac:dyDescent="0.25">
      <c r="A86" s="1">
        <v>83</v>
      </c>
      <c r="B86" s="1" t="str">
        <f>Üldinfo!B85</f>
        <v>Alaealine</v>
      </c>
      <c r="C86" s="1" t="str">
        <f>Üldinfo!C85</f>
        <v>11-15 a</v>
      </c>
      <c r="D86" s="1">
        <f>Üldinfo!E85</f>
        <v>1</v>
      </c>
      <c r="E86" s="7"/>
      <c r="F86" s="4"/>
      <c r="G86" s="4"/>
      <c r="H86" s="4"/>
      <c r="I86" s="4"/>
      <c r="J86" s="4"/>
      <c r="K86" s="4"/>
      <c r="L86" s="8"/>
      <c r="M86" s="7"/>
      <c r="N86" s="4"/>
      <c r="O86" s="4"/>
      <c r="P86" s="4"/>
      <c r="Q86" s="4"/>
      <c r="R86" s="4"/>
      <c r="S86" s="4"/>
      <c r="T86" s="8"/>
      <c r="U86" s="7"/>
      <c r="V86" s="4"/>
      <c r="W86" s="4"/>
      <c r="X86" s="4"/>
      <c r="Y86" s="4"/>
      <c r="Z86" s="4"/>
      <c r="AA86" s="4"/>
      <c r="AB86" s="8"/>
      <c r="AC86" s="7"/>
      <c r="AD86" s="4"/>
      <c r="AE86" s="4"/>
      <c r="AF86" s="4"/>
      <c r="AG86" s="4"/>
      <c r="AH86" s="4"/>
      <c r="AI86" s="4"/>
      <c r="AJ86" s="8"/>
      <c r="AK86" s="4"/>
      <c r="AL86" s="1">
        <f t="shared" si="0"/>
        <v>0</v>
      </c>
      <c r="AM86" s="1">
        <f>Üldinfo!AS85</f>
        <v>30</v>
      </c>
      <c r="AN86" s="16">
        <f t="shared" si="1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4.25" customHeight="1" x14ac:dyDescent="0.25">
      <c r="A87" s="1">
        <v>84</v>
      </c>
      <c r="B87" s="1" t="str">
        <f>Üldinfo!B86</f>
        <v>Mees</v>
      </c>
      <c r="C87" s="1" t="str">
        <f>Üldinfo!C86</f>
        <v>22-24 a</v>
      </c>
      <c r="D87" s="1">
        <f>Üldinfo!E86</f>
        <v>1</v>
      </c>
      <c r="E87" s="7"/>
      <c r="F87" s="4"/>
      <c r="G87" s="4"/>
      <c r="H87" s="4"/>
      <c r="I87" s="4"/>
      <c r="J87" s="4"/>
      <c r="K87" s="4"/>
      <c r="L87" s="8"/>
      <c r="M87" s="7"/>
      <c r="N87" s="4"/>
      <c r="O87" s="4"/>
      <c r="P87" s="4"/>
      <c r="Q87" s="4"/>
      <c r="R87" s="4"/>
      <c r="S87" s="4"/>
      <c r="T87" s="8"/>
      <c r="U87" s="7"/>
      <c r="V87" s="4"/>
      <c r="W87" s="4"/>
      <c r="X87" s="4"/>
      <c r="Y87" s="4"/>
      <c r="Z87" s="4"/>
      <c r="AA87" s="4"/>
      <c r="AB87" s="8"/>
      <c r="AC87" s="7"/>
      <c r="AD87" s="4"/>
      <c r="AE87" s="4"/>
      <c r="AF87" s="4"/>
      <c r="AG87" s="4"/>
      <c r="AH87" s="4"/>
      <c r="AI87" s="4"/>
      <c r="AJ87" s="8"/>
      <c r="AK87" s="4"/>
      <c r="AL87" s="1">
        <f t="shared" si="0"/>
        <v>0</v>
      </c>
      <c r="AM87" s="1">
        <f>Üldinfo!AS86</f>
        <v>30</v>
      </c>
      <c r="AN87" s="16">
        <f t="shared" si="1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4.25" customHeight="1" x14ac:dyDescent="0.25">
      <c r="A88" s="1">
        <v>85</v>
      </c>
      <c r="B88" s="1" t="str">
        <f>Üldinfo!B87</f>
        <v>Naine</v>
      </c>
      <c r="C88" s="1" t="str">
        <f>Üldinfo!C87</f>
        <v>20-24 a</v>
      </c>
      <c r="D88" s="1">
        <f>Üldinfo!E87</f>
        <v>1</v>
      </c>
      <c r="E88" s="7"/>
      <c r="F88" s="4"/>
      <c r="G88" s="4"/>
      <c r="H88" s="4"/>
      <c r="I88" s="4"/>
      <c r="J88" s="4"/>
      <c r="K88" s="4"/>
      <c r="L88" s="8"/>
      <c r="M88" s="7"/>
      <c r="N88" s="4"/>
      <c r="O88" s="4"/>
      <c r="P88" s="4"/>
      <c r="Q88" s="4"/>
      <c r="R88" s="4"/>
      <c r="S88" s="4"/>
      <c r="T88" s="8"/>
      <c r="U88" s="7"/>
      <c r="V88" s="4"/>
      <c r="W88" s="4"/>
      <c r="X88" s="4"/>
      <c r="Y88" s="4"/>
      <c r="Z88" s="4"/>
      <c r="AA88" s="4"/>
      <c r="AB88" s="8"/>
      <c r="AC88" s="7"/>
      <c r="AD88" s="4"/>
      <c r="AE88" s="4"/>
      <c r="AF88" s="4"/>
      <c r="AG88" s="4"/>
      <c r="AH88" s="4"/>
      <c r="AI88" s="4"/>
      <c r="AJ88" s="8"/>
      <c r="AK88" s="4"/>
      <c r="AL88" s="1">
        <f t="shared" si="0"/>
        <v>0</v>
      </c>
      <c r="AM88" s="1">
        <f>Üldinfo!AS87</f>
        <v>30</v>
      </c>
      <c r="AN88" s="16">
        <f t="shared" si="1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4.25" customHeight="1" x14ac:dyDescent="0.25">
      <c r="A89" s="1">
        <v>86</v>
      </c>
      <c r="B89" s="1" t="str">
        <f>Üldinfo!B88</f>
        <v>Alaealine</v>
      </c>
      <c r="C89" s="1" t="str">
        <f>Üldinfo!C88</f>
        <v>11-14 a</v>
      </c>
      <c r="D89" s="1">
        <f>Üldinfo!E88</f>
        <v>1</v>
      </c>
      <c r="E89" s="7"/>
      <c r="F89" s="4"/>
      <c r="G89" s="4"/>
      <c r="H89" s="4"/>
      <c r="I89" s="4"/>
      <c r="J89" s="4"/>
      <c r="K89" s="4"/>
      <c r="L89" s="8"/>
      <c r="M89" s="7"/>
      <c r="N89" s="4"/>
      <c r="O89" s="4"/>
      <c r="P89" s="4"/>
      <c r="Q89" s="4"/>
      <c r="R89" s="4"/>
      <c r="S89" s="4"/>
      <c r="T89" s="8"/>
      <c r="U89" s="7"/>
      <c r="V89" s="4"/>
      <c r="W89" s="4"/>
      <c r="X89" s="4"/>
      <c r="Y89" s="4"/>
      <c r="Z89" s="4"/>
      <c r="AA89" s="4"/>
      <c r="AB89" s="8"/>
      <c r="AC89" s="7"/>
      <c r="AD89" s="4"/>
      <c r="AE89" s="4"/>
      <c r="AF89" s="4"/>
      <c r="AG89" s="4"/>
      <c r="AH89" s="4"/>
      <c r="AI89" s="4"/>
      <c r="AJ89" s="8"/>
      <c r="AK89" s="4"/>
      <c r="AL89" s="1">
        <f t="shared" si="0"/>
        <v>0</v>
      </c>
      <c r="AM89" s="1">
        <f>Üldinfo!AS88</f>
        <v>32</v>
      </c>
      <c r="AN89" s="16">
        <f t="shared" si="1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4.25" customHeight="1" x14ac:dyDescent="0.25">
      <c r="A90" s="1">
        <v>87</v>
      </c>
      <c r="B90" s="1" t="str">
        <f>Üldinfo!B89</f>
        <v>Alaealine</v>
      </c>
      <c r="C90" s="1" t="str">
        <f>Üldinfo!C89</f>
        <v>5 a ± 16 k</v>
      </c>
      <c r="D90" s="1">
        <f>Üldinfo!E89</f>
        <v>1</v>
      </c>
      <c r="E90" s="7"/>
      <c r="F90" s="4"/>
      <c r="G90" s="4"/>
      <c r="H90" s="4"/>
      <c r="I90" s="4"/>
      <c r="J90" s="4"/>
      <c r="K90" s="4"/>
      <c r="L90" s="8"/>
      <c r="M90" s="7"/>
      <c r="N90" s="4"/>
      <c r="O90" s="4"/>
      <c r="P90" s="4"/>
      <c r="Q90" s="4"/>
      <c r="R90" s="4"/>
      <c r="S90" s="4"/>
      <c r="T90" s="8"/>
      <c r="U90" s="7"/>
      <c r="V90" s="4"/>
      <c r="W90" s="4"/>
      <c r="X90" s="4"/>
      <c r="Y90" s="4"/>
      <c r="Z90" s="4"/>
      <c r="AA90" s="4"/>
      <c r="AB90" s="8"/>
      <c r="AC90" s="7"/>
      <c r="AD90" s="4"/>
      <c r="AE90" s="4"/>
      <c r="AF90" s="4"/>
      <c r="AG90" s="4"/>
      <c r="AH90" s="4"/>
      <c r="AI90" s="4"/>
      <c r="AJ90" s="8"/>
      <c r="AK90" s="4"/>
      <c r="AL90" s="1">
        <f t="shared" si="0"/>
        <v>0</v>
      </c>
      <c r="AM90" s="1">
        <f>Üldinfo!AS89</f>
        <v>14</v>
      </c>
      <c r="AN90" s="16">
        <f t="shared" si="1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4.25" customHeight="1" x14ac:dyDescent="0.25">
      <c r="A91" s="1">
        <v>88</v>
      </c>
      <c r="B91" s="1" t="str">
        <f>Üldinfo!B90</f>
        <v>Naine</v>
      </c>
      <c r="C91" s="1" t="str">
        <f>Üldinfo!C90</f>
        <v>39-44 a</v>
      </c>
      <c r="D91" s="1">
        <f>Üldinfo!E90</f>
        <v>0</v>
      </c>
      <c r="E91" s="7"/>
      <c r="F91" s="4"/>
      <c r="G91" s="4"/>
      <c r="H91" s="4"/>
      <c r="I91" s="4"/>
      <c r="J91" s="4"/>
      <c r="K91" s="4"/>
      <c r="L91" s="8"/>
      <c r="M91" s="7"/>
      <c r="N91" s="4"/>
      <c r="O91" s="4"/>
      <c r="P91" s="4"/>
      <c r="Q91" s="4"/>
      <c r="R91" s="4"/>
      <c r="S91" s="4"/>
      <c r="T91" s="8"/>
      <c r="U91" s="7"/>
      <c r="V91" s="4"/>
      <c r="W91" s="4"/>
      <c r="X91" s="4"/>
      <c r="Y91" s="4"/>
      <c r="Z91" s="4"/>
      <c r="AA91" s="4"/>
      <c r="AB91" s="8"/>
      <c r="AC91" s="7"/>
      <c r="AD91" s="4"/>
      <c r="AE91" s="4"/>
      <c r="AF91" s="4"/>
      <c r="AG91" s="4"/>
      <c r="AH91" s="4"/>
      <c r="AI91" s="4"/>
      <c r="AJ91" s="8"/>
      <c r="AK91" s="4"/>
      <c r="AL91" s="1">
        <f t="shared" si="0"/>
        <v>0</v>
      </c>
      <c r="AM91" s="1">
        <f>Üldinfo!AS90</f>
        <v>0</v>
      </c>
      <c r="AN91" s="16" t="e">
        <f t="shared" si="1"/>
        <v>#DIV/0!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4.25" customHeight="1" x14ac:dyDescent="0.25">
      <c r="A92" s="1">
        <v>89</v>
      </c>
      <c r="B92" s="1" t="str">
        <f>Üldinfo!B91</f>
        <v>Naine</v>
      </c>
      <c r="C92" s="1" t="str">
        <f>Üldinfo!C91</f>
        <v>19-21 a</v>
      </c>
      <c r="D92" s="1">
        <f>Üldinfo!E91</f>
        <v>0</v>
      </c>
      <c r="E92" s="7"/>
      <c r="F92" s="4"/>
      <c r="G92" s="4"/>
      <c r="H92" s="4"/>
      <c r="I92" s="4"/>
      <c r="J92" s="4"/>
      <c r="K92" s="4"/>
      <c r="L92" s="8"/>
      <c r="M92" s="7"/>
      <c r="N92" s="4"/>
      <c r="O92" s="4"/>
      <c r="P92" s="4"/>
      <c r="Q92" s="4"/>
      <c r="R92" s="4"/>
      <c r="S92" s="4"/>
      <c r="T92" s="8"/>
      <c r="U92" s="7"/>
      <c r="V92" s="4"/>
      <c r="W92" s="4"/>
      <c r="X92" s="4"/>
      <c r="Y92" s="4"/>
      <c r="Z92" s="4"/>
      <c r="AA92" s="4"/>
      <c r="AB92" s="8"/>
      <c r="AC92" s="7"/>
      <c r="AD92" s="4"/>
      <c r="AE92" s="4"/>
      <c r="AF92" s="4"/>
      <c r="AG92" s="4"/>
      <c r="AH92" s="4"/>
      <c r="AI92" s="4"/>
      <c r="AJ92" s="8"/>
      <c r="AK92" s="4"/>
      <c r="AL92" s="1">
        <f t="shared" si="0"/>
        <v>0</v>
      </c>
      <c r="AM92" s="1">
        <f>Üldinfo!AS91</f>
        <v>0</v>
      </c>
      <c r="AN92" s="16" t="e">
        <f t="shared" si="1"/>
        <v>#DIV/0!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4.25" customHeight="1" x14ac:dyDescent="0.25">
      <c r="A93" s="1">
        <v>90</v>
      </c>
      <c r="B93" s="1" t="str">
        <f>Üldinfo!B92</f>
        <v>Mees</v>
      </c>
      <c r="C93" s="1" t="str">
        <f>Üldinfo!C92</f>
        <v>25-40 a</v>
      </c>
      <c r="D93" s="1">
        <f>Üldinfo!E92</f>
        <v>1</v>
      </c>
      <c r="E93" s="7"/>
      <c r="F93" s="4"/>
      <c r="G93" s="4"/>
      <c r="H93" s="4"/>
      <c r="I93" s="4"/>
      <c r="J93" s="4"/>
      <c r="K93" s="4"/>
      <c r="L93" s="8"/>
      <c r="M93" s="7"/>
      <c r="N93" s="4"/>
      <c r="O93" s="4"/>
      <c r="P93" s="4"/>
      <c r="Q93" s="4"/>
      <c r="R93" s="4"/>
      <c r="S93" s="4"/>
      <c r="T93" s="8"/>
      <c r="U93" s="7"/>
      <c r="V93" s="4"/>
      <c r="W93" s="4"/>
      <c r="X93" s="4"/>
      <c r="Y93" s="4"/>
      <c r="Z93" s="4"/>
      <c r="AA93" s="4"/>
      <c r="AB93" s="8"/>
      <c r="AC93" s="7"/>
      <c r="AD93" s="4"/>
      <c r="AE93" s="4"/>
      <c r="AF93" s="4"/>
      <c r="AG93" s="4"/>
      <c r="AH93" s="4"/>
      <c r="AI93" s="4"/>
      <c r="AJ93" s="8"/>
      <c r="AK93" s="4"/>
      <c r="AL93" s="1">
        <f t="shared" si="0"/>
        <v>0</v>
      </c>
      <c r="AM93" s="1">
        <f>Üldinfo!AS92</f>
        <v>32</v>
      </c>
      <c r="AN93" s="16">
        <f t="shared" si="1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4.25" customHeight="1" x14ac:dyDescent="0.25">
      <c r="A94" s="1">
        <v>91</v>
      </c>
      <c r="B94" s="1" t="str">
        <f>Üldinfo!B93</f>
        <v>Alaealine</v>
      </c>
      <c r="C94" s="1" t="str">
        <f>Üldinfo!C93</f>
        <v>1 a ± 4 k</v>
      </c>
      <c r="D94" s="1">
        <f>Üldinfo!E93</f>
        <v>1</v>
      </c>
      <c r="E94" s="7"/>
      <c r="F94" s="4"/>
      <c r="G94" s="4"/>
      <c r="H94" s="4"/>
      <c r="I94" s="4"/>
      <c r="J94" s="4"/>
      <c r="K94" s="4"/>
      <c r="L94" s="8"/>
      <c r="M94" s="7"/>
      <c r="N94" s="4"/>
      <c r="O94" s="4"/>
      <c r="P94" s="4"/>
      <c r="Q94" s="4"/>
      <c r="R94" s="4"/>
      <c r="S94" s="4"/>
      <c r="T94" s="8"/>
      <c r="U94" s="7"/>
      <c r="V94" s="4"/>
      <c r="W94" s="4"/>
      <c r="X94" s="4"/>
      <c r="Y94" s="4"/>
      <c r="Z94" s="4"/>
      <c r="AA94" s="4"/>
      <c r="AB94" s="8"/>
      <c r="AC94" s="7"/>
      <c r="AD94" s="4"/>
      <c r="AE94" s="4"/>
      <c r="AF94" s="4"/>
      <c r="AG94" s="4"/>
      <c r="AH94" s="4"/>
      <c r="AI94" s="4"/>
      <c r="AJ94" s="8"/>
      <c r="AK94" s="4"/>
      <c r="AL94" s="1">
        <f t="shared" si="0"/>
        <v>0</v>
      </c>
      <c r="AM94" s="1">
        <f>Üldinfo!AS93</f>
        <v>6</v>
      </c>
      <c r="AN94" s="16">
        <f t="shared" si="1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4.25" customHeight="1" x14ac:dyDescent="0.25">
      <c r="A95" s="1">
        <v>92</v>
      </c>
      <c r="B95" s="1" t="str">
        <f>Üldinfo!B94</f>
        <v>Mees</v>
      </c>
      <c r="C95" s="1" t="str">
        <f>Üldinfo!C94</f>
        <v>30-39 a</v>
      </c>
      <c r="D95" s="1">
        <f>Üldinfo!E94</f>
        <v>0</v>
      </c>
      <c r="E95" s="7"/>
      <c r="F95" s="4"/>
      <c r="G95" s="4"/>
      <c r="H95" s="4"/>
      <c r="I95" s="4"/>
      <c r="J95" s="4"/>
      <c r="K95" s="4"/>
      <c r="L95" s="8"/>
      <c r="M95" s="7"/>
      <c r="N95" s="4"/>
      <c r="O95" s="4"/>
      <c r="P95" s="4"/>
      <c r="Q95" s="4"/>
      <c r="R95" s="4"/>
      <c r="S95" s="4"/>
      <c r="T95" s="8"/>
      <c r="U95" s="7"/>
      <c r="V95" s="4"/>
      <c r="W95" s="4"/>
      <c r="X95" s="4"/>
      <c r="Y95" s="4"/>
      <c r="Z95" s="4"/>
      <c r="AA95" s="4"/>
      <c r="AB95" s="8"/>
      <c r="AC95" s="7"/>
      <c r="AD95" s="4"/>
      <c r="AE95" s="4"/>
      <c r="AF95" s="4"/>
      <c r="AG95" s="4"/>
      <c r="AH95" s="4"/>
      <c r="AI95" s="4"/>
      <c r="AJ95" s="8"/>
      <c r="AK95" s="4"/>
      <c r="AL95" s="1">
        <f t="shared" si="0"/>
        <v>0</v>
      </c>
      <c r="AM95" s="1">
        <f>Üldinfo!AS94</f>
        <v>0</v>
      </c>
      <c r="AN95" s="16" t="e">
        <f t="shared" si="1"/>
        <v>#DIV/0!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4.25" customHeight="1" x14ac:dyDescent="0.25">
      <c r="A96" s="1">
        <v>93</v>
      </c>
      <c r="B96" s="1" t="str">
        <f>Üldinfo!B95</f>
        <v>Alaealine</v>
      </c>
      <c r="C96" s="1" t="str">
        <f>Üldinfo!C95</f>
        <v>1-2 a</v>
      </c>
      <c r="D96" s="1">
        <f>Üldinfo!E95</f>
        <v>1</v>
      </c>
      <c r="E96" s="7"/>
      <c r="F96" s="4"/>
      <c r="G96" s="4"/>
      <c r="H96" s="4"/>
      <c r="I96" s="4"/>
      <c r="J96" s="4"/>
      <c r="K96" s="4"/>
      <c r="L96" s="8"/>
      <c r="M96" s="7"/>
      <c r="N96" s="4"/>
      <c r="O96" s="4"/>
      <c r="P96" s="4"/>
      <c r="Q96" s="4"/>
      <c r="R96" s="4"/>
      <c r="S96" s="4"/>
      <c r="T96" s="8"/>
      <c r="U96" s="7"/>
      <c r="V96" s="4"/>
      <c r="W96" s="4"/>
      <c r="X96" s="4"/>
      <c r="Y96" s="4"/>
      <c r="Z96" s="4"/>
      <c r="AA96" s="4"/>
      <c r="AB96" s="8"/>
      <c r="AC96" s="7"/>
      <c r="AD96" s="4"/>
      <c r="AE96" s="4"/>
      <c r="AF96" s="4"/>
      <c r="AG96" s="4"/>
      <c r="AH96" s="4"/>
      <c r="AI96" s="4"/>
      <c r="AJ96" s="8"/>
      <c r="AK96" s="4"/>
      <c r="AL96" s="1">
        <f t="shared" si="0"/>
        <v>0</v>
      </c>
      <c r="AM96" s="1">
        <f>Üldinfo!AS95</f>
        <v>24</v>
      </c>
      <c r="AN96" s="16">
        <f t="shared" si="1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4.25" customHeight="1" x14ac:dyDescent="0.25">
      <c r="A97" s="1">
        <v>94</v>
      </c>
      <c r="B97" s="1" t="str">
        <f>Üldinfo!B96</f>
        <v>Alaealine</v>
      </c>
      <c r="C97" s="1" t="str">
        <f>Üldinfo!C96</f>
        <v>3-9 k</v>
      </c>
      <c r="D97" s="1">
        <f>Üldinfo!E96</f>
        <v>0</v>
      </c>
      <c r="E97" s="7"/>
      <c r="F97" s="4"/>
      <c r="G97" s="4"/>
      <c r="H97" s="4"/>
      <c r="I97" s="4"/>
      <c r="J97" s="4"/>
      <c r="K97" s="4"/>
      <c r="L97" s="8"/>
      <c r="M97" s="7"/>
      <c r="N97" s="4"/>
      <c r="O97" s="4"/>
      <c r="P97" s="4"/>
      <c r="Q97" s="4"/>
      <c r="R97" s="4"/>
      <c r="S97" s="4"/>
      <c r="T97" s="8"/>
      <c r="U97" s="7"/>
      <c r="V97" s="4"/>
      <c r="W97" s="4"/>
      <c r="X97" s="4"/>
      <c r="Y97" s="4"/>
      <c r="Z97" s="4"/>
      <c r="AA97" s="4"/>
      <c r="AB97" s="8"/>
      <c r="AC97" s="7"/>
      <c r="AD97" s="4"/>
      <c r="AE97" s="4"/>
      <c r="AF97" s="4"/>
      <c r="AG97" s="4"/>
      <c r="AH97" s="4"/>
      <c r="AI97" s="4"/>
      <c r="AJ97" s="8"/>
      <c r="AK97" s="4"/>
      <c r="AL97" s="1">
        <f t="shared" si="0"/>
        <v>0</v>
      </c>
      <c r="AM97" s="1">
        <f>Üldinfo!AS96</f>
        <v>0</v>
      </c>
      <c r="AN97" s="16" t="e">
        <f t="shared" si="1"/>
        <v>#DIV/0!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4.25" customHeight="1" x14ac:dyDescent="0.25">
      <c r="A98" s="1">
        <v>95</v>
      </c>
      <c r="B98" s="1" t="str">
        <f>Üldinfo!B97</f>
        <v>Mees</v>
      </c>
      <c r="C98" s="1" t="str">
        <f>Üldinfo!C97</f>
        <v>39-44 a</v>
      </c>
      <c r="D98" s="1">
        <f>Üldinfo!E97</f>
        <v>0</v>
      </c>
      <c r="E98" s="7"/>
      <c r="F98" s="4"/>
      <c r="G98" s="4"/>
      <c r="H98" s="4"/>
      <c r="I98" s="4"/>
      <c r="J98" s="4"/>
      <c r="K98" s="4"/>
      <c r="L98" s="8"/>
      <c r="M98" s="7"/>
      <c r="N98" s="4"/>
      <c r="O98" s="4"/>
      <c r="P98" s="4"/>
      <c r="Q98" s="4"/>
      <c r="R98" s="4"/>
      <c r="S98" s="4"/>
      <c r="T98" s="8"/>
      <c r="U98" s="7"/>
      <c r="V98" s="4"/>
      <c r="W98" s="4"/>
      <c r="X98" s="4"/>
      <c r="Y98" s="4"/>
      <c r="Z98" s="4"/>
      <c r="AA98" s="4"/>
      <c r="AB98" s="8"/>
      <c r="AC98" s="7"/>
      <c r="AD98" s="4"/>
      <c r="AE98" s="4"/>
      <c r="AF98" s="4"/>
      <c r="AG98" s="4"/>
      <c r="AH98" s="4"/>
      <c r="AI98" s="4"/>
      <c r="AJ98" s="8"/>
      <c r="AK98" s="4"/>
      <c r="AL98" s="1">
        <f t="shared" si="0"/>
        <v>0</v>
      </c>
      <c r="AM98" s="1">
        <f>Üldinfo!AS97</f>
        <v>0</v>
      </c>
      <c r="AN98" s="16" t="e">
        <f t="shared" si="1"/>
        <v>#DIV/0!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4.25" customHeight="1" x14ac:dyDescent="0.25">
      <c r="A99" s="1">
        <v>96</v>
      </c>
      <c r="B99" s="1" t="str">
        <f>Üldinfo!B98</f>
        <v>Naine</v>
      </c>
      <c r="C99" s="1" t="str">
        <f>Üldinfo!C98</f>
        <v>15-19 a</v>
      </c>
      <c r="D99" s="1">
        <f>Üldinfo!E98</f>
        <v>1</v>
      </c>
      <c r="E99" s="7"/>
      <c r="F99" s="4"/>
      <c r="G99" s="4"/>
      <c r="H99" s="4"/>
      <c r="I99" s="4"/>
      <c r="J99" s="4"/>
      <c r="K99" s="4"/>
      <c r="L99" s="8"/>
      <c r="M99" s="7"/>
      <c r="N99" s="4"/>
      <c r="O99" s="4"/>
      <c r="P99" s="4"/>
      <c r="Q99" s="4"/>
      <c r="R99" s="4"/>
      <c r="S99" s="4"/>
      <c r="T99" s="8"/>
      <c r="U99" s="7"/>
      <c r="V99" s="4"/>
      <c r="W99" s="4"/>
      <c r="X99" s="4"/>
      <c r="Y99" s="4"/>
      <c r="Z99" s="4"/>
      <c r="AA99" s="4"/>
      <c r="AB99" s="8"/>
      <c r="AC99" s="7"/>
      <c r="AD99" s="4"/>
      <c r="AE99" s="4"/>
      <c r="AF99" s="4"/>
      <c r="AG99" s="4"/>
      <c r="AH99" s="4"/>
      <c r="AI99" s="4"/>
      <c r="AJ99" s="8"/>
      <c r="AK99" s="4"/>
      <c r="AL99" s="1">
        <f t="shared" si="0"/>
        <v>0</v>
      </c>
      <c r="AM99" s="1">
        <f>Üldinfo!AS98</f>
        <v>31</v>
      </c>
      <c r="AN99" s="16">
        <f t="shared" si="1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4.25" customHeight="1" x14ac:dyDescent="0.25">
      <c r="A100" s="1">
        <v>97</v>
      </c>
      <c r="B100" s="1" t="str">
        <f>Üldinfo!B99</f>
        <v>Alaealine</v>
      </c>
      <c r="C100" s="1" t="str">
        <f>Üldinfo!C99</f>
        <v>3-5 a</v>
      </c>
      <c r="D100" s="1">
        <f>Üldinfo!E99</f>
        <v>1</v>
      </c>
      <c r="E100" s="7"/>
      <c r="F100" s="4"/>
      <c r="G100" s="4"/>
      <c r="H100" s="4"/>
      <c r="I100" s="4"/>
      <c r="J100" s="4"/>
      <c r="K100" s="4"/>
      <c r="L100" s="8"/>
      <c r="M100" s="7"/>
      <c r="N100" s="4"/>
      <c r="O100" s="4"/>
      <c r="P100" s="4"/>
      <c r="Q100" s="4"/>
      <c r="R100" s="4"/>
      <c r="S100" s="4"/>
      <c r="T100" s="8"/>
      <c r="U100" s="7"/>
      <c r="V100" s="4"/>
      <c r="W100" s="4"/>
      <c r="X100" s="4"/>
      <c r="Y100" s="4"/>
      <c r="Z100" s="4"/>
      <c r="AA100" s="4"/>
      <c r="AB100" s="8"/>
      <c r="AC100" s="7"/>
      <c r="AD100" s="4"/>
      <c r="AE100" s="4"/>
      <c r="AF100" s="4"/>
      <c r="AG100" s="4"/>
      <c r="AH100" s="4"/>
      <c r="AI100" s="4"/>
      <c r="AJ100" s="8"/>
      <c r="AK100" s="4"/>
      <c r="AL100" s="1">
        <f t="shared" si="0"/>
        <v>0</v>
      </c>
      <c r="AM100" s="1">
        <f>Üldinfo!AS99</f>
        <v>12</v>
      </c>
      <c r="AN100" s="16">
        <f t="shared" si="1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4.25" customHeight="1" x14ac:dyDescent="0.25">
      <c r="A101" s="1">
        <v>98</v>
      </c>
      <c r="B101" s="1" t="str">
        <f>Üldinfo!B100</f>
        <v>Naine</v>
      </c>
      <c r="C101" s="1" t="str">
        <f>Üldinfo!C100</f>
        <v>25-35 a</v>
      </c>
      <c r="D101" s="1">
        <f>Üldinfo!E100</f>
        <v>1</v>
      </c>
      <c r="E101" s="7"/>
      <c r="F101" s="4"/>
      <c r="G101" s="4"/>
      <c r="H101" s="4"/>
      <c r="I101" s="4"/>
      <c r="J101" s="4"/>
      <c r="K101" s="4"/>
      <c r="L101" s="8"/>
      <c r="M101" s="7"/>
      <c r="N101" s="4"/>
      <c r="O101" s="4"/>
      <c r="P101" s="4"/>
      <c r="Q101" s="4"/>
      <c r="R101" s="4"/>
      <c r="S101" s="4"/>
      <c r="T101" s="8"/>
      <c r="U101" s="7"/>
      <c r="V101" s="4"/>
      <c r="W101" s="4"/>
      <c r="X101" s="4"/>
      <c r="Y101" s="4"/>
      <c r="Z101" s="4"/>
      <c r="AA101" s="4"/>
      <c r="AB101" s="8"/>
      <c r="AC101" s="7"/>
      <c r="AD101" s="4"/>
      <c r="AE101" s="4"/>
      <c r="AF101" s="4"/>
      <c r="AG101" s="4"/>
      <c r="AH101" s="4"/>
      <c r="AI101" s="4"/>
      <c r="AJ101" s="8"/>
      <c r="AK101" s="4"/>
      <c r="AL101" s="1">
        <f t="shared" si="0"/>
        <v>0</v>
      </c>
      <c r="AM101" s="1">
        <f>Üldinfo!AS100</f>
        <v>32</v>
      </c>
      <c r="AN101" s="16">
        <f t="shared" si="1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4.25" customHeight="1" x14ac:dyDescent="0.25">
      <c r="A102" s="1">
        <v>99</v>
      </c>
      <c r="B102" s="1" t="str">
        <f>Üldinfo!B101</f>
        <v>Mees</v>
      </c>
      <c r="C102" s="1" t="str">
        <f>Üldinfo!C101</f>
        <v>30-35 a</v>
      </c>
      <c r="D102" s="1">
        <f>Üldinfo!E101</f>
        <v>1</v>
      </c>
      <c r="E102" s="7"/>
      <c r="F102" s="4"/>
      <c r="G102" s="4"/>
      <c r="H102" s="4"/>
      <c r="I102" s="4"/>
      <c r="J102" s="4"/>
      <c r="K102" s="4"/>
      <c r="L102" s="8"/>
      <c r="M102" s="7"/>
      <c r="N102" s="4"/>
      <c r="O102" s="4"/>
      <c r="P102" s="4"/>
      <c r="Q102" s="4"/>
      <c r="R102" s="4"/>
      <c r="S102" s="4">
        <v>1</v>
      </c>
      <c r="T102" s="8"/>
      <c r="U102" s="7"/>
      <c r="V102" s="4"/>
      <c r="W102" s="4"/>
      <c r="X102" s="4"/>
      <c r="Y102" s="4"/>
      <c r="Z102" s="4"/>
      <c r="AA102" s="4"/>
      <c r="AB102" s="8"/>
      <c r="AC102" s="7"/>
      <c r="AD102" s="4"/>
      <c r="AE102" s="4"/>
      <c r="AF102" s="4"/>
      <c r="AG102" s="4"/>
      <c r="AH102" s="4"/>
      <c r="AI102" s="4"/>
      <c r="AJ102" s="8"/>
      <c r="AK102" s="4">
        <v>1</v>
      </c>
      <c r="AL102" s="1">
        <f t="shared" si="0"/>
        <v>1</v>
      </c>
      <c r="AM102" s="1">
        <f>Üldinfo!AS101</f>
        <v>32</v>
      </c>
      <c r="AN102" s="16">
        <f t="shared" si="1"/>
        <v>3.125E-2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4.25" customHeight="1" x14ac:dyDescent="0.25">
      <c r="A103" s="1">
        <v>100</v>
      </c>
      <c r="B103" s="1" t="str">
        <f>Üldinfo!B102</f>
        <v>Naine</v>
      </c>
      <c r="C103" s="1" t="str">
        <f>Üldinfo!C102</f>
        <v>50+ a</v>
      </c>
      <c r="D103" s="1">
        <f>Üldinfo!E102</f>
        <v>1</v>
      </c>
      <c r="E103" s="7"/>
      <c r="F103" s="4"/>
      <c r="G103" s="4">
        <v>1</v>
      </c>
      <c r="H103" s="4">
        <v>1</v>
      </c>
      <c r="I103" s="4">
        <v>1</v>
      </c>
      <c r="J103" s="4"/>
      <c r="K103" s="4"/>
      <c r="L103" s="8"/>
      <c r="M103" s="7">
        <v>1</v>
      </c>
      <c r="N103" s="4">
        <v>1</v>
      </c>
      <c r="O103" s="4">
        <v>1</v>
      </c>
      <c r="P103" s="4">
        <v>1</v>
      </c>
      <c r="Q103" s="4">
        <v>1</v>
      </c>
      <c r="R103" s="4"/>
      <c r="S103" s="4"/>
      <c r="T103" s="8"/>
      <c r="U103" s="7"/>
      <c r="V103" s="4"/>
      <c r="W103" s="4"/>
      <c r="X103" s="4"/>
      <c r="Y103" s="4"/>
      <c r="Z103" s="4"/>
      <c r="AA103" s="4"/>
      <c r="AB103" s="8"/>
      <c r="AC103" s="7"/>
      <c r="AD103" s="4"/>
      <c r="AE103" s="4"/>
      <c r="AF103" s="4"/>
      <c r="AG103" s="4"/>
      <c r="AH103" s="4"/>
      <c r="AI103" s="4">
        <v>1</v>
      </c>
      <c r="AJ103" s="8"/>
      <c r="AK103" s="4">
        <v>1</v>
      </c>
      <c r="AL103" s="1">
        <f t="shared" si="0"/>
        <v>9</v>
      </c>
      <c r="AM103" s="1">
        <f>Üldinfo!AS102</f>
        <v>30</v>
      </c>
      <c r="AN103" s="16">
        <f t="shared" si="1"/>
        <v>0.3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4.25" customHeight="1" x14ac:dyDescent="0.25">
      <c r="A104" s="1">
        <v>101</v>
      </c>
      <c r="B104" s="1" t="str">
        <f>Üldinfo!B103</f>
        <v>Naine</v>
      </c>
      <c r="C104" s="1" t="str">
        <f>Üldinfo!C103</f>
        <v>44-50 a</v>
      </c>
      <c r="D104" s="1">
        <f>Üldinfo!E103</f>
        <v>1</v>
      </c>
      <c r="E104" s="7"/>
      <c r="F104" s="4"/>
      <c r="G104" s="4"/>
      <c r="H104" s="4"/>
      <c r="I104" s="4"/>
      <c r="J104" s="4"/>
      <c r="K104" s="4"/>
      <c r="L104" s="8">
        <v>1</v>
      </c>
      <c r="M104" s="7"/>
      <c r="N104" s="4">
        <v>1</v>
      </c>
      <c r="O104" s="4">
        <v>1</v>
      </c>
      <c r="P104" s="4">
        <v>1</v>
      </c>
      <c r="Q104" s="4"/>
      <c r="R104" s="4"/>
      <c r="S104" s="4">
        <v>1</v>
      </c>
      <c r="T104" s="8"/>
      <c r="U104" s="7"/>
      <c r="V104" s="4"/>
      <c r="W104" s="4"/>
      <c r="X104" s="4">
        <v>1</v>
      </c>
      <c r="Y104" s="4"/>
      <c r="Z104" s="4"/>
      <c r="AA104" s="4"/>
      <c r="AB104" s="8"/>
      <c r="AC104" s="7"/>
      <c r="AD104" s="4"/>
      <c r="AE104" s="4"/>
      <c r="AF104" s="4"/>
      <c r="AG104" s="4"/>
      <c r="AH104" s="4"/>
      <c r="AI104" s="4">
        <v>1</v>
      </c>
      <c r="AJ104" s="8"/>
      <c r="AK104" s="4">
        <v>1</v>
      </c>
      <c r="AL104" s="1">
        <f t="shared" si="0"/>
        <v>7</v>
      </c>
      <c r="AM104" s="1">
        <f>Üldinfo!AS103</f>
        <v>29</v>
      </c>
      <c r="AN104" s="16">
        <f t="shared" si="1"/>
        <v>0.2413793103448276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4.25" customHeight="1" x14ac:dyDescent="0.25">
      <c r="A105" s="1">
        <v>102</v>
      </c>
      <c r="B105" s="1" t="str">
        <f>Üldinfo!B104</f>
        <v>Alaealine</v>
      </c>
      <c r="C105" s="1" t="str">
        <f>Üldinfo!C104</f>
        <v>11-16 a</v>
      </c>
      <c r="D105" s="1">
        <f>Üldinfo!E104</f>
        <v>0</v>
      </c>
      <c r="E105" s="7"/>
      <c r="F105" s="4"/>
      <c r="G105" s="4"/>
      <c r="H105" s="4"/>
      <c r="I105" s="4"/>
      <c r="J105" s="4"/>
      <c r="K105" s="4"/>
      <c r="L105" s="8"/>
      <c r="M105" s="7"/>
      <c r="N105" s="4"/>
      <c r="O105" s="4"/>
      <c r="P105" s="4"/>
      <c r="Q105" s="4"/>
      <c r="R105" s="4"/>
      <c r="S105" s="4"/>
      <c r="T105" s="8"/>
      <c r="U105" s="7"/>
      <c r="V105" s="4"/>
      <c r="W105" s="4"/>
      <c r="X105" s="4"/>
      <c r="Y105" s="4"/>
      <c r="Z105" s="4"/>
      <c r="AA105" s="4"/>
      <c r="AB105" s="8"/>
      <c r="AC105" s="7"/>
      <c r="AD105" s="4"/>
      <c r="AE105" s="4"/>
      <c r="AF105" s="4"/>
      <c r="AG105" s="4"/>
      <c r="AH105" s="4"/>
      <c r="AI105" s="4"/>
      <c r="AJ105" s="8"/>
      <c r="AK105" s="4"/>
      <c r="AL105" s="1">
        <f t="shared" si="0"/>
        <v>0</v>
      </c>
      <c r="AM105" s="1">
        <f>Üldinfo!AS104</f>
        <v>0</v>
      </c>
      <c r="AN105" s="16" t="e">
        <f t="shared" si="1"/>
        <v>#DIV/0!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4.25" customHeight="1" x14ac:dyDescent="0.25">
      <c r="A106" s="1">
        <v>103</v>
      </c>
      <c r="B106" s="1" t="str">
        <f>Üldinfo!B105</f>
        <v>Alaealine</v>
      </c>
      <c r="C106" s="1" t="str">
        <f>Üldinfo!C105</f>
        <v>11-16 a</v>
      </c>
      <c r="D106" s="1">
        <f>Üldinfo!E105</f>
        <v>1</v>
      </c>
      <c r="E106" s="7"/>
      <c r="F106" s="4"/>
      <c r="G106" s="4"/>
      <c r="H106" s="4"/>
      <c r="I106" s="4"/>
      <c r="J106" s="4"/>
      <c r="K106" s="4"/>
      <c r="L106" s="8"/>
      <c r="M106" s="7"/>
      <c r="N106" s="4"/>
      <c r="O106" s="4"/>
      <c r="P106" s="4"/>
      <c r="Q106" s="4"/>
      <c r="R106" s="4"/>
      <c r="S106" s="4"/>
      <c r="T106" s="8"/>
      <c r="U106" s="7"/>
      <c r="V106" s="4"/>
      <c r="W106" s="4"/>
      <c r="X106" s="4"/>
      <c r="Y106" s="4"/>
      <c r="Z106" s="4"/>
      <c r="AA106" s="4"/>
      <c r="AB106" s="8"/>
      <c r="AC106" s="7"/>
      <c r="AD106" s="4"/>
      <c r="AE106" s="4"/>
      <c r="AF106" s="4"/>
      <c r="AG106" s="4"/>
      <c r="AH106" s="4"/>
      <c r="AI106" s="4"/>
      <c r="AJ106" s="8"/>
      <c r="AK106" s="4"/>
      <c r="AL106" s="1">
        <f t="shared" si="0"/>
        <v>0</v>
      </c>
      <c r="AM106" s="1">
        <f>Üldinfo!AS105</f>
        <v>31</v>
      </c>
      <c r="AN106" s="16">
        <f t="shared" si="1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4.25" customHeight="1" x14ac:dyDescent="0.25">
      <c r="A107" s="1">
        <v>104</v>
      </c>
      <c r="B107" s="1" t="str">
        <f>Üldinfo!B106</f>
        <v xml:space="preserve">Alaealine </v>
      </c>
      <c r="C107" s="1" t="str">
        <f>Üldinfo!C106</f>
        <v>10 a ± 30 k</v>
      </c>
      <c r="D107" s="1">
        <f>Üldinfo!E106</f>
        <v>1</v>
      </c>
      <c r="E107" s="7"/>
      <c r="F107" s="4"/>
      <c r="G107" s="4"/>
      <c r="H107" s="4"/>
      <c r="I107" s="4"/>
      <c r="J107" s="4"/>
      <c r="K107" s="4"/>
      <c r="L107" s="8"/>
      <c r="M107" s="7"/>
      <c r="N107" s="4"/>
      <c r="O107" s="4"/>
      <c r="P107" s="4"/>
      <c r="Q107" s="4"/>
      <c r="R107" s="4"/>
      <c r="S107" s="4"/>
      <c r="T107" s="8"/>
      <c r="U107" s="7"/>
      <c r="V107" s="4"/>
      <c r="W107" s="4"/>
      <c r="X107" s="4"/>
      <c r="Y107" s="4"/>
      <c r="Z107" s="4"/>
      <c r="AA107" s="4"/>
      <c r="AB107" s="8"/>
      <c r="AC107" s="7"/>
      <c r="AD107" s="4"/>
      <c r="AE107" s="4"/>
      <c r="AF107" s="4"/>
      <c r="AG107" s="4"/>
      <c r="AH107" s="4"/>
      <c r="AI107" s="4"/>
      <c r="AJ107" s="8"/>
      <c r="AK107" s="4"/>
      <c r="AL107" s="1">
        <f t="shared" si="0"/>
        <v>0</v>
      </c>
      <c r="AM107" s="1">
        <f>Üldinfo!AS106</f>
        <v>30</v>
      </c>
      <c r="AN107" s="16">
        <f t="shared" si="1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4.25" customHeight="1" x14ac:dyDescent="0.25">
      <c r="A108" s="1">
        <v>105</v>
      </c>
      <c r="B108" s="1" t="str">
        <f>Üldinfo!B107</f>
        <v>Mees</v>
      </c>
      <c r="C108" s="1" t="str">
        <f>Üldinfo!C107</f>
        <v>25-40 a</v>
      </c>
      <c r="D108" s="1">
        <f>Üldinfo!E107</f>
        <v>1</v>
      </c>
      <c r="E108" s="7"/>
      <c r="F108" s="4"/>
      <c r="G108" s="4">
        <v>1</v>
      </c>
      <c r="H108" s="4"/>
      <c r="I108" s="4">
        <v>1</v>
      </c>
      <c r="J108" s="4">
        <v>1</v>
      </c>
      <c r="K108" s="4"/>
      <c r="L108" s="8"/>
      <c r="M108" s="7"/>
      <c r="N108" s="4"/>
      <c r="O108" s="4"/>
      <c r="P108" s="4"/>
      <c r="Q108" s="4"/>
      <c r="R108" s="4">
        <v>1</v>
      </c>
      <c r="S108" s="4">
        <v>1</v>
      </c>
      <c r="T108" s="8"/>
      <c r="U108" s="7"/>
      <c r="V108" s="4"/>
      <c r="W108" s="4"/>
      <c r="X108" s="4"/>
      <c r="Y108" s="4"/>
      <c r="Z108" s="4"/>
      <c r="AA108" s="4"/>
      <c r="AB108" s="8"/>
      <c r="AC108" s="7"/>
      <c r="AD108" s="4"/>
      <c r="AE108" s="4"/>
      <c r="AF108" s="4"/>
      <c r="AG108" s="4"/>
      <c r="AH108" s="4"/>
      <c r="AI108" s="4"/>
      <c r="AJ108" s="8"/>
      <c r="AK108" s="4">
        <v>1</v>
      </c>
      <c r="AL108" s="1">
        <f t="shared" si="0"/>
        <v>5</v>
      </c>
      <c r="AM108" s="1">
        <f>Üldinfo!AS107</f>
        <v>30</v>
      </c>
      <c r="AN108" s="16">
        <f t="shared" si="1"/>
        <v>0.16666666666666666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4.25" customHeight="1" x14ac:dyDescent="0.25">
      <c r="A109" s="1">
        <v>106</v>
      </c>
      <c r="B109" s="1" t="str">
        <f>Üldinfo!B108</f>
        <v xml:space="preserve">Alaealine </v>
      </c>
      <c r="C109" s="1" t="str">
        <f>Üldinfo!C108</f>
        <v>1 a ± 4 k</v>
      </c>
      <c r="D109" s="1">
        <f>Üldinfo!E108</f>
        <v>1</v>
      </c>
      <c r="E109" s="7"/>
      <c r="F109" s="4"/>
      <c r="G109" s="4"/>
      <c r="H109" s="4"/>
      <c r="I109" s="4"/>
      <c r="J109" s="4"/>
      <c r="K109" s="4"/>
      <c r="L109" s="8"/>
      <c r="M109" s="7"/>
      <c r="N109" s="4"/>
      <c r="O109" s="4"/>
      <c r="P109" s="4"/>
      <c r="Q109" s="4"/>
      <c r="R109" s="4"/>
      <c r="S109" s="4"/>
      <c r="T109" s="8"/>
      <c r="U109" s="7"/>
      <c r="V109" s="4"/>
      <c r="W109" s="4"/>
      <c r="X109" s="4"/>
      <c r="Y109" s="4"/>
      <c r="Z109" s="4"/>
      <c r="AA109" s="4"/>
      <c r="AB109" s="8"/>
      <c r="AC109" s="7"/>
      <c r="AD109" s="4"/>
      <c r="AE109" s="4"/>
      <c r="AF109" s="4"/>
      <c r="AG109" s="4"/>
      <c r="AH109" s="4"/>
      <c r="AI109" s="4"/>
      <c r="AJ109" s="8"/>
      <c r="AK109" s="4"/>
      <c r="AL109" s="1">
        <f t="shared" si="0"/>
        <v>0</v>
      </c>
      <c r="AM109" s="1">
        <f>Üldinfo!AS108</f>
        <v>24</v>
      </c>
      <c r="AN109" s="16">
        <f t="shared" si="1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4.25" customHeight="1" x14ac:dyDescent="0.25">
      <c r="A110" s="12">
        <v>107</v>
      </c>
      <c r="B110" s="1" t="str">
        <f>Üldinfo!B109</f>
        <v>?</v>
      </c>
      <c r="C110" s="1" t="str">
        <f>Üldinfo!C109</f>
        <v>Täisk</v>
      </c>
      <c r="D110" s="1">
        <f>Üldinfo!E109</f>
        <v>0</v>
      </c>
      <c r="E110" s="7"/>
      <c r="F110" s="4"/>
      <c r="G110" s="4"/>
      <c r="H110" s="4"/>
      <c r="I110" s="4"/>
      <c r="J110" s="4"/>
      <c r="K110" s="4"/>
      <c r="L110" s="8"/>
      <c r="M110" s="7"/>
      <c r="N110" s="4"/>
      <c r="O110" s="4"/>
      <c r="P110" s="4"/>
      <c r="Q110" s="4"/>
      <c r="R110" s="4"/>
      <c r="S110" s="4"/>
      <c r="T110" s="8"/>
      <c r="U110" s="7"/>
      <c r="V110" s="4"/>
      <c r="W110" s="4"/>
      <c r="X110" s="4"/>
      <c r="Y110" s="4"/>
      <c r="Z110" s="4"/>
      <c r="AA110" s="4"/>
      <c r="AB110" s="8"/>
      <c r="AC110" s="7"/>
      <c r="AD110" s="4"/>
      <c r="AE110" s="4"/>
      <c r="AF110" s="4"/>
      <c r="AG110" s="4"/>
      <c r="AH110" s="4"/>
      <c r="AI110" s="4"/>
      <c r="AJ110" s="8"/>
      <c r="AK110" s="4"/>
      <c r="AL110" s="1">
        <f t="shared" si="0"/>
        <v>0</v>
      </c>
      <c r="AM110" s="1">
        <f>Üldinfo!AS109</f>
        <v>0</v>
      </c>
      <c r="AN110" s="16" t="e">
        <f t="shared" si="1"/>
        <v>#DIV/0!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4.25" customHeight="1" x14ac:dyDescent="0.25">
      <c r="A111" s="1">
        <v>108</v>
      </c>
      <c r="B111" s="1" t="str">
        <f>Üldinfo!B110</f>
        <v>Mees</v>
      </c>
      <c r="C111" s="1" t="str">
        <f>Üldinfo!C110</f>
        <v>40+ a</v>
      </c>
      <c r="D111" s="1">
        <f>Üldinfo!E110</f>
        <v>0</v>
      </c>
      <c r="E111" s="7"/>
      <c r="F111" s="4"/>
      <c r="G111" s="4"/>
      <c r="H111" s="4"/>
      <c r="I111" s="4"/>
      <c r="J111" s="4"/>
      <c r="K111" s="4"/>
      <c r="L111" s="8"/>
      <c r="M111" s="7"/>
      <c r="N111" s="4"/>
      <c r="O111" s="4"/>
      <c r="P111" s="4"/>
      <c r="Q111" s="4"/>
      <c r="R111" s="4"/>
      <c r="S111" s="4"/>
      <c r="T111" s="8"/>
      <c r="U111" s="7"/>
      <c r="V111" s="4"/>
      <c r="W111" s="4"/>
      <c r="X111" s="4"/>
      <c r="Y111" s="4"/>
      <c r="Z111" s="4"/>
      <c r="AA111" s="4"/>
      <c r="AB111" s="8"/>
      <c r="AC111" s="7"/>
      <c r="AD111" s="4"/>
      <c r="AE111" s="4"/>
      <c r="AF111" s="4"/>
      <c r="AG111" s="4"/>
      <c r="AH111" s="4"/>
      <c r="AI111" s="4"/>
      <c r="AJ111" s="8"/>
      <c r="AK111" s="4"/>
      <c r="AL111" s="1">
        <f t="shared" si="0"/>
        <v>0</v>
      </c>
      <c r="AM111" s="1">
        <f>Üldinfo!AS110</f>
        <v>0</v>
      </c>
      <c r="AN111" s="16" t="e">
        <f t="shared" si="1"/>
        <v>#DIV/0!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4.25" customHeight="1" x14ac:dyDescent="0.25">
      <c r="A112" s="1">
        <v>109</v>
      </c>
      <c r="B112" s="1" t="str">
        <f>Üldinfo!B111</f>
        <v>Alaealine</v>
      </c>
      <c r="C112" s="1" t="str">
        <f>Üldinfo!C111</f>
        <v>8-11 a</v>
      </c>
      <c r="D112" s="1">
        <f>Üldinfo!E111</f>
        <v>1</v>
      </c>
      <c r="E112" s="7"/>
      <c r="F112" s="4"/>
      <c r="G112" s="4"/>
      <c r="H112" s="4"/>
      <c r="I112" s="4"/>
      <c r="J112" s="4"/>
      <c r="K112" s="4"/>
      <c r="L112" s="8"/>
      <c r="M112" s="7"/>
      <c r="N112" s="4"/>
      <c r="O112" s="4"/>
      <c r="P112" s="4"/>
      <c r="Q112" s="4"/>
      <c r="R112" s="4"/>
      <c r="S112" s="4"/>
      <c r="T112" s="8"/>
      <c r="U112" s="7"/>
      <c r="V112" s="4"/>
      <c r="W112" s="4"/>
      <c r="X112" s="4"/>
      <c r="Y112" s="4"/>
      <c r="Z112" s="4"/>
      <c r="AA112" s="4"/>
      <c r="AB112" s="8"/>
      <c r="AC112" s="7"/>
      <c r="AD112" s="4"/>
      <c r="AE112" s="4"/>
      <c r="AF112" s="4"/>
      <c r="AG112" s="4"/>
      <c r="AH112" s="4"/>
      <c r="AI112" s="4"/>
      <c r="AJ112" s="8"/>
      <c r="AK112" s="4"/>
      <c r="AL112" s="1">
        <f t="shared" si="0"/>
        <v>0</v>
      </c>
      <c r="AM112" s="1">
        <f>Üldinfo!AS111</f>
        <v>32</v>
      </c>
      <c r="AN112" s="16">
        <f t="shared" si="1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4.25" customHeight="1" x14ac:dyDescent="0.25">
      <c r="A113" s="1">
        <v>110</v>
      </c>
      <c r="B113" s="1" t="str">
        <f>Üldinfo!B112</f>
        <v>Mees</v>
      </c>
      <c r="C113" s="1" t="str">
        <f>Üldinfo!C112</f>
        <v>39-44 a</v>
      </c>
      <c r="D113" s="1">
        <f>Üldinfo!E112</f>
        <v>0</v>
      </c>
      <c r="E113" s="7"/>
      <c r="F113" s="4"/>
      <c r="G113" s="4"/>
      <c r="H113" s="4"/>
      <c r="I113" s="4"/>
      <c r="J113" s="4"/>
      <c r="K113" s="4"/>
      <c r="L113" s="8"/>
      <c r="M113" s="7"/>
      <c r="N113" s="4"/>
      <c r="O113" s="4"/>
      <c r="P113" s="4"/>
      <c r="Q113" s="4"/>
      <c r="R113" s="4"/>
      <c r="S113" s="4"/>
      <c r="T113" s="8"/>
      <c r="U113" s="7"/>
      <c r="V113" s="4"/>
      <c r="W113" s="4"/>
      <c r="X113" s="4"/>
      <c r="Y113" s="4"/>
      <c r="Z113" s="4"/>
      <c r="AA113" s="4"/>
      <c r="AB113" s="8"/>
      <c r="AC113" s="7"/>
      <c r="AD113" s="4"/>
      <c r="AE113" s="4"/>
      <c r="AF113" s="4"/>
      <c r="AG113" s="4"/>
      <c r="AH113" s="4"/>
      <c r="AI113" s="4"/>
      <c r="AJ113" s="8"/>
      <c r="AK113" s="4"/>
      <c r="AL113" s="1">
        <f t="shared" si="0"/>
        <v>0</v>
      </c>
      <c r="AM113" s="1">
        <f>Üldinfo!AS112</f>
        <v>0</v>
      </c>
      <c r="AN113" s="16" t="e">
        <f t="shared" si="1"/>
        <v>#DIV/0!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4.25" customHeight="1" x14ac:dyDescent="0.25">
      <c r="A114" s="1">
        <v>111</v>
      </c>
      <c r="B114" s="1" t="str">
        <f>Üldinfo!B113</f>
        <v>Mees</v>
      </c>
      <c r="C114" s="1" t="str">
        <f>Üldinfo!C113</f>
        <v>18-19 a</v>
      </c>
      <c r="D114" s="1">
        <f>Üldinfo!E113</f>
        <v>1</v>
      </c>
      <c r="E114" s="7"/>
      <c r="F114" s="4"/>
      <c r="G114" s="4"/>
      <c r="H114" s="4"/>
      <c r="I114" s="4"/>
      <c r="J114" s="4"/>
      <c r="K114" s="4"/>
      <c r="L114" s="8"/>
      <c r="M114" s="7"/>
      <c r="N114" s="4"/>
      <c r="O114" s="4"/>
      <c r="P114" s="4"/>
      <c r="Q114" s="4"/>
      <c r="R114" s="4"/>
      <c r="S114" s="4"/>
      <c r="T114" s="8"/>
      <c r="U114" s="7"/>
      <c r="V114" s="4"/>
      <c r="W114" s="4"/>
      <c r="X114" s="4"/>
      <c r="Y114" s="4"/>
      <c r="Z114" s="4"/>
      <c r="AA114" s="4"/>
      <c r="AB114" s="8"/>
      <c r="AC114" s="7"/>
      <c r="AD114" s="4"/>
      <c r="AE114" s="4"/>
      <c r="AF114" s="4"/>
      <c r="AG114" s="4"/>
      <c r="AH114" s="4"/>
      <c r="AI114" s="4"/>
      <c r="AJ114" s="8"/>
      <c r="AK114" s="4"/>
      <c r="AL114" s="1">
        <f t="shared" si="0"/>
        <v>0</v>
      </c>
      <c r="AM114" s="1">
        <f>Üldinfo!AS113</f>
        <v>24</v>
      </c>
      <c r="AN114" s="16">
        <f t="shared" si="1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4.25" customHeight="1" x14ac:dyDescent="0.25">
      <c r="A115" s="1">
        <v>112</v>
      </c>
      <c r="B115" s="1" t="str">
        <f>Üldinfo!B114</f>
        <v>Alaealine</v>
      </c>
      <c r="C115" s="1" t="str">
        <f>Üldinfo!C114</f>
        <v>12 a ± 30 k</v>
      </c>
      <c r="D115" s="1">
        <f>Üldinfo!E114</f>
        <v>1</v>
      </c>
      <c r="E115" s="7"/>
      <c r="F115" s="4"/>
      <c r="G115" s="4"/>
      <c r="H115" s="4"/>
      <c r="I115" s="4"/>
      <c r="J115" s="4"/>
      <c r="K115" s="4"/>
      <c r="L115" s="8"/>
      <c r="M115" s="7"/>
      <c r="N115" s="4"/>
      <c r="O115" s="4"/>
      <c r="P115" s="4"/>
      <c r="Q115" s="4"/>
      <c r="R115" s="4"/>
      <c r="S115" s="4"/>
      <c r="T115" s="8"/>
      <c r="U115" s="7"/>
      <c r="V115" s="4"/>
      <c r="W115" s="4"/>
      <c r="X115" s="4"/>
      <c r="Y115" s="4"/>
      <c r="Z115" s="4"/>
      <c r="AA115" s="4"/>
      <c r="AB115" s="8"/>
      <c r="AC115" s="7"/>
      <c r="AD115" s="4"/>
      <c r="AE115" s="4"/>
      <c r="AF115" s="4"/>
      <c r="AG115" s="4"/>
      <c r="AH115" s="4"/>
      <c r="AI115" s="4"/>
      <c r="AJ115" s="8"/>
      <c r="AK115" s="4"/>
      <c r="AL115" s="1">
        <f t="shared" si="0"/>
        <v>0</v>
      </c>
      <c r="AM115" s="1">
        <f>Üldinfo!AS114</f>
        <v>32</v>
      </c>
      <c r="AN115" s="16">
        <f t="shared" si="1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4.25" customHeight="1" x14ac:dyDescent="0.25">
      <c r="A116" s="1">
        <v>113</v>
      </c>
      <c r="B116" s="1" t="str">
        <f>Üldinfo!B115</f>
        <v>Mees</v>
      </c>
      <c r="C116" s="1" t="str">
        <f>Üldinfo!C115</f>
        <v>40+ a</v>
      </c>
      <c r="D116" s="1">
        <f>Üldinfo!E115</f>
        <v>0</v>
      </c>
      <c r="E116" s="7"/>
      <c r="F116" s="4"/>
      <c r="G116" s="4"/>
      <c r="H116" s="4"/>
      <c r="I116" s="4"/>
      <c r="J116" s="4"/>
      <c r="K116" s="4"/>
      <c r="L116" s="8"/>
      <c r="M116" s="7"/>
      <c r="N116" s="4"/>
      <c r="O116" s="4"/>
      <c r="P116" s="4"/>
      <c r="Q116" s="4"/>
      <c r="R116" s="4"/>
      <c r="S116" s="4"/>
      <c r="T116" s="8"/>
      <c r="U116" s="7"/>
      <c r="V116" s="4"/>
      <c r="W116" s="4"/>
      <c r="X116" s="4"/>
      <c r="Y116" s="4"/>
      <c r="Z116" s="4"/>
      <c r="AA116" s="4"/>
      <c r="AB116" s="8"/>
      <c r="AC116" s="7"/>
      <c r="AD116" s="4"/>
      <c r="AE116" s="4"/>
      <c r="AF116" s="4"/>
      <c r="AG116" s="4"/>
      <c r="AH116" s="4"/>
      <c r="AI116" s="4"/>
      <c r="AJ116" s="8"/>
      <c r="AK116" s="4"/>
      <c r="AL116" s="1">
        <f t="shared" si="0"/>
        <v>0</v>
      </c>
      <c r="AM116" s="1">
        <f>Üldinfo!AS115</f>
        <v>0</v>
      </c>
      <c r="AN116" s="16" t="e">
        <f t="shared" si="1"/>
        <v>#DIV/0!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4.25" customHeight="1" x14ac:dyDescent="0.25">
      <c r="A117" s="1">
        <v>115</v>
      </c>
      <c r="B117" s="1" t="str">
        <f>Üldinfo!B116</f>
        <v>Mees</v>
      </c>
      <c r="C117" s="1" t="str">
        <f>Üldinfo!C116</f>
        <v>16-18 a</v>
      </c>
      <c r="D117" s="1">
        <f>Üldinfo!E116</f>
        <v>1</v>
      </c>
      <c r="E117" s="7"/>
      <c r="F117" s="4"/>
      <c r="G117" s="4"/>
      <c r="H117" s="4"/>
      <c r="I117" s="4"/>
      <c r="J117" s="4"/>
      <c r="K117" s="4"/>
      <c r="L117" s="8"/>
      <c r="M117" s="7"/>
      <c r="N117" s="4"/>
      <c r="O117" s="4"/>
      <c r="P117" s="4"/>
      <c r="Q117" s="4"/>
      <c r="R117" s="4"/>
      <c r="S117" s="4"/>
      <c r="T117" s="8"/>
      <c r="U117" s="7"/>
      <c r="V117" s="4"/>
      <c r="W117" s="4"/>
      <c r="X117" s="4"/>
      <c r="Y117" s="4"/>
      <c r="Z117" s="4"/>
      <c r="AA117" s="4"/>
      <c r="AB117" s="8"/>
      <c r="AC117" s="7"/>
      <c r="AD117" s="4"/>
      <c r="AE117" s="4"/>
      <c r="AF117" s="4"/>
      <c r="AG117" s="4"/>
      <c r="AH117" s="4"/>
      <c r="AI117" s="4"/>
      <c r="AJ117" s="8"/>
      <c r="AK117" s="4"/>
      <c r="AL117" s="1">
        <f t="shared" si="0"/>
        <v>0</v>
      </c>
      <c r="AM117" s="1">
        <f>Üldinfo!AS116</f>
        <v>8</v>
      </c>
      <c r="AN117" s="16">
        <f t="shared" si="1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4.25" customHeight="1" x14ac:dyDescent="0.25">
      <c r="A118" s="1">
        <v>116</v>
      </c>
      <c r="B118" s="1" t="str">
        <f>Üldinfo!B117</f>
        <v>Naine</v>
      </c>
      <c r="C118" s="1" t="str">
        <f>Üldinfo!C117</f>
        <v>27-35 a</v>
      </c>
      <c r="D118" s="1">
        <f>Üldinfo!E117</f>
        <v>1</v>
      </c>
      <c r="E118" s="7"/>
      <c r="F118" s="4"/>
      <c r="G118" s="4"/>
      <c r="H118" s="4"/>
      <c r="I118" s="4"/>
      <c r="J118" s="4"/>
      <c r="K118" s="4"/>
      <c r="L118" s="8"/>
      <c r="M118" s="7"/>
      <c r="N118" s="4"/>
      <c r="O118" s="4"/>
      <c r="P118" s="4"/>
      <c r="Q118" s="4"/>
      <c r="R118" s="4"/>
      <c r="S118" s="4"/>
      <c r="T118" s="8"/>
      <c r="U118" s="7"/>
      <c r="V118" s="4"/>
      <c r="W118" s="4"/>
      <c r="X118" s="4"/>
      <c r="Y118" s="4"/>
      <c r="Z118" s="4"/>
      <c r="AA118" s="4"/>
      <c r="AB118" s="8"/>
      <c r="AC118" s="7"/>
      <c r="AD118" s="4"/>
      <c r="AE118" s="4"/>
      <c r="AF118" s="4"/>
      <c r="AG118" s="4"/>
      <c r="AH118" s="4"/>
      <c r="AI118" s="4"/>
      <c r="AJ118" s="8"/>
      <c r="AK118" s="4"/>
      <c r="AL118" s="1">
        <f t="shared" si="0"/>
        <v>0</v>
      </c>
      <c r="AM118" s="1">
        <f>Üldinfo!AS117</f>
        <v>28</v>
      </c>
      <c r="AN118" s="16">
        <f t="shared" si="1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4.25" customHeight="1" x14ac:dyDescent="0.25">
      <c r="A119" s="1">
        <v>117</v>
      </c>
      <c r="B119" s="1" t="str">
        <f>Üldinfo!B118</f>
        <v>Mees</v>
      </c>
      <c r="C119" s="1" t="str">
        <f>Üldinfo!C118</f>
        <v>39-44 a</v>
      </c>
      <c r="D119" s="1">
        <f>Üldinfo!E118</f>
        <v>1</v>
      </c>
      <c r="E119" s="7">
        <v>1</v>
      </c>
      <c r="F119" s="4">
        <v>1</v>
      </c>
      <c r="G119" s="4"/>
      <c r="H119" s="4"/>
      <c r="I119" s="4"/>
      <c r="J119" s="4"/>
      <c r="K119" s="4"/>
      <c r="L119" s="8"/>
      <c r="M119" s="7"/>
      <c r="N119" s="4"/>
      <c r="O119" s="4"/>
      <c r="P119" s="4"/>
      <c r="Q119" s="4"/>
      <c r="R119" s="4">
        <v>1</v>
      </c>
      <c r="S119" s="4">
        <v>1</v>
      </c>
      <c r="T119" s="8"/>
      <c r="U119" s="7"/>
      <c r="V119" s="4"/>
      <c r="W119" s="4"/>
      <c r="X119" s="4"/>
      <c r="Y119" s="4"/>
      <c r="Z119" s="4"/>
      <c r="AA119" s="4"/>
      <c r="AB119" s="8"/>
      <c r="AC119" s="7"/>
      <c r="AD119" s="4"/>
      <c r="AE119" s="4"/>
      <c r="AF119" s="4"/>
      <c r="AG119" s="4"/>
      <c r="AH119" s="4"/>
      <c r="AI119" s="4"/>
      <c r="AJ119" s="8"/>
      <c r="AK119" s="4">
        <v>1</v>
      </c>
      <c r="AL119" s="1">
        <f t="shared" si="0"/>
        <v>4</v>
      </c>
      <c r="AM119" s="1">
        <f>Üldinfo!AS118</f>
        <v>32</v>
      </c>
      <c r="AN119" s="16">
        <f t="shared" si="1"/>
        <v>0.125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4.25" customHeight="1" x14ac:dyDescent="0.25">
      <c r="A120" s="1">
        <v>118</v>
      </c>
      <c r="B120" s="1" t="str">
        <f>Üldinfo!B119</f>
        <v>Naine</v>
      </c>
      <c r="C120" s="1" t="str">
        <f>Üldinfo!C119</f>
        <v>25-35 a</v>
      </c>
      <c r="D120" s="1">
        <f>Üldinfo!E119</f>
        <v>1</v>
      </c>
      <c r="E120" s="7"/>
      <c r="F120" s="4"/>
      <c r="G120" s="4"/>
      <c r="H120" s="4"/>
      <c r="I120" s="4"/>
      <c r="J120" s="4"/>
      <c r="K120" s="4"/>
      <c r="L120" s="8"/>
      <c r="M120" s="7"/>
      <c r="N120" s="4"/>
      <c r="O120" s="4"/>
      <c r="P120" s="4"/>
      <c r="Q120" s="4"/>
      <c r="R120" s="4"/>
      <c r="S120" s="4"/>
      <c r="T120" s="8"/>
      <c r="U120" s="7"/>
      <c r="V120" s="4"/>
      <c r="W120" s="4"/>
      <c r="X120" s="4"/>
      <c r="Y120" s="4"/>
      <c r="Z120" s="4"/>
      <c r="AA120" s="4"/>
      <c r="AB120" s="8"/>
      <c r="AC120" s="7"/>
      <c r="AD120" s="4"/>
      <c r="AE120" s="4"/>
      <c r="AF120" s="4"/>
      <c r="AG120" s="4"/>
      <c r="AH120" s="4"/>
      <c r="AI120" s="4"/>
      <c r="AJ120" s="8">
        <v>1</v>
      </c>
      <c r="AK120" s="4">
        <v>1</v>
      </c>
      <c r="AL120" s="1">
        <f t="shared" si="0"/>
        <v>1</v>
      </c>
      <c r="AM120" s="1">
        <f>Üldinfo!AS119</f>
        <v>32</v>
      </c>
      <c r="AN120" s="16">
        <f t="shared" si="1"/>
        <v>3.125E-2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4.25" customHeight="1" x14ac:dyDescent="0.25">
      <c r="A121" s="1">
        <v>119</v>
      </c>
      <c r="B121" s="1" t="str">
        <f>Üldinfo!B120</f>
        <v>Alaealine</v>
      </c>
      <c r="C121" s="1" t="str">
        <f>Üldinfo!C120</f>
        <v>15-18 a</v>
      </c>
      <c r="D121" s="1">
        <f>Üldinfo!E120</f>
        <v>1</v>
      </c>
      <c r="E121" s="7"/>
      <c r="F121" s="4"/>
      <c r="G121" s="4"/>
      <c r="H121" s="4"/>
      <c r="I121" s="4"/>
      <c r="J121" s="4"/>
      <c r="K121" s="4"/>
      <c r="L121" s="8"/>
      <c r="M121" s="7"/>
      <c r="N121" s="4"/>
      <c r="O121" s="4"/>
      <c r="P121" s="4"/>
      <c r="Q121" s="4"/>
      <c r="R121" s="4"/>
      <c r="S121" s="4"/>
      <c r="T121" s="8"/>
      <c r="U121" s="7"/>
      <c r="V121" s="4"/>
      <c r="W121" s="4"/>
      <c r="X121" s="4"/>
      <c r="Y121" s="4"/>
      <c r="Z121" s="4"/>
      <c r="AA121" s="4"/>
      <c r="AB121" s="8"/>
      <c r="AC121" s="7"/>
      <c r="AD121" s="4"/>
      <c r="AE121" s="4"/>
      <c r="AF121" s="4"/>
      <c r="AG121" s="4"/>
      <c r="AH121" s="4"/>
      <c r="AI121" s="4"/>
      <c r="AJ121" s="8"/>
      <c r="AK121" s="4"/>
      <c r="AL121" s="1">
        <f t="shared" si="0"/>
        <v>0</v>
      </c>
      <c r="AM121" s="1">
        <f>Üldinfo!AS120</f>
        <v>32</v>
      </c>
      <c r="AN121" s="16">
        <f t="shared" si="1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4.25" customHeight="1" x14ac:dyDescent="0.25">
      <c r="A122" s="1">
        <v>120</v>
      </c>
      <c r="B122" s="1" t="str">
        <f>Üldinfo!B121</f>
        <v>Naine</v>
      </c>
      <c r="C122" s="1" t="str">
        <f>Üldinfo!C121</f>
        <v>Täisk</v>
      </c>
      <c r="D122" s="1">
        <f>Üldinfo!E121</f>
        <v>0</v>
      </c>
      <c r="E122" s="7"/>
      <c r="F122" s="4"/>
      <c r="G122" s="4"/>
      <c r="H122" s="4"/>
      <c r="I122" s="4"/>
      <c r="J122" s="4"/>
      <c r="K122" s="4"/>
      <c r="L122" s="8"/>
      <c r="M122" s="7"/>
      <c r="N122" s="4"/>
      <c r="O122" s="4"/>
      <c r="P122" s="4"/>
      <c r="Q122" s="4"/>
      <c r="R122" s="4"/>
      <c r="S122" s="4"/>
      <c r="T122" s="8"/>
      <c r="U122" s="7"/>
      <c r="V122" s="4"/>
      <c r="W122" s="4"/>
      <c r="X122" s="4"/>
      <c r="Y122" s="4"/>
      <c r="Z122" s="4"/>
      <c r="AA122" s="4"/>
      <c r="AB122" s="8"/>
      <c r="AC122" s="7"/>
      <c r="AD122" s="4"/>
      <c r="AE122" s="4"/>
      <c r="AF122" s="4"/>
      <c r="AG122" s="4"/>
      <c r="AH122" s="4"/>
      <c r="AI122" s="4"/>
      <c r="AJ122" s="8"/>
      <c r="AK122" s="4"/>
      <c r="AL122" s="1">
        <f t="shared" si="0"/>
        <v>0</v>
      </c>
      <c r="AM122" s="1">
        <f>Üldinfo!AS121</f>
        <v>0</v>
      </c>
      <c r="AN122" s="16" t="e">
        <f t="shared" si="1"/>
        <v>#DIV/0!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4.25" customHeight="1" x14ac:dyDescent="0.25">
      <c r="A123" s="1">
        <v>122</v>
      </c>
      <c r="B123" s="1" t="str">
        <f>Üldinfo!B122</f>
        <v>Mees</v>
      </c>
      <c r="C123" s="1" t="str">
        <f>Üldinfo!C122</f>
        <v>Täisk</v>
      </c>
      <c r="D123" s="1">
        <f>Üldinfo!E122</f>
        <v>0</v>
      </c>
      <c r="E123" s="7"/>
      <c r="F123" s="4"/>
      <c r="G123" s="4"/>
      <c r="H123" s="4"/>
      <c r="I123" s="4"/>
      <c r="J123" s="4"/>
      <c r="K123" s="4"/>
      <c r="L123" s="8"/>
      <c r="M123" s="7"/>
      <c r="N123" s="4"/>
      <c r="O123" s="4"/>
      <c r="P123" s="4"/>
      <c r="Q123" s="4"/>
      <c r="R123" s="4"/>
      <c r="S123" s="4"/>
      <c r="T123" s="8"/>
      <c r="U123" s="7"/>
      <c r="V123" s="4"/>
      <c r="W123" s="4"/>
      <c r="X123" s="4"/>
      <c r="Y123" s="4"/>
      <c r="Z123" s="4"/>
      <c r="AA123" s="4"/>
      <c r="AB123" s="8"/>
      <c r="AC123" s="7"/>
      <c r="AD123" s="4"/>
      <c r="AE123" s="4"/>
      <c r="AF123" s="4"/>
      <c r="AG123" s="4"/>
      <c r="AH123" s="4"/>
      <c r="AI123" s="4"/>
      <c r="AJ123" s="8"/>
      <c r="AK123" s="4"/>
      <c r="AL123" s="1">
        <f t="shared" si="0"/>
        <v>0</v>
      </c>
      <c r="AM123" s="1">
        <f>Üldinfo!AS122</f>
        <v>0</v>
      </c>
      <c r="AN123" s="16" t="e">
        <f t="shared" si="1"/>
        <v>#DIV/0!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4.25" customHeight="1" x14ac:dyDescent="0.25">
      <c r="A124" s="1">
        <v>123</v>
      </c>
      <c r="B124" s="1" t="str">
        <f>Üldinfo!B123</f>
        <v>Mees</v>
      </c>
      <c r="C124" s="1" t="str">
        <f>Üldinfo!C123</f>
        <v>Täisk</v>
      </c>
      <c r="D124" s="1">
        <f>Üldinfo!E123</f>
        <v>0</v>
      </c>
      <c r="E124" s="7"/>
      <c r="F124" s="4"/>
      <c r="G124" s="4"/>
      <c r="H124" s="4"/>
      <c r="I124" s="4"/>
      <c r="J124" s="4"/>
      <c r="K124" s="4"/>
      <c r="L124" s="8"/>
      <c r="M124" s="7"/>
      <c r="N124" s="4"/>
      <c r="O124" s="4"/>
      <c r="P124" s="4"/>
      <c r="Q124" s="4"/>
      <c r="R124" s="4"/>
      <c r="S124" s="4"/>
      <c r="T124" s="8"/>
      <c r="U124" s="7"/>
      <c r="V124" s="4"/>
      <c r="W124" s="4"/>
      <c r="X124" s="4"/>
      <c r="Y124" s="4"/>
      <c r="Z124" s="4"/>
      <c r="AA124" s="4"/>
      <c r="AB124" s="8"/>
      <c r="AC124" s="7"/>
      <c r="AD124" s="4"/>
      <c r="AE124" s="4"/>
      <c r="AF124" s="4"/>
      <c r="AG124" s="4"/>
      <c r="AH124" s="4"/>
      <c r="AI124" s="4"/>
      <c r="AJ124" s="8"/>
      <c r="AK124" s="4"/>
      <c r="AL124" s="1">
        <f t="shared" si="0"/>
        <v>0</v>
      </c>
      <c r="AM124" s="1">
        <f>Üldinfo!AS123</f>
        <v>0</v>
      </c>
      <c r="AN124" s="16" t="e">
        <f t="shared" si="1"/>
        <v>#DIV/0!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4.25" customHeight="1" x14ac:dyDescent="0.25">
      <c r="A125" s="1">
        <v>124</v>
      </c>
      <c r="B125" s="1" t="str">
        <f>Üldinfo!B124</f>
        <v>Alaealine</v>
      </c>
      <c r="C125" s="1" t="str">
        <f>Üldinfo!C124</f>
        <v>0 ± 2 k</v>
      </c>
      <c r="D125" s="1">
        <f>Üldinfo!E124</f>
        <v>0</v>
      </c>
      <c r="E125" s="7"/>
      <c r="F125" s="4"/>
      <c r="G125" s="4"/>
      <c r="H125" s="4"/>
      <c r="I125" s="4"/>
      <c r="J125" s="4"/>
      <c r="K125" s="4"/>
      <c r="L125" s="8"/>
      <c r="M125" s="7"/>
      <c r="N125" s="4"/>
      <c r="O125" s="4"/>
      <c r="P125" s="4"/>
      <c r="Q125" s="4"/>
      <c r="R125" s="4"/>
      <c r="S125" s="4"/>
      <c r="T125" s="8"/>
      <c r="U125" s="7"/>
      <c r="V125" s="4"/>
      <c r="W125" s="4"/>
      <c r="X125" s="4"/>
      <c r="Y125" s="4"/>
      <c r="Z125" s="4"/>
      <c r="AA125" s="4"/>
      <c r="AB125" s="8"/>
      <c r="AC125" s="7"/>
      <c r="AD125" s="4"/>
      <c r="AE125" s="4"/>
      <c r="AF125" s="4"/>
      <c r="AG125" s="4"/>
      <c r="AH125" s="4"/>
      <c r="AI125" s="4"/>
      <c r="AJ125" s="8"/>
      <c r="AK125" s="4"/>
      <c r="AL125" s="1">
        <f t="shared" si="0"/>
        <v>0</v>
      </c>
      <c r="AM125" s="1">
        <f>Üldinfo!AS124</f>
        <v>20</v>
      </c>
      <c r="AN125" s="16">
        <f t="shared" si="1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4.25" customHeight="1" x14ac:dyDescent="0.25">
      <c r="A126" s="1">
        <v>125</v>
      </c>
      <c r="B126" s="1" t="str">
        <f>Üldinfo!B125</f>
        <v>Naine</v>
      </c>
      <c r="C126" s="1" t="str">
        <f>Üldinfo!C125</f>
        <v>35-39 a</v>
      </c>
      <c r="D126" s="1">
        <f>Üldinfo!E125</f>
        <v>0</v>
      </c>
      <c r="E126" s="7"/>
      <c r="F126" s="4"/>
      <c r="G126" s="4"/>
      <c r="H126" s="4"/>
      <c r="I126" s="4"/>
      <c r="J126" s="4"/>
      <c r="K126" s="4"/>
      <c r="L126" s="8"/>
      <c r="M126" s="7"/>
      <c r="N126" s="4"/>
      <c r="O126" s="4"/>
      <c r="P126" s="4"/>
      <c r="Q126" s="4"/>
      <c r="R126" s="4"/>
      <c r="S126" s="4"/>
      <c r="T126" s="8"/>
      <c r="U126" s="7"/>
      <c r="V126" s="4"/>
      <c r="W126" s="4"/>
      <c r="X126" s="4"/>
      <c r="Y126" s="4"/>
      <c r="Z126" s="4"/>
      <c r="AA126" s="4"/>
      <c r="AB126" s="8"/>
      <c r="AC126" s="7"/>
      <c r="AD126" s="4"/>
      <c r="AE126" s="4"/>
      <c r="AF126" s="4"/>
      <c r="AG126" s="4"/>
      <c r="AH126" s="4"/>
      <c r="AI126" s="4"/>
      <c r="AJ126" s="8"/>
      <c r="AK126" s="4"/>
      <c r="AL126" s="1">
        <f t="shared" si="0"/>
        <v>0</v>
      </c>
      <c r="AM126" s="1">
        <f>Üldinfo!AS125</f>
        <v>0</v>
      </c>
      <c r="AN126" s="16" t="e">
        <f t="shared" si="1"/>
        <v>#DIV/0!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4.25" customHeight="1" x14ac:dyDescent="0.25">
      <c r="A127" s="1">
        <v>126</v>
      </c>
      <c r="B127" s="1" t="str">
        <f>Üldinfo!B126</f>
        <v>Alaealine</v>
      </c>
      <c r="C127" s="1" t="str">
        <f>Üldinfo!C126</f>
        <v>11-18 a</v>
      </c>
      <c r="D127" s="1">
        <f>Üldinfo!E126</f>
        <v>0</v>
      </c>
      <c r="E127" s="7"/>
      <c r="F127" s="4"/>
      <c r="G127" s="4"/>
      <c r="H127" s="4"/>
      <c r="I127" s="4"/>
      <c r="J127" s="4"/>
      <c r="K127" s="4"/>
      <c r="L127" s="8"/>
      <c r="M127" s="7"/>
      <c r="N127" s="4"/>
      <c r="O127" s="4"/>
      <c r="P127" s="4"/>
      <c r="Q127" s="4"/>
      <c r="R127" s="4"/>
      <c r="S127" s="4"/>
      <c r="T127" s="8"/>
      <c r="U127" s="7"/>
      <c r="V127" s="4"/>
      <c r="W127" s="4"/>
      <c r="X127" s="4"/>
      <c r="Y127" s="4"/>
      <c r="Z127" s="4"/>
      <c r="AA127" s="4"/>
      <c r="AB127" s="8"/>
      <c r="AC127" s="7"/>
      <c r="AD127" s="4"/>
      <c r="AE127" s="4"/>
      <c r="AF127" s="4"/>
      <c r="AG127" s="4"/>
      <c r="AH127" s="4"/>
      <c r="AI127" s="4"/>
      <c r="AJ127" s="8"/>
      <c r="AK127" s="4"/>
      <c r="AL127" s="1">
        <f t="shared" si="0"/>
        <v>0</v>
      </c>
      <c r="AM127" s="1">
        <f>Üldinfo!AS126</f>
        <v>0</v>
      </c>
      <c r="AN127" s="16" t="e">
        <f t="shared" si="1"/>
        <v>#DIV/0!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4.25" customHeight="1" x14ac:dyDescent="0.25">
      <c r="A128" s="1">
        <v>127</v>
      </c>
      <c r="B128" s="1" t="str">
        <f>Üldinfo!B127</f>
        <v>Mees</v>
      </c>
      <c r="C128" s="1" t="str">
        <f>Üldinfo!C127</f>
        <v>39-44 a</v>
      </c>
      <c r="D128" s="1">
        <f>Üldinfo!E127</f>
        <v>0</v>
      </c>
      <c r="E128" s="7"/>
      <c r="F128" s="4"/>
      <c r="G128" s="4"/>
      <c r="H128" s="4"/>
      <c r="I128" s="4"/>
      <c r="J128" s="4"/>
      <c r="K128" s="4"/>
      <c r="L128" s="8"/>
      <c r="M128" s="7"/>
      <c r="N128" s="4"/>
      <c r="O128" s="4"/>
      <c r="P128" s="4"/>
      <c r="Q128" s="4"/>
      <c r="R128" s="4"/>
      <c r="S128" s="4"/>
      <c r="T128" s="8"/>
      <c r="U128" s="7"/>
      <c r="V128" s="4"/>
      <c r="W128" s="4"/>
      <c r="X128" s="4"/>
      <c r="Y128" s="4"/>
      <c r="Z128" s="4"/>
      <c r="AA128" s="4"/>
      <c r="AB128" s="8"/>
      <c r="AC128" s="7"/>
      <c r="AD128" s="4"/>
      <c r="AE128" s="4"/>
      <c r="AF128" s="4"/>
      <c r="AG128" s="4"/>
      <c r="AH128" s="4"/>
      <c r="AI128" s="4"/>
      <c r="AJ128" s="8"/>
      <c r="AK128" s="4"/>
      <c r="AL128" s="1">
        <f t="shared" si="0"/>
        <v>0</v>
      </c>
      <c r="AM128" s="1">
        <f>Üldinfo!AS127</f>
        <v>0</v>
      </c>
      <c r="AN128" s="16" t="e">
        <f t="shared" si="1"/>
        <v>#DIV/0!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4.25" customHeight="1" x14ac:dyDescent="0.25">
      <c r="A129" s="1">
        <v>128</v>
      </c>
      <c r="B129" s="1" t="str">
        <f>Üldinfo!B128</f>
        <v>Alaealine</v>
      </c>
      <c r="C129" s="1" t="str">
        <f>Üldinfo!C128</f>
        <v>2 a ± 8k</v>
      </c>
      <c r="D129" s="1">
        <f>Üldinfo!E128</f>
        <v>0</v>
      </c>
      <c r="E129" s="7"/>
      <c r="F129" s="4"/>
      <c r="G129" s="4"/>
      <c r="H129" s="4"/>
      <c r="I129" s="4"/>
      <c r="J129" s="4"/>
      <c r="K129" s="4"/>
      <c r="L129" s="8"/>
      <c r="M129" s="7"/>
      <c r="N129" s="4"/>
      <c r="O129" s="4"/>
      <c r="P129" s="4"/>
      <c r="Q129" s="4"/>
      <c r="R129" s="4"/>
      <c r="S129" s="4"/>
      <c r="T129" s="8"/>
      <c r="U129" s="7"/>
      <c r="V129" s="4"/>
      <c r="W129" s="4"/>
      <c r="X129" s="4"/>
      <c r="Y129" s="4"/>
      <c r="Z129" s="4"/>
      <c r="AA129" s="4"/>
      <c r="AB129" s="8"/>
      <c r="AC129" s="7"/>
      <c r="AD129" s="4"/>
      <c r="AE129" s="4"/>
      <c r="AF129" s="4"/>
      <c r="AG129" s="4"/>
      <c r="AH129" s="4"/>
      <c r="AI129" s="4"/>
      <c r="AJ129" s="8"/>
      <c r="AK129" s="4"/>
      <c r="AL129" s="1">
        <f t="shared" si="0"/>
        <v>0</v>
      </c>
      <c r="AM129" s="1">
        <f>Üldinfo!AS128</f>
        <v>0</v>
      </c>
      <c r="AN129" s="16" t="e">
        <f t="shared" si="1"/>
        <v>#DIV/0!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4.25" customHeight="1" x14ac:dyDescent="0.25">
      <c r="A130" s="1">
        <v>129</v>
      </c>
      <c r="B130" s="1" t="str">
        <f>Üldinfo!B129</f>
        <v>Alaealine</v>
      </c>
      <c r="C130" s="1" t="str">
        <f>Üldinfo!C129</f>
        <v>7-11 a</v>
      </c>
      <c r="D130" s="1">
        <f>Üldinfo!E129</f>
        <v>0</v>
      </c>
      <c r="E130" s="7"/>
      <c r="F130" s="4"/>
      <c r="G130" s="4"/>
      <c r="H130" s="4"/>
      <c r="I130" s="4"/>
      <c r="J130" s="4"/>
      <c r="K130" s="4"/>
      <c r="L130" s="8"/>
      <c r="M130" s="7"/>
      <c r="N130" s="4"/>
      <c r="O130" s="4"/>
      <c r="P130" s="4"/>
      <c r="Q130" s="4"/>
      <c r="R130" s="4"/>
      <c r="S130" s="4"/>
      <c r="T130" s="8"/>
      <c r="U130" s="7"/>
      <c r="V130" s="4"/>
      <c r="W130" s="4"/>
      <c r="X130" s="4"/>
      <c r="Y130" s="4"/>
      <c r="Z130" s="4"/>
      <c r="AA130" s="4"/>
      <c r="AB130" s="8"/>
      <c r="AC130" s="7"/>
      <c r="AD130" s="4"/>
      <c r="AE130" s="4"/>
      <c r="AF130" s="4"/>
      <c r="AG130" s="4"/>
      <c r="AH130" s="4"/>
      <c r="AI130" s="4"/>
      <c r="AJ130" s="8"/>
      <c r="AK130" s="4"/>
      <c r="AL130" s="1">
        <f t="shared" si="0"/>
        <v>0</v>
      </c>
      <c r="AM130" s="1">
        <f>Üldinfo!AS129</f>
        <v>0</v>
      </c>
      <c r="AN130" s="16" t="e">
        <f t="shared" si="1"/>
        <v>#DIV/0!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4.25" customHeight="1" x14ac:dyDescent="0.25">
      <c r="A131" s="1">
        <v>130</v>
      </c>
      <c r="B131" s="1" t="str">
        <f>Üldinfo!B130</f>
        <v>Alaealine</v>
      </c>
      <c r="C131" s="1" t="str">
        <f>Üldinfo!C130</f>
        <v>2-3 a</v>
      </c>
      <c r="D131" s="1">
        <f>Üldinfo!E130</f>
        <v>0</v>
      </c>
      <c r="E131" s="7"/>
      <c r="F131" s="4"/>
      <c r="G131" s="4"/>
      <c r="H131" s="4"/>
      <c r="I131" s="4"/>
      <c r="J131" s="4"/>
      <c r="K131" s="4"/>
      <c r="L131" s="8"/>
      <c r="M131" s="7"/>
      <c r="N131" s="4"/>
      <c r="O131" s="4"/>
      <c r="P131" s="4"/>
      <c r="Q131" s="4"/>
      <c r="R131" s="4"/>
      <c r="S131" s="4"/>
      <c r="T131" s="8"/>
      <c r="U131" s="7"/>
      <c r="V131" s="4"/>
      <c r="W131" s="4"/>
      <c r="X131" s="4"/>
      <c r="Y131" s="4"/>
      <c r="Z131" s="4"/>
      <c r="AA131" s="4"/>
      <c r="AB131" s="8"/>
      <c r="AC131" s="7"/>
      <c r="AD131" s="4"/>
      <c r="AE131" s="4"/>
      <c r="AF131" s="4"/>
      <c r="AG131" s="4"/>
      <c r="AH131" s="4"/>
      <c r="AI131" s="4"/>
      <c r="AJ131" s="8"/>
      <c r="AK131" s="4"/>
      <c r="AL131" s="1">
        <f t="shared" si="0"/>
        <v>0</v>
      </c>
      <c r="AM131" s="1">
        <f>Üldinfo!AS130</f>
        <v>0</v>
      </c>
      <c r="AN131" s="16" t="e">
        <f t="shared" si="1"/>
        <v>#DIV/0!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4.25" customHeight="1" x14ac:dyDescent="0.25">
      <c r="A132" s="1">
        <v>131</v>
      </c>
      <c r="B132" s="1" t="str">
        <f>Üldinfo!B131</f>
        <v>Mees</v>
      </c>
      <c r="C132" s="1" t="str">
        <f>Üldinfo!C131</f>
        <v>Täisk</v>
      </c>
      <c r="D132" s="1">
        <f>Üldinfo!E131</f>
        <v>0</v>
      </c>
      <c r="E132" s="7"/>
      <c r="F132" s="4"/>
      <c r="G132" s="4"/>
      <c r="H132" s="4"/>
      <c r="I132" s="4"/>
      <c r="J132" s="4"/>
      <c r="K132" s="4"/>
      <c r="L132" s="8"/>
      <c r="M132" s="7"/>
      <c r="N132" s="4"/>
      <c r="O132" s="4"/>
      <c r="P132" s="4"/>
      <c r="Q132" s="4"/>
      <c r="R132" s="4"/>
      <c r="S132" s="4"/>
      <c r="T132" s="8"/>
      <c r="U132" s="7"/>
      <c r="V132" s="4"/>
      <c r="W132" s="4"/>
      <c r="X132" s="4"/>
      <c r="Y132" s="4"/>
      <c r="Z132" s="4"/>
      <c r="AA132" s="4"/>
      <c r="AB132" s="8"/>
      <c r="AC132" s="7"/>
      <c r="AD132" s="4"/>
      <c r="AE132" s="4"/>
      <c r="AF132" s="4"/>
      <c r="AG132" s="4"/>
      <c r="AH132" s="4"/>
      <c r="AI132" s="4"/>
      <c r="AJ132" s="8"/>
      <c r="AK132" s="4"/>
      <c r="AL132" s="1">
        <f t="shared" si="0"/>
        <v>0</v>
      </c>
      <c r="AM132" s="1">
        <f>Üldinfo!AS131</f>
        <v>0</v>
      </c>
      <c r="AN132" s="16" t="e">
        <f t="shared" si="1"/>
        <v>#DIV/0!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4.25" customHeight="1" x14ac:dyDescent="0.25">
      <c r="A133" s="1">
        <v>132</v>
      </c>
      <c r="B133" s="1" t="str">
        <f>Üldinfo!B132</f>
        <v>Alaealine</v>
      </c>
      <c r="C133" s="1" t="str">
        <f>Üldinfo!C132</f>
        <v>0 ± 6 k</v>
      </c>
      <c r="D133" s="1">
        <f>Üldinfo!E132</f>
        <v>0</v>
      </c>
      <c r="E133" s="7"/>
      <c r="F133" s="4"/>
      <c r="G133" s="4"/>
      <c r="H133" s="4"/>
      <c r="I133" s="4"/>
      <c r="J133" s="4"/>
      <c r="K133" s="4"/>
      <c r="L133" s="8"/>
      <c r="M133" s="7"/>
      <c r="N133" s="4"/>
      <c r="O133" s="4"/>
      <c r="P133" s="4"/>
      <c r="Q133" s="4"/>
      <c r="R133" s="4"/>
      <c r="S133" s="4"/>
      <c r="T133" s="8"/>
      <c r="U133" s="7"/>
      <c r="V133" s="4"/>
      <c r="W133" s="4"/>
      <c r="X133" s="4"/>
      <c r="Y133" s="4"/>
      <c r="Z133" s="4"/>
      <c r="AA133" s="4"/>
      <c r="AB133" s="8"/>
      <c r="AC133" s="7"/>
      <c r="AD133" s="4"/>
      <c r="AE133" s="4"/>
      <c r="AF133" s="4"/>
      <c r="AG133" s="4"/>
      <c r="AH133" s="4"/>
      <c r="AI133" s="4"/>
      <c r="AJ133" s="8"/>
      <c r="AK133" s="4"/>
      <c r="AL133" s="1">
        <f t="shared" si="0"/>
        <v>0</v>
      </c>
      <c r="AM133" s="1">
        <f>Üldinfo!AS132</f>
        <v>0</v>
      </c>
      <c r="AN133" s="16" t="e">
        <f t="shared" si="1"/>
        <v>#DIV/0!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4.25" customHeight="1" x14ac:dyDescent="0.25">
      <c r="A134" s="1">
        <v>133</v>
      </c>
      <c r="B134" s="1" t="str">
        <f>Üldinfo!B133</f>
        <v>Mees</v>
      </c>
      <c r="C134" s="1" t="str">
        <f>Üldinfo!C133</f>
        <v>Täisk</v>
      </c>
      <c r="D134" s="1">
        <f>Üldinfo!E133</f>
        <v>0</v>
      </c>
      <c r="E134" s="7"/>
      <c r="F134" s="4"/>
      <c r="G134" s="4"/>
      <c r="H134" s="4"/>
      <c r="I134" s="4"/>
      <c r="J134" s="4"/>
      <c r="K134" s="4"/>
      <c r="L134" s="8"/>
      <c r="M134" s="7"/>
      <c r="N134" s="4"/>
      <c r="O134" s="4"/>
      <c r="P134" s="4"/>
      <c r="Q134" s="4"/>
      <c r="R134" s="4"/>
      <c r="S134" s="4"/>
      <c r="T134" s="8"/>
      <c r="U134" s="7"/>
      <c r="V134" s="4"/>
      <c r="W134" s="4"/>
      <c r="X134" s="4"/>
      <c r="Y134" s="4"/>
      <c r="Z134" s="4"/>
      <c r="AA134" s="4"/>
      <c r="AB134" s="8"/>
      <c r="AC134" s="7"/>
      <c r="AD134" s="4"/>
      <c r="AE134" s="4"/>
      <c r="AF134" s="4"/>
      <c r="AG134" s="4"/>
      <c r="AH134" s="4"/>
      <c r="AI134" s="4"/>
      <c r="AJ134" s="8"/>
      <c r="AK134" s="4"/>
      <c r="AL134" s="1">
        <f t="shared" si="0"/>
        <v>0</v>
      </c>
      <c r="AM134" s="1">
        <f>Üldinfo!AS133</f>
        <v>0</v>
      </c>
      <c r="AN134" s="16" t="e">
        <f t="shared" si="1"/>
        <v>#DIV/0!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4.25" customHeight="1" x14ac:dyDescent="0.25">
      <c r="A135" s="1">
        <v>134</v>
      </c>
      <c r="B135" s="1" t="str">
        <f>Üldinfo!B134</f>
        <v>Mees</v>
      </c>
      <c r="C135" s="1" t="str">
        <f>Üldinfo!C134</f>
        <v>35-39 a</v>
      </c>
      <c r="D135" s="1">
        <f>Üldinfo!E134</f>
        <v>0</v>
      </c>
      <c r="E135" s="7"/>
      <c r="F135" s="4"/>
      <c r="G135" s="4"/>
      <c r="H135" s="4"/>
      <c r="I135" s="4"/>
      <c r="J135" s="4"/>
      <c r="K135" s="4"/>
      <c r="L135" s="8"/>
      <c r="M135" s="7"/>
      <c r="N135" s="4"/>
      <c r="O135" s="4"/>
      <c r="P135" s="4"/>
      <c r="Q135" s="4"/>
      <c r="R135" s="4"/>
      <c r="S135" s="4"/>
      <c r="T135" s="8"/>
      <c r="U135" s="7"/>
      <c r="V135" s="4"/>
      <c r="W135" s="4"/>
      <c r="X135" s="4"/>
      <c r="Y135" s="4"/>
      <c r="Z135" s="4"/>
      <c r="AA135" s="4"/>
      <c r="AB135" s="8"/>
      <c r="AC135" s="7"/>
      <c r="AD135" s="4"/>
      <c r="AE135" s="4"/>
      <c r="AF135" s="4"/>
      <c r="AG135" s="4"/>
      <c r="AH135" s="4"/>
      <c r="AI135" s="4"/>
      <c r="AJ135" s="8"/>
      <c r="AK135" s="4"/>
      <c r="AL135" s="1">
        <f t="shared" si="0"/>
        <v>0</v>
      </c>
      <c r="AM135" s="1">
        <f>Üldinfo!AS134</f>
        <v>0</v>
      </c>
      <c r="AN135" s="16" t="e">
        <f t="shared" si="1"/>
        <v>#DIV/0!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4.25" customHeight="1" x14ac:dyDescent="0.25">
      <c r="A136" s="1">
        <v>135</v>
      </c>
      <c r="B136" s="1" t="str">
        <f>Üldinfo!B135</f>
        <v>Naine</v>
      </c>
      <c r="C136" s="1" t="str">
        <f>Üldinfo!C135</f>
        <v>Täisk</v>
      </c>
      <c r="D136" s="1">
        <f>Üldinfo!E135</f>
        <v>0</v>
      </c>
      <c r="E136" s="7"/>
      <c r="F136" s="4"/>
      <c r="G136" s="4"/>
      <c r="H136" s="4"/>
      <c r="I136" s="4"/>
      <c r="J136" s="4"/>
      <c r="K136" s="4"/>
      <c r="L136" s="8"/>
      <c r="M136" s="7"/>
      <c r="N136" s="4"/>
      <c r="O136" s="4"/>
      <c r="P136" s="4"/>
      <c r="Q136" s="4"/>
      <c r="R136" s="4"/>
      <c r="S136" s="4"/>
      <c r="T136" s="8"/>
      <c r="U136" s="7"/>
      <c r="V136" s="4"/>
      <c r="W136" s="4"/>
      <c r="X136" s="4"/>
      <c r="Y136" s="4"/>
      <c r="Z136" s="4"/>
      <c r="AA136" s="4"/>
      <c r="AB136" s="8"/>
      <c r="AC136" s="7"/>
      <c r="AD136" s="4"/>
      <c r="AE136" s="4"/>
      <c r="AF136" s="4"/>
      <c r="AG136" s="4"/>
      <c r="AH136" s="4"/>
      <c r="AI136" s="4"/>
      <c r="AJ136" s="8"/>
      <c r="AK136" s="4"/>
      <c r="AL136" s="1">
        <f t="shared" si="0"/>
        <v>0</v>
      </c>
      <c r="AM136" s="1">
        <f>Üldinfo!AS135</f>
        <v>0</v>
      </c>
      <c r="AN136" s="16" t="e">
        <f t="shared" si="1"/>
        <v>#DIV/0!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4.25" customHeight="1" x14ac:dyDescent="0.25">
      <c r="A137" s="1">
        <v>136</v>
      </c>
      <c r="B137" s="1" t="str">
        <f>Üldinfo!B136</f>
        <v>Mees</v>
      </c>
      <c r="C137" s="1" t="str">
        <f>Üldinfo!C136</f>
        <v>39-50 a</v>
      </c>
      <c r="D137" s="1">
        <f>Üldinfo!E136</f>
        <v>1</v>
      </c>
      <c r="E137" s="7"/>
      <c r="F137" s="4"/>
      <c r="G137" s="4"/>
      <c r="H137" s="4"/>
      <c r="I137" s="4"/>
      <c r="J137" s="4"/>
      <c r="K137" s="4"/>
      <c r="L137" s="8"/>
      <c r="M137" s="7"/>
      <c r="N137" s="4"/>
      <c r="O137" s="4"/>
      <c r="P137" s="4"/>
      <c r="Q137" s="4"/>
      <c r="R137" s="4"/>
      <c r="S137" s="4"/>
      <c r="T137" s="8"/>
      <c r="U137" s="7"/>
      <c r="V137" s="4"/>
      <c r="W137" s="4"/>
      <c r="X137" s="4"/>
      <c r="Y137" s="4"/>
      <c r="Z137" s="4"/>
      <c r="AA137" s="4"/>
      <c r="AB137" s="8"/>
      <c r="AC137" s="7"/>
      <c r="AD137" s="4"/>
      <c r="AE137" s="4"/>
      <c r="AF137" s="4"/>
      <c r="AG137" s="4"/>
      <c r="AH137" s="4"/>
      <c r="AI137" s="4"/>
      <c r="AJ137" s="8"/>
      <c r="AK137" s="4"/>
      <c r="AL137" s="1">
        <f t="shared" si="0"/>
        <v>0</v>
      </c>
      <c r="AM137" s="1">
        <f>Üldinfo!AS136</f>
        <v>32</v>
      </c>
      <c r="AN137" s="16">
        <f t="shared" si="1"/>
        <v>0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4.25" customHeight="1" x14ac:dyDescent="0.25">
      <c r="A138" s="1">
        <v>137</v>
      </c>
      <c r="B138" s="1" t="str">
        <f>Üldinfo!B137</f>
        <v>Naine</v>
      </c>
      <c r="C138" s="1" t="str">
        <f>Üldinfo!C137</f>
        <v>Täisk</v>
      </c>
      <c r="D138" s="1">
        <f>Üldinfo!E137</f>
        <v>0</v>
      </c>
      <c r="E138" s="7"/>
      <c r="F138" s="4"/>
      <c r="G138" s="4"/>
      <c r="H138" s="4"/>
      <c r="I138" s="4"/>
      <c r="J138" s="4"/>
      <c r="K138" s="4"/>
      <c r="L138" s="8"/>
      <c r="M138" s="7"/>
      <c r="N138" s="4"/>
      <c r="O138" s="4"/>
      <c r="P138" s="4"/>
      <c r="Q138" s="4"/>
      <c r="R138" s="4"/>
      <c r="S138" s="4"/>
      <c r="T138" s="8"/>
      <c r="U138" s="7"/>
      <c r="V138" s="4"/>
      <c r="W138" s="4"/>
      <c r="X138" s="4"/>
      <c r="Y138" s="4"/>
      <c r="Z138" s="4"/>
      <c r="AA138" s="4"/>
      <c r="AB138" s="8"/>
      <c r="AC138" s="7"/>
      <c r="AD138" s="4"/>
      <c r="AE138" s="4"/>
      <c r="AF138" s="4"/>
      <c r="AG138" s="4"/>
      <c r="AH138" s="4"/>
      <c r="AI138" s="4"/>
      <c r="AJ138" s="8"/>
      <c r="AK138" s="4"/>
      <c r="AL138" s="1">
        <f t="shared" si="0"/>
        <v>0</v>
      </c>
      <c r="AM138" s="1">
        <f>Üldinfo!AS137</f>
        <v>0</v>
      </c>
      <c r="AN138" s="16" t="e">
        <f t="shared" si="1"/>
        <v>#DIV/0!</v>
      </c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4.25" customHeight="1" x14ac:dyDescent="0.25">
      <c r="A139" s="1">
        <v>139</v>
      </c>
      <c r="B139" s="1" t="str">
        <f>Üldinfo!B138</f>
        <v>Mees</v>
      </c>
      <c r="C139" s="1" t="str">
        <f>Üldinfo!C138</f>
        <v>25-35 a</v>
      </c>
      <c r="D139" s="1">
        <f>Üldinfo!E138</f>
        <v>1</v>
      </c>
      <c r="E139" s="7"/>
      <c r="F139" s="4">
        <v>1</v>
      </c>
      <c r="G139" s="4">
        <v>1</v>
      </c>
      <c r="H139" s="4">
        <v>1</v>
      </c>
      <c r="I139" s="4"/>
      <c r="J139" s="4"/>
      <c r="K139" s="4"/>
      <c r="L139" s="8"/>
      <c r="M139" s="7"/>
      <c r="N139" s="4"/>
      <c r="O139" s="4"/>
      <c r="P139" s="4"/>
      <c r="Q139" s="4"/>
      <c r="R139" s="4"/>
      <c r="S139" s="4">
        <v>1</v>
      </c>
      <c r="T139" s="8">
        <v>1</v>
      </c>
      <c r="U139" s="7"/>
      <c r="V139" s="4"/>
      <c r="W139" s="4"/>
      <c r="X139" s="4"/>
      <c r="Y139" s="4"/>
      <c r="Z139" s="4"/>
      <c r="AA139" s="4"/>
      <c r="AB139" s="8"/>
      <c r="AC139" s="7"/>
      <c r="AD139" s="4"/>
      <c r="AE139" s="4"/>
      <c r="AF139" s="4"/>
      <c r="AG139" s="4"/>
      <c r="AH139" s="4">
        <v>1</v>
      </c>
      <c r="AI139" s="4"/>
      <c r="AJ139" s="8"/>
      <c r="AK139" s="4">
        <v>1</v>
      </c>
      <c r="AL139" s="1">
        <f t="shared" si="0"/>
        <v>6</v>
      </c>
      <c r="AM139" s="1">
        <f>Üldinfo!AS138</f>
        <v>32</v>
      </c>
      <c r="AN139" s="16">
        <f t="shared" si="1"/>
        <v>0.1875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4.25" customHeight="1" x14ac:dyDescent="0.25">
      <c r="A140" s="1">
        <v>140</v>
      </c>
      <c r="B140" s="1" t="str">
        <f>Üldinfo!B139</f>
        <v>Alaealine</v>
      </c>
      <c r="C140" s="1" t="str">
        <f>Üldinfo!C139</f>
        <v>3-5 a</v>
      </c>
      <c r="D140" s="1">
        <f>Üldinfo!E139</f>
        <v>1</v>
      </c>
      <c r="E140" s="7"/>
      <c r="F140" s="4"/>
      <c r="G140" s="4"/>
      <c r="H140" s="4"/>
      <c r="I140" s="4"/>
      <c r="J140" s="4"/>
      <c r="K140" s="4"/>
      <c r="L140" s="8"/>
      <c r="M140" s="7"/>
      <c r="N140" s="4"/>
      <c r="O140" s="4"/>
      <c r="P140" s="4"/>
      <c r="Q140" s="4"/>
      <c r="R140" s="4"/>
      <c r="S140" s="4"/>
      <c r="T140" s="8"/>
      <c r="U140" s="7"/>
      <c r="V140" s="4"/>
      <c r="W140" s="4"/>
      <c r="X140" s="4"/>
      <c r="Y140" s="4"/>
      <c r="Z140" s="4"/>
      <c r="AA140" s="4"/>
      <c r="AB140" s="8"/>
      <c r="AC140" s="7"/>
      <c r="AD140" s="4"/>
      <c r="AE140" s="4"/>
      <c r="AF140" s="4"/>
      <c r="AG140" s="4"/>
      <c r="AH140" s="4"/>
      <c r="AI140" s="4"/>
      <c r="AJ140" s="8"/>
      <c r="AK140" s="4"/>
      <c r="AL140" s="1">
        <f t="shared" si="0"/>
        <v>0</v>
      </c>
      <c r="AM140" s="1">
        <f>Üldinfo!AS139</f>
        <v>28</v>
      </c>
      <c r="AN140" s="16">
        <f t="shared" si="1"/>
        <v>0</v>
      </c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4.25" customHeight="1" x14ac:dyDescent="0.25">
      <c r="A141" s="1">
        <v>141</v>
      </c>
      <c r="B141" s="1" t="str">
        <f>Üldinfo!B140</f>
        <v>Naine</v>
      </c>
      <c r="C141" s="1" t="str">
        <f>Üldinfo!C140</f>
        <v>Täisk</v>
      </c>
      <c r="D141" s="1">
        <f>Üldinfo!E140</f>
        <v>0</v>
      </c>
      <c r="E141" s="7"/>
      <c r="F141" s="4"/>
      <c r="G141" s="4"/>
      <c r="H141" s="4"/>
      <c r="I141" s="4"/>
      <c r="J141" s="4"/>
      <c r="K141" s="4"/>
      <c r="L141" s="8"/>
      <c r="M141" s="7"/>
      <c r="N141" s="4"/>
      <c r="O141" s="4"/>
      <c r="P141" s="4"/>
      <c r="Q141" s="4"/>
      <c r="R141" s="4"/>
      <c r="S141" s="4"/>
      <c r="T141" s="8"/>
      <c r="U141" s="7"/>
      <c r="V141" s="4"/>
      <c r="W141" s="4"/>
      <c r="X141" s="4"/>
      <c r="Y141" s="4"/>
      <c r="Z141" s="4"/>
      <c r="AA141" s="4"/>
      <c r="AB141" s="8"/>
      <c r="AC141" s="7"/>
      <c r="AD141" s="4"/>
      <c r="AE141" s="4"/>
      <c r="AF141" s="4"/>
      <c r="AG141" s="4"/>
      <c r="AH141" s="4"/>
      <c r="AI141" s="4"/>
      <c r="AJ141" s="8"/>
      <c r="AK141" s="4"/>
      <c r="AL141" s="1">
        <f t="shared" si="0"/>
        <v>0</v>
      </c>
      <c r="AM141" s="1">
        <f>Üldinfo!AS140</f>
        <v>0</v>
      </c>
      <c r="AN141" s="16" t="e">
        <f t="shared" si="1"/>
        <v>#DIV/0!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4.25" customHeight="1" x14ac:dyDescent="0.25">
      <c r="A142" s="1">
        <v>142</v>
      </c>
      <c r="B142" s="1" t="str">
        <f>Üldinfo!B141</f>
        <v>Mees</v>
      </c>
      <c r="C142" s="1" t="str">
        <f>Üldinfo!C141</f>
        <v>44-50 a</v>
      </c>
      <c r="D142" s="1">
        <f>Üldinfo!E141</f>
        <v>0</v>
      </c>
      <c r="E142" s="7"/>
      <c r="F142" s="4"/>
      <c r="G142" s="4"/>
      <c r="H142" s="4"/>
      <c r="I142" s="4"/>
      <c r="J142" s="4"/>
      <c r="K142" s="4"/>
      <c r="L142" s="8"/>
      <c r="M142" s="7"/>
      <c r="N142" s="4"/>
      <c r="O142" s="4"/>
      <c r="P142" s="4"/>
      <c r="Q142" s="4"/>
      <c r="R142" s="4"/>
      <c r="S142" s="4"/>
      <c r="T142" s="8"/>
      <c r="U142" s="7"/>
      <c r="V142" s="4"/>
      <c r="W142" s="4"/>
      <c r="X142" s="4"/>
      <c r="Y142" s="4"/>
      <c r="Z142" s="4"/>
      <c r="AA142" s="4"/>
      <c r="AB142" s="8"/>
      <c r="AC142" s="7"/>
      <c r="AD142" s="4"/>
      <c r="AE142" s="4"/>
      <c r="AF142" s="4"/>
      <c r="AG142" s="4"/>
      <c r="AH142" s="4"/>
      <c r="AI142" s="4"/>
      <c r="AJ142" s="8"/>
      <c r="AK142" s="4"/>
      <c r="AL142" s="1">
        <f t="shared" si="0"/>
        <v>0</v>
      </c>
      <c r="AM142" s="1">
        <f>Üldinfo!AS141</f>
        <v>0</v>
      </c>
      <c r="AN142" s="16" t="e">
        <f t="shared" si="1"/>
        <v>#DIV/0!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4.25" customHeight="1" x14ac:dyDescent="0.25">
      <c r="A143" s="1">
        <v>143</v>
      </c>
      <c r="B143" s="1" t="str">
        <f>Üldinfo!B142</f>
        <v>Alaealine</v>
      </c>
      <c r="C143" s="1" t="str">
        <f>Üldinfo!C142</f>
        <v>3-5 a</v>
      </c>
      <c r="D143" s="1">
        <f>Üldinfo!E142</f>
        <v>1</v>
      </c>
      <c r="E143" s="7"/>
      <c r="F143" s="4"/>
      <c r="G143" s="4"/>
      <c r="H143" s="4"/>
      <c r="I143" s="4"/>
      <c r="J143" s="4"/>
      <c r="K143" s="4"/>
      <c r="L143" s="8"/>
      <c r="M143" s="7"/>
      <c r="N143" s="4"/>
      <c r="O143" s="4"/>
      <c r="P143" s="4"/>
      <c r="Q143" s="4"/>
      <c r="R143" s="4"/>
      <c r="S143" s="4"/>
      <c r="T143" s="8"/>
      <c r="U143" s="7"/>
      <c r="V143" s="4"/>
      <c r="W143" s="4"/>
      <c r="X143" s="4"/>
      <c r="Y143" s="4"/>
      <c r="Z143" s="4"/>
      <c r="AA143" s="4"/>
      <c r="AB143" s="8"/>
      <c r="AC143" s="7"/>
      <c r="AD143" s="4"/>
      <c r="AE143" s="4"/>
      <c r="AF143" s="4"/>
      <c r="AG143" s="4"/>
      <c r="AH143" s="4"/>
      <c r="AI143" s="4"/>
      <c r="AJ143" s="8"/>
      <c r="AK143" s="4"/>
      <c r="AL143" s="1">
        <f t="shared" si="0"/>
        <v>0</v>
      </c>
      <c r="AM143" s="1">
        <f>Üldinfo!AS142</f>
        <v>28</v>
      </c>
      <c r="AN143" s="16">
        <f t="shared" si="1"/>
        <v>0</v>
      </c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4.25" customHeight="1" x14ac:dyDescent="0.25">
      <c r="A144" s="1">
        <v>144</v>
      </c>
      <c r="B144" s="1" t="str">
        <f>Üldinfo!B143</f>
        <v>Alaealine</v>
      </c>
      <c r="C144" s="1" t="str">
        <f>Üldinfo!C143</f>
        <v>11-14 a</v>
      </c>
      <c r="D144" s="1">
        <f>Üldinfo!E143</f>
        <v>0</v>
      </c>
      <c r="E144" s="7"/>
      <c r="F144" s="4"/>
      <c r="G144" s="4"/>
      <c r="H144" s="4"/>
      <c r="I144" s="4"/>
      <c r="J144" s="4"/>
      <c r="K144" s="4"/>
      <c r="L144" s="8"/>
      <c r="M144" s="7"/>
      <c r="N144" s="4"/>
      <c r="O144" s="4"/>
      <c r="P144" s="4"/>
      <c r="Q144" s="4"/>
      <c r="R144" s="4"/>
      <c r="S144" s="4"/>
      <c r="T144" s="8"/>
      <c r="U144" s="7"/>
      <c r="V144" s="4"/>
      <c r="W144" s="4"/>
      <c r="X144" s="4"/>
      <c r="Y144" s="4"/>
      <c r="Z144" s="4"/>
      <c r="AA144" s="4"/>
      <c r="AB144" s="8"/>
      <c r="AC144" s="7"/>
      <c r="AD144" s="4"/>
      <c r="AE144" s="4"/>
      <c r="AF144" s="4"/>
      <c r="AG144" s="4"/>
      <c r="AH144" s="4"/>
      <c r="AI144" s="4"/>
      <c r="AJ144" s="8"/>
      <c r="AK144" s="4"/>
      <c r="AL144" s="1">
        <f t="shared" si="0"/>
        <v>0</v>
      </c>
      <c r="AM144" s="1">
        <f>Üldinfo!AS143</f>
        <v>0</v>
      </c>
      <c r="AN144" s="16" t="e">
        <f t="shared" si="1"/>
        <v>#DIV/0!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4.25" customHeight="1" x14ac:dyDescent="0.25">
      <c r="A145" s="1">
        <v>146</v>
      </c>
      <c r="B145" s="1" t="str">
        <f>Üldinfo!B144</f>
        <v>Alaealine</v>
      </c>
      <c r="C145" s="1" t="str">
        <f>Üldinfo!C144</f>
        <v>10 a ± 30 k</v>
      </c>
      <c r="D145" s="1">
        <f>Üldinfo!E144</f>
        <v>0</v>
      </c>
      <c r="E145" s="7"/>
      <c r="F145" s="4"/>
      <c r="G145" s="4"/>
      <c r="H145" s="4"/>
      <c r="I145" s="4"/>
      <c r="J145" s="4"/>
      <c r="K145" s="4"/>
      <c r="L145" s="8"/>
      <c r="M145" s="7"/>
      <c r="N145" s="4"/>
      <c r="O145" s="4"/>
      <c r="P145" s="4"/>
      <c r="Q145" s="4"/>
      <c r="R145" s="4"/>
      <c r="S145" s="4"/>
      <c r="T145" s="8"/>
      <c r="U145" s="7"/>
      <c r="V145" s="4"/>
      <c r="W145" s="4"/>
      <c r="X145" s="4"/>
      <c r="Y145" s="4"/>
      <c r="Z145" s="4"/>
      <c r="AA145" s="4"/>
      <c r="AB145" s="8"/>
      <c r="AC145" s="7"/>
      <c r="AD145" s="4"/>
      <c r="AE145" s="4"/>
      <c r="AF145" s="4"/>
      <c r="AG145" s="4"/>
      <c r="AH145" s="4"/>
      <c r="AI145" s="4"/>
      <c r="AJ145" s="8"/>
      <c r="AK145" s="4"/>
      <c r="AL145" s="1">
        <f t="shared" si="0"/>
        <v>0</v>
      </c>
      <c r="AM145" s="1">
        <f>Üldinfo!AS144</f>
        <v>0</v>
      </c>
      <c r="AN145" s="16" t="e">
        <f t="shared" si="1"/>
        <v>#DIV/0!</v>
      </c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4.25" customHeight="1" x14ac:dyDescent="0.25">
      <c r="A146" s="1">
        <v>147</v>
      </c>
      <c r="B146" s="1" t="str">
        <f>Üldinfo!B145</f>
        <v>Mees</v>
      </c>
      <c r="C146" s="1" t="str">
        <f>Üldinfo!C145</f>
        <v>Täisk</v>
      </c>
      <c r="D146" s="1">
        <f>Üldinfo!E145</f>
        <v>0</v>
      </c>
      <c r="E146" s="7"/>
      <c r="F146" s="4"/>
      <c r="G146" s="4"/>
      <c r="H146" s="4"/>
      <c r="I146" s="4"/>
      <c r="J146" s="4"/>
      <c r="K146" s="4"/>
      <c r="L146" s="8"/>
      <c r="M146" s="7"/>
      <c r="N146" s="4"/>
      <c r="O146" s="4"/>
      <c r="P146" s="4"/>
      <c r="Q146" s="4"/>
      <c r="R146" s="4"/>
      <c r="S146" s="4"/>
      <c r="T146" s="8"/>
      <c r="U146" s="7"/>
      <c r="V146" s="4"/>
      <c r="W146" s="4"/>
      <c r="X146" s="4"/>
      <c r="Y146" s="4"/>
      <c r="Z146" s="4"/>
      <c r="AA146" s="4"/>
      <c r="AB146" s="8"/>
      <c r="AC146" s="7"/>
      <c r="AD146" s="4"/>
      <c r="AE146" s="4"/>
      <c r="AF146" s="4"/>
      <c r="AG146" s="4"/>
      <c r="AH146" s="4"/>
      <c r="AI146" s="4"/>
      <c r="AJ146" s="8"/>
      <c r="AK146" s="4"/>
      <c r="AL146" s="1">
        <f t="shared" si="0"/>
        <v>0</v>
      </c>
      <c r="AM146" s="1">
        <f>Üldinfo!AS145</f>
        <v>0</v>
      </c>
      <c r="AN146" s="16" t="e">
        <f t="shared" si="1"/>
        <v>#DIV/0!</v>
      </c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4.25" customHeight="1" x14ac:dyDescent="0.25">
      <c r="A147" s="1">
        <v>148</v>
      </c>
      <c r="B147" s="1" t="str">
        <f>Üldinfo!B146</f>
        <v>Naine</v>
      </c>
      <c r="C147" s="1" t="str">
        <f>Üldinfo!C146</f>
        <v>35-45 a</v>
      </c>
      <c r="D147" s="1">
        <f>Üldinfo!E146</f>
        <v>1</v>
      </c>
      <c r="E147" s="7"/>
      <c r="F147" s="4"/>
      <c r="G147" s="4"/>
      <c r="H147" s="4"/>
      <c r="I147" s="4"/>
      <c r="J147" s="4"/>
      <c r="K147" s="4"/>
      <c r="L147" s="8"/>
      <c r="M147" s="7"/>
      <c r="N147" s="4"/>
      <c r="O147" s="4"/>
      <c r="P147" s="4">
        <v>1</v>
      </c>
      <c r="Q147" s="4"/>
      <c r="R147" s="4"/>
      <c r="S147" s="4"/>
      <c r="T147" s="8"/>
      <c r="U147" s="7"/>
      <c r="V147" s="4">
        <v>1</v>
      </c>
      <c r="W147" s="4"/>
      <c r="X147" s="4"/>
      <c r="Y147" s="4"/>
      <c r="Z147" s="4"/>
      <c r="AA147" s="4"/>
      <c r="AB147" s="8"/>
      <c r="AC147" s="7"/>
      <c r="AD147" s="4"/>
      <c r="AE147" s="4"/>
      <c r="AF147" s="4"/>
      <c r="AG147" s="4"/>
      <c r="AH147" s="4"/>
      <c r="AI147" s="4"/>
      <c r="AJ147" s="8"/>
      <c r="AK147" s="4">
        <v>1</v>
      </c>
      <c r="AL147" s="1">
        <f t="shared" si="0"/>
        <v>2</v>
      </c>
      <c r="AM147" s="1">
        <f>Üldinfo!AS146</f>
        <v>23</v>
      </c>
      <c r="AN147" s="16">
        <f t="shared" si="1"/>
        <v>8.6956521739130432E-2</v>
      </c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4.25" customHeight="1" x14ac:dyDescent="0.25">
      <c r="A148" s="1"/>
      <c r="B148" s="1"/>
      <c r="C148" s="1" t="s">
        <v>19</v>
      </c>
      <c r="D148" s="1"/>
      <c r="E148" s="47">
        <f t="shared" ref="E148:AM148" si="2">SUM(E5:E147)</f>
        <v>4</v>
      </c>
      <c r="F148" s="31">
        <f t="shared" si="2"/>
        <v>9</v>
      </c>
      <c r="G148" s="31">
        <f t="shared" si="2"/>
        <v>10</v>
      </c>
      <c r="H148" s="31">
        <f t="shared" si="2"/>
        <v>3</v>
      </c>
      <c r="I148" s="31">
        <f t="shared" si="2"/>
        <v>5</v>
      </c>
      <c r="J148" s="31">
        <f t="shared" si="2"/>
        <v>4</v>
      </c>
      <c r="K148" s="31">
        <f t="shared" si="2"/>
        <v>2</v>
      </c>
      <c r="L148" s="46">
        <f t="shared" si="2"/>
        <v>1</v>
      </c>
      <c r="M148" s="47">
        <f t="shared" si="2"/>
        <v>1</v>
      </c>
      <c r="N148" s="31">
        <f t="shared" si="2"/>
        <v>2</v>
      </c>
      <c r="O148" s="31">
        <f t="shared" si="2"/>
        <v>3</v>
      </c>
      <c r="P148" s="31">
        <f t="shared" si="2"/>
        <v>4</v>
      </c>
      <c r="Q148" s="31">
        <f t="shared" si="2"/>
        <v>1</v>
      </c>
      <c r="R148" s="31">
        <f t="shared" si="2"/>
        <v>7</v>
      </c>
      <c r="S148" s="31">
        <f t="shared" si="2"/>
        <v>11</v>
      </c>
      <c r="T148" s="46">
        <f t="shared" si="2"/>
        <v>6</v>
      </c>
      <c r="U148" s="47">
        <f t="shared" si="2"/>
        <v>1</v>
      </c>
      <c r="V148" s="31">
        <f t="shared" si="2"/>
        <v>4</v>
      </c>
      <c r="W148" s="31">
        <f t="shared" si="2"/>
        <v>6</v>
      </c>
      <c r="X148" s="31">
        <f t="shared" si="2"/>
        <v>4</v>
      </c>
      <c r="Y148" s="31">
        <f t="shared" si="2"/>
        <v>0</v>
      </c>
      <c r="Z148" s="31">
        <f t="shared" si="2"/>
        <v>1</v>
      </c>
      <c r="AA148" s="31">
        <f t="shared" si="2"/>
        <v>1</v>
      </c>
      <c r="AB148" s="46">
        <f t="shared" si="2"/>
        <v>1</v>
      </c>
      <c r="AC148" s="47">
        <f t="shared" si="2"/>
        <v>2</v>
      </c>
      <c r="AD148" s="31">
        <f t="shared" si="2"/>
        <v>1</v>
      </c>
      <c r="AE148" s="31">
        <f t="shared" si="2"/>
        <v>0</v>
      </c>
      <c r="AF148" s="31">
        <f t="shared" si="2"/>
        <v>1</v>
      </c>
      <c r="AG148" s="31">
        <f t="shared" si="2"/>
        <v>0</v>
      </c>
      <c r="AH148" s="31">
        <f t="shared" si="2"/>
        <v>5</v>
      </c>
      <c r="AI148" s="31">
        <f t="shared" si="2"/>
        <v>8</v>
      </c>
      <c r="AJ148" s="46">
        <f t="shared" si="2"/>
        <v>2</v>
      </c>
      <c r="AK148" s="31">
        <f t="shared" si="2"/>
        <v>31</v>
      </c>
      <c r="AL148" s="15">
        <f t="shared" si="2"/>
        <v>110</v>
      </c>
      <c r="AM148" s="15">
        <f t="shared" si="2"/>
        <v>2211</v>
      </c>
      <c r="AN148" s="32">
        <f t="shared" si="1"/>
        <v>4.975124378109453E-2</v>
      </c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4.25" customHeight="1" x14ac:dyDescent="0.25">
      <c r="A149" s="1"/>
      <c r="B149" s="1"/>
      <c r="C149" s="1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4.25" customHeight="1" x14ac:dyDescent="0.25">
      <c r="A150" s="1"/>
      <c r="B150" s="1"/>
      <c r="C150" s="1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4.25" customHeight="1" x14ac:dyDescent="0.25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4.25" customHeight="1" x14ac:dyDescent="0.25">
      <c r="A152" s="1"/>
      <c r="B152" s="29" t="s">
        <v>37</v>
      </c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4.25" customHeight="1" x14ac:dyDescent="0.25">
      <c r="A153" s="1"/>
      <c r="B153" s="29" t="s">
        <v>165</v>
      </c>
      <c r="C153" s="1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4.25" customHeight="1" x14ac:dyDescent="0.25">
      <c r="A154" s="1"/>
      <c r="B154" s="1" t="s">
        <v>76</v>
      </c>
      <c r="C154" s="1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4.25" customHeight="1" x14ac:dyDescent="0.25">
      <c r="A155" s="1"/>
      <c r="B155" s="1" t="s">
        <v>272</v>
      </c>
      <c r="C155" s="1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4.25" customHeight="1" x14ac:dyDescent="0.25">
      <c r="A156" s="1"/>
      <c r="B156" s="1" t="s">
        <v>119</v>
      </c>
      <c r="C156" s="1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4.25" customHeight="1" x14ac:dyDescent="0.25">
      <c r="A157" s="1"/>
      <c r="B157" s="1"/>
      <c r="C157" s="1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4.25" customHeight="1" x14ac:dyDescent="0.25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4.25" customHeight="1" x14ac:dyDescent="0.25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4.25" customHeight="1" x14ac:dyDescent="0.25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4.25" customHeight="1" x14ac:dyDescent="0.25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4.25" customHeight="1" x14ac:dyDescent="0.25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4.25" customHeight="1" x14ac:dyDescent="0.25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4.25" customHeight="1" x14ac:dyDescent="0.25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4.25" customHeight="1" x14ac:dyDescent="0.25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4.25" customHeight="1" x14ac:dyDescent="0.25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4.25" customHeight="1" x14ac:dyDescent="0.25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4.25" customHeight="1" x14ac:dyDescent="0.25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4.25" customHeight="1" x14ac:dyDescent="0.25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4.25" customHeight="1" x14ac:dyDescent="0.25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4.25" customHeight="1" x14ac:dyDescent="0.25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4.25" customHeight="1" x14ac:dyDescent="0.25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4.25" customHeight="1" x14ac:dyDescent="0.25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4.25" customHeight="1" x14ac:dyDescent="0.25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4.25" customHeight="1" x14ac:dyDescent="0.25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4.25" customHeight="1" x14ac:dyDescent="0.25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4.25" customHeight="1" x14ac:dyDescent="0.25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4.25" customHeight="1" x14ac:dyDescent="0.25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4.25" customHeight="1" x14ac:dyDescent="0.25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4.25" customHeight="1" x14ac:dyDescent="0.25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4.25" customHeight="1" x14ac:dyDescent="0.25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4.25" customHeight="1" x14ac:dyDescent="0.25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4.25" customHeight="1" x14ac:dyDescent="0.25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4.25" customHeight="1" x14ac:dyDescent="0.25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4.25" customHeight="1" x14ac:dyDescent="0.25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4.25" customHeight="1" x14ac:dyDescent="0.25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4.25" customHeight="1" x14ac:dyDescent="0.25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4.25" customHeight="1" x14ac:dyDescent="0.25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4.25" customHeight="1" x14ac:dyDescent="0.25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4.25" customHeight="1" x14ac:dyDescent="0.25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4.25" customHeight="1" x14ac:dyDescent="0.25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4.25" customHeight="1" x14ac:dyDescent="0.25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4.25" customHeight="1" x14ac:dyDescent="0.25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4.25" customHeight="1" x14ac:dyDescent="0.25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4.25" customHeight="1" x14ac:dyDescent="0.25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4.25" customHeight="1" x14ac:dyDescent="0.25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4.25" customHeight="1" x14ac:dyDescent="0.25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4.25" customHeight="1" x14ac:dyDescent="0.25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4.25" customHeight="1" x14ac:dyDescent="0.25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4.25" customHeight="1" x14ac:dyDescent="0.25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4.25" customHeight="1" x14ac:dyDescent="0.25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4.25" customHeight="1" x14ac:dyDescent="0.25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4.25" customHeight="1" x14ac:dyDescent="0.25">
      <c r="A203" s="1"/>
      <c r="B203" s="1"/>
      <c r="C203" s="1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4.25" customHeight="1" x14ac:dyDescent="0.25">
      <c r="A204" s="1"/>
      <c r="B204" s="1"/>
      <c r="C204" s="1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4.25" customHeight="1" x14ac:dyDescent="0.25">
      <c r="A205" s="1"/>
      <c r="B205" s="1"/>
      <c r="C205" s="1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4.25" customHeight="1" x14ac:dyDescent="0.25">
      <c r="A206" s="1"/>
      <c r="B206" s="1"/>
      <c r="C206" s="1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4.25" customHeight="1" x14ac:dyDescent="0.25">
      <c r="A207" s="1"/>
      <c r="B207" s="1"/>
      <c r="C207" s="1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4.25" customHeight="1" x14ac:dyDescent="0.25">
      <c r="A208" s="1"/>
      <c r="B208" s="1"/>
      <c r="C208" s="1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4.25" customHeight="1" x14ac:dyDescent="0.25">
      <c r="A209" s="1"/>
      <c r="B209" s="1"/>
      <c r="C209" s="1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4.25" customHeight="1" x14ac:dyDescent="0.25">
      <c r="A210" s="1"/>
      <c r="B210" s="1"/>
      <c r="C210" s="1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4.25" customHeight="1" x14ac:dyDescent="0.25">
      <c r="A211" s="1"/>
      <c r="B211" s="1"/>
      <c r="C211" s="1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4.25" customHeight="1" x14ac:dyDescent="0.25">
      <c r="A212" s="1"/>
      <c r="B212" s="1"/>
      <c r="C212" s="1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4.25" customHeight="1" x14ac:dyDescent="0.25">
      <c r="A213" s="1"/>
      <c r="B213" s="1"/>
      <c r="C213" s="1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4.25" customHeight="1" x14ac:dyDescent="0.25">
      <c r="A214" s="1"/>
      <c r="B214" s="1"/>
      <c r="C214" s="1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4.25" customHeight="1" x14ac:dyDescent="0.25">
      <c r="A215" s="1"/>
      <c r="B215" s="1"/>
      <c r="C215" s="1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4.25" customHeight="1" x14ac:dyDescent="0.25">
      <c r="A216" s="1"/>
      <c r="B216" s="1"/>
      <c r="C216" s="1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4.25" customHeight="1" x14ac:dyDescent="0.25">
      <c r="A217" s="1"/>
      <c r="B217" s="1"/>
      <c r="C217" s="1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4.25" customHeight="1" x14ac:dyDescent="0.25">
      <c r="A218" s="1"/>
      <c r="B218" s="1"/>
      <c r="C218" s="1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4.25" customHeight="1" x14ac:dyDescent="0.25">
      <c r="A219" s="1"/>
      <c r="B219" s="1"/>
      <c r="C219" s="1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4.25" customHeight="1" x14ac:dyDescent="0.25">
      <c r="A220" s="1"/>
      <c r="B220" s="1"/>
      <c r="C220" s="1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4.25" customHeight="1" x14ac:dyDescent="0.25">
      <c r="A221" s="1"/>
      <c r="B221" s="1"/>
      <c r="C221" s="1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4.25" customHeight="1" x14ac:dyDescent="0.25">
      <c r="A222" s="1"/>
      <c r="B222" s="1"/>
      <c r="C222" s="1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4.25" customHeight="1" x14ac:dyDescent="0.25">
      <c r="A223" s="1"/>
      <c r="B223" s="1"/>
      <c r="C223" s="1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4.25" customHeight="1" x14ac:dyDescent="0.25">
      <c r="A224" s="1"/>
      <c r="B224" s="1"/>
      <c r="C224" s="1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4.25" customHeight="1" x14ac:dyDescent="0.25">
      <c r="A225" s="1"/>
      <c r="B225" s="1"/>
      <c r="C225" s="1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4.25" customHeight="1" x14ac:dyDescent="0.25">
      <c r="A226" s="1"/>
      <c r="B226" s="1"/>
      <c r="C226" s="1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4.25" customHeight="1" x14ac:dyDescent="0.25">
      <c r="A227" s="1"/>
      <c r="B227" s="1"/>
      <c r="C227" s="1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4.25" customHeight="1" x14ac:dyDescent="0.25">
      <c r="A228" s="1"/>
      <c r="B228" s="1"/>
      <c r="C228" s="1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4.25" customHeight="1" x14ac:dyDescent="0.25">
      <c r="A229" s="1"/>
      <c r="B229" s="1"/>
      <c r="C229" s="1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4.25" customHeight="1" x14ac:dyDescent="0.25">
      <c r="A230" s="1"/>
      <c r="B230" s="1"/>
      <c r="C230" s="1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4.25" customHeight="1" x14ac:dyDescent="0.25">
      <c r="A231" s="1"/>
      <c r="B231" s="1"/>
      <c r="C231" s="1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4.25" customHeight="1" x14ac:dyDescent="0.25">
      <c r="A232" s="1"/>
      <c r="B232" s="1"/>
      <c r="C232" s="1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4.25" customHeight="1" x14ac:dyDescent="0.25">
      <c r="A233" s="1"/>
      <c r="B233" s="1"/>
      <c r="C233" s="1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4.25" customHeight="1" x14ac:dyDescent="0.25">
      <c r="A234" s="1"/>
      <c r="B234" s="1"/>
      <c r="C234" s="1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4.25" customHeight="1" x14ac:dyDescent="0.25">
      <c r="A235" s="1"/>
      <c r="B235" s="1"/>
      <c r="C235" s="1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4.25" customHeight="1" x14ac:dyDescent="0.25">
      <c r="A236" s="1"/>
      <c r="B236" s="1"/>
      <c r="C236" s="1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4.25" customHeight="1" x14ac:dyDescent="0.25">
      <c r="A237" s="1"/>
      <c r="B237" s="1"/>
      <c r="C237" s="1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4.25" customHeight="1" x14ac:dyDescent="0.25">
      <c r="A238" s="1"/>
      <c r="B238" s="1"/>
      <c r="C238" s="1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4.25" customHeight="1" x14ac:dyDescent="0.25">
      <c r="A239" s="1"/>
      <c r="B239" s="1"/>
      <c r="C239" s="1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4.25" customHeight="1" x14ac:dyDescent="0.25">
      <c r="A240" s="1"/>
      <c r="B240" s="1"/>
      <c r="C240" s="1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4.25" customHeight="1" x14ac:dyDescent="0.25">
      <c r="A241" s="1"/>
      <c r="B241" s="1"/>
      <c r="C241" s="1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4.25" customHeight="1" x14ac:dyDescent="0.25">
      <c r="A242" s="1"/>
      <c r="B242" s="1"/>
      <c r="C242" s="1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4.25" customHeight="1" x14ac:dyDescent="0.25">
      <c r="A243" s="1"/>
      <c r="B243" s="1"/>
      <c r="C243" s="1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4.25" customHeight="1" x14ac:dyDescent="0.25">
      <c r="A244" s="1"/>
      <c r="B244" s="1"/>
      <c r="C244" s="1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4.25" customHeight="1" x14ac:dyDescent="0.25">
      <c r="A245" s="1"/>
      <c r="B245" s="1"/>
      <c r="C245" s="1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4.25" customHeight="1" x14ac:dyDescent="0.25">
      <c r="A246" s="1"/>
      <c r="B246" s="1"/>
      <c r="C246" s="1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4.25" customHeight="1" x14ac:dyDescent="0.25">
      <c r="A247" s="1"/>
      <c r="B247" s="1"/>
      <c r="C247" s="1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4.25" customHeight="1" x14ac:dyDescent="0.25">
      <c r="A248" s="1"/>
      <c r="B248" s="1"/>
      <c r="C248" s="1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4.25" customHeight="1" x14ac:dyDescent="0.25">
      <c r="A249" s="1"/>
      <c r="B249" s="1"/>
      <c r="C249" s="1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4.25" customHeight="1" x14ac:dyDescent="0.25">
      <c r="A250" s="1"/>
      <c r="B250" s="1"/>
      <c r="C250" s="1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4.25" customHeight="1" x14ac:dyDescent="0.25">
      <c r="A251" s="1"/>
      <c r="B251" s="1"/>
      <c r="C251" s="1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4.25" customHeight="1" x14ac:dyDescent="0.25">
      <c r="A252" s="1"/>
      <c r="B252" s="1"/>
      <c r="C252" s="1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4.25" customHeight="1" x14ac:dyDescent="0.25">
      <c r="A253" s="1"/>
      <c r="B253" s="1"/>
      <c r="C253" s="1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4.25" customHeight="1" x14ac:dyDescent="0.25">
      <c r="A254" s="1"/>
      <c r="B254" s="1"/>
      <c r="C254" s="1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4.25" customHeight="1" x14ac:dyDescent="0.25">
      <c r="A255" s="1"/>
      <c r="B255" s="1"/>
      <c r="C255" s="1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4.25" customHeight="1" x14ac:dyDescent="0.25">
      <c r="A256" s="1"/>
      <c r="B256" s="1"/>
      <c r="C256" s="1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4.25" customHeight="1" x14ac:dyDescent="0.25">
      <c r="A257" s="1"/>
      <c r="B257" s="1"/>
      <c r="C257" s="1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4.25" customHeight="1" x14ac:dyDescent="0.25">
      <c r="A258" s="1"/>
      <c r="B258" s="1"/>
      <c r="C258" s="1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4.25" customHeight="1" x14ac:dyDescent="0.25">
      <c r="A259" s="1"/>
      <c r="B259" s="1"/>
      <c r="C259" s="1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4.25" customHeight="1" x14ac:dyDescent="0.25">
      <c r="A260" s="1"/>
      <c r="B260" s="1"/>
      <c r="C260" s="1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4.25" customHeight="1" x14ac:dyDescent="0.25">
      <c r="A261" s="1"/>
      <c r="B261" s="1"/>
      <c r="C261" s="1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4.25" customHeight="1" x14ac:dyDescent="0.25">
      <c r="A262" s="1"/>
      <c r="B262" s="1"/>
      <c r="C262" s="1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4.25" customHeight="1" x14ac:dyDescent="0.25">
      <c r="A263" s="1"/>
      <c r="B263" s="1"/>
      <c r="C263" s="1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4.25" customHeight="1" x14ac:dyDescent="0.25">
      <c r="A264" s="1"/>
      <c r="B264" s="1"/>
      <c r="C264" s="1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4.25" customHeight="1" x14ac:dyDescent="0.25">
      <c r="A265" s="1"/>
      <c r="B265" s="1"/>
      <c r="C265" s="1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4.25" customHeight="1" x14ac:dyDescent="0.25">
      <c r="A266" s="1"/>
      <c r="B266" s="1"/>
      <c r="C266" s="1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4.25" customHeight="1" x14ac:dyDescent="0.25">
      <c r="A267" s="1"/>
      <c r="B267" s="1"/>
      <c r="C267" s="1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4.25" customHeight="1" x14ac:dyDescent="0.25">
      <c r="A268" s="1"/>
      <c r="B268" s="1"/>
      <c r="C268" s="1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4.25" customHeight="1" x14ac:dyDescent="0.25">
      <c r="A269" s="1"/>
      <c r="B269" s="1"/>
      <c r="C269" s="1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4.25" customHeight="1" x14ac:dyDescent="0.25">
      <c r="A270" s="1"/>
      <c r="B270" s="1"/>
      <c r="C270" s="1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4.25" customHeight="1" x14ac:dyDescent="0.25">
      <c r="A271" s="1"/>
      <c r="B271" s="1"/>
      <c r="C271" s="1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4.25" customHeight="1" x14ac:dyDescent="0.25">
      <c r="A272" s="1"/>
      <c r="B272" s="1"/>
      <c r="C272" s="1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4.25" customHeight="1" x14ac:dyDescent="0.25">
      <c r="A273" s="1"/>
      <c r="B273" s="1"/>
      <c r="C273" s="1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4.25" customHeight="1" x14ac:dyDescent="0.25">
      <c r="A274" s="1"/>
      <c r="B274" s="1"/>
      <c r="C274" s="1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4.25" customHeight="1" x14ac:dyDescent="0.25">
      <c r="A275" s="1"/>
      <c r="B275" s="1"/>
      <c r="C275" s="1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4.25" customHeight="1" x14ac:dyDescent="0.25">
      <c r="A276" s="1"/>
      <c r="B276" s="1"/>
      <c r="C276" s="1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4.25" customHeight="1" x14ac:dyDescent="0.25">
      <c r="A277" s="1"/>
      <c r="B277" s="1"/>
      <c r="C277" s="1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4.25" customHeight="1" x14ac:dyDescent="0.25">
      <c r="A278" s="1"/>
      <c r="B278" s="1"/>
      <c r="C278" s="1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4.25" customHeight="1" x14ac:dyDescent="0.25">
      <c r="A279" s="1"/>
      <c r="B279" s="1"/>
      <c r="C279" s="1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4.25" customHeight="1" x14ac:dyDescent="0.25">
      <c r="A280" s="1"/>
      <c r="B280" s="1"/>
      <c r="C280" s="1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4.25" customHeight="1" x14ac:dyDescent="0.25">
      <c r="A281" s="1"/>
      <c r="B281" s="1"/>
      <c r="C281" s="1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4.25" customHeight="1" x14ac:dyDescent="0.25">
      <c r="A282" s="1"/>
      <c r="B282" s="1"/>
      <c r="C282" s="1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4.25" customHeight="1" x14ac:dyDescent="0.25">
      <c r="A283" s="1"/>
      <c r="B283" s="1"/>
      <c r="C283" s="1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4.25" customHeight="1" x14ac:dyDescent="0.25">
      <c r="A284" s="1"/>
      <c r="B284" s="1"/>
      <c r="C284" s="1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4.25" customHeight="1" x14ac:dyDescent="0.25">
      <c r="A285" s="1"/>
      <c r="B285" s="1"/>
      <c r="C285" s="1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4.25" customHeight="1" x14ac:dyDescent="0.25">
      <c r="A286" s="1"/>
      <c r="B286" s="1"/>
      <c r="C286" s="1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4.25" customHeight="1" x14ac:dyDescent="0.25">
      <c r="A287" s="1"/>
      <c r="B287" s="1"/>
      <c r="C287" s="1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4.25" customHeight="1" x14ac:dyDescent="0.25">
      <c r="A288" s="1"/>
      <c r="B288" s="1"/>
      <c r="C288" s="1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4.25" customHeight="1" x14ac:dyDescent="0.25">
      <c r="A289" s="1"/>
      <c r="B289" s="1"/>
      <c r="C289" s="1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4.25" customHeight="1" x14ac:dyDescent="0.25">
      <c r="A290" s="1"/>
      <c r="B290" s="1"/>
      <c r="C290" s="1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4.25" customHeight="1" x14ac:dyDescent="0.25">
      <c r="A291" s="1"/>
      <c r="B291" s="1"/>
      <c r="C291" s="1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4.25" customHeight="1" x14ac:dyDescent="0.25">
      <c r="A292" s="1"/>
      <c r="B292" s="1"/>
      <c r="C292" s="1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4.25" customHeight="1" x14ac:dyDescent="0.25">
      <c r="A293" s="1"/>
      <c r="B293" s="1"/>
      <c r="C293" s="1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4.25" customHeight="1" x14ac:dyDescent="0.25">
      <c r="A294" s="1"/>
      <c r="B294" s="1"/>
      <c r="C294" s="1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4.25" customHeight="1" x14ac:dyDescent="0.25">
      <c r="A295" s="1"/>
      <c r="B295" s="1"/>
      <c r="C295" s="1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4.25" customHeight="1" x14ac:dyDescent="0.25">
      <c r="A296" s="1"/>
      <c r="B296" s="1"/>
      <c r="C296" s="1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4.25" customHeight="1" x14ac:dyDescent="0.25">
      <c r="A297" s="1"/>
      <c r="B297" s="1"/>
      <c r="C297" s="1"/>
      <c r="D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4.25" customHeight="1" x14ac:dyDescent="0.25">
      <c r="A298" s="1"/>
      <c r="B298" s="1"/>
      <c r="C298" s="1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4.25" customHeight="1" x14ac:dyDescent="0.25">
      <c r="A299" s="1"/>
      <c r="B299" s="1"/>
      <c r="C299" s="1"/>
      <c r="D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4.25" customHeight="1" x14ac:dyDescent="0.25">
      <c r="A300" s="1"/>
      <c r="B300" s="1"/>
      <c r="C300" s="1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4.25" customHeight="1" x14ac:dyDescent="0.25">
      <c r="A301" s="1"/>
      <c r="B301" s="1"/>
      <c r="C301" s="1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4.25" customHeight="1" x14ac:dyDescent="0.25">
      <c r="A302" s="1"/>
      <c r="B302" s="1"/>
      <c r="C302" s="1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4.25" customHeight="1" x14ac:dyDescent="0.25">
      <c r="A303" s="1"/>
      <c r="B303" s="1"/>
      <c r="C303" s="1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4.25" customHeight="1" x14ac:dyDescent="0.25">
      <c r="A304" s="1"/>
      <c r="B304" s="1"/>
      <c r="C304" s="1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4.25" customHeight="1" x14ac:dyDescent="0.25">
      <c r="A305" s="1"/>
      <c r="B305" s="1"/>
      <c r="C305" s="1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4.25" customHeight="1" x14ac:dyDescent="0.25">
      <c r="A306" s="1"/>
      <c r="B306" s="1"/>
      <c r="C306" s="1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4.25" customHeight="1" x14ac:dyDescent="0.25">
      <c r="A307" s="1"/>
      <c r="B307" s="1"/>
      <c r="C307" s="1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4.25" customHeight="1" x14ac:dyDescent="0.25">
      <c r="A308" s="1"/>
      <c r="B308" s="1"/>
      <c r="C308" s="1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4.25" customHeight="1" x14ac:dyDescent="0.25">
      <c r="A309" s="1"/>
      <c r="B309" s="1"/>
      <c r="C309" s="1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4.25" customHeight="1" x14ac:dyDescent="0.25">
      <c r="A310" s="1"/>
      <c r="B310" s="1"/>
      <c r="C310" s="1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4.25" customHeight="1" x14ac:dyDescent="0.25">
      <c r="A311" s="1"/>
      <c r="B311" s="1"/>
      <c r="C311" s="1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4.25" customHeight="1" x14ac:dyDescent="0.25">
      <c r="A312" s="1"/>
      <c r="B312" s="1"/>
      <c r="C312" s="1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4.25" customHeight="1" x14ac:dyDescent="0.25">
      <c r="A313" s="1"/>
      <c r="B313" s="1"/>
      <c r="C313" s="1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4.25" customHeight="1" x14ac:dyDescent="0.25">
      <c r="A314" s="1"/>
      <c r="B314" s="1"/>
      <c r="C314" s="1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4.25" customHeight="1" x14ac:dyDescent="0.25">
      <c r="A315" s="1"/>
      <c r="B315" s="1"/>
      <c r="C315" s="1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4.25" customHeight="1" x14ac:dyDescent="0.25">
      <c r="A316" s="1"/>
      <c r="B316" s="1"/>
      <c r="C316" s="1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4.25" customHeight="1" x14ac:dyDescent="0.25">
      <c r="A317" s="1"/>
      <c r="B317" s="1"/>
      <c r="C317" s="1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4.25" customHeight="1" x14ac:dyDescent="0.25">
      <c r="A318" s="1"/>
      <c r="B318" s="1"/>
      <c r="C318" s="1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4.25" customHeight="1" x14ac:dyDescent="0.25">
      <c r="A319" s="1"/>
      <c r="B319" s="1"/>
      <c r="C319" s="1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4.25" customHeight="1" x14ac:dyDescent="0.25">
      <c r="A320" s="1"/>
      <c r="B320" s="1"/>
      <c r="C320" s="1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4.25" customHeight="1" x14ac:dyDescent="0.25">
      <c r="A321" s="1"/>
      <c r="B321" s="1"/>
      <c r="C321" s="1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4.25" customHeight="1" x14ac:dyDescent="0.25">
      <c r="A322" s="1"/>
      <c r="B322" s="1"/>
      <c r="C322" s="1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4.25" customHeight="1" x14ac:dyDescent="0.25">
      <c r="A323" s="1"/>
      <c r="B323" s="1"/>
      <c r="C323" s="1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4.25" customHeight="1" x14ac:dyDescent="0.25">
      <c r="A324" s="1"/>
      <c r="B324" s="1"/>
      <c r="C324" s="1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4.25" customHeight="1" x14ac:dyDescent="0.25">
      <c r="A325" s="1"/>
      <c r="B325" s="1"/>
      <c r="C325" s="1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4.25" customHeight="1" x14ac:dyDescent="0.25">
      <c r="A326" s="1"/>
      <c r="B326" s="1"/>
      <c r="C326" s="1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4.25" customHeight="1" x14ac:dyDescent="0.25">
      <c r="A327" s="1"/>
      <c r="B327" s="1"/>
      <c r="C327" s="1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4.25" customHeight="1" x14ac:dyDescent="0.25">
      <c r="A328" s="1"/>
      <c r="B328" s="1"/>
      <c r="C328" s="1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4.25" customHeight="1" x14ac:dyDescent="0.25">
      <c r="A329" s="1"/>
      <c r="B329" s="1"/>
      <c r="C329" s="1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4.25" customHeight="1" x14ac:dyDescent="0.25">
      <c r="A330" s="1"/>
      <c r="B330" s="1"/>
      <c r="C330" s="1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4.25" customHeight="1" x14ac:dyDescent="0.25">
      <c r="A331" s="1"/>
      <c r="B331" s="1"/>
      <c r="C331" s="1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4.25" customHeight="1" x14ac:dyDescent="0.25">
      <c r="A332" s="1"/>
      <c r="B332" s="1"/>
      <c r="C332" s="1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4.25" customHeight="1" x14ac:dyDescent="0.25">
      <c r="A333" s="1"/>
      <c r="B333" s="1"/>
      <c r="C333" s="1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4.25" customHeight="1" x14ac:dyDescent="0.25">
      <c r="A334" s="1"/>
      <c r="B334" s="1"/>
      <c r="C334" s="1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4.25" customHeight="1" x14ac:dyDescent="0.25">
      <c r="A335" s="1"/>
      <c r="B335" s="1"/>
      <c r="C335" s="1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4.25" customHeight="1" x14ac:dyDescent="0.25">
      <c r="A336" s="1"/>
      <c r="B336" s="1"/>
      <c r="C336" s="1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4.25" customHeight="1" x14ac:dyDescent="0.25">
      <c r="A337" s="1"/>
      <c r="B337" s="1"/>
      <c r="C337" s="1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4.25" customHeight="1" x14ac:dyDescent="0.25">
      <c r="A338" s="1"/>
      <c r="B338" s="1"/>
      <c r="C338" s="1"/>
      <c r="D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4.25" customHeight="1" x14ac:dyDescent="0.25">
      <c r="A339" s="1"/>
      <c r="B339" s="1"/>
      <c r="C339" s="1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4.25" customHeight="1" x14ac:dyDescent="0.25">
      <c r="A340" s="1"/>
      <c r="B340" s="1"/>
      <c r="C340" s="1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4.25" customHeight="1" x14ac:dyDescent="0.25">
      <c r="A341" s="1"/>
      <c r="B341" s="1"/>
      <c r="C341" s="1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4.25" customHeight="1" x14ac:dyDescent="0.25">
      <c r="A342" s="1"/>
      <c r="B342" s="1"/>
      <c r="C342" s="1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4.25" customHeight="1" x14ac:dyDescent="0.25">
      <c r="A343" s="1"/>
      <c r="B343" s="1"/>
      <c r="C343" s="1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4.25" customHeight="1" x14ac:dyDescent="0.25">
      <c r="A344" s="1"/>
      <c r="B344" s="1"/>
      <c r="C344" s="1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4.25" customHeight="1" x14ac:dyDescent="0.25">
      <c r="A345" s="1"/>
      <c r="B345" s="1"/>
      <c r="C345" s="1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4.25" customHeight="1" x14ac:dyDescent="0.25">
      <c r="A346" s="1"/>
      <c r="B346" s="1"/>
      <c r="C346" s="1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4.25" customHeight="1" x14ac:dyDescent="0.25">
      <c r="A347" s="1"/>
      <c r="B347" s="1"/>
      <c r="C347" s="1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4.25" customHeight="1" x14ac:dyDescent="0.25">
      <c r="A348" s="1"/>
      <c r="B348" s="1"/>
      <c r="C348" s="1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4.25" customHeight="1" x14ac:dyDescent="0.25">
      <c r="A349" s="1"/>
      <c r="B349" s="1"/>
      <c r="C349" s="1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4.25" customHeight="1" x14ac:dyDescent="0.25">
      <c r="A350" s="1"/>
      <c r="B350" s="1"/>
      <c r="C350" s="1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4.25" customHeight="1" x14ac:dyDescent="0.25">
      <c r="A351" s="1"/>
      <c r="B351" s="1"/>
      <c r="C351" s="1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4.25" customHeight="1" x14ac:dyDescent="0.25">
      <c r="A352" s="1"/>
      <c r="B352" s="1"/>
      <c r="C352" s="1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4.25" customHeight="1" x14ac:dyDescent="0.25">
      <c r="A353" s="1"/>
      <c r="B353" s="1"/>
      <c r="C353" s="1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4.25" customHeight="1" x14ac:dyDescent="0.25">
      <c r="A354" s="1"/>
      <c r="B354" s="1"/>
      <c r="C354" s="1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4.25" customHeight="1" x14ac:dyDescent="0.25">
      <c r="A355" s="1"/>
      <c r="B355" s="1"/>
      <c r="C355" s="1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4.25" customHeight="1" x14ac:dyDescent="0.25">
      <c r="A356" s="1"/>
      <c r="B356" s="1"/>
      <c r="C356" s="1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4.25" customHeight="1" x14ac:dyDescent="0.25">
      <c r="A357" s="1"/>
      <c r="B357" s="1"/>
      <c r="C357" s="1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4.25" customHeight="1" x14ac:dyDescent="0.25">
      <c r="A358" s="1"/>
      <c r="B358" s="1"/>
      <c r="C358" s="1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4.25" customHeight="1" x14ac:dyDescent="0.25">
      <c r="A359" s="1"/>
      <c r="B359" s="1"/>
      <c r="C359" s="1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4.25" customHeight="1" x14ac:dyDescent="0.25">
      <c r="A360" s="1"/>
      <c r="B360" s="1"/>
      <c r="C360" s="1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4.25" customHeight="1" x14ac:dyDescent="0.25">
      <c r="A361" s="1"/>
      <c r="B361" s="1"/>
      <c r="C361" s="1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4.25" customHeight="1" x14ac:dyDescent="0.25">
      <c r="A362" s="1"/>
      <c r="B362" s="1"/>
      <c r="C362" s="1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4.25" customHeight="1" x14ac:dyDescent="0.25">
      <c r="A363" s="1"/>
      <c r="B363" s="1"/>
      <c r="C363" s="1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4.25" customHeight="1" x14ac:dyDescent="0.25">
      <c r="A364" s="1"/>
      <c r="B364" s="1"/>
      <c r="C364" s="1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4.25" customHeight="1" x14ac:dyDescent="0.25">
      <c r="A365" s="1"/>
      <c r="B365" s="1"/>
      <c r="C365" s="1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4.25" customHeight="1" x14ac:dyDescent="0.25">
      <c r="A366" s="1"/>
      <c r="B366" s="1"/>
      <c r="C366" s="1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4.25" customHeight="1" x14ac:dyDescent="0.25">
      <c r="A367" s="1"/>
      <c r="B367" s="1"/>
      <c r="C367" s="1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4.25" customHeight="1" x14ac:dyDescent="0.25">
      <c r="A368" s="1"/>
      <c r="B368" s="1"/>
      <c r="C368" s="1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4.25" customHeight="1" x14ac:dyDescent="0.25">
      <c r="A369" s="1"/>
      <c r="B369" s="1"/>
      <c r="C369" s="1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4.25" customHeight="1" x14ac:dyDescent="0.25">
      <c r="A370" s="1"/>
      <c r="B370" s="1"/>
      <c r="C370" s="1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4.25" customHeight="1" x14ac:dyDescent="0.25">
      <c r="A371" s="1"/>
      <c r="B371" s="1"/>
      <c r="C371" s="1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4.25" customHeight="1" x14ac:dyDescent="0.25">
      <c r="A372" s="1"/>
      <c r="B372" s="1"/>
      <c r="C372" s="1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4.25" customHeight="1" x14ac:dyDescent="0.25">
      <c r="A373" s="1"/>
      <c r="B373" s="1"/>
      <c r="C373" s="1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4.25" customHeight="1" x14ac:dyDescent="0.25">
      <c r="A374" s="1"/>
      <c r="B374" s="1"/>
      <c r="C374" s="1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4.25" customHeight="1" x14ac:dyDescent="0.25">
      <c r="A375" s="1"/>
      <c r="B375" s="1"/>
      <c r="C375" s="1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4.25" customHeight="1" x14ac:dyDescent="0.25">
      <c r="A376" s="1"/>
      <c r="B376" s="1"/>
      <c r="C376" s="1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4.25" customHeight="1" x14ac:dyDescent="0.25">
      <c r="A377" s="1"/>
      <c r="B377" s="1"/>
      <c r="C377" s="1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4.25" customHeight="1" x14ac:dyDescent="0.25">
      <c r="A378" s="1"/>
      <c r="B378" s="1"/>
      <c r="C378" s="1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4.25" customHeight="1" x14ac:dyDescent="0.25">
      <c r="A379" s="1"/>
      <c r="B379" s="1"/>
      <c r="C379" s="1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4.25" customHeight="1" x14ac:dyDescent="0.25">
      <c r="A380" s="1"/>
      <c r="B380" s="1"/>
      <c r="C380" s="1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4.25" customHeight="1" x14ac:dyDescent="0.25">
      <c r="A381" s="1"/>
      <c r="B381" s="1"/>
      <c r="C381" s="1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4.25" customHeight="1" x14ac:dyDescent="0.25">
      <c r="A382" s="1"/>
      <c r="B382" s="1"/>
      <c r="C382" s="1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4.25" customHeight="1" x14ac:dyDescent="0.25">
      <c r="A383" s="1"/>
      <c r="B383" s="1"/>
      <c r="C383" s="1"/>
      <c r="D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4.25" customHeight="1" x14ac:dyDescent="0.25">
      <c r="A384" s="1"/>
      <c r="B384" s="1"/>
      <c r="C384" s="1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4.25" customHeight="1" x14ac:dyDescent="0.25">
      <c r="A385" s="1"/>
      <c r="B385" s="1"/>
      <c r="C385" s="1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4.25" customHeight="1" x14ac:dyDescent="0.25">
      <c r="A386" s="1"/>
      <c r="B386" s="1"/>
      <c r="C386" s="1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4.25" customHeight="1" x14ac:dyDescent="0.25">
      <c r="A387" s="1"/>
      <c r="B387" s="1"/>
      <c r="C387" s="1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4.25" customHeight="1" x14ac:dyDescent="0.25">
      <c r="A388" s="1"/>
      <c r="B388" s="1"/>
      <c r="C388" s="1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4.25" customHeight="1" x14ac:dyDescent="0.25">
      <c r="A389" s="1"/>
      <c r="B389" s="1"/>
      <c r="C389" s="1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4.25" customHeight="1" x14ac:dyDescent="0.25">
      <c r="A390" s="1"/>
      <c r="B390" s="1"/>
      <c r="C390" s="1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4.25" customHeight="1" x14ac:dyDescent="0.25">
      <c r="A391" s="1"/>
      <c r="B391" s="1"/>
      <c r="C391" s="1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4.25" customHeight="1" x14ac:dyDescent="0.25">
      <c r="A392" s="1"/>
      <c r="B392" s="1"/>
      <c r="C392" s="1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4.25" customHeight="1" x14ac:dyDescent="0.25">
      <c r="A393" s="1"/>
      <c r="B393" s="1"/>
      <c r="C393" s="1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4.25" customHeight="1" x14ac:dyDescent="0.25">
      <c r="A394" s="1"/>
      <c r="B394" s="1"/>
      <c r="C394" s="1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4.25" customHeight="1" x14ac:dyDescent="0.25">
      <c r="A395" s="1"/>
      <c r="B395" s="1"/>
      <c r="C395" s="1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4.25" customHeight="1" x14ac:dyDescent="0.25">
      <c r="A396" s="1"/>
      <c r="B396" s="1"/>
      <c r="C396" s="1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4.25" customHeight="1" x14ac:dyDescent="0.25">
      <c r="A397" s="1"/>
      <c r="B397" s="1"/>
      <c r="C397" s="1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4.25" customHeight="1" x14ac:dyDescent="0.25">
      <c r="A398" s="1"/>
      <c r="B398" s="1"/>
      <c r="C398" s="1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4.25" customHeight="1" x14ac:dyDescent="0.25">
      <c r="A399" s="1"/>
      <c r="B399" s="1"/>
      <c r="C399" s="1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4.25" customHeight="1" x14ac:dyDescent="0.25">
      <c r="A400" s="1"/>
      <c r="B400" s="1"/>
      <c r="C400" s="1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4.25" customHeight="1" x14ac:dyDescent="0.25">
      <c r="A401" s="1"/>
      <c r="B401" s="1"/>
      <c r="C401" s="1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4.25" customHeight="1" x14ac:dyDescent="0.25">
      <c r="A402" s="1"/>
      <c r="B402" s="1"/>
      <c r="C402" s="1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4.25" customHeight="1" x14ac:dyDescent="0.25">
      <c r="A403" s="1"/>
      <c r="B403" s="1"/>
      <c r="C403" s="1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4.25" customHeight="1" x14ac:dyDescent="0.25">
      <c r="A404" s="1"/>
      <c r="B404" s="1"/>
      <c r="C404" s="1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4.25" customHeight="1" x14ac:dyDescent="0.25">
      <c r="A405" s="1"/>
      <c r="B405" s="1"/>
      <c r="C405" s="1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4.25" customHeight="1" x14ac:dyDescent="0.25">
      <c r="A406" s="1"/>
      <c r="B406" s="1"/>
      <c r="C406" s="1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4.25" customHeight="1" x14ac:dyDescent="0.25">
      <c r="A407" s="1"/>
      <c r="B407" s="1"/>
      <c r="C407" s="1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4.25" customHeight="1" x14ac:dyDescent="0.25">
      <c r="A408" s="1"/>
      <c r="B408" s="1"/>
      <c r="C408" s="1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4.25" customHeight="1" x14ac:dyDescent="0.25">
      <c r="A409" s="1"/>
      <c r="B409" s="1"/>
      <c r="C409" s="1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4.25" customHeight="1" x14ac:dyDescent="0.25">
      <c r="A410" s="1"/>
      <c r="B410" s="1"/>
      <c r="C410" s="1"/>
      <c r="D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4.25" customHeight="1" x14ac:dyDescent="0.25">
      <c r="A411" s="1"/>
      <c r="B411" s="1"/>
      <c r="C411" s="1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4.25" customHeight="1" x14ac:dyDescent="0.25">
      <c r="A412" s="1"/>
      <c r="B412" s="1"/>
      <c r="C412" s="1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4.25" customHeight="1" x14ac:dyDescent="0.25">
      <c r="A413" s="1"/>
      <c r="B413" s="1"/>
      <c r="C413" s="1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4.25" customHeight="1" x14ac:dyDescent="0.25">
      <c r="A414" s="1"/>
      <c r="B414" s="1"/>
      <c r="C414" s="1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4.25" customHeight="1" x14ac:dyDescent="0.25">
      <c r="A415" s="1"/>
      <c r="B415" s="1"/>
      <c r="C415" s="1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4.25" customHeight="1" x14ac:dyDescent="0.25">
      <c r="A416" s="1"/>
      <c r="B416" s="1"/>
      <c r="C416" s="1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4.25" customHeight="1" x14ac:dyDescent="0.25">
      <c r="A417" s="1"/>
      <c r="B417" s="1"/>
      <c r="C417" s="1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4.25" customHeight="1" x14ac:dyDescent="0.25">
      <c r="A418" s="1"/>
      <c r="B418" s="1"/>
      <c r="C418" s="1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4.25" customHeight="1" x14ac:dyDescent="0.25">
      <c r="A419" s="1"/>
      <c r="B419" s="1"/>
      <c r="C419" s="1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4.25" customHeight="1" x14ac:dyDescent="0.25">
      <c r="A420" s="1"/>
      <c r="B420" s="1"/>
      <c r="C420" s="1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4.25" customHeight="1" x14ac:dyDescent="0.25">
      <c r="A421" s="1"/>
      <c r="B421" s="1"/>
      <c r="C421" s="1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4.25" customHeight="1" x14ac:dyDescent="0.25">
      <c r="A422" s="1"/>
      <c r="B422" s="1"/>
      <c r="C422" s="1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4.25" customHeight="1" x14ac:dyDescent="0.25">
      <c r="A423" s="1"/>
      <c r="B423" s="1"/>
      <c r="C423" s="1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4.25" customHeight="1" x14ac:dyDescent="0.25">
      <c r="A424" s="1"/>
      <c r="B424" s="1"/>
      <c r="C424" s="1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4.25" customHeight="1" x14ac:dyDescent="0.25">
      <c r="A425" s="1"/>
      <c r="B425" s="1"/>
      <c r="C425" s="1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4.25" customHeight="1" x14ac:dyDescent="0.25">
      <c r="A426" s="1"/>
      <c r="B426" s="1"/>
      <c r="C426" s="1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4.25" customHeight="1" x14ac:dyDescent="0.25">
      <c r="A427" s="1"/>
      <c r="B427" s="1"/>
      <c r="C427" s="1"/>
      <c r="D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4.25" customHeight="1" x14ac:dyDescent="0.25">
      <c r="A428" s="1"/>
      <c r="B428" s="1"/>
      <c r="C428" s="1"/>
      <c r="D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4.25" customHeight="1" x14ac:dyDescent="0.25">
      <c r="A429" s="1"/>
      <c r="B429" s="1"/>
      <c r="C429" s="1"/>
      <c r="D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4.25" customHeight="1" x14ac:dyDescent="0.25">
      <c r="A430" s="1"/>
      <c r="B430" s="1"/>
      <c r="C430" s="1"/>
      <c r="D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4.25" customHeight="1" x14ac:dyDescent="0.25">
      <c r="A431" s="1"/>
      <c r="B431" s="1"/>
      <c r="C431" s="1"/>
      <c r="D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4.25" customHeight="1" x14ac:dyDescent="0.25">
      <c r="A432" s="1"/>
      <c r="B432" s="1"/>
      <c r="C432" s="1"/>
      <c r="D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4.25" customHeight="1" x14ac:dyDescent="0.25">
      <c r="A433" s="1"/>
      <c r="B433" s="1"/>
      <c r="C433" s="1"/>
      <c r="D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4.25" customHeight="1" x14ac:dyDescent="0.25">
      <c r="A434" s="1"/>
      <c r="B434" s="1"/>
      <c r="C434" s="1"/>
      <c r="D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4.25" customHeight="1" x14ac:dyDescent="0.25">
      <c r="A435" s="1"/>
      <c r="B435" s="1"/>
      <c r="C435" s="1"/>
      <c r="D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4.25" customHeight="1" x14ac:dyDescent="0.25">
      <c r="A436" s="1"/>
      <c r="B436" s="1"/>
      <c r="C436" s="1"/>
      <c r="D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4.25" customHeight="1" x14ac:dyDescent="0.25">
      <c r="A437" s="1"/>
      <c r="B437" s="1"/>
      <c r="C437" s="1"/>
      <c r="D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4.25" customHeight="1" x14ac:dyDescent="0.25">
      <c r="A438" s="1"/>
      <c r="B438" s="1"/>
      <c r="C438" s="1"/>
      <c r="D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4.25" customHeight="1" x14ac:dyDescent="0.25">
      <c r="A439" s="1"/>
      <c r="B439" s="1"/>
      <c r="C439" s="1"/>
      <c r="D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4.25" customHeight="1" x14ac:dyDescent="0.25">
      <c r="A440" s="1"/>
      <c r="B440" s="1"/>
      <c r="C440" s="1"/>
      <c r="D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4.25" customHeight="1" x14ac:dyDescent="0.25">
      <c r="A441" s="1"/>
      <c r="B441" s="1"/>
      <c r="C441" s="1"/>
      <c r="D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4.25" customHeight="1" x14ac:dyDescent="0.25">
      <c r="A442" s="1"/>
      <c r="B442" s="1"/>
      <c r="C442" s="1"/>
      <c r="D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4.25" customHeight="1" x14ac:dyDescent="0.25">
      <c r="A443" s="1"/>
      <c r="B443" s="1"/>
      <c r="C443" s="1"/>
      <c r="D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4.25" customHeight="1" x14ac:dyDescent="0.25">
      <c r="A444" s="1"/>
      <c r="B444" s="1"/>
      <c r="C444" s="1"/>
      <c r="D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4.25" customHeight="1" x14ac:dyDescent="0.25">
      <c r="A445" s="1"/>
      <c r="B445" s="1"/>
      <c r="C445" s="1"/>
      <c r="D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4.25" customHeight="1" x14ac:dyDescent="0.25">
      <c r="A446" s="1"/>
      <c r="B446" s="1"/>
      <c r="C446" s="1"/>
      <c r="D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4.25" customHeight="1" x14ac:dyDescent="0.25">
      <c r="A447" s="1"/>
      <c r="B447" s="1"/>
      <c r="C447" s="1"/>
      <c r="D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4.25" customHeight="1" x14ac:dyDescent="0.25">
      <c r="A448" s="1"/>
      <c r="B448" s="1"/>
      <c r="C448" s="1"/>
      <c r="D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4.25" customHeight="1" x14ac:dyDescent="0.25">
      <c r="A449" s="1"/>
      <c r="B449" s="1"/>
      <c r="C449" s="1"/>
      <c r="D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4.25" customHeight="1" x14ac:dyDescent="0.25">
      <c r="A450" s="1"/>
      <c r="B450" s="1"/>
      <c r="C450" s="1"/>
      <c r="D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4.25" customHeight="1" x14ac:dyDescent="0.25">
      <c r="A451" s="1"/>
      <c r="B451" s="1"/>
      <c r="C451" s="1"/>
      <c r="D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4.25" customHeight="1" x14ac:dyDescent="0.25">
      <c r="A452" s="1"/>
      <c r="B452" s="1"/>
      <c r="C452" s="1"/>
      <c r="D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4.25" customHeight="1" x14ac:dyDescent="0.25">
      <c r="A453" s="1"/>
      <c r="B453" s="1"/>
      <c r="C453" s="1"/>
      <c r="D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4.25" customHeight="1" x14ac:dyDescent="0.25">
      <c r="A454" s="1"/>
      <c r="B454" s="1"/>
      <c r="C454" s="1"/>
      <c r="D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4.25" customHeight="1" x14ac:dyDescent="0.25">
      <c r="A455" s="1"/>
      <c r="B455" s="1"/>
      <c r="C455" s="1"/>
      <c r="D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4.25" customHeight="1" x14ac:dyDescent="0.25">
      <c r="A456" s="1"/>
      <c r="B456" s="1"/>
      <c r="C456" s="1"/>
      <c r="D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4.25" customHeight="1" x14ac:dyDescent="0.25">
      <c r="A457" s="1"/>
      <c r="B457" s="1"/>
      <c r="C457" s="1"/>
      <c r="D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4.25" customHeight="1" x14ac:dyDescent="0.25">
      <c r="A458" s="1"/>
      <c r="B458" s="1"/>
      <c r="C458" s="1"/>
      <c r="D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4.25" customHeight="1" x14ac:dyDescent="0.25">
      <c r="A459" s="1"/>
      <c r="B459" s="1"/>
      <c r="C459" s="1"/>
      <c r="D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4.25" customHeight="1" x14ac:dyDescent="0.25">
      <c r="A460" s="1"/>
      <c r="B460" s="1"/>
      <c r="C460" s="1"/>
      <c r="D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4.25" customHeight="1" x14ac:dyDescent="0.25">
      <c r="A461" s="1"/>
      <c r="B461" s="1"/>
      <c r="C461" s="1"/>
      <c r="D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4.25" customHeight="1" x14ac:dyDescent="0.25">
      <c r="A462" s="1"/>
      <c r="B462" s="1"/>
      <c r="C462" s="1"/>
      <c r="D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4.25" customHeight="1" x14ac:dyDescent="0.25">
      <c r="A463" s="1"/>
      <c r="B463" s="1"/>
      <c r="C463" s="1"/>
      <c r="D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4.25" customHeight="1" x14ac:dyDescent="0.25">
      <c r="A464" s="1"/>
      <c r="B464" s="1"/>
      <c r="C464" s="1"/>
      <c r="D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4.25" customHeight="1" x14ac:dyDescent="0.25">
      <c r="A465" s="1"/>
      <c r="B465" s="1"/>
      <c r="C465" s="1"/>
      <c r="D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4.25" customHeight="1" x14ac:dyDescent="0.25">
      <c r="A466" s="1"/>
      <c r="B466" s="1"/>
      <c r="C466" s="1"/>
      <c r="D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4.25" customHeight="1" x14ac:dyDescent="0.25">
      <c r="A467" s="1"/>
      <c r="B467" s="1"/>
      <c r="C467" s="1"/>
      <c r="D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4.25" customHeight="1" x14ac:dyDescent="0.25">
      <c r="A468" s="1"/>
      <c r="B468" s="1"/>
      <c r="C468" s="1"/>
      <c r="D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4.25" customHeight="1" x14ac:dyDescent="0.25">
      <c r="A469" s="1"/>
      <c r="B469" s="1"/>
      <c r="C469" s="1"/>
      <c r="D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4.25" customHeight="1" x14ac:dyDescent="0.25">
      <c r="A470" s="1"/>
      <c r="B470" s="1"/>
      <c r="C470" s="1"/>
      <c r="D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4.25" customHeight="1" x14ac:dyDescent="0.25">
      <c r="A471" s="1"/>
      <c r="B471" s="1"/>
      <c r="C471" s="1"/>
      <c r="D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4.25" customHeight="1" x14ac:dyDescent="0.25">
      <c r="A472" s="1"/>
      <c r="B472" s="1"/>
      <c r="C472" s="1"/>
      <c r="D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4.25" customHeight="1" x14ac:dyDescent="0.25">
      <c r="A473" s="1"/>
      <c r="B473" s="1"/>
      <c r="C473" s="1"/>
      <c r="D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4.25" customHeight="1" x14ac:dyDescent="0.25">
      <c r="A474" s="1"/>
      <c r="B474" s="1"/>
      <c r="C474" s="1"/>
      <c r="D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4.25" customHeight="1" x14ac:dyDescent="0.25">
      <c r="A475" s="1"/>
      <c r="B475" s="1"/>
      <c r="C475" s="1"/>
      <c r="D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4.25" customHeight="1" x14ac:dyDescent="0.25">
      <c r="A476" s="1"/>
      <c r="B476" s="1"/>
      <c r="C476" s="1"/>
      <c r="D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4.25" customHeight="1" x14ac:dyDescent="0.25">
      <c r="A477" s="1"/>
      <c r="B477" s="1"/>
      <c r="C477" s="1"/>
      <c r="D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4.25" customHeight="1" x14ac:dyDescent="0.25">
      <c r="A478" s="1"/>
      <c r="B478" s="1"/>
      <c r="C478" s="1"/>
      <c r="D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4.25" customHeight="1" x14ac:dyDescent="0.25">
      <c r="A479" s="1"/>
      <c r="B479" s="1"/>
      <c r="C479" s="1"/>
      <c r="D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4.25" customHeight="1" x14ac:dyDescent="0.25">
      <c r="A480" s="1"/>
      <c r="B480" s="1"/>
      <c r="C480" s="1"/>
      <c r="D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4.25" customHeight="1" x14ac:dyDescent="0.25">
      <c r="A481" s="1"/>
      <c r="B481" s="1"/>
      <c r="C481" s="1"/>
      <c r="D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4.25" customHeight="1" x14ac:dyDescent="0.25">
      <c r="A482" s="1"/>
      <c r="B482" s="1"/>
      <c r="C482" s="1"/>
      <c r="D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4.25" customHeight="1" x14ac:dyDescent="0.25">
      <c r="A483" s="1"/>
      <c r="B483" s="1"/>
      <c r="C483" s="1"/>
      <c r="D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4.25" customHeight="1" x14ac:dyDescent="0.25">
      <c r="A484" s="1"/>
      <c r="B484" s="1"/>
      <c r="C484" s="1"/>
      <c r="D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4.25" customHeight="1" x14ac:dyDescent="0.25">
      <c r="A485" s="1"/>
      <c r="B485" s="1"/>
      <c r="C485" s="1"/>
      <c r="D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4.25" customHeight="1" x14ac:dyDescent="0.25">
      <c r="A486" s="1"/>
      <c r="B486" s="1"/>
      <c r="C486" s="1"/>
      <c r="D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4.25" customHeight="1" x14ac:dyDescent="0.25">
      <c r="A487" s="1"/>
      <c r="B487" s="1"/>
      <c r="C487" s="1"/>
      <c r="D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4.25" customHeight="1" x14ac:dyDescent="0.25">
      <c r="A488" s="1"/>
      <c r="B488" s="1"/>
      <c r="C488" s="1"/>
      <c r="D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4.25" customHeight="1" x14ac:dyDescent="0.25">
      <c r="A489" s="1"/>
      <c r="B489" s="1"/>
      <c r="C489" s="1"/>
      <c r="D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4.25" customHeight="1" x14ac:dyDescent="0.25">
      <c r="A490" s="1"/>
      <c r="B490" s="1"/>
      <c r="C490" s="1"/>
      <c r="D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4.25" customHeight="1" x14ac:dyDescent="0.25">
      <c r="A491" s="1"/>
      <c r="B491" s="1"/>
      <c r="C491" s="1"/>
      <c r="D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4.25" customHeight="1" x14ac:dyDescent="0.25">
      <c r="A492" s="1"/>
      <c r="B492" s="1"/>
      <c r="C492" s="1"/>
      <c r="D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4.25" customHeight="1" x14ac:dyDescent="0.25">
      <c r="A493" s="1"/>
      <c r="B493" s="1"/>
      <c r="C493" s="1"/>
      <c r="D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4.25" customHeight="1" x14ac:dyDescent="0.25">
      <c r="A494" s="1"/>
      <c r="B494" s="1"/>
      <c r="C494" s="1"/>
      <c r="D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4.25" customHeight="1" x14ac:dyDescent="0.25">
      <c r="A495" s="1"/>
      <c r="B495" s="1"/>
      <c r="C495" s="1"/>
      <c r="D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4.25" customHeight="1" x14ac:dyDescent="0.25">
      <c r="A496" s="1"/>
      <c r="B496" s="1"/>
      <c r="C496" s="1"/>
      <c r="D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4.25" customHeight="1" x14ac:dyDescent="0.25">
      <c r="A497" s="1"/>
      <c r="B497" s="1"/>
      <c r="C497" s="1"/>
      <c r="D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4.25" customHeight="1" x14ac:dyDescent="0.25">
      <c r="A498" s="1"/>
      <c r="B498" s="1"/>
      <c r="C498" s="1"/>
      <c r="D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4.25" customHeight="1" x14ac:dyDescent="0.25">
      <c r="A499" s="1"/>
      <c r="B499" s="1"/>
      <c r="C499" s="1"/>
      <c r="D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4.25" customHeight="1" x14ac:dyDescent="0.25">
      <c r="A500" s="1"/>
      <c r="B500" s="1"/>
      <c r="C500" s="1"/>
      <c r="D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4.25" customHeight="1" x14ac:dyDescent="0.25">
      <c r="A501" s="1"/>
      <c r="B501" s="1"/>
      <c r="C501" s="1"/>
      <c r="D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4.25" customHeight="1" x14ac:dyDescent="0.25">
      <c r="A502" s="1"/>
      <c r="B502" s="1"/>
      <c r="C502" s="1"/>
      <c r="D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4.25" customHeight="1" x14ac:dyDescent="0.25">
      <c r="A503" s="1"/>
      <c r="B503" s="1"/>
      <c r="C503" s="1"/>
      <c r="D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4.25" customHeight="1" x14ac:dyDescent="0.25">
      <c r="A504" s="1"/>
      <c r="B504" s="1"/>
      <c r="C504" s="1"/>
      <c r="D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4.25" customHeight="1" x14ac:dyDescent="0.25">
      <c r="A505" s="1"/>
      <c r="B505" s="1"/>
      <c r="C505" s="1"/>
      <c r="D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4.25" customHeight="1" x14ac:dyDescent="0.25">
      <c r="A506" s="1"/>
      <c r="B506" s="1"/>
      <c r="C506" s="1"/>
      <c r="D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4.25" customHeight="1" x14ac:dyDescent="0.25">
      <c r="A507" s="1"/>
      <c r="B507" s="1"/>
      <c r="C507" s="1"/>
      <c r="D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4.25" customHeight="1" x14ac:dyDescent="0.25">
      <c r="A508" s="1"/>
      <c r="B508" s="1"/>
      <c r="C508" s="1"/>
      <c r="D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4.25" customHeight="1" x14ac:dyDescent="0.25">
      <c r="A509" s="1"/>
      <c r="B509" s="1"/>
      <c r="C509" s="1"/>
      <c r="D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4.25" customHeight="1" x14ac:dyDescent="0.25">
      <c r="A510" s="1"/>
      <c r="B510" s="1"/>
      <c r="C510" s="1"/>
      <c r="D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4.25" customHeight="1" x14ac:dyDescent="0.25">
      <c r="A511" s="1"/>
      <c r="B511" s="1"/>
      <c r="C511" s="1"/>
      <c r="D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4.25" customHeight="1" x14ac:dyDescent="0.25">
      <c r="A512" s="1"/>
      <c r="B512" s="1"/>
      <c r="C512" s="1"/>
      <c r="D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4.25" customHeight="1" x14ac:dyDescent="0.25">
      <c r="A513" s="1"/>
      <c r="B513" s="1"/>
      <c r="C513" s="1"/>
      <c r="D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4.25" customHeight="1" x14ac:dyDescent="0.25">
      <c r="A514" s="1"/>
      <c r="B514" s="1"/>
      <c r="C514" s="1"/>
      <c r="D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4.25" customHeight="1" x14ac:dyDescent="0.25">
      <c r="A515" s="1"/>
      <c r="B515" s="1"/>
      <c r="C515" s="1"/>
      <c r="D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4.25" customHeight="1" x14ac:dyDescent="0.25">
      <c r="A516" s="1"/>
      <c r="B516" s="1"/>
      <c r="C516" s="1"/>
      <c r="D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4.25" customHeight="1" x14ac:dyDescent="0.25">
      <c r="A517" s="1"/>
      <c r="B517" s="1"/>
      <c r="C517" s="1"/>
      <c r="D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4.25" customHeight="1" x14ac:dyDescent="0.25">
      <c r="A518" s="1"/>
      <c r="B518" s="1"/>
      <c r="C518" s="1"/>
      <c r="D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4.25" customHeight="1" x14ac:dyDescent="0.25">
      <c r="A519" s="1"/>
      <c r="B519" s="1"/>
      <c r="C519" s="1"/>
      <c r="D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4.25" customHeight="1" x14ac:dyDescent="0.25">
      <c r="A520" s="1"/>
      <c r="B520" s="1"/>
      <c r="C520" s="1"/>
      <c r="D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4.25" customHeight="1" x14ac:dyDescent="0.25">
      <c r="A521" s="1"/>
      <c r="B521" s="1"/>
      <c r="C521" s="1"/>
      <c r="D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4.25" customHeight="1" x14ac:dyDescent="0.25">
      <c r="A522" s="1"/>
      <c r="B522" s="1"/>
      <c r="C522" s="1"/>
      <c r="D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4.25" customHeight="1" x14ac:dyDescent="0.25">
      <c r="A523" s="1"/>
      <c r="B523" s="1"/>
      <c r="C523" s="1"/>
      <c r="D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4.25" customHeight="1" x14ac:dyDescent="0.25">
      <c r="A524" s="1"/>
      <c r="B524" s="1"/>
      <c r="C524" s="1"/>
      <c r="D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4.25" customHeight="1" x14ac:dyDescent="0.25">
      <c r="A525" s="1"/>
      <c r="B525" s="1"/>
      <c r="C525" s="1"/>
      <c r="D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4.25" customHeight="1" x14ac:dyDescent="0.25">
      <c r="A526" s="1"/>
      <c r="B526" s="1"/>
      <c r="C526" s="1"/>
      <c r="D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4.25" customHeight="1" x14ac:dyDescent="0.25">
      <c r="A527" s="1"/>
      <c r="B527" s="1"/>
      <c r="C527" s="1"/>
      <c r="D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4.25" customHeight="1" x14ac:dyDescent="0.25">
      <c r="A528" s="1"/>
      <c r="B528" s="1"/>
      <c r="C528" s="1"/>
      <c r="D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4.25" customHeight="1" x14ac:dyDescent="0.25">
      <c r="A529" s="1"/>
      <c r="B529" s="1"/>
      <c r="C529" s="1"/>
      <c r="D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4.25" customHeight="1" x14ac:dyDescent="0.25">
      <c r="A530" s="1"/>
      <c r="B530" s="1"/>
      <c r="C530" s="1"/>
      <c r="D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4.25" customHeight="1" x14ac:dyDescent="0.25">
      <c r="A531" s="1"/>
      <c r="B531" s="1"/>
      <c r="C531" s="1"/>
      <c r="D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4.25" customHeight="1" x14ac:dyDescent="0.25">
      <c r="A532" s="1"/>
      <c r="B532" s="1"/>
      <c r="C532" s="1"/>
      <c r="D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4.25" customHeight="1" x14ac:dyDescent="0.25">
      <c r="A533" s="1"/>
      <c r="B533" s="1"/>
      <c r="C533" s="1"/>
      <c r="D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4.25" customHeight="1" x14ac:dyDescent="0.25">
      <c r="A534" s="1"/>
      <c r="B534" s="1"/>
      <c r="C534" s="1"/>
      <c r="D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4.25" customHeight="1" x14ac:dyDescent="0.25">
      <c r="A535" s="1"/>
      <c r="B535" s="1"/>
      <c r="C535" s="1"/>
      <c r="D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4.25" customHeight="1" x14ac:dyDescent="0.25">
      <c r="A536" s="1"/>
      <c r="B536" s="1"/>
      <c r="C536" s="1"/>
      <c r="D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4.25" customHeight="1" x14ac:dyDescent="0.25">
      <c r="A537" s="1"/>
      <c r="B537" s="1"/>
      <c r="C537" s="1"/>
      <c r="D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4.25" customHeight="1" x14ac:dyDescent="0.25">
      <c r="A538" s="1"/>
      <c r="B538" s="1"/>
      <c r="C538" s="1"/>
      <c r="D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4.25" customHeight="1" x14ac:dyDescent="0.25">
      <c r="A539" s="1"/>
      <c r="B539" s="1"/>
      <c r="C539" s="1"/>
      <c r="D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4.25" customHeight="1" x14ac:dyDescent="0.25">
      <c r="A540" s="1"/>
      <c r="B540" s="1"/>
      <c r="C540" s="1"/>
      <c r="D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4.25" customHeight="1" x14ac:dyDescent="0.25">
      <c r="A541" s="1"/>
      <c r="B541" s="1"/>
      <c r="C541" s="1"/>
      <c r="D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4.25" customHeight="1" x14ac:dyDescent="0.25">
      <c r="A542" s="1"/>
      <c r="B542" s="1"/>
      <c r="C542" s="1"/>
      <c r="D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4.25" customHeight="1" x14ac:dyDescent="0.25">
      <c r="A543" s="1"/>
      <c r="B543" s="1"/>
      <c r="C543" s="1"/>
      <c r="D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4.25" customHeight="1" x14ac:dyDescent="0.25">
      <c r="A544" s="1"/>
      <c r="B544" s="1"/>
      <c r="C544" s="1"/>
      <c r="D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4.25" customHeight="1" x14ac:dyDescent="0.25">
      <c r="A545" s="1"/>
      <c r="B545" s="1"/>
      <c r="C545" s="1"/>
      <c r="D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4.25" customHeight="1" x14ac:dyDescent="0.25">
      <c r="A546" s="1"/>
      <c r="B546" s="1"/>
      <c r="C546" s="1"/>
      <c r="D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4.25" customHeight="1" x14ac:dyDescent="0.25">
      <c r="A547" s="1"/>
      <c r="B547" s="1"/>
      <c r="C547" s="1"/>
      <c r="D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4.25" customHeight="1" x14ac:dyDescent="0.25">
      <c r="A548" s="1"/>
      <c r="B548" s="1"/>
      <c r="C548" s="1"/>
      <c r="D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4.25" customHeight="1" x14ac:dyDescent="0.25">
      <c r="A549" s="1"/>
      <c r="B549" s="1"/>
      <c r="C549" s="1"/>
      <c r="D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4.25" customHeight="1" x14ac:dyDescent="0.25">
      <c r="A550" s="1"/>
      <c r="B550" s="1"/>
      <c r="C550" s="1"/>
      <c r="D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4.25" customHeight="1" x14ac:dyDescent="0.25">
      <c r="A551" s="1"/>
      <c r="B551" s="1"/>
      <c r="C551" s="1"/>
      <c r="D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4.25" customHeight="1" x14ac:dyDescent="0.25">
      <c r="A552" s="1"/>
      <c r="B552" s="1"/>
      <c r="C552" s="1"/>
      <c r="D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4.25" customHeight="1" x14ac:dyDescent="0.25">
      <c r="A553" s="1"/>
      <c r="B553" s="1"/>
      <c r="C553" s="1"/>
      <c r="D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4.25" customHeight="1" x14ac:dyDescent="0.25">
      <c r="A554" s="1"/>
      <c r="B554" s="1"/>
      <c r="C554" s="1"/>
      <c r="D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4.25" customHeight="1" x14ac:dyDescent="0.25">
      <c r="A555" s="1"/>
      <c r="B555" s="1"/>
      <c r="C555" s="1"/>
      <c r="D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4.25" customHeight="1" x14ac:dyDescent="0.25">
      <c r="A556" s="1"/>
      <c r="B556" s="1"/>
      <c r="C556" s="1"/>
      <c r="D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4.25" customHeight="1" x14ac:dyDescent="0.25">
      <c r="A557" s="1"/>
      <c r="B557" s="1"/>
      <c r="C557" s="1"/>
      <c r="D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4.25" customHeight="1" x14ac:dyDescent="0.25">
      <c r="A558" s="1"/>
      <c r="B558" s="1"/>
      <c r="C558" s="1"/>
      <c r="D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4.25" customHeight="1" x14ac:dyDescent="0.25">
      <c r="A559" s="1"/>
      <c r="B559" s="1"/>
      <c r="C559" s="1"/>
      <c r="D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4.25" customHeight="1" x14ac:dyDescent="0.25">
      <c r="A560" s="1"/>
      <c r="B560" s="1"/>
      <c r="C560" s="1"/>
      <c r="D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4.25" customHeight="1" x14ac:dyDescent="0.25">
      <c r="A561" s="1"/>
      <c r="B561" s="1"/>
      <c r="C561" s="1"/>
      <c r="D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4.25" customHeight="1" x14ac:dyDescent="0.25">
      <c r="A562" s="1"/>
      <c r="B562" s="1"/>
      <c r="C562" s="1"/>
      <c r="D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4.25" customHeight="1" x14ac:dyDescent="0.25">
      <c r="A563" s="1"/>
      <c r="B563" s="1"/>
      <c r="C563" s="1"/>
      <c r="D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4.25" customHeight="1" x14ac:dyDescent="0.25">
      <c r="A564" s="1"/>
      <c r="B564" s="1"/>
      <c r="C564" s="1"/>
      <c r="D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4.25" customHeight="1" x14ac:dyDescent="0.25">
      <c r="A565" s="1"/>
      <c r="B565" s="1"/>
      <c r="C565" s="1"/>
      <c r="D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4.25" customHeight="1" x14ac:dyDescent="0.25">
      <c r="A566" s="1"/>
      <c r="B566" s="1"/>
      <c r="C566" s="1"/>
      <c r="D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4.25" customHeight="1" x14ac:dyDescent="0.25">
      <c r="A567" s="1"/>
      <c r="B567" s="1"/>
      <c r="C567" s="1"/>
      <c r="D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4.25" customHeight="1" x14ac:dyDescent="0.25">
      <c r="A568" s="1"/>
      <c r="B568" s="1"/>
      <c r="C568" s="1"/>
      <c r="D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4.25" customHeight="1" x14ac:dyDescent="0.25">
      <c r="A569" s="1"/>
      <c r="B569" s="1"/>
      <c r="C569" s="1"/>
      <c r="D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4.25" customHeight="1" x14ac:dyDescent="0.25">
      <c r="A570" s="1"/>
      <c r="B570" s="1"/>
      <c r="C570" s="1"/>
      <c r="D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4.25" customHeight="1" x14ac:dyDescent="0.25">
      <c r="A571" s="1"/>
      <c r="B571" s="1"/>
      <c r="C571" s="1"/>
      <c r="D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4.25" customHeight="1" x14ac:dyDescent="0.25">
      <c r="A572" s="1"/>
      <c r="B572" s="1"/>
      <c r="C572" s="1"/>
      <c r="D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4.25" customHeight="1" x14ac:dyDescent="0.25">
      <c r="A573" s="1"/>
      <c r="B573" s="1"/>
      <c r="C573" s="1"/>
      <c r="D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4.25" customHeight="1" x14ac:dyDescent="0.25">
      <c r="A574" s="1"/>
      <c r="B574" s="1"/>
      <c r="C574" s="1"/>
      <c r="D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4.25" customHeight="1" x14ac:dyDescent="0.25">
      <c r="A575" s="1"/>
      <c r="B575" s="1"/>
      <c r="C575" s="1"/>
      <c r="D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4.25" customHeight="1" x14ac:dyDescent="0.25">
      <c r="A576" s="1"/>
      <c r="B576" s="1"/>
      <c r="C576" s="1"/>
      <c r="D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4.25" customHeight="1" x14ac:dyDescent="0.25">
      <c r="A577" s="1"/>
      <c r="B577" s="1"/>
      <c r="C577" s="1"/>
      <c r="D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4.25" customHeight="1" x14ac:dyDescent="0.25">
      <c r="A578" s="1"/>
      <c r="B578" s="1"/>
      <c r="C578" s="1"/>
      <c r="D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4.25" customHeight="1" x14ac:dyDescent="0.25">
      <c r="A579" s="1"/>
      <c r="B579" s="1"/>
      <c r="C579" s="1"/>
      <c r="D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4.25" customHeight="1" x14ac:dyDescent="0.25">
      <c r="A580" s="1"/>
      <c r="B580" s="1"/>
      <c r="C580" s="1"/>
      <c r="D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4.25" customHeight="1" x14ac:dyDescent="0.25">
      <c r="A581" s="1"/>
      <c r="B581" s="1"/>
      <c r="C581" s="1"/>
      <c r="D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4.25" customHeight="1" x14ac:dyDescent="0.25">
      <c r="A582" s="1"/>
      <c r="B582" s="1"/>
      <c r="C582" s="1"/>
      <c r="D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4.25" customHeight="1" x14ac:dyDescent="0.25">
      <c r="A583" s="1"/>
      <c r="B583" s="1"/>
      <c r="C583" s="1"/>
      <c r="D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4.25" customHeight="1" x14ac:dyDescent="0.25">
      <c r="A584" s="1"/>
      <c r="B584" s="1"/>
      <c r="C584" s="1"/>
      <c r="D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4.25" customHeight="1" x14ac:dyDescent="0.25">
      <c r="A585" s="1"/>
      <c r="B585" s="1"/>
      <c r="C585" s="1"/>
      <c r="D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4.25" customHeight="1" x14ac:dyDescent="0.25">
      <c r="A586" s="1"/>
      <c r="B586" s="1"/>
      <c r="C586" s="1"/>
      <c r="D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4.25" customHeight="1" x14ac:dyDescent="0.25">
      <c r="A587" s="1"/>
      <c r="B587" s="1"/>
      <c r="C587" s="1"/>
      <c r="D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4.25" customHeight="1" x14ac:dyDescent="0.25">
      <c r="A588" s="1"/>
      <c r="B588" s="1"/>
      <c r="C588" s="1"/>
      <c r="D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4.25" customHeight="1" x14ac:dyDescent="0.25">
      <c r="A589" s="1"/>
      <c r="B589" s="1"/>
      <c r="C589" s="1"/>
      <c r="D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4.25" customHeight="1" x14ac:dyDescent="0.25">
      <c r="A590" s="1"/>
      <c r="B590" s="1"/>
      <c r="C590" s="1"/>
      <c r="D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4.25" customHeight="1" x14ac:dyDescent="0.25">
      <c r="A591" s="1"/>
      <c r="B591" s="1"/>
      <c r="C591" s="1"/>
      <c r="D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4.25" customHeight="1" x14ac:dyDescent="0.25">
      <c r="A592" s="1"/>
      <c r="B592" s="1"/>
      <c r="C592" s="1"/>
      <c r="D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4.25" customHeight="1" x14ac:dyDescent="0.25">
      <c r="A593" s="1"/>
      <c r="B593" s="1"/>
      <c r="C593" s="1"/>
      <c r="D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4.25" customHeight="1" x14ac:dyDescent="0.25">
      <c r="A594" s="1"/>
      <c r="B594" s="1"/>
      <c r="C594" s="1"/>
      <c r="D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4.25" customHeight="1" x14ac:dyDescent="0.25">
      <c r="A595" s="1"/>
      <c r="B595" s="1"/>
      <c r="C595" s="1"/>
      <c r="D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4.25" customHeight="1" x14ac:dyDescent="0.25">
      <c r="A596" s="1"/>
      <c r="B596" s="1"/>
      <c r="C596" s="1"/>
      <c r="D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4.25" customHeight="1" x14ac:dyDescent="0.25">
      <c r="A597" s="1"/>
      <c r="B597" s="1"/>
      <c r="C597" s="1"/>
      <c r="D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4.25" customHeight="1" x14ac:dyDescent="0.25">
      <c r="A598" s="1"/>
      <c r="B598" s="1"/>
      <c r="C598" s="1"/>
      <c r="D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4.25" customHeight="1" x14ac:dyDescent="0.25">
      <c r="A599" s="1"/>
      <c r="B599" s="1"/>
      <c r="C599" s="1"/>
      <c r="D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4.25" customHeight="1" x14ac:dyDescent="0.25">
      <c r="A600" s="1"/>
      <c r="B600" s="1"/>
      <c r="C600" s="1"/>
      <c r="D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4.25" customHeight="1" x14ac:dyDescent="0.25">
      <c r="A601" s="1"/>
      <c r="B601" s="1"/>
      <c r="C601" s="1"/>
      <c r="D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4.25" customHeight="1" x14ac:dyDescent="0.25">
      <c r="A602" s="1"/>
      <c r="B602" s="1"/>
      <c r="C602" s="1"/>
      <c r="D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4.25" customHeight="1" x14ac:dyDescent="0.25">
      <c r="A603" s="1"/>
      <c r="B603" s="1"/>
      <c r="C603" s="1"/>
      <c r="D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4.25" customHeight="1" x14ac:dyDescent="0.25">
      <c r="A604" s="1"/>
      <c r="B604" s="1"/>
      <c r="C604" s="1"/>
      <c r="D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4.25" customHeight="1" x14ac:dyDescent="0.25">
      <c r="A605" s="1"/>
      <c r="B605" s="1"/>
      <c r="C605" s="1"/>
      <c r="D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4.25" customHeight="1" x14ac:dyDescent="0.25">
      <c r="A606" s="1"/>
      <c r="B606" s="1"/>
      <c r="C606" s="1"/>
      <c r="D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4.25" customHeight="1" x14ac:dyDescent="0.25">
      <c r="A607" s="1"/>
      <c r="B607" s="1"/>
      <c r="C607" s="1"/>
      <c r="D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4.25" customHeight="1" x14ac:dyDescent="0.25">
      <c r="A608" s="1"/>
      <c r="B608" s="1"/>
      <c r="C608" s="1"/>
      <c r="D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4.25" customHeight="1" x14ac:dyDescent="0.25">
      <c r="A609" s="1"/>
      <c r="B609" s="1"/>
      <c r="C609" s="1"/>
      <c r="D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4.25" customHeight="1" x14ac:dyDescent="0.25">
      <c r="A610" s="1"/>
      <c r="B610" s="1"/>
      <c r="C610" s="1"/>
      <c r="D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4.25" customHeight="1" x14ac:dyDescent="0.25">
      <c r="A611" s="1"/>
      <c r="B611" s="1"/>
      <c r="C611" s="1"/>
      <c r="D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4.25" customHeight="1" x14ac:dyDescent="0.25">
      <c r="A612" s="1"/>
      <c r="B612" s="1"/>
      <c r="C612" s="1"/>
      <c r="D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4.25" customHeight="1" x14ac:dyDescent="0.25">
      <c r="A613" s="1"/>
      <c r="B613" s="1"/>
      <c r="C613" s="1"/>
      <c r="D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4.25" customHeight="1" x14ac:dyDescent="0.25">
      <c r="A614" s="1"/>
      <c r="B614" s="1"/>
      <c r="C614" s="1"/>
      <c r="D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4.25" customHeight="1" x14ac:dyDescent="0.25">
      <c r="A615" s="1"/>
      <c r="B615" s="1"/>
      <c r="C615" s="1"/>
      <c r="D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4.25" customHeight="1" x14ac:dyDescent="0.25">
      <c r="A616" s="1"/>
      <c r="B616" s="1"/>
      <c r="C616" s="1"/>
      <c r="D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4.25" customHeight="1" x14ac:dyDescent="0.25">
      <c r="A617" s="1"/>
      <c r="B617" s="1"/>
      <c r="C617" s="1"/>
      <c r="D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4.25" customHeight="1" x14ac:dyDescent="0.25">
      <c r="A618" s="1"/>
      <c r="B618" s="1"/>
      <c r="C618" s="1"/>
      <c r="D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4.25" customHeight="1" x14ac:dyDescent="0.25">
      <c r="A619" s="1"/>
      <c r="B619" s="1"/>
      <c r="C619" s="1"/>
      <c r="D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4.25" customHeight="1" x14ac:dyDescent="0.25">
      <c r="A620" s="1"/>
      <c r="B620" s="1"/>
      <c r="C620" s="1"/>
      <c r="D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4.25" customHeight="1" x14ac:dyDescent="0.25">
      <c r="A621" s="1"/>
      <c r="B621" s="1"/>
      <c r="C621" s="1"/>
      <c r="D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4.25" customHeight="1" x14ac:dyDescent="0.25">
      <c r="A622" s="1"/>
      <c r="B622" s="1"/>
      <c r="C622" s="1"/>
      <c r="D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4.25" customHeight="1" x14ac:dyDescent="0.25">
      <c r="A623" s="1"/>
      <c r="B623" s="1"/>
      <c r="C623" s="1"/>
      <c r="D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4.25" customHeight="1" x14ac:dyDescent="0.25">
      <c r="A624" s="1"/>
      <c r="B624" s="1"/>
      <c r="C624" s="1"/>
      <c r="D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4.25" customHeight="1" x14ac:dyDescent="0.25">
      <c r="A625" s="1"/>
      <c r="B625" s="1"/>
      <c r="C625" s="1"/>
      <c r="D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4.25" customHeight="1" x14ac:dyDescent="0.25">
      <c r="A626" s="1"/>
      <c r="B626" s="1"/>
      <c r="C626" s="1"/>
      <c r="D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4.25" customHeight="1" x14ac:dyDescent="0.25">
      <c r="A627" s="1"/>
      <c r="B627" s="1"/>
      <c r="C627" s="1"/>
      <c r="D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4.25" customHeight="1" x14ac:dyDescent="0.25">
      <c r="A628" s="1"/>
      <c r="B628" s="1"/>
      <c r="C628" s="1"/>
      <c r="D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4.25" customHeight="1" x14ac:dyDescent="0.25">
      <c r="A629" s="1"/>
      <c r="B629" s="1"/>
      <c r="C629" s="1"/>
      <c r="D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4.25" customHeight="1" x14ac:dyDescent="0.25">
      <c r="A630" s="1"/>
      <c r="B630" s="1"/>
      <c r="C630" s="1"/>
      <c r="D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4.25" customHeight="1" x14ac:dyDescent="0.25">
      <c r="A631" s="1"/>
      <c r="B631" s="1"/>
      <c r="C631" s="1"/>
      <c r="D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4.25" customHeight="1" x14ac:dyDescent="0.25">
      <c r="A632" s="1"/>
      <c r="B632" s="1"/>
      <c r="C632" s="1"/>
      <c r="D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4.25" customHeight="1" x14ac:dyDescent="0.25">
      <c r="A633" s="1"/>
      <c r="B633" s="1"/>
      <c r="C633" s="1"/>
      <c r="D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4.25" customHeight="1" x14ac:dyDescent="0.25">
      <c r="A634" s="1"/>
      <c r="B634" s="1"/>
      <c r="C634" s="1"/>
      <c r="D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4.25" customHeight="1" x14ac:dyDescent="0.25">
      <c r="A635" s="1"/>
      <c r="B635" s="1"/>
      <c r="C635" s="1"/>
      <c r="D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4.25" customHeight="1" x14ac:dyDescent="0.25">
      <c r="A636" s="1"/>
      <c r="B636" s="1"/>
      <c r="C636" s="1"/>
      <c r="D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4.25" customHeight="1" x14ac:dyDescent="0.25">
      <c r="A637" s="1"/>
      <c r="B637" s="1"/>
      <c r="C637" s="1"/>
      <c r="D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4.25" customHeight="1" x14ac:dyDescent="0.25">
      <c r="A638" s="1"/>
      <c r="B638" s="1"/>
      <c r="C638" s="1"/>
      <c r="D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4.25" customHeight="1" x14ac:dyDescent="0.25">
      <c r="A639" s="1"/>
      <c r="B639" s="1"/>
      <c r="C639" s="1"/>
      <c r="D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4.25" customHeight="1" x14ac:dyDescent="0.25">
      <c r="A640" s="1"/>
      <c r="B640" s="1"/>
      <c r="C640" s="1"/>
      <c r="D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4.25" customHeight="1" x14ac:dyDescent="0.25">
      <c r="A641" s="1"/>
      <c r="B641" s="1"/>
      <c r="C641" s="1"/>
      <c r="D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4.25" customHeight="1" x14ac:dyDescent="0.25">
      <c r="A642" s="1"/>
      <c r="B642" s="1"/>
      <c r="C642" s="1"/>
      <c r="D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4.25" customHeight="1" x14ac:dyDescent="0.25">
      <c r="A643" s="1"/>
      <c r="B643" s="1"/>
      <c r="C643" s="1"/>
      <c r="D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4.25" customHeight="1" x14ac:dyDescent="0.25">
      <c r="A644" s="1"/>
      <c r="B644" s="1"/>
      <c r="C644" s="1"/>
      <c r="D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4.25" customHeight="1" x14ac:dyDescent="0.25">
      <c r="A645" s="1"/>
      <c r="B645" s="1"/>
      <c r="C645" s="1"/>
      <c r="D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4.25" customHeight="1" x14ac:dyDescent="0.25">
      <c r="A646" s="1"/>
      <c r="B646" s="1"/>
      <c r="C646" s="1"/>
      <c r="D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4.25" customHeight="1" x14ac:dyDescent="0.25">
      <c r="A647" s="1"/>
      <c r="B647" s="1"/>
      <c r="C647" s="1"/>
      <c r="D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4.25" customHeight="1" x14ac:dyDescent="0.25">
      <c r="A648" s="1"/>
      <c r="B648" s="1"/>
      <c r="C648" s="1"/>
      <c r="D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4.25" customHeight="1" x14ac:dyDescent="0.25">
      <c r="A649" s="1"/>
      <c r="B649" s="1"/>
      <c r="C649" s="1"/>
      <c r="D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4.25" customHeight="1" x14ac:dyDescent="0.25">
      <c r="A650" s="1"/>
      <c r="B650" s="1"/>
      <c r="C650" s="1"/>
      <c r="D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4.25" customHeight="1" x14ac:dyDescent="0.25">
      <c r="A651" s="1"/>
      <c r="B651" s="1"/>
      <c r="C651" s="1"/>
      <c r="D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4.25" customHeight="1" x14ac:dyDescent="0.25">
      <c r="A652" s="1"/>
      <c r="B652" s="1"/>
      <c r="C652" s="1"/>
      <c r="D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4.25" customHeight="1" x14ac:dyDescent="0.25">
      <c r="A653" s="1"/>
      <c r="B653" s="1"/>
      <c r="C653" s="1"/>
      <c r="D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4.25" customHeight="1" x14ac:dyDescent="0.25">
      <c r="A654" s="1"/>
      <c r="B654" s="1"/>
      <c r="C654" s="1"/>
      <c r="D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4.25" customHeight="1" x14ac:dyDescent="0.25">
      <c r="A655" s="1"/>
      <c r="B655" s="1"/>
      <c r="C655" s="1"/>
      <c r="D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4.25" customHeight="1" x14ac:dyDescent="0.25">
      <c r="A656" s="1"/>
      <c r="B656" s="1"/>
      <c r="C656" s="1"/>
      <c r="D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4.25" customHeight="1" x14ac:dyDescent="0.25">
      <c r="A657" s="1"/>
      <c r="B657" s="1"/>
      <c r="C657" s="1"/>
      <c r="D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4.25" customHeight="1" x14ac:dyDescent="0.25">
      <c r="A658" s="1"/>
      <c r="B658" s="1"/>
      <c r="C658" s="1"/>
      <c r="D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4.25" customHeight="1" x14ac:dyDescent="0.25">
      <c r="A659" s="1"/>
      <c r="B659" s="1"/>
      <c r="C659" s="1"/>
      <c r="D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4.25" customHeight="1" x14ac:dyDescent="0.25">
      <c r="A660" s="1"/>
      <c r="B660" s="1"/>
      <c r="C660" s="1"/>
      <c r="D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4.25" customHeight="1" x14ac:dyDescent="0.25">
      <c r="A661" s="1"/>
      <c r="B661" s="1"/>
      <c r="C661" s="1"/>
      <c r="D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4.25" customHeight="1" x14ac:dyDescent="0.25">
      <c r="A662" s="1"/>
      <c r="B662" s="1"/>
      <c r="C662" s="1"/>
      <c r="D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4.25" customHeight="1" x14ac:dyDescent="0.25">
      <c r="A663" s="1"/>
      <c r="B663" s="1"/>
      <c r="C663" s="1"/>
      <c r="D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4.25" customHeight="1" x14ac:dyDescent="0.25">
      <c r="A664" s="1"/>
      <c r="B664" s="1"/>
      <c r="C664" s="1"/>
      <c r="D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4.25" customHeight="1" x14ac:dyDescent="0.25">
      <c r="A665" s="1"/>
      <c r="B665" s="1"/>
      <c r="C665" s="1"/>
      <c r="D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4.25" customHeight="1" x14ac:dyDescent="0.25">
      <c r="A666" s="1"/>
      <c r="B666" s="1"/>
      <c r="C666" s="1"/>
      <c r="D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4.25" customHeight="1" x14ac:dyDescent="0.25">
      <c r="A667" s="1"/>
      <c r="B667" s="1"/>
      <c r="C667" s="1"/>
      <c r="D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4.25" customHeight="1" x14ac:dyDescent="0.25">
      <c r="A668" s="1"/>
      <c r="B668" s="1"/>
      <c r="C668" s="1"/>
      <c r="D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4.25" customHeight="1" x14ac:dyDescent="0.25">
      <c r="A669" s="1"/>
      <c r="B669" s="1"/>
      <c r="C669" s="1"/>
      <c r="D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4.25" customHeight="1" x14ac:dyDescent="0.25">
      <c r="A670" s="1"/>
      <c r="B670" s="1"/>
      <c r="C670" s="1"/>
      <c r="D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4.25" customHeight="1" x14ac:dyDescent="0.25">
      <c r="A671" s="1"/>
      <c r="B671" s="1"/>
      <c r="C671" s="1"/>
      <c r="D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4.25" customHeight="1" x14ac:dyDescent="0.25">
      <c r="A672" s="1"/>
      <c r="B672" s="1"/>
      <c r="C672" s="1"/>
      <c r="D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4.25" customHeight="1" x14ac:dyDescent="0.25">
      <c r="A673" s="1"/>
      <c r="B673" s="1"/>
      <c r="C673" s="1"/>
      <c r="D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4.25" customHeight="1" x14ac:dyDescent="0.25">
      <c r="A674" s="1"/>
      <c r="B674" s="1"/>
      <c r="C674" s="1"/>
      <c r="D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4.25" customHeight="1" x14ac:dyDescent="0.25">
      <c r="A675" s="1"/>
      <c r="B675" s="1"/>
      <c r="C675" s="1"/>
      <c r="D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4.25" customHeight="1" x14ac:dyDescent="0.25">
      <c r="A676" s="1"/>
      <c r="B676" s="1"/>
      <c r="C676" s="1"/>
      <c r="D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4.25" customHeight="1" x14ac:dyDescent="0.25">
      <c r="A677" s="1"/>
      <c r="B677" s="1"/>
      <c r="C677" s="1"/>
      <c r="D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4.25" customHeight="1" x14ac:dyDescent="0.25">
      <c r="A678" s="1"/>
      <c r="B678" s="1"/>
      <c r="C678" s="1"/>
      <c r="D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4.25" customHeight="1" x14ac:dyDescent="0.25">
      <c r="A679" s="1"/>
      <c r="B679" s="1"/>
      <c r="C679" s="1"/>
      <c r="D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4.25" customHeight="1" x14ac:dyDescent="0.25">
      <c r="A680" s="1"/>
      <c r="B680" s="1"/>
      <c r="C680" s="1"/>
      <c r="D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4.25" customHeight="1" x14ac:dyDescent="0.25">
      <c r="A681" s="1"/>
      <c r="B681" s="1"/>
      <c r="C681" s="1"/>
      <c r="D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4.25" customHeight="1" x14ac:dyDescent="0.25">
      <c r="A682" s="1"/>
      <c r="B682" s="1"/>
      <c r="C682" s="1"/>
      <c r="D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4.25" customHeight="1" x14ac:dyDescent="0.25">
      <c r="A683" s="1"/>
      <c r="B683" s="1"/>
      <c r="C683" s="1"/>
      <c r="D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4.25" customHeight="1" x14ac:dyDescent="0.25">
      <c r="A684" s="1"/>
      <c r="B684" s="1"/>
      <c r="C684" s="1"/>
      <c r="D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4.25" customHeight="1" x14ac:dyDescent="0.25">
      <c r="A685" s="1"/>
      <c r="B685" s="1"/>
      <c r="C685" s="1"/>
      <c r="D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4.25" customHeight="1" x14ac:dyDescent="0.25">
      <c r="A686" s="1"/>
      <c r="B686" s="1"/>
      <c r="C686" s="1"/>
      <c r="D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4.25" customHeight="1" x14ac:dyDescent="0.25">
      <c r="A687" s="1"/>
      <c r="B687" s="1"/>
      <c r="C687" s="1"/>
      <c r="D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4.25" customHeight="1" x14ac:dyDescent="0.25">
      <c r="A688" s="1"/>
      <c r="B688" s="1"/>
      <c r="C688" s="1"/>
      <c r="D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4.25" customHeight="1" x14ac:dyDescent="0.25">
      <c r="A689" s="1"/>
      <c r="B689" s="1"/>
      <c r="C689" s="1"/>
      <c r="D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4.25" customHeight="1" x14ac:dyDescent="0.25">
      <c r="A690" s="1"/>
      <c r="B690" s="1"/>
      <c r="C690" s="1"/>
      <c r="D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4.25" customHeight="1" x14ac:dyDescent="0.25">
      <c r="A691" s="1"/>
      <c r="B691" s="1"/>
      <c r="C691" s="1"/>
      <c r="D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4.25" customHeight="1" x14ac:dyDescent="0.25">
      <c r="A692" s="1"/>
      <c r="B692" s="1"/>
      <c r="C692" s="1"/>
      <c r="D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4.25" customHeight="1" x14ac:dyDescent="0.25">
      <c r="A693" s="1"/>
      <c r="B693" s="1"/>
      <c r="C693" s="1"/>
      <c r="D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4.25" customHeight="1" x14ac:dyDescent="0.25">
      <c r="A694" s="1"/>
      <c r="B694" s="1"/>
      <c r="C694" s="1"/>
      <c r="D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4.25" customHeight="1" x14ac:dyDescent="0.25">
      <c r="A695" s="1"/>
      <c r="B695" s="1"/>
      <c r="C695" s="1"/>
      <c r="D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4.25" customHeight="1" x14ac:dyDescent="0.25">
      <c r="A696" s="1"/>
      <c r="B696" s="1"/>
      <c r="C696" s="1"/>
      <c r="D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4.25" customHeight="1" x14ac:dyDescent="0.25">
      <c r="A697" s="1"/>
      <c r="B697" s="1"/>
      <c r="C697" s="1"/>
      <c r="D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4.25" customHeight="1" x14ac:dyDescent="0.25">
      <c r="A698" s="1"/>
      <c r="B698" s="1"/>
      <c r="C698" s="1"/>
      <c r="D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4.25" customHeight="1" x14ac:dyDescent="0.25">
      <c r="A699" s="1"/>
      <c r="B699" s="1"/>
      <c r="C699" s="1"/>
      <c r="D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4.25" customHeight="1" x14ac:dyDescent="0.25">
      <c r="A700" s="1"/>
      <c r="B700" s="1"/>
      <c r="C700" s="1"/>
      <c r="D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4.25" customHeight="1" x14ac:dyDescent="0.25">
      <c r="A701" s="1"/>
      <c r="B701" s="1"/>
      <c r="C701" s="1"/>
      <c r="D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4.25" customHeight="1" x14ac:dyDescent="0.25">
      <c r="A702" s="1"/>
      <c r="B702" s="1"/>
      <c r="C702" s="1"/>
      <c r="D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4.25" customHeight="1" x14ac:dyDescent="0.25">
      <c r="A703" s="1"/>
      <c r="B703" s="1"/>
      <c r="C703" s="1"/>
      <c r="D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4.25" customHeight="1" x14ac:dyDescent="0.25">
      <c r="A704" s="1"/>
      <c r="B704" s="1"/>
      <c r="C704" s="1"/>
      <c r="D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4.25" customHeight="1" x14ac:dyDescent="0.25">
      <c r="A705" s="1"/>
      <c r="B705" s="1"/>
      <c r="C705" s="1"/>
      <c r="D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4.25" customHeight="1" x14ac:dyDescent="0.25">
      <c r="A706" s="1"/>
      <c r="B706" s="1"/>
      <c r="C706" s="1"/>
      <c r="D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4.25" customHeight="1" x14ac:dyDescent="0.25">
      <c r="A707" s="1"/>
      <c r="B707" s="1"/>
      <c r="C707" s="1"/>
      <c r="D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4.25" customHeight="1" x14ac:dyDescent="0.25">
      <c r="A708" s="1"/>
      <c r="B708" s="1"/>
      <c r="C708" s="1"/>
      <c r="D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4.25" customHeight="1" x14ac:dyDescent="0.25">
      <c r="A709" s="1"/>
      <c r="B709" s="1"/>
      <c r="C709" s="1"/>
      <c r="D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4.25" customHeight="1" x14ac:dyDescent="0.25">
      <c r="A710" s="1"/>
      <c r="B710" s="1"/>
      <c r="C710" s="1"/>
      <c r="D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4.25" customHeight="1" x14ac:dyDescent="0.25">
      <c r="A711" s="1"/>
      <c r="B711" s="1"/>
      <c r="C711" s="1"/>
      <c r="D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4.25" customHeight="1" x14ac:dyDescent="0.25">
      <c r="A712" s="1"/>
      <c r="B712" s="1"/>
      <c r="C712" s="1"/>
      <c r="D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4.25" customHeight="1" x14ac:dyDescent="0.25">
      <c r="A713" s="1"/>
      <c r="B713" s="1"/>
      <c r="C713" s="1"/>
      <c r="D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4.25" customHeight="1" x14ac:dyDescent="0.25">
      <c r="A714" s="1"/>
      <c r="B714" s="1"/>
      <c r="C714" s="1"/>
      <c r="D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4.25" customHeight="1" x14ac:dyDescent="0.25">
      <c r="A715" s="1"/>
      <c r="B715" s="1"/>
      <c r="C715" s="1"/>
      <c r="D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4.25" customHeight="1" x14ac:dyDescent="0.25">
      <c r="A716" s="1"/>
      <c r="B716" s="1"/>
      <c r="C716" s="1"/>
      <c r="D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4.25" customHeight="1" x14ac:dyDescent="0.25">
      <c r="A717" s="1"/>
      <c r="B717" s="1"/>
      <c r="C717" s="1"/>
      <c r="D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4.25" customHeight="1" x14ac:dyDescent="0.25">
      <c r="A718" s="1"/>
      <c r="B718" s="1"/>
      <c r="C718" s="1"/>
      <c r="D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4.25" customHeight="1" x14ac:dyDescent="0.25">
      <c r="A719" s="1"/>
      <c r="B719" s="1"/>
      <c r="C719" s="1"/>
      <c r="D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4.25" customHeight="1" x14ac:dyDescent="0.25">
      <c r="A720" s="1"/>
      <c r="B720" s="1"/>
      <c r="C720" s="1"/>
      <c r="D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4.25" customHeight="1" x14ac:dyDescent="0.25">
      <c r="A721" s="1"/>
      <c r="B721" s="1"/>
      <c r="C721" s="1"/>
      <c r="D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4.25" customHeight="1" x14ac:dyDescent="0.25">
      <c r="A722" s="1"/>
      <c r="B722" s="1"/>
      <c r="C722" s="1"/>
      <c r="D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4.25" customHeight="1" x14ac:dyDescent="0.25">
      <c r="A723" s="1"/>
      <c r="B723" s="1"/>
      <c r="C723" s="1"/>
      <c r="D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4.25" customHeight="1" x14ac:dyDescent="0.25">
      <c r="A724" s="1"/>
      <c r="B724" s="1"/>
      <c r="C724" s="1"/>
      <c r="D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4.25" customHeight="1" x14ac:dyDescent="0.25">
      <c r="A725" s="1"/>
      <c r="B725" s="1"/>
      <c r="C725" s="1"/>
      <c r="D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4.25" customHeight="1" x14ac:dyDescent="0.25">
      <c r="A726" s="1"/>
      <c r="B726" s="1"/>
      <c r="C726" s="1"/>
      <c r="D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4.25" customHeight="1" x14ac:dyDescent="0.25">
      <c r="A727" s="1"/>
      <c r="B727" s="1"/>
      <c r="C727" s="1"/>
      <c r="D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4.25" customHeight="1" x14ac:dyDescent="0.25">
      <c r="A728" s="1"/>
      <c r="B728" s="1"/>
      <c r="C728" s="1"/>
      <c r="D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4.25" customHeight="1" x14ac:dyDescent="0.25">
      <c r="A729" s="1"/>
      <c r="B729" s="1"/>
      <c r="C729" s="1"/>
      <c r="D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4.25" customHeight="1" x14ac:dyDescent="0.25">
      <c r="A730" s="1"/>
      <c r="B730" s="1"/>
      <c r="C730" s="1"/>
      <c r="D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4.25" customHeight="1" x14ac:dyDescent="0.25">
      <c r="A731" s="1"/>
      <c r="B731" s="1"/>
      <c r="C731" s="1"/>
      <c r="D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4.25" customHeight="1" x14ac:dyDescent="0.25">
      <c r="A732" s="1"/>
      <c r="B732" s="1"/>
      <c r="C732" s="1"/>
      <c r="D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4.25" customHeight="1" x14ac:dyDescent="0.25">
      <c r="A733" s="1"/>
      <c r="B733" s="1"/>
      <c r="C733" s="1"/>
      <c r="D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4.25" customHeight="1" x14ac:dyDescent="0.25">
      <c r="A734" s="1"/>
      <c r="B734" s="1"/>
      <c r="C734" s="1"/>
      <c r="D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4.25" customHeight="1" x14ac:dyDescent="0.25">
      <c r="A735" s="1"/>
      <c r="B735" s="1"/>
      <c r="C735" s="1"/>
      <c r="D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4.25" customHeight="1" x14ac:dyDescent="0.25">
      <c r="A736" s="1"/>
      <c r="B736" s="1"/>
      <c r="C736" s="1"/>
      <c r="D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4.25" customHeight="1" x14ac:dyDescent="0.25">
      <c r="A737" s="1"/>
      <c r="B737" s="1"/>
      <c r="C737" s="1"/>
      <c r="D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4.25" customHeight="1" x14ac:dyDescent="0.25">
      <c r="A738" s="1"/>
      <c r="B738" s="1"/>
      <c r="C738" s="1"/>
      <c r="D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4.25" customHeight="1" x14ac:dyDescent="0.25">
      <c r="A739" s="1"/>
      <c r="B739" s="1"/>
      <c r="C739" s="1"/>
      <c r="D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4.25" customHeight="1" x14ac:dyDescent="0.25">
      <c r="A740" s="1"/>
      <c r="B740" s="1"/>
      <c r="C740" s="1"/>
      <c r="D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4.25" customHeight="1" x14ac:dyDescent="0.25">
      <c r="A741" s="1"/>
      <c r="B741" s="1"/>
      <c r="C741" s="1"/>
      <c r="D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4.25" customHeight="1" x14ac:dyDescent="0.25">
      <c r="A742" s="1"/>
      <c r="B742" s="1"/>
      <c r="C742" s="1"/>
      <c r="D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4.25" customHeight="1" x14ac:dyDescent="0.25">
      <c r="A743" s="1"/>
      <c r="B743" s="1"/>
      <c r="C743" s="1"/>
      <c r="D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4.25" customHeight="1" x14ac:dyDescent="0.25">
      <c r="A744" s="1"/>
      <c r="B744" s="1"/>
      <c r="C744" s="1"/>
      <c r="D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4.25" customHeight="1" x14ac:dyDescent="0.25">
      <c r="A745" s="1"/>
      <c r="B745" s="1"/>
      <c r="C745" s="1"/>
      <c r="D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4.25" customHeight="1" x14ac:dyDescent="0.25">
      <c r="A746" s="1"/>
      <c r="B746" s="1"/>
      <c r="C746" s="1"/>
      <c r="D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4.25" customHeight="1" x14ac:dyDescent="0.25">
      <c r="A747" s="1"/>
      <c r="B747" s="1"/>
      <c r="C747" s="1"/>
      <c r="D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4.25" customHeight="1" x14ac:dyDescent="0.25">
      <c r="A748" s="1"/>
      <c r="B748" s="1"/>
      <c r="C748" s="1"/>
      <c r="D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4.25" customHeight="1" x14ac:dyDescent="0.25">
      <c r="A749" s="1"/>
      <c r="B749" s="1"/>
      <c r="C749" s="1"/>
      <c r="D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4.25" customHeight="1" x14ac:dyDescent="0.25">
      <c r="A750" s="1"/>
      <c r="B750" s="1"/>
      <c r="C750" s="1"/>
      <c r="D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4.25" customHeight="1" x14ac:dyDescent="0.25">
      <c r="A751" s="1"/>
      <c r="B751" s="1"/>
      <c r="C751" s="1"/>
      <c r="D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4.25" customHeight="1" x14ac:dyDescent="0.25">
      <c r="A752" s="1"/>
      <c r="B752" s="1"/>
      <c r="C752" s="1"/>
      <c r="D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4.25" customHeight="1" x14ac:dyDescent="0.25">
      <c r="A753" s="1"/>
      <c r="B753" s="1"/>
      <c r="C753" s="1"/>
      <c r="D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4.25" customHeight="1" x14ac:dyDescent="0.25">
      <c r="A754" s="1"/>
      <c r="B754" s="1"/>
      <c r="C754" s="1"/>
      <c r="D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4.25" customHeight="1" x14ac:dyDescent="0.25">
      <c r="A755" s="1"/>
      <c r="B755" s="1"/>
      <c r="C755" s="1"/>
      <c r="D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4.25" customHeight="1" x14ac:dyDescent="0.25">
      <c r="A756" s="1"/>
      <c r="B756" s="1"/>
      <c r="C756" s="1"/>
      <c r="D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4.25" customHeight="1" x14ac:dyDescent="0.25">
      <c r="A757" s="1"/>
      <c r="B757" s="1"/>
      <c r="C757" s="1"/>
      <c r="D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4.25" customHeight="1" x14ac:dyDescent="0.25">
      <c r="A758" s="1"/>
      <c r="B758" s="1"/>
      <c r="C758" s="1"/>
      <c r="D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4.25" customHeight="1" x14ac:dyDescent="0.25">
      <c r="A759" s="1"/>
      <c r="B759" s="1"/>
      <c r="C759" s="1"/>
      <c r="D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4.25" customHeight="1" x14ac:dyDescent="0.25">
      <c r="A760" s="1"/>
      <c r="B760" s="1"/>
      <c r="C760" s="1"/>
      <c r="D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4.25" customHeight="1" x14ac:dyDescent="0.25">
      <c r="A761" s="1"/>
      <c r="B761" s="1"/>
      <c r="C761" s="1"/>
      <c r="D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4.25" customHeight="1" x14ac:dyDescent="0.25">
      <c r="A762" s="1"/>
      <c r="B762" s="1"/>
      <c r="C762" s="1"/>
      <c r="D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4.25" customHeight="1" x14ac:dyDescent="0.25">
      <c r="A763" s="1"/>
      <c r="B763" s="1"/>
      <c r="C763" s="1"/>
      <c r="D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4.25" customHeight="1" x14ac:dyDescent="0.25">
      <c r="A764" s="1"/>
      <c r="B764" s="1"/>
      <c r="C764" s="1"/>
      <c r="D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4.25" customHeight="1" x14ac:dyDescent="0.25">
      <c r="A765" s="1"/>
      <c r="B765" s="1"/>
      <c r="C765" s="1"/>
      <c r="D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4.25" customHeight="1" x14ac:dyDescent="0.25">
      <c r="A766" s="1"/>
      <c r="B766" s="1"/>
      <c r="C766" s="1"/>
      <c r="D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4.25" customHeight="1" x14ac:dyDescent="0.25">
      <c r="A767" s="1"/>
      <c r="B767" s="1"/>
      <c r="C767" s="1"/>
      <c r="D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4.25" customHeight="1" x14ac:dyDescent="0.25">
      <c r="A768" s="1"/>
      <c r="B768" s="1"/>
      <c r="C768" s="1"/>
      <c r="D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4.25" customHeight="1" x14ac:dyDescent="0.25">
      <c r="A769" s="1"/>
      <c r="B769" s="1"/>
      <c r="C769" s="1"/>
      <c r="D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4.25" customHeight="1" x14ac:dyDescent="0.25">
      <c r="A770" s="1"/>
      <c r="B770" s="1"/>
      <c r="C770" s="1"/>
      <c r="D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4.25" customHeight="1" x14ac:dyDescent="0.25">
      <c r="A771" s="1"/>
      <c r="B771" s="1"/>
      <c r="C771" s="1"/>
      <c r="D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4.25" customHeight="1" x14ac:dyDescent="0.25">
      <c r="A772" s="1"/>
      <c r="B772" s="1"/>
      <c r="C772" s="1"/>
      <c r="D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4.25" customHeight="1" x14ac:dyDescent="0.25">
      <c r="A773" s="1"/>
      <c r="B773" s="1"/>
      <c r="C773" s="1"/>
      <c r="D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4.25" customHeight="1" x14ac:dyDescent="0.25">
      <c r="A774" s="1"/>
      <c r="B774" s="1"/>
      <c r="C774" s="1"/>
      <c r="D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4.25" customHeight="1" x14ac:dyDescent="0.25">
      <c r="A775" s="1"/>
      <c r="B775" s="1"/>
      <c r="C775" s="1"/>
      <c r="D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4.25" customHeight="1" x14ac:dyDescent="0.25">
      <c r="A776" s="1"/>
      <c r="B776" s="1"/>
      <c r="C776" s="1"/>
      <c r="D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4.25" customHeight="1" x14ac:dyDescent="0.25">
      <c r="A777" s="1"/>
      <c r="B777" s="1"/>
      <c r="C777" s="1"/>
      <c r="D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4.25" customHeight="1" x14ac:dyDescent="0.25">
      <c r="A778" s="1"/>
      <c r="B778" s="1"/>
      <c r="C778" s="1"/>
      <c r="D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4.25" customHeight="1" x14ac:dyDescent="0.25">
      <c r="A779" s="1"/>
      <c r="B779" s="1"/>
      <c r="C779" s="1"/>
      <c r="D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4.25" customHeight="1" x14ac:dyDescent="0.25">
      <c r="A780" s="1"/>
      <c r="B780" s="1"/>
      <c r="C780" s="1"/>
      <c r="D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4.25" customHeight="1" x14ac:dyDescent="0.25">
      <c r="A781" s="1"/>
      <c r="B781" s="1"/>
      <c r="C781" s="1"/>
      <c r="D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4.25" customHeight="1" x14ac:dyDescent="0.25">
      <c r="A782" s="1"/>
      <c r="B782" s="1"/>
      <c r="C782" s="1"/>
      <c r="D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4.25" customHeight="1" x14ac:dyDescent="0.25">
      <c r="A783" s="1"/>
      <c r="B783" s="1"/>
      <c r="C783" s="1"/>
      <c r="D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4.25" customHeight="1" x14ac:dyDescent="0.25">
      <c r="A784" s="1"/>
      <c r="B784" s="1"/>
      <c r="C784" s="1"/>
      <c r="D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4.25" customHeight="1" x14ac:dyDescent="0.25">
      <c r="A785" s="1"/>
      <c r="B785" s="1"/>
      <c r="C785" s="1"/>
      <c r="D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4.25" customHeight="1" x14ac:dyDescent="0.25">
      <c r="A786" s="1"/>
      <c r="B786" s="1"/>
      <c r="C786" s="1"/>
      <c r="D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4.25" customHeight="1" x14ac:dyDescent="0.25">
      <c r="A787" s="1"/>
      <c r="B787" s="1"/>
      <c r="C787" s="1"/>
      <c r="D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4.25" customHeight="1" x14ac:dyDescent="0.25">
      <c r="A788" s="1"/>
      <c r="B788" s="1"/>
      <c r="C788" s="1"/>
      <c r="D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4.25" customHeight="1" x14ac:dyDescent="0.25">
      <c r="A789" s="1"/>
      <c r="B789" s="1"/>
      <c r="C789" s="1"/>
      <c r="D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4.25" customHeight="1" x14ac:dyDescent="0.25">
      <c r="A790" s="1"/>
      <c r="B790" s="1"/>
      <c r="C790" s="1"/>
      <c r="D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4.25" customHeight="1" x14ac:dyDescent="0.25">
      <c r="A791" s="1"/>
      <c r="B791" s="1"/>
      <c r="C791" s="1"/>
      <c r="D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4.25" customHeight="1" x14ac:dyDescent="0.25">
      <c r="A792" s="1"/>
      <c r="B792" s="1"/>
      <c r="C792" s="1"/>
      <c r="D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4.25" customHeight="1" x14ac:dyDescent="0.25">
      <c r="A793" s="1"/>
      <c r="B793" s="1"/>
      <c r="C793" s="1"/>
      <c r="D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4.25" customHeight="1" x14ac:dyDescent="0.25">
      <c r="A794" s="1"/>
      <c r="B794" s="1"/>
      <c r="C794" s="1"/>
      <c r="D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4.25" customHeight="1" x14ac:dyDescent="0.25">
      <c r="A795" s="1"/>
      <c r="B795" s="1"/>
      <c r="C795" s="1"/>
      <c r="D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4.25" customHeight="1" x14ac:dyDescent="0.25">
      <c r="A796" s="1"/>
      <c r="B796" s="1"/>
      <c r="C796" s="1"/>
      <c r="D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4.25" customHeight="1" x14ac:dyDescent="0.25">
      <c r="A797" s="1"/>
      <c r="B797" s="1"/>
      <c r="C797" s="1"/>
      <c r="D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4.25" customHeight="1" x14ac:dyDescent="0.25">
      <c r="A798" s="1"/>
      <c r="B798" s="1"/>
      <c r="C798" s="1"/>
      <c r="D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4.25" customHeight="1" x14ac:dyDescent="0.25">
      <c r="A799" s="1"/>
      <c r="B799" s="1"/>
      <c r="C799" s="1"/>
      <c r="D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4.25" customHeight="1" x14ac:dyDescent="0.25">
      <c r="A800" s="1"/>
      <c r="B800" s="1"/>
      <c r="C800" s="1"/>
      <c r="D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4.25" customHeight="1" x14ac:dyDescent="0.25">
      <c r="A801" s="1"/>
      <c r="B801" s="1"/>
      <c r="C801" s="1"/>
      <c r="D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4.25" customHeight="1" x14ac:dyDescent="0.25">
      <c r="A802" s="1"/>
      <c r="B802" s="1"/>
      <c r="C802" s="1"/>
      <c r="D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4.25" customHeight="1" x14ac:dyDescent="0.25">
      <c r="A803" s="1"/>
      <c r="B803" s="1"/>
      <c r="C803" s="1"/>
      <c r="D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4.25" customHeight="1" x14ac:dyDescent="0.25">
      <c r="A804" s="1"/>
      <c r="B804" s="1"/>
      <c r="C804" s="1"/>
      <c r="D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4.25" customHeight="1" x14ac:dyDescent="0.25">
      <c r="A805" s="1"/>
      <c r="B805" s="1"/>
      <c r="C805" s="1"/>
      <c r="D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4.25" customHeight="1" x14ac:dyDescent="0.25">
      <c r="A806" s="1"/>
      <c r="B806" s="1"/>
      <c r="C806" s="1"/>
      <c r="D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4.25" customHeight="1" x14ac:dyDescent="0.25">
      <c r="A807" s="1"/>
      <c r="B807" s="1"/>
      <c r="C807" s="1"/>
      <c r="D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4.25" customHeight="1" x14ac:dyDescent="0.25">
      <c r="A808" s="1"/>
      <c r="B808" s="1"/>
      <c r="C808" s="1"/>
      <c r="D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4.25" customHeight="1" x14ac:dyDescent="0.25">
      <c r="A809" s="1"/>
      <c r="B809" s="1"/>
      <c r="C809" s="1"/>
      <c r="D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4.25" customHeight="1" x14ac:dyDescent="0.25">
      <c r="A810" s="1"/>
      <c r="B810" s="1"/>
      <c r="C810" s="1"/>
      <c r="D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4.25" customHeight="1" x14ac:dyDescent="0.25">
      <c r="A811" s="1"/>
      <c r="B811" s="1"/>
      <c r="C811" s="1"/>
      <c r="D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4.25" customHeight="1" x14ac:dyDescent="0.25">
      <c r="A812" s="1"/>
      <c r="B812" s="1"/>
      <c r="C812" s="1"/>
      <c r="D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4.25" customHeight="1" x14ac:dyDescent="0.25">
      <c r="A813" s="1"/>
      <c r="B813" s="1"/>
      <c r="C813" s="1"/>
      <c r="D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4.25" customHeight="1" x14ac:dyDescent="0.25">
      <c r="A814" s="1"/>
      <c r="B814" s="1"/>
      <c r="C814" s="1"/>
      <c r="D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4.25" customHeight="1" x14ac:dyDescent="0.25">
      <c r="A815" s="1"/>
      <c r="B815" s="1"/>
      <c r="C815" s="1"/>
      <c r="D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4.25" customHeight="1" x14ac:dyDescent="0.25">
      <c r="A816" s="1"/>
      <c r="B816" s="1"/>
      <c r="C816" s="1"/>
      <c r="D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4.25" customHeight="1" x14ac:dyDescent="0.25">
      <c r="A817" s="1"/>
      <c r="B817" s="1"/>
      <c r="C817" s="1"/>
      <c r="D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4.25" customHeight="1" x14ac:dyDescent="0.25">
      <c r="A818" s="1"/>
      <c r="B818" s="1"/>
      <c r="C818" s="1"/>
      <c r="D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4.25" customHeight="1" x14ac:dyDescent="0.25">
      <c r="A819" s="1"/>
      <c r="B819" s="1"/>
      <c r="C819" s="1"/>
      <c r="D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4.25" customHeight="1" x14ac:dyDescent="0.25">
      <c r="A820" s="1"/>
      <c r="B820" s="1"/>
      <c r="C820" s="1"/>
      <c r="D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4.25" customHeight="1" x14ac:dyDescent="0.25">
      <c r="A821" s="1"/>
      <c r="B821" s="1"/>
      <c r="C821" s="1"/>
      <c r="D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4.25" customHeight="1" x14ac:dyDescent="0.25">
      <c r="A822" s="1"/>
      <c r="B822" s="1"/>
      <c r="C822" s="1"/>
      <c r="D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4.25" customHeight="1" x14ac:dyDescent="0.25">
      <c r="A823" s="1"/>
      <c r="B823" s="1"/>
      <c r="C823" s="1"/>
      <c r="D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4.25" customHeight="1" x14ac:dyDescent="0.25">
      <c r="A824" s="1"/>
      <c r="B824" s="1"/>
      <c r="C824" s="1"/>
      <c r="D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4.25" customHeight="1" x14ac:dyDescent="0.25">
      <c r="A825" s="1"/>
      <c r="B825" s="1"/>
      <c r="C825" s="1"/>
      <c r="D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4.25" customHeight="1" x14ac:dyDescent="0.25">
      <c r="A826" s="1"/>
      <c r="B826" s="1"/>
      <c r="C826" s="1"/>
      <c r="D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4.25" customHeight="1" x14ac:dyDescent="0.25">
      <c r="A827" s="1"/>
      <c r="B827" s="1"/>
      <c r="C827" s="1"/>
      <c r="D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4.25" customHeight="1" x14ac:dyDescent="0.25">
      <c r="A828" s="1"/>
      <c r="B828" s="1"/>
      <c r="C828" s="1"/>
      <c r="D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4.25" customHeight="1" x14ac:dyDescent="0.25">
      <c r="A829" s="1"/>
      <c r="B829" s="1"/>
      <c r="C829" s="1"/>
      <c r="D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4.25" customHeight="1" x14ac:dyDescent="0.25">
      <c r="A830" s="1"/>
      <c r="B830" s="1"/>
      <c r="C830" s="1"/>
      <c r="D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4.25" customHeight="1" x14ac:dyDescent="0.25">
      <c r="A831" s="1"/>
      <c r="B831" s="1"/>
      <c r="C831" s="1"/>
      <c r="D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4.25" customHeight="1" x14ac:dyDescent="0.25">
      <c r="A832" s="1"/>
      <c r="B832" s="1"/>
      <c r="C832" s="1"/>
      <c r="D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4.25" customHeight="1" x14ac:dyDescent="0.25">
      <c r="A833" s="1"/>
      <c r="B833" s="1"/>
      <c r="C833" s="1"/>
      <c r="D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4.25" customHeight="1" x14ac:dyDescent="0.25">
      <c r="A834" s="1"/>
      <c r="B834" s="1"/>
      <c r="C834" s="1"/>
      <c r="D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4.25" customHeight="1" x14ac:dyDescent="0.25">
      <c r="A835" s="1"/>
      <c r="B835" s="1"/>
      <c r="C835" s="1"/>
      <c r="D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4.25" customHeight="1" x14ac:dyDescent="0.25">
      <c r="A836" s="1"/>
      <c r="B836" s="1"/>
      <c r="C836" s="1"/>
      <c r="D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4.25" customHeight="1" x14ac:dyDescent="0.25">
      <c r="A837" s="1"/>
      <c r="B837" s="1"/>
      <c r="C837" s="1"/>
      <c r="D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4.25" customHeight="1" x14ac:dyDescent="0.25">
      <c r="A838" s="1"/>
      <c r="B838" s="1"/>
      <c r="C838" s="1"/>
      <c r="D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4.25" customHeight="1" x14ac:dyDescent="0.25">
      <c r="A839" s="1"/>
      <c r="B839" s="1"/>
      <c r="C839" s="1"/>
      <c r="D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4.25" customHeight="1" x14ac:dyDescent="0.25">
      <c r="A840" s="1"/>
      <c r="B840" s="1"/>
      <c r="C840" s="1"/>
      <c r="D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4.25" customHeight="1" x14ac:dyDescent="0.25">
      <c r="A841" s="1"/>
      <c r="B841" s="1"/>
      <c r="C841" s="1"/>
      <c r="D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4.25" customHeight="1" x14ac:dyDescent="0.25">
      <c r="A842" s="1"/>
      <c r="B842" s="1"/>
      <c r="C842" s="1"/>
      <c r="D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4.25" customHeight="1" x14ac:dyDescent="0.25">
      <c r="A843" s="1"/>
      <c r="B843" s="1"/>
      <c r="C843" s="1"/>
      <c r="D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4.25" customHeight="1" x14ac:dyDescent="0.25">
      <c r="A844" s="1"/>
      <c r="B844" s="1"/>
      <c r="C844" s="1"/>
      <c r="D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4.25" customHeight="1" x14ac:dyDescent="0.25">
      <c r="A845" s="1"/>
      <c r="B845" s="1"/>
      <c r="C845" s="1"/>
      <c r="D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4.25" customHeight="1" x14ac:dyDescent="0.25">
      <c r="A846" s="1"/>
      <c r="B846" s="1"/>
      <c r="C846" s="1"/>
      <c r="D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4.25" customHeight="1" x14ac:dyDescent="0.25">
      <c r="A847" s="1"/>
      <c r="B847" s="1"/>
      <c r="C847" s="1"/>
      <c r="D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4.25" customHeight="1" x14ac:dyDescent="0.25">
      <c r="A848" s="1"/>
      <c r="B848" s="1"/>
      <c r="C848" s="1"/>
      <c r="D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4.25" customHeight="1" x14ac:dyDescent="0.25">
      <c r="A849" s="1"/>
      <c r="B849" s="1"/>
      <c r="C849" s="1"/>
      <c r="D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4.25" customHeight="1" x14ac:dyDescent="0.25">
      <c r="A850" s="1"/>
      <c r="B850" s="1"/>
      <c r="C850" s="1"/>
      <c r="D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4.25" customHeight="1" x14ac:dyDescent="0.25">
      <c r="A851" s="1"/>
      <c r="B851" s="1"/>
      <c r="C851" s="1"/>
      <c r="D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4.25" customHeight="1" x14ac:dyDescent="0.25">
      <c r="A852" s="1"/>
      <c r="B852" s="1"/>
      <c r="C852" s="1"/>
      <c r="D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4.25" customHeight="1" x14ac:dyDescent="0.25">
      <c r="A853" s="1"/>
      <c r="B853" s="1"/>
      <c r="C853" s="1"/>
      <c r="D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4.25" customHeight="1" x14ac:dyDescent="0.25">
      <c r="A854" s="1"/>
      <c r="B854" s="1"/>
      <c r="C854" s="1"/>
      <c r="D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4.25" customHeight="1" x14ac:dyDescent="0.25">
      <c r="A855" s="1"/>
      <c r="B855" s="1"/>
      <c r="C855" s="1"/>
      <c r="D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4.25" customHeight="1" x14ac:dyDescent="0.25">
      <c r="A856" s="1"/>
      <c r="B856" s="1"/>
      <c r="C856" s="1"/>
      <c r="D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4.25" customHeight="1" x14ac:dyDescent="0.25">
      <c r="A857" s="1"/>
      <c r="B857" s="1"/>
      <c r="C857" s="1"/>
      <c r="D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4.25" customHeight="1" x14ac:dyDescent="0.25">
      <c r="A858" s="1"/>
      <c r="B858" s="1"/>
      <c r="C858" s="1"/>
      <c r="D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4.25" customHeight="1" x14ac:dyDescent="0.25">
      <c r="A859" s="1"/>
      <c r="B859" s="1"/>
      <c r="C859" s="1"/>
      <c r="D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4.25" customHeight="1" x14ac:dyDescent="0.25">
      <c r="A860" s="1"/>
      <c r="B860" s="1"/>
      <c r="C860" s="1"/>
      <c r="D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4.25" customHeight="1" x14ac:dyDescent="0.25">
      <c r="A861" s="1"/>
      <c r="B861" s="1"/>
      <c r="C861" s="1"/>
      <c r="D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4.25" customHeight="1" x14ac:dyDescent="0.25">
      <c r="A862" s="1"/>
      <c r="B862" s="1"/>
      <c r="C862" s="1"/>
      <c r="D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4.25" customHeight="1" x14ac:dyDescent="0.25">
      <c r="A863" s="1"/>
      <c r="B863" s="1"/>
      <c r="C863" s="1"/>
      <c r="D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4.25" customHeight="1" x14ac:dyDescent="0.25">
      <c r="A864" s="1"/>
      <c r="B864" s="1"/>
      <c r="C864" s="1"/>
      <c r="D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4.25" customHeight="1" x14ac:dyDescent="0.25">
      <c r="A865" s="1"/>
      <c r="B865" s="1"/>
      <c r="C865" s="1"/>
      <c r="D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4.25" customHeight="1" x14ac:dyDescent="0.25">
      <c r="A866" s="1"/>
      <c r="B866" s="1"/>
      <c r="C866" s="1"/>
      <c r="D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4.25" customHeight="1" x14ac:dyDescent="0.25">
      <c r="A867" s="1"/>
      <c r="B867" s="1"/>
      <c r="C867" s="1"/>
      <c r="D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4.25" customHeight="1" x14ac:dyDescent="0.25">
      <c r="A868" s="1"/>
      <c r="B868" s="1"/>
      <c r="C868" s="1"/>
      <c r="D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4.25" customHeight="1" x14ac:dyDescent="0.25">
      <c r="A869" s="1"/>
      <c r="B869" s="1"/>
      <c r="C869" s="1"/>
      <c r="D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4.25" customHeight="1" x14ac:dyDescent="0.25">
      <c r="A870" s="1"/>
      <c r="B870" s="1"/>
      <c r="C870" s="1"/>
      <c r="D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4.25" customHeight="1" x14ac:dyDescent="0.25">
      <c r="A871" s="1"/>
      <c r="B871" s="1"/>
      <c r="C871" s="1"/>
      <c r="D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4.25" customHeight="1" x14ac:dyDescent="0.25">
      <c r="A872" s="1"/>
      <c r="B872" s="1"/>
      <c r="C872" s="1"/>
      <c r="D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4.25" customHeight="1" x14ac:dyDescent="0.25">
      <c r="A873" s="1"/>
      <c r="B873" s="1"/>
      <c r="C873" s="1"/>
      <c r="D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4.25" customHeight="1" x14ac:dyDescent="0.25">
      <c r="A874" s="1"/>
      <c r="B874" s="1"/>
      <c r="C874" s="1"/>
      <c r="D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4.25" customHeight="1" x14ac:dyDescent="0.25">
      <c r="A875" s="1"/>
      <c r="B875" s="1"/>
      <c r="C875" s="1"/>
      <c r="D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4.25" customHeight="1" x14ac:dyDescent="0.25">
      <c r="A876" s="1"/>
      <c r="B876" s="1"/>
      <c r="C876" s="1"/>
      <c r="D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4.25" customHeight="1" x14ac:dyDescent="0.25">
      <c r="A877" s="1"/>
      <c r="B877" s="1"/>
      <c r="C877" s="1"/>
      <c r="D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4.25" customHeight="1" x14ac:dyDescent="0.25">
      <c r="A878" s="1"/>
      <c r="B878" s="1"/>
      <c r="C878" s="1"/>
      <c r="D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4.25" customHeight="1" x14ac:dyDescent="0.25">
      <c r="A879" s="1"/>
      <c r="B879" s="1"/>
      <c r="C879" s="1"/>
      <c r="D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4.25" customHeight="1" x14ac:dyDescent="0.25">
      <c r="A880" s="1"/>
      <c r="B880" s="1"/>
      <c r="C880" s="1"/>
      <c r="D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4.25" customHeight="1" x14ac:dyDescent="0.25">
      <c r="A881" s="1"/>
      <c r="B881" s="1"/>
      <c r="C881" s="1"/>
      <c r="D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4.25" customHeight="1" x14ac:dyDescent="0.25">
      <c r="A882" s="1"/>
      <c r="B882" s="1"/>
      <c r="C882" s="1"/>
      <c r="D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4.25" customHeight="1" x14ac:dyDescent="0.25">
      <c r="A883" s="1"/>
      <c r="B883" s="1"/>
      <c r="C883" s="1"/>
      <c r="D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4.25" customHeight="1" x14ac:dyDescent="0.25">
      <c r="A884" s="1"/>
      <c r="B884" s="1"/>
      <c r="C884" s="1"/>
      <c r="D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4.25" customHeight="1" x14ac:dyDescent="0.25">
      <c r="A885" s="1"/>
      <c r="B885" s="1"/>
      <c r="C885" s="1"/>
      <c r="D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4.25" customHeight="1" x14ac:dyDescent="0.25">
      <c r="A886" s="1"/>
      <c r="B886" s="1"/>
      <c r="C886" s="1"/>
      <c r="D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4.25" customHeight="1" x14ac:dyDescent="0.25">
      <c r="A887" s="1"/>
      <c r="B887" s="1"/>
      <c r="C887" s="1"/>
      <c r="D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4.25" customHeight="1" x14ac:dyDescent="0.25">
      <c r="A888" s="1"/>
      <c r="B888" s="1"/>
      <c r="C888" s="1"/>
      <c r="D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4.25" customHeight="1" x14ac:dyDescent="0.25">
      <c r="A889" s="1"/>
      <c r="B889" s="1"/>
      <c r="C889" s="1"/>
      <c r="D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4.25" customHeight="1" x14ac:dyDescent="0.25">
      <c r="A890" s="1"/>
      <c r="B890" s="1"/>
      <c r="C890" s="1"/>
      <c r="D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4.25" customHeight="1" x14ac:dyDescent="0.25">
      <c r="A891" s="1"/>
      <c r="B891" s="1"/>
      <c r="C891" s="1"/>
      <c r="D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4.25" customHeight="1" x14ac:dyDescent="0.25">
      <c r="A892" s="1"/>
      <c r="B892" s="1"/>
      <c r="C892" s="1"/>
      <c r="D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4.25" customHeight="1" x14ac:dyDescent="0.25">
      <c r="A893" s="1"/>
      <c r="B893" s="1"/>
      <c r="C893" s="1"/>
      <c r="D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4.25" customHeight="1" x14ac:dyDescent="0.25">
      <c r="A894" s="1"/>
      <c r="B894" s="1"/>
      <c r="C894" s="1"/>
      <c r="D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4.25" customHeight="1" x14ac:dyDescent="0.25">
      <c r="A895" s="1"/>
      <c r="B895" s="1"/>
      <c r="C895" s="1"/>
      <c r="D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4.25" customHeight="1" x14ac:dyDescent="0.25">
      <c r="A896" s="1"/>
      <c r="B896" s="1"/>
      <c r="C896" s="1"/>
      <c r="D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4.25" customHeight="1" x14ac:dyDescent="0.25">
      <c r="A897" s="1"/>
      <c r="B897" s="1"/>
      <c r="C897" s="1"/>
      <c r="D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4.25" customHeight="1" x14ac:dyDescent="0.25">
      <c r="A898" s="1"/>
      <c r="B898" s="1"/>
      <c r="C898" s="1"/>
      <c r="D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4.25" customHeight="1" x14ac:dyDescent="0.25">
      <c r="A899" s="1"/>
      <c r="B899" s="1"/>
      <c r="C899" s="1"/>
      <c r="D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4.25" customHeight="1" x14ac:dyDescent="0.25">
      <c r="A900" s="1"/>
      <c r="B900" s="1"/>
      <c r="C900" s="1"/>
      <c r="D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4.25" customHeight="1" x14ac:dyDescent="0.25">
      <c r="A901" s="1"/>
      <c r="B901" s="1"/>
      <c r="C901" s="1"/>
      <c r="D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4.25" customHeight="1" x14ac:dyDescent="0.25">
      <c r="A902" s="1"/>
      <c r="B902" s="1"/>
      <c r="C902" s="1"/>
      <c r="D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4.25" customHeight="1" x14ac:dyDescent="0.25">
      <c r="A903" s="1"/>
      <c r="B903" s="1"/>
      <c r="C903" s="1"/>
      <c r="D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4.25" customHeight="1" x14ac:dyDescent="0.25">
      <c r="A904" s="1"/>
      <c r="B904" s="1"/>
      <c r="C904" s="1"/>
      <c r="D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4.25" customHeight="1" x14ac:dyDescent="0.25">
      <c r="A905" s="1"/>
      <c r="B905" s="1"/>
      <c r="C905" s="1"/>
      <c r="D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4.25" customHeight="1" x14ac:dyDescent="0.25">
      <c r="A906" s="1"/>
      <c r="B906" s="1"/>
      <c r="C906" s="1"/>
      <c r="D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4.25" customHeight="1" x14ac:dyDescent="0.25">
      <c r="A907" s="1"/>
      <c r="B907" s="1"/>
      <c r="C907" s="1"/>
      <c r="D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4.25" customHeight="1" x14ac:dyDescent="0.25">
      <c r="A908" s="1"/>
      <c r="B908" s="1"/>
      <c r="C908" s="1"/>
      <c r="D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4.25" customHeight="1" x14ac:dyDescent="0.25">
      <c r="A909" s="1"/>
      <c r="B909" s="1"/>
      <c r="C909" s="1"/>
      <c r="D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4.25" customHeight="1" x14ac:dyDescent="0.25">
      <c r="A910" s="1"/>
      <c r="B910" s="1"/>
      <c r="C910" s="1"/>
      <c r="D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4.25" customHeight="1" x14ac:dyDescent="0.25">
      <c r="A911" s="1"/>
      <c r="B911" s="1"/>
      <c r="C911" s="1"/>
      <c r="D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4.25" customHeight="1" x14ac:dyDescent="0.25">
      <c r="A912" s="1"/>
      <c r="B912" s="1"/>
      <c r="C912" s="1"/>
      <c r="D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4.25" customHeight="1" x14ac:dyDescent="0.25">
      <c r="A913" s="1"/>
      <c r="B913" s="1"/>
      <c r="C913" s="1"/>
      <c r="D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4.25" customHeight="1" x14ac:dyDescent="0.25">
      <c r="A914" s="1"/>
      <c r="B914" s="1"/>
      <c r="C914" s="1"/>
      <c r="D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4.25" customHeight="1" x14ac:dyDescent="0.25">
      <c r="A915" s="1"/>
      <c r="B915" s="1"/>
      <c r="C915" s="1"/>
      <c r="D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4.25" customHeight="1" x14ac:dyDescent="0.25">
      <c r="A916" s="1"/>
      <c r="B916" s="1"/>
      <c r="C916" s="1"/>
      <c r="D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4.25" customHeight="1" x14ac:dyDescent="0.25">
      <c r="A917" s="1"/>
      <c r="B917" s="1"/>
      <c r="C917" s="1"/>
      <c r="D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4.25" customHeight="1" x14ac:dyDescent="0.25">
      <c r="A918" s="1"/>
      <c r="B918" s="1"/>
      <c r="C918" s="1"/>
      <c r="D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4.25" customHeight="1" x14ac:dyDescent="0.25">
      <c r="A919" s="1"/>
      <c r="B919" s="1"/>
      <c r="C919" s="1"/>
      <c r="D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4.25" customHeight="1" x14ac:dyDescent="0.25">
      <c r="A920" s="1"/>
      <c r="B920" s="1"/>
      <c r="C920" s="1"/>
      <c r="D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4.25" customHeight="1" x14ac:dyDescent="0.25">
      <c r="A921" s="1"/>
      <c r="B921" s="1"/>
      <c r="C921" s="1"/>
      <c r="D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4.25" customHeight="1" x14ac:dyDescent="0.25">
      <c r="A922" s="1"/>
      <c r="B922" s="1"/>
      <c r="C922" s="1"/>
      <c r="D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4.25" customHeight="1" x14ac:dyDescent="0.25">
      <c r="A923" s="1"/>
      <c r="B923" s="1"/>
      <c r="C923" s="1"/>
      <c r="D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4.25" customHeight="1" x14ac:dyDescent="0.25">
      <c r="A924" s="1"/>
      <c r="B924" s="1"/>
      <c r="C924" s="1"/>
      <c r="D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4.25" customHeight="1" x14ac:dyDescent="0.25">
      <c r="A925" s="1"/>
      <c r="B925" s="1"/>
      <c r="C925" s="1"/>
      <c r="D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4.25" customHeight="1" x14ac:dyDescent="0.25">
      <c r="A926" s="1"/>
      <c r="B926" s="1"/>
      <c r="C926" s="1"/>
      <c r="D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4.25" customHeight="1" x14ac:dyDescent="0.25">
      <c r="A927" s="1"/>
      <c r="B927" s="1"/>
      <c r="C927" s="1"/>
      <c r="D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4.25" customHeight="1" x14ac:dyDescent="0.25">
      <c r="A928" s="1"/>
      <c r="B928" s="1"/>
      <c r="C928" s="1"/>
      <c r="D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4.25" customHeight="1" x14ac:dyDescent="0.25">
      <c r="A929" s="1"/>
      <c r="B929" s="1"/>
      <c r="C929" s="1"/>
      <c r="D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4.25" customHeight="1" x14ac:dyDescent="0.25">
      <c r="A930" s="1"/>
      <c r="B930" s="1"/>
      <c r="C930" s="1"/>
      <c r="D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4.25" customHeight="1" x14ac:dyDescent="0.25">
      <c r="A931" s="1"/>
      <c r="B931" s="1"/>
      <c r="C931" s="1"/>
      <c r="D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4.25" customHeight="1" x14ac:dyDescent="0.25">
      <c r="A932" s="1"/>
      <c r="B932" s="1"/>
      <c r="C932" s="1"/>
      <c r="D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4.25" customHeight="1" x14ac:dyDescent="0.25">
      <c r="A933" s="1"/>
      <c r="B933" s="1"/>
      <c r="C933" s="1"/>
      <c r="D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4.25" customHeight="1" x14ac:dyDescent="0.25">
      <c r="A934" s="1"/>
      <c r="B934" s="1"/>
      <c r="C934" s="1"/>
      <c r="D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4.25" customHeight="1" x14ac:dyDescent="0.25">
      <c r="A935" s="1"/>
      <c r="B935" s="1"/>
      <c r="C935" s="1"/>
      <c r="D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4.25" customHeight="1" x14ac:dyDescent="0.25">
      <c r="A936" s="1"/>
      <c r="B936" s="1"/>
      <c r="C936" s="1"/>
      <c r="D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4.25" customHeight="1" x14ac:dyDescent="0.25">
      <c r="A937" s="1"/>
      <c r="B937" s="1"/>
      <c r="C937" s="1"/>
      <c r="D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4.25" customHeight="1" x14ac:dyDescent="0.25">
      <c r="A938" s="1"/>
      <c r="B938" s="1"/>
      <c r="C938" s="1"/>
      <c r="D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4.25" customHeight="1" x14ac:dyDescent="0.25">
      <c r="A939" s="1"/>
      <c r="B939" s="1"/>
      <c r="C939" s="1"/>
      <c r="D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4.25" customHeight="1" x14ac:dyDescent="0.25">
      <c r="A940" s="1"/>
      <c r="B940" s="1"/>
      <c r="C940" s="1"/>
      <c r="D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4.25" customHeight="1" x14ac:dyDescent="0.25">
      <c r="A941" s="1"/>
      <c r="B941" s="1"/>
      <c r="C941" s="1"/>
      <c r="D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4.25" customHeight="1" x14ac:dyDescent="0.25">
      <c r="A942" s="1"/>
      <c r="B942" s="1"/>
      <c r="C942" s="1"/>
      <c r="D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4.25" customHeight="1" x14ac:dyDescent="0.25">
      <c r="A943" s="1"/>
      <c r="B943" s="1"/>
      <c r="C943" s="1"/>
      <c r="D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4.25" customHeight="1" x14ac:dyDescent="0.25">
      <c r="A944" s="1"/>
      <c r="B944" s="1"/>
      <c r="C944" s="1"/>
      <c r="D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4.25" customHeight="1" x14ac:dyDescent="0.25">
      <c r="A945" s="1"/>
      <c r="B945" s="1"/>
      <c r="C945" s="1"/>
      <c r="D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4.25" customHeight="1" x14ac:dyDescent="0.25">
      <c r="A946" s="1"/>
      <c r="B946" s="1"/>
      <c r="C946" s="1"/>
      <c r="D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4.25" customHeight="1" x14ac:dyDescent="0.25">
      <c r="A947" s="1"/>
      <c r="B947" s="1"/>
      <c r="C947" s="1"/>
      <c r="D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4.25" customHeight="1" x14ac:dyDescent="0.25">
      <c r="A948" s="1"/>
      <c r="B948" s="1"/>
      <c r="C948" s="1"/>
      <c r="D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4.25" customHeight="1" x14ac:dyDescent="0.25">
      <c r="A949" s="1"/>
      <c r="B949" s="1"/>
      <c r="C949" s="1"/>
      <c r="D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4.25" customHeight="1" x14ac:dyDescent="0.25">
      <c r="A950" s="1"/>
      <c r="B950" s="1"/>
      <c r="C950" s="1"/>
      <c r="D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4.25" customHeight="1" x14ac:dyDescent="0.25">
      <c r="A951" s="1"/>
      <c r="B951" s="1"/>
      <c r="C951" s="1"/>
      <c r="D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4.25" customHeight="1" x14ac:dyDescent="0.25">
      <c r="A952" s="1"/>
      <c r="B952" s="1"/>
      <c r="C952" s="1"/>
      <c r="D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4.25" customHeight="1" x14ac:dyDescent="0.25">
      <c r="A953" s="1"/>
      <c r="B953" s="1"/>
      <c r="C953" s="1"/>
      <c r="D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4.25" customHeight="1" x14ac:dyDescent="0.25">
      <c r="A954" s="1"/>
      <c r="B954" s="1"/>
      <c r="C954" s="1"/>
      <c r="D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4.25" customHeight="1" x14ac:dyDescent="0.25">
      <c r="A955" s="1"/>
      <c r="B955" s="1"/>
      <c r="C955" s="1"/>
      <c r="D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4.25" customHeight="1" x14ac:dyDescent="0.25">
      <c r="A956" s="1"/>
      <c r="B956" s="1"/>
      <c r="C956" s="1"/>
      <c r="D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4.25" customHeight="1" x14ac:dyDescent="0.25">
      <c r="A957" s="1"/>
      <c r="B957" s="1"/>
      <c r="C957" s="1"/>
      <c r="D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4.25" customHeight="1" x14ac:dyDescent="0.25">
      <c r="A958" s="1"/>
      <c r="B958" s="1"/>
      <c r="C958" s="1"/>
      <c r="D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4.25" customHeight="1" x14ac:dyDescent="0.25">
      <c r="A959" s="1"/>
      <c r="B959" s="1"/>
      <c r="C959" s="1"/>
      <c r="D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4.25" customHeight="1" x14ac:dyDescent="0.25">
      <c r="A960" s="1"/>
      <c r="B960" s="1"/>
      <c r="C960" s="1"/>
      <c r="D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4.25" customHeight="1" x14ac:dyDescent="0.25">
      <c r="A961" s="1"/>
      <c r="B961" s="1"/>
      <c r="C961" s="1"/>
      <c r="D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4.25" customHeight="1" x14ac:dyDescent="0.25">
      <c r="A962" s="1"/>
      <c r="B962" s="1"/>
      <c r="C962" s="1"/>
      <c r="D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4.25" customHeight="1" x14ac:dyDescent="0.25">
      <c r="A963" s="1"/>
      <c r="B963" s="1"/>
      <c r="C963" s="1"/>
      <c r="D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4.25" customHeight="1" x14ac:dyDescent="0.25">
      <c r="A964" s="1"/>
      <c r="B964" s="1"/>
      <c r="C964" s="1"/>
      <c r="D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4.25" customHeight="1" x14ac:dyDescent="0.25">
      <c r="A965" s="1"/>
      <c r="B965" s="1"/>
      <c r="C965" s="1"/>
      <c r="D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4.25" customHeight="1" x14ac:dyDescent="0.25">
      <c r="A966" s="1"/>
      <c r="B966" s="1"/>
      <c r="C966" s="1"/>
      <c r="D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4.25" customHeight="1" x14ac:dyDescent="0.25">
      <c r="A967" s="1"/>
      <c r="B967" s="1"/>
      <c r="C967" s="1"/>
      <c r="D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4.25" customHeight="1" x14ac:dyDescent="0.25">
      <c r="A968" s="1"/>
      <c r="B968" s="1"/>
      <c r="C968" s="1"/>
      <c r="D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4.25" customHeight="1" x14ac:dyDescent="0.25">
      <c r="A969" s="1"/>
      <c r="B969" s="1"/>
      <c r="C969" s="1"/>
      <c r="D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4.25" customHeight="1" x14ac:dyDescent="0.25">
      <c r="A970" s="1"/>
      <c r="B970" s="1"/>
      <c r="C970" s="1"/>
      <c r="D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4.25" customHeight="1" x14ac:dyDescent="0.25">
      <c r="A971" s="1"/>
      <c r="B971" s="1"/>
      <c r="C971" s="1"/>
      <c r="D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4.25" customHeight="1" x14ac:dyDescent="0.25">
      <c r="A972" s="1"/>
      <c r="B972" s="1"/>
      <c r="C972" s="1"/>
      <c r="D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4.25" customHeight="1" x14ac:dyDescent="0.25">
      <c r="A973" s="1"/>
      <c r="B973" s="1"/>
      <c r="C973" s="1"/>
      <c r="D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4.25" customHeight="1" x14ac:dyDescent="0.25">
      <c r="A974" s="1"/>
      <c r="B974" s="1"/>
      <c r="C974" s="1"/>
      <c r="D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4.25" customHeight="1" x14ac:dyDescent="0.25">
      <c r="A975" s="1"/>
      <c r="B975" s="1"/>
      <c r="C975" s="1"/>
      <c r="D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4.25" customHeight="1" x14ac:dyDescent="0.25">
      <c r="A976" s="1"/>
      <c r="B976" s="1"/>
      <c r="C976" s="1"/>
      <c r="D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4.25" customHeight="1" x14ac:dyDescent="0.25">
      <c r="A977" s="1"/>
      <c r="B977" s="1"/>
      <c r="C977" s="1"/>
      <c r="D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4.25" customHeight="1" x14ac:dyDescent="0.25">
      <c r="A978" s="1"/>
      <c r="B978" s="1"/>
      <c r="C978" s="1"/>
      <c r="D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4.25" customHeight="1" x14ac:dyDescent="0.25">
      <c r="A979" s="1"/>
      <c r="B979" s="1"/>
      <c r="C979" s="1"/>
      <c r="D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4.25" customHeight="1" x14ac:dyDescent="0.25">
      <c r="A980" s="1"/>
      <c r="B980" s="1"/>
      <c r="C980" s="1"/>
      <c r="D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4.25" customHeight="1" x14ac:dyDescent="0.25">
      <c r="A981" s="1"/>
      <c r="B981" s="1"/>
      <c r="C981" s="1"/>
      <c r="D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4.25" customHeight="1" x14ac:dyDescent="0.25">
      <c r="A982" s="1"/>
      <c r="B982" s="1"/>
      <c r="C982" s="1"/>
      <c r="D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4.25" customHeight="1" x14ac:dyDescent="0.25">
      <c r="A983" s="1"/>
      <c r="B983" s="1"/>
      <c r="C983" s="1"/>
      <c r="D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4.25" customHeight="1" x14ac:dyDescent="0.25">
      <c r="A984" s="1"/>
      <c r="B984" s="1"/>
      <c r="C984" s="1"/>
      <c r="D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4.25" customHeight="1" x14ac:dyDescent="0.25">
      <c r="A985" s="1"/>
      <c r="B985" s="1"/>
      <c r="C985" s="1"/>
      <c r="D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4.25" customHeight="1" x14ac:dyDescent="0.25">
      <c r="A986" s="1"/>
      <c r="B986" s="1"/>
      <c r="C986" s="1"/>
      <c r="D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4.25" customHeight="1" x14ac:dyDescent="0.25">
      <c r="A987" s="1"/>
      <c r="B987" s="1"/>
      <c r="C987" s="1"/>
      <c r="D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4.25" customHeight="1" x14ac:dyDescent="0.25">
      <c r="A988" s="1"/>
      <c r="B988" s="1"/>
      <c r="C988" s="1"/>
      <c r="D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4.25" customHeight="1" x14ac:dyDescent="0.25">
      <c r="A989" s="1"/>
      <c r="B989" s="1"/>
      <c r="C989" s="1"/>
      <c r="D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4.25" customHeight="1" x14ac:dyDescent="0.25">
      <c r="A990" s="1"/>
      <c r="B990" s="1"/>
      <c r="C990" s="1"/>
      <c r="D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4.25" customHeight="1" x14ac:dyDescent="0.25">
      <c r="A991" s="1"/>
      <c r="B991" s="1"/>
      <c r="C991" s="1"/>
      <c r="D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</sheetData>
  <mergeCells count="7">
    <mergeCell ref="E1:AJ1"/>
    <mergeCell ref="E2:T2"/>
    <mergeCell ref="U2:AJ2"/>
    <mergeCell ref="E3:L3"/>
    <mergeCell ref="M3:T3"/>
    <mergeCell ref="U3:AB3"/>
    <mergeCell ref="AC3:AJ3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AX991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14.42578125" defaultRowHeight="15" customHeight="1" x14ac:dyDescent="0.2"/>
  <cols>
    <col min="1" max="1" width="4" customWidth="1"/>
    <col min="2" max="2" width="5.5703125" customWidth="1"/>
    <col min="3" max="3" width="6.42578125" customWidth="1"/>
    <col min="4" max="4" width="6.7109375" customWidth="1"/>
    <col min="5" max="7" width="4" customWidth="1"/>
    <col min="8" max="9" width="5.140625" customWidth="1"/>
    <col min="10" max="10" width="2.7109375" customWidth="1"/>
    <col min="11" max="14" width="3" customWidth="1"/>
    <col min="15" max="15" width="2.7109375" customWidth="1"/>
    <col min="16" max="17" width="5.140625" customWidth="1"/>
    <col min="18" max="23" width="4" customWidth="1"/>
    <col min="24" max="25" width="5.140625" customWidth="1"/>
    <col min="26" max="26" width="2.7109375" customWidth="1"/>
    <col min="27" max="30" width="3" customWidth="1"/>
    <col min="31" max="31" width="2.7109375" customWidth="1"/>
    <col min="32" max="33" width="5.140625" customWidth="1"/>
    <col min="34" max="36" width="4" customWidth="1"/>
    <col min="37" max="37" width="5.7109375" customWidth="1"/>
    <col min="38" max="38" width="7.85546875" customWidth="1"/>
    <col min="39" max="39" width="21.42578125" customWidth="1"/>
    <col min="40" max="50" width="11.5703125" customWidth="1"/>
  </cols>
  <sheetData>
    <row r="1" spans="1:50" ht="14.25" customHeight="1" x14ac:dyDescent="0.25">
      <c r="A1" s="1"/>
      <c r="B1" s="1"/>
      <c r="C1" s="1"/>
      <c r="D1" s="1"/>
      <c r="E1" s="51" t="s">
        <v>291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2"/>
      <c r="AL1" s="1" t="s">
        <v>292</v>
      </c>
      <c r="AM1" s="3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4.25" customHeight="1" x14ac:dyDescent="0.25">
      <c r="A2" s="1"/>
      <c r="B2" s="1"/>
      <c r="C2" s="1"/>
      <c r="D2" s="1"/>
      <c r="E2" s="51" t="s">
        <v>1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1" t="s">
        <v>4</v>
      </c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4.25" customHeight="1" x14ac:dyDescent="0.25">
      <c r="A3" s="1"/>
      <c r="B3" s="1"/>
      <c r="C3" s="1"/>
      <c r="D3" s="1"/>
      <c r="E3" s="54"/>
      <c r="F3" s="52"/>
      <c r="G3" s="52"/>
      <c r="H3" s="52"/>
      <c r="I3" s="52"/>
      <c r="J3" s="52"/>
      <c r="K3" s="52"/>
      <c r="L3" s="55"/>
      <c r="M3" s="51"/>
      <c r="N3" s="52"/>
      <c r="O3" s="52"/>
      <c r="P3" s="52"/>
      <c r="Q3" s="52"/>
      <c r="R3" s="52"/>
      <c r="S3" s="52"/>
      <c r="T3" s="52"/>
      <c r="U3" s="54"/>
      <c r="V3" s="52"/>
      <c r="W3" s="52"/>
      <c r="X3" s="52"/>
      <c r="Y3" s="52"/>
      <c r="Z3" s="52"/>
      <c r="AA3" s="52"/>
      <c r="AB3" s="55"/>
      <c r="AC3" s="54"/>
      <c r="AD3" s="52"/>
      <c r="AE3" s="52"/>
      <c r="AF3" s="52"/>
      <c r="AG3" s="52"/>
      <c r="AH3" s="52"/>
      <c r="AI3" s="52"/>
      <c r="AJ3" s="55"/>
      <c r="AK3" s="2"/>
      <c r="AL3" s="2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4.25" customHeight="1" x14ac:dyDescent="0.25">
      <c r="A4" s="1" t="s">
        <v>10</v>
      </c>
      <c r="B4" s="1" t="s">
        <v>11</v>
      </c>
      <c r="C4" s="1" t="s">
        <v>12</v>
      </c>
      <c r="D4" s="1"/>
      <c r="E4" s="7">
        <v>8</v>
      </c>
      <c r="F4" s="4">
        <v>7</v>
      </c>
      <c r="G4" s="4">
        <v>6</v>
      </c>
      <c r="H4" s="4">
        <v>5</v>
      </c>
      <c r="I4" s="4">
        <v>4</v>
      </c>
      <c r="J4" s="4">
        <v>3</v>
      </c>
      <c r="K4" s="4">
        <v>2</v>
      </c>
      <c r="L4" s="8">
        <v>1</v>
      </c>
      <c r="M4" s="4">
        <v>1</v>
      </c>
      <c r="N4" s="4">
        <v>2</v>
      </c>
      <c r="O4" s="4">
        <v>3</v>
      </c>
      <c r="P4" s="4">
        <v>4</v>
      </c>
      <c r="Q4" s="4">
        <v>5</v>
      </c>
      <c r="R4" s="4">
        <v>6</v>
      </c>
      <c r="S4" s="4">
        <v>7</v>
      </c>
      <c r="T4" s="4">
        <v>8</v>
      </c>
      <c r="U4" s="7">
        <v>8</v>
      </c>
      <c r="V4" s="4">
        <v>7</v>
      </c>
      <c r="W4" s="4">
        <v>6</v>
      </c>
      <c r="X4" s="4">
        <v>5</v>
      </c>
      <c r="Y4" s="4">
        <v>4</v>
      </c>
      <c r="Z4" s="4">
        <v>3</v>
      </c>
      <c r="AA4" s="4">
        <v>2</v>
      </c>
      <c r="AB4" s="8">
        <v>1</v>
      </c>
      <c r="AC4" s="7">
        <v>1</v>
      </c>
      <c r="AD4" s="4">
        <v>2</v>
      </c>
      <c r="AE4" s="4">
        <v>3</v>
      </c>
      <c r="AF4" s="4">
        <v>4</v>
      </c>
      <c r="AG4" s="4">
        <v>5</v>
      </c>
      <c r="AH4" s="4">
        <v>6</v>
      </c>
      <c r="AI4" s="4">
        <v>7</v>
      </c>
      <c r="AJ4" s="8">
        <v>8</v>
      </c>
      <c r="AK4" s="4"/>
      <c r="AL4" s="1" t="s">
        <v>293</v>
      </c>
      <c r="AM4" s="1" t="s">
        <v>294</v>
      </c>
      <c r="AN4" s="1" t="s">
        <v>295</v>
      </c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4.25" hidden="1" customHeight="1" x14ac:dyDescent="0.25">
      <c r="A5" s="1">
        <v>1</v>
      </c>
      <c r="B5" s="14" t="s">
        <v>37</v>
      </c>
      <c r="C5" s="1" t="s">
        <v>42</v>
      </c>
      <c r="D5" s="1">
        <f>Üldinfo!E4</f>
        <v>1</v>
      </c>
      <c r="E5" s="4"/>
      <c r="F5" s="4"/>
      <c r="G5" s="4"/>
      <c r="H5" s="4"/>
      <c r="I5" s="4"/>
      <c r="J5" s="4"/>
      <c r="K5" s="4"/>
      <c r="L5" s="8"/>
      <c r="M5" s="4"/>
      <c r="N5" s="4"/>
      <c r="O5" s="4"/>
      <c r="P5" s="4"/>
      <c r="Q5" s="4"/>
      <c r="R5" s="4"/>
      <c r="S5" s="4"/>
      <c r="T5" s="4"/>
      <c r="U5" s="7"/>
      <c r="V5" s="4"/>
      <c r="W5" s="4"/>
      <c r="X5" s="4"/>
      <c r="Y5" s="4"/>
      <c r="Z5" s="4"/>
      <c r="AA5" s="4"/>
      <c r="AB5" s="8"/>
      <c r="AC5" s="7"/>
      <c r="AD5" s="4"/>
      <c r="AE5" s="4"/>
      <c r="AF5" s="4"/>
      <c r="AG5" s="4"/>
      <c r="AH5" s="4"/>
      <c r="AI5" s="4"/>
      <c r="AJ5" s="8"/>
      <c r="AK5" s="4"/>
      <c r="AL5" s="1">
        <f t="shared" ref="AL5:AL147" si="0">COUNTIF(E5:AJ5,"1")</f>
        <v>0</v>
      </c>
      <c r="AM5" s="1">
        <f>Üldinfo!AQ4</f>
        <v>3</v>
      </c>
      <c r="AN5" s="16">
        <f t="shared" ref="AN5:AN148" si="1">AL5/AM5</f>
        <v>0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4.25" customHeight="1" x14ac:dyDescent="0.25">
      <c r="A6" s="1">
        <v>2</v>
      </c>
      <c r="B6" s="14" t="s">
        <v>76</v>
      </c>
      <c r="C6" s="1" t="s">
        <v>64</v>
      </c>
      <c r="D6" s="1">
        <f>Üldinfo!E5</f>
        <v>1</v>
      </c>
      <c r="E6" s="4"/>
      <c r="F6" s="4"/>
      <c r="G6" s="4"/>
      <c r="H6" s="4"/>
      <c r="I6" s="4"/>
      <c r="J6" s="4"/>
      <c r="K6" s="4"/>
      <c r="L6" s="8"/>
      <c r="M6" s="4"/>
      <c r="N6" s="4"/>
      <c r="O6" s="4"/>
      <c r="P6" s="4"/>
      <c r="Q6" s="4"/>
      <c r="R6" s="4"/>
      <c r="S6" s="4"/>
      <c r="T6" s="4"/>
      <c r="U6" s="7"/>
      <c r="V6" s="4"/>
      <c r="W6" s="4">
        <v>1</v>
      </c>
      <c r="X6" s="4"/>
      <c r="Y6" s="4"/>
      <c r="Z6" s="4"/>
      <c r="AA6" s="4"/>
      <c r="AB6" s="8"/>
      <c r="AC6" s="7"/>
      <c r="AD6" s="4"/>
      <c r="AE6" s="4"/>
      <c r="AF6" s="4"/>
      <c r="AG6" s="4"/>
      <c r="AH6" s="4"/>
      <c r="AI6" s="4"/>
      <c r="AJ6" s="8"/>
      <c r="AK6" s="4">
        <v>1</v>
      </c>
      <c r="AL6" s="1">
        <f t="shared" si="0"/>
        <v>1</v>
      </c>
      <c r="AM6" s="1">
        <f>Üldinfo!AQ5</f>
        <v>17</v>
      </c>
      <c r="AN6" s="16">
        <f t="shared" si="1"/>
        <v>5.8823529411764705E-2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14.25" hidden="1" customHeight="1" x14ac:dyDescent="0.25">
      <c r="A7" s="1">
        <v>3</v>
      </c>
      <c r="B7" s="14" t="s">
        <v>37</v>
      </c>
      <c r="C7" s="1" t="s">
        <v>67</v>
      </c>
      <c r="D7" s="1">
        <f>Üldinfo!E6</f>
        <v>0</v>
      </c>
      <c r="E7" s="4"/>
      <c r="F7" s="4"/>
      <c r="G7" s="4"/>
      <c r="H7" s="4"/>
      <c r="I7" s="4"/>
      <c r="J7" s="4"/>
      <c r="K7" s="4"/>
      <c r="L7" s="8"/>
      <c r="M7" s="4"/>
      <c r="N7" s="4"/>
      <c r="O7" s="4"/>
      <c r="P7" s="4"/>
      <c r="Q7" s="4"/>
      <c r="R7" s="4"/>
      <c r="S7" s="4"/>
      <c r="T7" s="4"/>
      <c r="U7" s="7"/>
      <c r="V7" s="4"/>
      <c r="W7" s="4"/>
      <c r="X7" s="4"/>
      <c r="Y7" s="4"/>
      <c r="Z7" s="4"/>
      <c r="AA7" s="4"/>
      <c r="AB7" s="8"/>
      <c r="AC7" s="7"/>
      <c r="AD7" s="4"/>
      <c r="AE7" s="4"/>
      <c r="AF7" s="4"/>
      <c r="AG7" s="4"/>
      <c r="AH7" s="4"/>
      <c r="AI7" s="4"/>
      <c r="AJ7" s="8"/>
      <c r="AK7" s="4"/>
      <c r="AL7" s="1">
        <f t="shared" si="0"/>
        <v>0</v>
      </c>
      <c r="AM7" s="1">
        <f>Üldinfo!AQ6</f>
        <v>0</v>
      </c>
      <c r="AN7" s="16" t="e">
        <f t="shared" si="1"/>
        <v>#DIV/0!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4.25" hidden="1" customHeight="1" x14ac:dyDescent="0.25">
      <c r="A8" s="1">
        <v>4</v>
      </c>
      <c r="B8" s="14" t="s">
        <v>76</v>
      </c>
      <c r="C8" s="1" t="s">
        <v>68</v>
      </c>
      <c r="D8" s="1">
        <f>Üldinfo!E7</f>
        <v>1</v>
      </c>
      <c r="E8" s="4"/>
      <c r="F8" s="4"/>
      <c r="G8" s="4"/>
      <c r="H8" s="4"/>
      <c r="I8" s="4"/>
      <c r="J8" s="4"/>
      <c r="K8" s="4"/>
      <c r="L8" s="8"/>
      <c r="M8" s="4"/>
      <c r="N8" s="4"/>
      <c r="O8" s="4"/>
      <c r="P8" s="4"/>
      <c r="Q8" s="4"/>
      <c r="R8" s="4"/>
      <c r="S8" s="4"/>
      <c r="T8" s="4"/>
      <c r="U8" s="7"/>
      <c r="V8" s="4"/>
      <c r="W8" s="4"/>
      <c r="X8" s="4"/>
      <c r="Y8" s="4"/>
      <c r="Z8" s="4"/>
      <c r="AA8" s="4"/>
      <c r="AB8" s="8"/>
      <c r="AC8" s="7"/>
      <c r="AD8" s="4"/>
      <c r="AE8" s="4"/>
      <c r="AF8" s="4"/>
      <c r="AG8" s="4"/>
      <c r="AH8" s="4"/>
      <c r="AI8" s="4"/>
      <c r="AJ8" s="8"/>
      <c r="AK8" s="4"/>
      <c r="AL8" s="1">
        <f t="shared" si="0"/>
        <v>0</v>
      </c>
      <c r="AM8" s="1">
        <f>Üldinfo!AQ7</f>
        <v>30</v>
      </c>
      <c r="AN8" s="16">
        <f t="shared" si="1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4.25" customHeight="1" x14ac:dyDescent="0.25">
      <c r="A9" s="1">
        <v>5</v>
      </c>
      <c r="B9" s="14" t="s">
        <v>76</v>
      </c>
      <c r="C9" s="1" t="s">
        <v>71</v>
      </c>
      <c r="D9" s="1">
        <f>Üldinfo!E8</f>
        <v>1</v>
      </c>
      <c r="E9" s="4"/>
      <c r="F9" s="4"/>
      <c r="G9" s="4"/>
      <c r="H9" s="4"/>
      <c r="I9" s="4"/>
      <c r="J9" s="4"/>
      <c r="K9" s="4"/>
      <c r="L9" s="8"/>
      <c r="M9" s="4"/>
      <c r="N9" s="4"/>
      <c r="O9" s="4"/>
      <c r="P9" s="4"/>
      <c r="Q9" s="4"/>
      <c r="R9" s="4">
        <v>1</v>
      </c>
      <c r="S9" s="4"/>
      <c r="T9" s="4">
        <v>1</v>
      </c>
      <c r="U9" s="7"/>
      <c r="V9" s="4"/>
      <c r="W9" s="4"/>
      <c r="X9" s="4">
        <v>1</v>
      </c>
      <c r="Y9" s="4"/>
      <c r="Z9" s="4"/>
      <c r="AA9" s="4"/>
      <c r="AB9" s="8"/>
      <c r="AC9" s="7"/>
      <c r="AD9" s="4"/>
      <c r="AE9" s="4"/>
      <c r="AF9" s="4"/>
      <c r="AG9" s="4">
        <v>1</v>
      </c>
      <c r="AH9" s="4">
        <v>1</v>
      </c>
      <c r="AI9" s="4"/>
      <c r="AJ9" s="8"/>
      <c r="AK9" s="4">
        <v>1</v>
      </c>
      <c r="AL9" s="1">
        <f t="shared" si="0"/>
        <v>5</v>
      </c>
      <c r="AM9" s="1">
        <f>Üldinfo!AQ8</f>
        <v>30</v>
      </c>
      <c r="AN9" s="16">
        <f t="shared" si="1"/>
        <v>0.16666666666666666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14.25" hidden="1" customHeight="1" x14ac:dyDescent="0.25">
      <c r="A10" s="1">
        <v>6</v>
      </c>
      <c r="B10" s="14" t="s">
        <v>76</v>
      </c>
      <c r="C10" s="1" t="s">
        <v>42</v>
      </c>
      <c r="D10" s="1">
        <f>Üldinfo!E9</f>
        <v>1</v>
      </c>
      <c r="E10" s="4"/>
      <c r="F10" s="4"/>
      <c r="G10" s="4"/>
      <c r="H10" s="4"/>
      <c r="I10" s="4"/>
      <c r="J10" s="4"/>
      <c r="K10" s="4"/>
      <c r="L10" s="8"/>
      <c r="M10" s="4"/>
      <c r="N10" s="4"/>
      <c r="O10" s="4"/>
      <c r="P10" s="4"/>
      <c r="Q10" s="4"/>
      <c r="R10" s="4"/>
      <c r="S10" s="4"/>
      <c r="T10" s="4"/>
      <c r="U10" s="7"/>
      <c r="V10" s="4"/>
      <c r="W10" s="4"/>
      <c r="X10" s="4"/>
      <c r="Y10" s="4"/>
      <c r="Z10" s="4"/>
      <c r="AA10" s="4"/>
      <c r="AB10" s="8"/>
      <c r="AC10" s="7"/>
      <c r="AD10" s="4"/>
      <c r="AE10" s="4"/>
      <c r="AF10" s="4"/>
      <c r="AG10" s="4"/>
      <c r="AH10" s="4"/>
      <c r="AI10" s="4"/>
      <c r="AJ10" s="8"/>
      <c r="AK10" s="4"/>
      <c r="AL10" s="1">
        <f t="shared" si="0"/>
        <v>0</v>
      </c>
      <c r="AM10" s="1">
        <f>Üldinfo!AQ9</f>
        <v>19</v>
      </c>
      <c r="AN10" s="16">
        <f t="shared" si="1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14.25" hidden="1" customHeight="1" x14ac:dyDescent="0.25">
      <c r="A11" s="1">
        <v>7</v>
      </c>
      <c r="B11" s="14" t="s">
        <v>119</v>
      </c>
      <c r="C11" s="1" t="s">
        <v>75</v>
      </c>
      <c r="D11" s="1">
        <f>Üldinfo!E10</f>
        <v>1</v>
      </c>
      <c r="E11" s="4"/>
      <c r="F11" s="4"/>
      <c r="G11" s="4"/>
      <c r="H11" s="4"/>
      <c r="I11" s="4"/>
      <c r="J11" s="4"/>
      <c r="K11" s="4"/>
      <c r="L11" s="8"/>
      <c r="M11" s="4"/>
      <c r="N11" s="4"/>
      <c r="O11" s="4"/>
      <c r="P11" s="4"/>
      <c r="Q11" s="4"/>
      <c r="R11" s="4"/>
      <c r="S11" s="4"/>
      <c r="T11" s="4"/>
      <c r="U11" s="7"/>
      <c r="V11" s="4"/>
      <c r="W11" s="4"/>
      <c r="X11" s="4"/>
      <c r="Y11" s="4"/>
      <c r="Z11" s="4"/>
      <c r="AA11" s="4"/>
      <c r="AB11" s="8"/>
      <c r="AC11" s="7"/>
      <c r="AD11" s="4"/>
      <c r="AE11" s="4"/>
      <c r="AF11" s="4"/>
      <c r="AG11" s="4"/>
      <c r="AH11" s="4"/>
      <c r="AI11" s="4"/>
      <c r="AJ11" s="8"/>
      <c r="AK11" s="4"/>
      <c r="AL11" s="1">
        <f t="shared" si="0"/>
        <v>0</v>
      </c>
      <c r="AM11" s="1">
        <f>Üldinfo!AQ10</f>
        <v>26</v>
      </c>
      <c r="AN11" s="16">
        <f t="shared" si="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4.25" customHeight="1" x14ac:dyDescent="0.25">
      <c r="A12" s="1">
        <v>8</v>
      </c>
      <c r="B12" s="14" t="s">
        <v>37</v>
      </c>
      <c r="C12" s="1" t="s">
        <v>64</v>
      </c>
      <c r="D12" s="1">
        <f>Üldinfo!E11</f>
        <v>1</v>
      </c>
      <c r="E12" s="4"/>
      <c r="F12" s="4"/>
      <c r="G12" s="4">
        <v>1</v>
      </c>
      <c r="H12" s="4"/>
      <c r="I12" s="4"/>
      <c r="J12" s="4"/>
      <c r="K12" s="4"/>
      <c r="L12" s="8"/>
      <c r="M12" s="4"/>
      <c r="N12" s="4"/>
      <c r="O12" s="4"/>
      <c r="P12" s="4"/>
      <c r="Q12" s="4"/>
      <c r="R12" s="4"/>
      <c r="S12" s="4"/>
      <c r="T12" s="4"/>
      <c r="U12" s="7"/>
      <c r="V12" s="4"/>
      <c r="W12" s="4"/>
      <c r="X12" s="4"/>
      <c r="Y12" s="4"/>
      <c r="Z12" s="4"/>
      <c r="AA12" s="4"/>
      <c r="AB12" s="8"/>
      <c r="AC12" s="7"/>
      <c r="AD12" s="4"/>
      <c r="AE12" s="4"/>
      <c r="AF12" s="4"/>
      <c r="AG12" s="4"/>
      <c r="AH12" s="4"/>
      <c r="AI12" s="4"/>
      <c r="AJ12" s="8"/>
      <c r="AK12" s="4">
        <v>1</v>
      </c>
      <c r="AL12" s="1">
        <f t="shared" si="0"/>
        <v>1</v>
      </c>
      <c r="AM12" s="1">
        <f>Üldinfo!AQ11</f>
        <v>32</v>
      </c>
      <c r="AN12" s="16">
        <f t="shared" si="1"/>
        <v>3.125E-2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14.25" customHeight="1" x14ac:dyDescent="0.25">
      <c r="A13" s="1">
        <v>9</v>
      </c>
      <c r="B13" s="14" t="s">
        <v>37</v>
      </c>
      <c r="C13" s="1" t="s">
        <v>42</v>
      </c>
      <c r="D13" s="1">
        <f>Üldinfo!E12</f>
        <v>1</v>
      </c>
      <c r="E13" s="4"/>
      <c r="F13" s="4"/>
      <c r="G13" s="4"/>
      <c r="H13" s="4"/>
      <c r="I13" s="4"/>
      <c r="J13" s="4"/>
      <c r="K13" s="4"/>
      <c r="L13" s="8"/>
      <c r="M13" s="4"/>
      <c r="N13" s="4"/>
      <c r="O13" s="4"/>
      <c r="P13" s="4"/>
      <c r="Q13" s="4"/>
      <c r="R13" s="4">
        <v>1</v>
      </c>
      <c r="S13" s="4"/>
      <c r="T13" s="4"/>
      <c r="U13" s="7"/>
      <c r="V13" s="4"/>
      <c r="W13" s="4"/>
      <c r="X13" s="4"/>
      <c r="Y13" s="4"/>
      <c r="Z13" s="4"/>
      <c r="AA13" s="4"/>
      <c r="AB13" s="8"/>
      <c r="AC13" s="7"/>
      <c r="AD13" s="4"/>
      <c r="AE13" s="4"/>
      <c r="AF13" s="4"/>
      <c r="AG13" s="4"/>
      <c r="AH13" s="4"/>
      <c r="AI13" s="4"/>
      <c r="AJ13" s="8"/>
      <c r="AK13" s="4">
        <v>1</v>
      </c>
      <c r="AL13" s="1">
        <f t="shared" si="0"/>
        <v>1</v>
      </c>
      <c r="AM13" s="1">
        <f>Üldinfo!AQ12</f>
        <v>12</v>
      </c>
      <c r="AN13" s="16">
        <f t="shared" si="1"/>
        <v>8.3333333333333329E-2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14.25" customHeight="1" x14ac:dyDescent="0.25">
      <c r="A14" s="1">
        <v>10</v>
      </c>
      <c r="B14" s="14" t="s">
        <v>37</v>
      </c>
      <c r="C14" s="1" t="s">
        <v>71</v>
      </c>
      <c r="D14" s="1">
        <f>Üldinfo!E13</f>
        <v>1</v>
      </c>
      <c r="E14" s="4"/>
      <c r="F14" s="4"/>
      <c r="G14" s="4">
        <v>1</v>
      </c>
      <c r="H14" s="4"/>
      <c r="I14" s="4">
        <v>1</v>
      </c>
      <c r="J14" s="4"/>
      <c r="K14" s="4"/>
      <c r="L14" s="8"/>
      <c r="M14" s="4"/>
      <c r="N14" s="4"/>
      <c r="O14" s="4"/>
      <c r="P14" s="4"/>
      <c r="Q14" s="4">
        <v>1</v>
      </c>
      <c r="R14" s="4"/>
      <c r="S14" s="4"/>
      <c r="T14" s="4"/>
      <c r="U14" s="7"/>
      <c r="V14" s="4">
        <v>1</v>
      </c>
      <c r="W14" s="4">
        <v>1</v>
      </c>
      <c r="X14" s="4"/>
      <c r="Y14" s="4"/>
      <c r="Z14" s="4"/>
      <c r="AA14" s="4"/>
      <c r="AB14" s="8">
        <v>1</v>
      </c>
      <c r="AC14" s="7"/>
      <c r="AD14" s="4"/>
      <c r="AE14" s="4"/>
      <c r="AF14" s="4"/>
      <c r="AG14" s="4"/>
      <c r="AH14" s="4"/>
      <c r="AI14" s="4"/>
      <c r="AJ14" s="8"/>
      <c r="AK14" s="4">
        <v>1</v>
      </c>
      <c r="AL14" s="1">
        <f t="shared" si="0"/>
        <v>6</v>
      </c>
      <c r="AM14" s="1">
        <f>Üldinfo!AQ13</f>
        <v>30</v>
      </c>
      <c r="AN14" s="16">
        <f t="shared" si="1"/>
        <v>0.2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14.25" hidden="1" customHeight="1" x14ac:dyDescent="0.25">
      <c r="A15" s="1">
        <v>11</v>
      </c>
      <c r="B15" s="14" t="s">
        <v>76</v>
      </c>
      <c r="C15" s="1" t="s">
        <v>86</v>
      </c>
      <c r="D15" s="1">
        <f>Üldinfo!E14</f>
        <v>0</v>
      </c>
      <c r="E15" s="4"/>
      <c r="F15" s="4"/>
      <c r="G15" s="4"/>
      <c r="H15" s="4"/>
      <c r="I15" s="4"/>
      <c r="J15" s="4"/>
      <c r="K15" s="4"/>
      <c r="L15" s="8"/>
      <c r="M15" s="4"/>
      <c r="N15" s="4"/>
      <c r="O15" s="4"/>
      <c r="P15" s="4"/>
      <c r="Q15" s="4"/>
      <c r="R15" s="4"/>
      <c r="S15" s="4"/>
      <c r="T15" s="4"/>
      <c r="U15" s="7"/>
      <c r="V15" s="4"/>
      <c r="W15" s="4"/>
      <c r="X15" s="4"/>
      <c r="Y15" s="4"/>
      <c r="Z15" s="4"/>
      <c r="AA15" s="4"/>
      <c r="AB15" s="8"/>
      <c r="AC15" s="7"/>
      <c r="AD15" s="4"/>
      <c r="AE15" s="4"/>
      <c r="AF15" s="4"/>
      <c r="AG15" s="4"/>
      <c r="AH15" s="4"/>
      <c r="AI15" s="4"/>
      <c r="AJ15" s="8"/>
      <c r="AK15" s="4"/>
      <c r="AL15" s="1">
        <f t="shared" si="0"/>
        <v>0</v>
      </c>
      <c r="AM15" s="1">
        <f>Üldinfo!AQ14</f>
        <v>0</v>
      </c>
      <c r="AN15" s="16" t="e">
        <f t="shared" si="1"/>
        <v>#DIV/0!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14.25" hidden="1" customHeight="1" x14ac:dyDescent="0.25">
      <c r="A16" s="1">
        <v>12</v>
      </c>
      <c r="B16" s="14" t="s">
        <v>37</v>
      </c>
      <c r="C16" s="1" t="s">
        <v>92</v>
      </c>
      <c r="D16" s="1">
        <f>Üldinfo!E15</f>
        <v>0</v>
      </c>
      <c r="E16" s="4"/>
      <c r="F16" s="4"/>
      <c r="G16" s="4"/>
      <c r="H16" s="4"/>
      <c r="I16" s="4"/>
      <c r="J16" s="4"/>
      <c r="K16" s="4"/>
      <c r="L16" s="8"/>
      <c r="M16" s="4"/>
      <c r="N16" s="4"/>
      <c r="O16" s="4"/>
      <c r="P16" s="4"/>
      <c r="Q16" s="4"/>
      <c r="R16" s="4"/>
      <c r="S16" s="4"/>
      <c r="T16" s="4"/>
      <c r="U16" s="7"/>
      <c r="V16" s="4"/>
      <c r="W16" s="4"/>
      <c r="X16" s="4"/>
      <c r="Y16" s="4"/>
      <c r="Z16" s="4"/>
      <c r="AA16" s="4"/>
      <c r="AB16" s="8"/>
      <c r="AC16" s="7"/>
      <c r="AD16" s="4"/>
      <c r="AE16" s="4"/>
      <c r="AF16" s="4"/>
      <c r="AG16" s="4"/>
      <c r="AH16" s="4"/>
      <c r="AI16" s="4"/>
      <c r="AJ16" s="8"/>
      <c r="AK16" s="4"/>
      <c r="AL16" s="1">
        <f t="shared" si="0"/>
        <v>0</v>
      </c>
      <c r="AM16" s="1">
        <f>Üldinfo!AQ15</f>
        <v>0</v>
      </c>
      <c r="AN16" s="16" t="e">
        <f t="shared" si="1"/>
        <v>#DIV/0!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4.25" customHeight="1" x14ac:dyDescent="0.25">
      <c r="A17" s="1">
        <v>13</v>
      </c>
      <c r="B17" s="14" t="s">
        <v>37</v>
      </c>
      <c r="C17" s="1" t="s">
        <v>93</v>
      </c>
      <c r="D17" s="1">
        <f>Üldinfo!E16</f>
        <v>1</v>
      </c>
      <c r="E17" s="4"/>
      <c r="F17" s="4"/>
      <c r="G17" s="4">
        <v>1</v>
      </c>
      <c r="H17" s="4"/>
      <c r="I17" s="4"/>
      <c r="J17" s="4"/>
      <c r="K17" s="4"/>
      <c r="L17" s="8"/>
      <c r="M17" s="4"/>
      <c r="N17" s="4"/>
      <c r="O17" s="4"/>
      <c r="P17" s="4"/>
      <c r="Q17" s="4"/>
      <c r="R17" s="4">
        <v>1</v>
      </c>
      <c r="S17" s="4"/>
      <c r="T17" s="4"/>
      <c r="U17" s="7"/>
      <c r="V17" s="4"/>
      <c r="W17" s="4">
        <v>1</v>
      </c>
      <c r="X17" s="4"/>
      <c r="Y17" s="4"/>
      <c r="Z17" s="4"/>
      <c r="AA17" s="4"/>
      <c r="AB17" s="8"/>
      <c r="AC17" s="7"/>
      <c r="AD17" s="4"/>
      <c r="AE17" s="4"/>
      <c r="AF17" s="4"/>
      <c r="AG17" s="4"/>
      <c r="AH17" s="4"/>
      <c r="AI17" s="4"/>
      <c r="AJ17" s="8"/>
      <c r="AK17" s="4">
        <v>1</v>
      </c>
      <c r="AL17" s="1">
        <f t="shared" si="0"/>
        <v>3</v>
      </c>
      <c r="AM17" s="1">
        <f>Üldinfo!AQ16</f>
        <v>27</v>
      </c>
      <c r="AN17" s="16">
        <f t="shared" si="1"/>
        <v>0.1111111111111111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4.25" customHeight="1" x14ac:dyDescent="0.25">
      <c r="A18" s="1">
        <v>14</v>
      </c>
      <c r="B18" s="14" t="s">
        <v>76</v>
      </c>
      <c r="C18" s="1" t="s">
        <v>95</v>
      </c>
      <c r="D18" s="1">
        <f>Üldinfo!E17</f>
        <v>1</v>
      </c>
      <c r="E18" s="4"/>
      <c r="F18" s="4"/>
      <c r="G18" s="4">
        <v>1</v>
      </c>
      <c r="H18" s="4"/>
      <c r="I18" s="4"/>
      <c r="J18" s="4"/>
      <c r="K18" s="4"/>
      <c r="L18" s="8"/>
      <c r="M18" s="4"/>
      <c r="N18" s="4"/>
      <c r="O18" s="4"/>
      <c r="P18" s="4"/>
      <c r="Q18" s="4">
        <v>1</v>
      </c>
      <c r="R18" s="4"/>
      <c r="S18" s="4">
        <v>1</v>
      </c>
      <c r="T18" s="4"/>
      <c r="U18" s="7"/>
      <c r="V18" s="4">
        <v>1</v>
      </c>
      <c r="W18" s="4">
        <v>1</v>
      </c>
      <c r="X18" s="4"/>
      <c r="Y18" s="4"/>
      <c r="Z18" s="4"/>
      <c r="AA18" s="4"/>
      <c r="AB18" s="8"/>
      <c r="AC18" s="7"/>
      <c r="AD18" s="4"/>
      <c r="AE18" s="4"/>
      <c r="AF18" s="4"/>
      <c r="AG18" s="4"/>
      <c r="AH18" s="4">
        <v>1</v>
      </c>
      <c r="AI18" s="4">
        <v>1</v>
      </c>
      <c r="AJ18" s="8"/>
      <c r="AK18" s="4">
        <v>1</v>
      </c>
      <c r="AL18" s="1">
        <f t="shared" si="0"/>
        <v>7</v>
      </c>
      <c r="AM18" s="1">
        <f>Üldinfo!AQ17</f>
        <v>30</v>
      </c>
      <c r="AN18" s="16">
        <f t="shared" si="1"/>
        <v>0.23333333333333334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4.25" customHeight="1" x14ac:dyDescent="0.25">
      <c r="A19" s="1">
        <v>15</v>
      </c>
      <c r="B19" s="14" t="s">
        <v>37</v>
      </c>
      <c r="C19" s="1" t="s">
        <v>99</v>
      </c>
      <c r="D19" s="1">
        <f>Üldinfo!E18</f>
        <v>1</v>
      </c>
      <c r="E19" s="4"/>
      <c r="F19" s="4"/>
      <c r="G19" s="4"/>
      <c r="H19" s="4"/>
      <c r="I19" s="4"/>
      <c r="J19" s="4"/>
      <c r="K19" s="4"/>
      <c r="L19" s="8"/>
      <c r="M19" s="4"/>
      <c r="N19" s="4">
        <v>1</v>
      </c>
      <c r="O19" s="4"/>
      <c r="P19" s="4"/>
      <c r="Q19" s="4"/>
      <c r="R19" s="4"/>
      <c r="S19" s="4"/>
      <c r="T19" s="4"/>
      <c r="U19" s="7"/>
      <c r="V19" s="4">
        <v>1</v>
      </c>
      <c r="W19" s="4"/>
      <c r="X19" s="4"/>
      <c r="Y19" s="4"/>
      <c r="Z19" s="4"/>
      <c r="AA19" s="4"/>
      <c r="AB19" s="8"/>
      <c r="AC19" s="7"/>
      <c r="AD19" s="4"/>
      <c r="AE19" s="4"/>
      <c r="AF19" s="4"/>
      <c r="AG19" s="4"/>
      <c r="AH19" s="4">
        <v>1</v>
      </c>
      <c r="AI19" s="4">
        <v>1</v>
      </c>
      <c r="AJ19" s="8"/>
      <c r="AK19" s="4">
        <v>1</v>
      </c>
      <c r="AL19" s="1">
        <f t="shared" si="0"/>
        <v>4</v>
      </c>
      <c r="AM19" s="1">
        <f>Üldinfo!AQ18</f>
        <v>27</v>
      </c>
      <c r="AN19" s="16">
        <f t="shared" si="1"/>
        <v>0.14814814814814814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4.25" customHeight="1" x14ac:dyDescent="0.25">
      <c r="A20" s="1">
        <v>16</v>
      </c>
      <c r="B20" s="14" t="s">
        <v>76</v>
      </c>
      <c r="C20" s="1" t="s">
        <v>93</v>
      </c>
      <c r="D20" s="1">
        <f>Üldinfo!E19</f>
        <v>1</v>
      </c>
      <c r="E20" s="4"/>
      <c r="F20" s="4"/>
      <c r="G20" s="4"/>
      <c r="H20" s="4"/>
      <c r="I20" s="4"/>
      <c r="J20" s="4"/>
      <c r="K20" s="4"/>
      <c r="L20" s="8"/>
      <c r="M20" s="4"/>
      <c r="N20" s="4"/>
      <c r="O20" s="4"/>
      <c r="P20" s="4"/>
      <c r="Q20" s="4"/>
      <c r="R20" s="4"/>
      <c r="S20" s="4"/>
      <c r="T20" s="4"/>
      <c r="U20" s="7"/>
      <c r="V20" s="4"/>
      <c r="W20" s="4"/>
      <c r="X20" s="4">
        <v>1</v>
      </c>
      <c r="Y20" s="4"/>
      <c r="Z20" s="4"/>
      <c r="AA20" s="4"/>
      <c r="AB20" s="8"/>
      <c r="AC20" s="7"/>
      <c r="AD20" s="4"/>
      <c r="AE20" s="4"/>
      <c r="AF20" s="4"/>
      <c r="AG20" s="4"/>
      <c r="AH20" s="4"/>
      <c r="AI20" s="4"/>
      <c r="AJ20" s="8"/>
      <c r="AK20" s="4">
        <v>1</v>
      </c>
      <c r="AL20" s="1">
        <f t="shared" si="0"/>
        <v>1</v>
      </c>
      <c r="AM20" s="1">
        <f>Üldinfo!AQ19</f>
        <v>30</v>
      </c>
      <c r="AN20" s="16">
        <f t="shared" si="1"/>
        <v>3.3333333333333333E-2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4.25" hidden="1" customHeight="1" x14ac:dyDescent="0.25">
      <c r="A21" s="1">
        <v>17</v>
      </c>
      <c r="B21" s="14" t="s">
        <v>37</v>
      </c>
      <c r="C21" s="1" t="s">
        <v>93</v>
      </c>
      <c r="D21" s="1">
        <f>Üldinfo!E20</f>
        <v>1</v>
      </c>
      <c r="E21" s="4"/>
      <c r="F21" s="4"/>
      <c r="G21" s="4"/>
      <c r="H21" s="4"/>
      <c r="I21" s="4"/>
      <c r="J21" s="4"/>
      <c r="K21" s="4"/>
      <c r="L21" s="8"/>
      <c r="M21" s="4"/>
      <c r="N21" s="4"/>
      <c r="O21" s="4"/>
      <c r="P21" s="4"/>
      <c r="Q21" s="4"/>
      <c r="R21" s="4"/>
      <c r="S21" s="4"/>
      <c r="T21" s="4"/>
      <c r="U21" s="7"/>
      <c r="V21" s="4"/>
      <c r="W21" s="4"/>
      <c r="X21" s="4"/>
      <c r="Y21" s="4"/>
      <c r="Z21" s="4"/>
      <c r="AA21" s="4"/>
      <c r="AB21" s="8"/>
      <c r="AC21" s="7"/>
      <c r="AD21" s="4"/>
      <c r="AE21" s="4"/>
      <c r="AF21" s="4"/>
      <c r="AG21" s="4"/>
      <c r="AH21" s="4"/>
      <c r="AI21" s="4"/>
      <c r="AJ21" s="8"/>
      <c r="AK21" s="4"/>
      <c r="AL21" s="1">
        <f t="shared" si="0"/>
        <v>0</v>
      </c>
      <c r="AM21" s="1">
        <f>Üldinfo!AQ20</f>
        <v>32</v>
      </c>
      <c r="AN21" s="16">
        <f t="shared" si="1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4.25" hidden="1" customHeight="1" x14ac:dyDescent="0.25">
      <c r="A22" s="1">
        <v>18</v>
      </c>
      <c r="B22" s="14" t="s">
        <v>37</v>
      </c>
      <c r="C22" s="1" t="s">
        <v>112</v>
      </c>
      <c r="D22" s="1">
        <f>Üldinfo!E21</f>
        <v>1</v>
      </c>
      <c r="E22" s="4"/>
      <c r="F22" s="4"/>
      <c r="G22" s="4"/>
      <c r="H22" s="4"/>
      <c r="I22" s="4"/>
      <c r="J22" s="4"/>
      <c r="K22" s="4"/>
      <c r="L22" s="8"/>
      <c r="M22" s="4"/>
      <c r="N22" s="4"/>
      <c r="O22" s="4"/>
      <c r="P22" s="4"/>
      <c r="Q22" s="4"/>
      <c r="R22" s="4"/>
      <c r="S22" s="4"/>
      <c r="T22" s="4"/>
      <c r="U22" s="7"/>
      <c r="V22" s="4"/>
      <c r="W22" s="4"/>
      <c r="X22" s="4"/>
      <c r="Y22" s="4"/>
      <c r="Z22" s="4"/>
      <c r="AA22" s="4"/>
      <c r="AB22" s="8"/>
      <c r="AC22" s="7"/>
      <c r="AD22" s="4"/>
      <c r="AE22" s="4"/>
      <c r="AF22" s="4"/>
      <c r="AG22" s="4"/>
      <c r="AH22" s="4"/>
      <c r="AI22" s="4"/>
      <c r="AJ22" s="8"/>
      <c r="AK22" s="4"/>
      <c r="AL22" s="1">
        <f t="shared" si="0"/>
        <v>0</v>
      </c>
      <c r="AM22" s="1">
        <f>Üldinfo!AQ21</f>
        <v>25</v>
      </c>
      <c r="AN22" s="16">
        <f t="shared" si="1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4.25" customHeight="1" x14ac:dyDescent="0.25">
      <c r="A23" s="1">
        <v>19</v>
      </c>
      <c r="B23" s="14" t="s">
        <v>165</v>
      </c>
      <c r="C23" s="1" t="s">
        <v>99</v>
      </c>
      <c r="D23" s="1">
        <f>Üldinfo!E22</f>
        <v>1</v>
      </c>
      <c r="E23" s="7"/>
      <c r="F23" s="4"/>
      <c r="G23" s="4"/>
      <c r="H23" s="4"/>
      <c r="I23" s="4"/>
      <c r="J23" s="4"/>
      <c r="K23" s="4"/>
      <c r="L23" s="8"/>
      <c r="M23" s="4"/>
      <c r="N23" s="4"/>
      <c r="O23" s="4"/>
      <c r="P23" s="4"/>
      <c r="Q23" s="4"/>
      <c r="R23" s="4"/>
      <c r="S23" s="4"/>
      <c r="T23" s="4"/>
      <c r="U23" s="7"/>
      <c r="V23" s="4"/>
      <c r="W23" s="4"/>
      <c r="X23" s="4"/>
      <c r="Y23" s="4"/>
      <c r="Z23" s="4"/>
      <c r="AA23" s="4"/>
      <c r="AB23" s="8"/>
      <c r="AC23" s="7"/>
      <c r="AD23" s="4"/>
      <c r="AE23" s="4"/>
      <c r="AF23" s="4"/>
      <c r="AG23" s="4">
        <v>1</v>
      </c>
      <c r="AH23" s="4"/>
      <c r="AI23" s="4"/>
      <c r="AJ23" s="8"/>
      <c r="AK23" s="4">
        <v>1</v>
      </c>
      <c r="AL23" s="1">
        <f t="shared" si="0"/>
        <v>1</v>
      </c>
      <c r="AM23" s="1">
        <f>Üldinfo!AQ22</f>
        <v>26</v>
      </c>
      <c r="AN23" s="16">
        <f t="shared" si="1"/>
        <v>3.8461538461538464E-2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4.25" hidden="1" customHeight="1" x14ac:dyDescent="0.25">
      <c r="A24" s="1">
        <v>20</v>
      </c>
      <c r="B24" s="1" t="str">
        <f>Üldinfo!B23</f>
        <v>Mees</v>
      </c>
      <c r="C24" s="1" t="str">
        <f>Üldinfo!C23</f>
        <v>22-24 a</v>
      </c>
      <c r="D24" s="1">
        <f>Üldinfo!E23</f>
        <v>0</v>
      </c>
      <c r="E24" s="4"/>
      <c r="F24" s="4"/>
      <c r="G24" s="4"/>
      <c r="H24" s="4"/>
      <c r="I24" s="4"/>
      <c r="J24" s="4"/>
      <c r="K24" s="4"/>
      <c r="L24" s="8"/>
      <c r="M24" s="4"/>
      <c r="N24" s="4"/>
      <c r="O24" s="4"/>
      <c r="P24" s="4"/>
      <c r="Q24" s="4"/>
      <c r="R24" s="4"/>
      <c r="S24" s="4"/>
      <c r="T24" s="4"/>
      <c r="U24" s="7"/>
      <c r="V24" s="4"/>
      <c r="W24" s="4"/>
      <c r="X24" s="4"/>
      <c r="Y24" s="4"/>
      <c r="Z24" s="4"/>
      <c r="AA24" s="4"/>
      <c r="AB24" s="8"/>
      <c r="AC24" s="7"/>
      <c r="AD24" s="4"/>
      <c r="AE24" s="4"/>
      <c r="AF24" s="4"/>
      <c r="AG24" s="4"/>
      <c r="AH24" s="4"/>
      <c r="AI24" s="4"/>
      <c r="AJ24" s="8"/>
      <c r="AK24" s="4"/>
      <c r="AL24" s="1">
        <f t="shared" si="0"/>
        <v>0</v>
      </c>
      <c r="AM24" s="1">
        <f>Üldinfo!AQ23</f>
        <v>0</v>
      </c>
      <c r="AN24" s="16" t="e">
        <f t="shared" si="1"/>
        <v>#DIV/0!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4.25" customHeight="1" x14ac:dyDescent="0.25">
      <c r="A25" s="1">
        <v>21</v>
      </c>
      <c r="B25" s="1" t="str">
        <f>Üldinfo!B24</f>
        <v>Naine</v>
      </c>
      <c r="C25" s="1" t="str">
        <f>Üldinfo!C24</f>
        <v>40+ a</v>
      </c>
      <c r="D25" s="1">
        <f>Üldinfo!E24</f>
        <v>1</v>
      </c>
      <c r="E25" s="4"/>
      <c r="F25" s="4"/>
      <c r="G25" s="4"/>
      <c r="H25" s="4"/>
      <c r="I25" s="4"/>
      <c r="J25" s="4"/>
      <c r="K25" s="4"/>
      <c r="L25" s="8"/>
      <c r="M25" s="4"/>
      <c r="N25" s="4"/>
      <c r="O25" s="4"/>
      <c r="P25" s="4"/>
      <c r="Q25" s="4"/>
      <c r="R25" s="4">
        <v>1</v>
      </c>
      <c r="S25" s="4"/>
      <c r="T25" s="4"/>
      <c r="U25" s="7"/>
      <c r="V25" s="4"/>
      <c r="W25" s="4"/>
      <c r="X25" s="4"/>
      <c r="Y25" s="4"/>
      <c r="Z25" s="4"/>
      <c r="AA25" s="4"/>
      <c r="AB25" s="8"/>
      <c r="AC25" s="7"/>
      <c r="AD25" s="4"/>
      <c r="AE25" s="4"/>
      <c r="AF25" s="4"/>
      <c r="AG25" s="4"/>
      <c r="AH25" s="4"/>
      <c r="AI25" s="4"/>
      <c r="AJ25" s="8"/>
      <c r="AK25" s="4">
        <v>1</v>
      </c>
      <c r="AL25" s="1">
        <f t="shared" si="0"/>
        <v>1</v>
      </c>
      <c r="AM25" s="1">
        <f>Üldinfo!AQ24</f>
        <v>30</v>
      </c>
      <c r="AN25" s="16">
        <f t="shared" si="1"/>
        <v>3.3333333333333333E-2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4.25" hidden="1" customHeight="1" x14ac:dyDescent="0.25">
      <c r="A26" s="1">
        <v>22</v>
      </c>
      <c r="B26" s="1" t="str">
        <f>Üldinfo!B25</f>
        <v>Mees ?</v>
      </c>
      <c r="C26" s="1" t="str">
        <f>Üldinfo!C25</f>
        <v>25-35 a</v>
      </c>
      <c r="D26" s="1">
        <f>Üldinfo!E25</f>
        <v>1</v>
      </c>
      <c r="E26" s="4"/>
      <c r="F26" s="4"/>
      <c r="G26" s="4"/>
      <c r="H26" s="4"/>
      <c r="I26" s="4"/>
      <c r="J26" s="4"/>
      <c r="K26" s="4"/>
      <c r="L26" s="8"/>
      <c r="M26" s="4"/>
      <c r="N26" s="4"/>
      <c r="O26" s="4"/>
      <c r="P26" s="4"/>
      <c r="Q26" s="4"/>
      <c r="R26" s="4"/>
      <c r="S26" s="4"/>
      <c r="T26" s="4"/>
      <c r="U26" s="7"/>
      <c r="V26" s="4"/>
      <c r="W26" s="4"/>
      <c r="X26" s="4"/>
      <c r="Y26" s="4"/>
      <c r="Z26" s="4"/>
      <c r="AA26" s="4"/>
      <c r="AB26" s="8"/>
      <c r="AC26" s="7"/>
      <c r="AD26" s="4"/>
      <c r="AE26" s="4"/>
      <c r="AF26" s="4"/>
      <c r="AG26" s="4"/>
      <c r="AH26" s="4"/>
      <c r="AI26" s="4"/>
      <c r="AJ26" s="8"/>
      <c r="AK26" s="4"/>
      <c r="AL26" s="1">
        <f t="shared" si="0"/>
        <v>0</v>
      </c>
      <c r="AM26" s="1">
        <f>Üldinfo!AQ25</f>
        <v>31</v>
      </c>
      <c r="AN26" s="16">
        <f t="shared" si="1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4.25" hidden="1" customHeight="1" x14ac:dyDescent="0.25">
      <c r="A27" s="1">
        <v>23</v>
      </c>
      <c r="B27" s="1" t="str">
        <f>Üldinfo!B26</f>
        <v>Mees</v>
      </c>
      <c r="C27" s="1" t="str">
        <f>Üldinfo!C26</f>
        <v>50+ a</v>
      </c>
      <c r="D27" s="1">
        <f>Üldinfo!E26</f>
        <v>1</v>
      </c>
      <c r="E27" s="4"/>
      <c r="F27" s="4"/>
      <c r="G27" s="4"/>
      <c r="H27" s="4"/>
      <c r="I27" s="4"/>
      <c r="J27" s="4"/>
      <c r="K27" s="4"/>
      <c r="L27" s="8"/>
      <c r="M27" s="4"/>
      <c r="N27" s="4"/>
      <c r="O27" s="4"/>
      <c r="P27" s="4"/>
      <c r="Q27" s="4"/>
      <c r="R27" s="4"/>
      <c r="S27" s="4"/>
      <c r="T27" s="4"/>
      <c r="U27" s="7"/>
      <c r="V27" s="4"/>
      <c r="W27" s="4"/>
      <c r="X27" s="4"/>
      <c r="Y27" s="4"/>
      <c r="Z27" s="4"/>
      <c r="AA27" s="4"/>
      <c r="AB27" s="8"/>
      <c r="AC27" s="7"/>
      <c r="AD27" s="4"/>
      <c r="AE27" s="4"/>
      <c r="AF27" s="4"/>
      <c r="AG27" s="4"/>
      <c r="AH27" s="4"/>
      <c r="AI27" s="4"/>
      <c r="AJ27" s="8"/>
      <c r="AK27" s="4"/>
      <c r="AL27" s="1">
        <f t="shared" si="0"/>
        <v>0</v>
      </c>
      <c r="AM27" s="1">
        <f>Üldinfo!AQ26</f>
        <v>31</v>
      </c>
      <c r="AN27" s="16">
        <f t="shared" si="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4.25" hidden="1" customHeight="1" x14ac:dyDescent="0.25">
      <c r="A28" s="1">
        <v>25</v>
      </c>
      <c r="B28" s="1" t="str">
        <f>Üldinfo!B27</f>
        <v>Naine ?</v>
      </c>
      <c r="C28" s="1" t="str">
        <f>Üldinfo!C27</f>
        <v>Täisk</v>
      </c>
      <c r="D28" s="1">
        <f>Üldinfo!E27</f>
        <v>0</v>
      </c>
      <c r="E28" s="4"/>
      <c r="F28" s="4"/>
      <c r="G28" s="4"/>
      <c r="H28" s="4"/>
      <c r="I28" s="4"/>
      <c r="J28" s="4"/>
      <c r="K28" s="4"/>
      <c r="L28" s="8"/>
      <c r="M28" s="4"/>
      <c r="N28" s="4"/>
      <c r="O28" s="4"/>
      <c r="P28" s="4"/>
      <c r="Q28" s="4"/>
      <c r="R28" s="4"/>
      <c r="S28" s="4"/>
      <c r="T28" s="4"/>
      <c r="U28" s="7"/>
      <c r="V28" s="4"/>
      <c r="W28" s="4"/>
      <c r="X28" s="4"/>
      <c r="Y28" s="4"/>
      <c r="Z28" s="4"/>
      <c r="AA28" s="4"/>
      <c r="AB28" s="8"/>
      <c r="AC28" s="7"/>
      <c r="AD28" s="4"/>
      <c r="AE28" s="4"/>
      <c r="AF28" s="4"/>
      <c r="AG28" s="4"/>
      <c r="AH28" s="4"/>
      <c r="AI28" s="4"/>
      <c r="AJ28" s="8"/>
      <c r="AK28" s="4"/>
      <c r="AL28" s="1">
        <f t="shared" si="0"/>
        <v>0</v>
      </c>
      <c r="AM28" s="1">
        <f>Üldinfo!AQ27</f>
        <v>0</v>
      </c>
      <c r="AN28" s="16" t="e">
        <f t="shared" si="1"/>
        <v>#DIV/0!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4.25" hidden="1" customHeight="1" x14ac:dyDescent="0.25">
      <c r="A29" s="1">
        <v>26</v>
      </c>
      <c r="B29" s="1" t="str">
        <f>Üldinfo!B28</f>
        <v>Alaealine</v>
      </c>
      <c r="C29" s="1" t="str">
        <f>Üldinfo!C28</f>
        <v>5-9 a</v>
      </c>
      <c r="D29" s="1">
        <f>Üldinfo!E28</f>
        <v>0</v>
      </c>
      <c r="E29" s="4"/>
      <c r="F29" s="4"/>
      <c r="G29" s="4"/>
      <c r="H29" s="4"/>
      <c r="I29" s="4"/>
      <c r="J29" s="4"/>
      <c r="K29" s="4"/>
      <c r="L29" s="8"/>
      <c r="M29" s="4"/>
      <c r="N29" s="4"/>
      <c r="O29" s="4"/>
      <c r="P29" s="4"/>
      <c r="Q29" s="4"/>
      <c r="R29" s="4"/>
      <c r="S29" s="4"/>
      <c r="T29" s="4"/>
      <c r="U29" s="7"/>
      <c r="V29" s="4"/>
      <c r="W29" s="4"/>
      <c r="X29" s="4"/>
      <c r="Y29" s="4"/>
      <c r="Z29" s="4"/>
      <c r="AA29" s="4"/>
      <c r="AB29" s="8"/>
      <c r="AC29" s="7"/>
      <c r="AD29" s="4"/>
      <c r="AE29" s="4"/>
      <c r="AF29" s="4"/>
      <c r="AG29" s="4"/>
      <c r="AH29" s="4"/>
      <c r="AI29" s="4"/>
      <c r="AJ29" s="8"/>
      <c r="AK29" s="4"/>
      <c r="AL29" s="1">
        <f t="shared" si="0"/>
        <v>0</v>
      </c>
      <c r="AM29" s="1">
        <f>Üldinfo!AQ28</f>
        <v>0</v>
      </c>
      <c r="AN29" s="16" t="e">
        <f t="shared" si="1"/>
        <v>#DIV/0!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4.25" hidden="1" customHeight="1" x14ac:dyDescent="0.25">
      <c r="A30" s="1">
        <v>27</v>
      </c>
      <c r="B30" s="1" t="str">
        <f>Üldinfo!B29</f>
        <v>Naine ?</v>
      </c>
      <c r="C30" s="1" t="str">
        <f>Üldinfo!C29</f>
        <v>Täisk</v>
      </c>
      <c r="D30" s="1">
        <f>Üldinfo!E29</f>
        <v>0</v>
      </c>
      <c r="E30" s="4"/>
      <c r="F30" s="4"/>
      <c r="G30" s="4"/>
      <c r="H30" s="4"/>
      <c r="I30" s="4"/>
      <c r="J30" s="4"/>
      <c r="K30" s="4"/>
      <c r="L30" s="8"/>
      <c r="M30" s="4"/>
      <c r="N30" s="4"/>
      <c r="O30" s="4"/>
      <c r="P30" s="4"/>
      <c r="Q30" s="4"/>
      <c r="R30" s="4"/>
      <c r="S30" s="4"/>
      <c r="T30" s="4"/>
      <c r="U30" s="7"/>
      <c r="V30" s="4"/>
      <c r="W30" s="4"/>
      <c r="X30" s="4"/>
      <c r="Y30" s="4"/>
      <c r="Z30" s="4"/>
      <c r="AA30" s="4"/>
      <c r="AB30" s="8"/>
      <c r="AC30" s="7"/>
      <c r="AD30" s="4"/>
      <c r="AE30" s="4"/>
      <c r="AF30" s="4"/>
      <c r="AG30" s="4"/>
      <c r="AH30" s="4"/>
      <c r="AI30" s="4"/>
      <c r="AJ30" s="8"/>
      <c r="AK30" s="4"/>
      <c r="AL30" s="1">
        <f t="shared" si="0"/>
        <v>0</v>
      </c>
      <c r="AM30" s="1">
        <f>Üldinfo!AQ29</f>
        <v>0</v>
      </c>
      <c r="AN30" s="16" t="e">
        <f t="shared" si="1"/>
        <v>#DIV/0!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4.25" hidden="1" customHeight="1" x14ac:dyDescent="0.25">
      <c r="A31" s="1">
        <v>28</v>
      </c>
      <c r="B31" s="1" t="str">
        <f>Üldinfo!B30</f>
        <v>Mees</v>
      </c>
      <c r="C31" s="1" t="str">
        <f>Üldinfo!C30</f>
        <v>18-19 a</v>
      </c>
      <c r="D31" s="1">
        <f>Üldinfo!E30</f>
        <v>1</v>
      </c>
      <c r="E31" s="4"/>
      <c r="F31" s="4"/>
      <c r="G31" s="4"/>
      <c r="H31" s="4"/>
      <c r="I31" s="4"/>
      <c r="J31" s="4"/>
      <c r="K31" s="4"/>
      <c r="L31" s="8"/>
      <c r="M31" s="4"/>
      <c r="N31" s="4"/>
      <c r="O31" s="4"/>
      <c r="P31" s="4"/>
      <c r="Q31" s="4"/>
      <c r="R31" s="4"/>
      <c r="S31" s="4"/>
      <c r="T31" s="4"/>
      <c r="U31" s="7"/>
      <c r="V31" s="4"/>
      <c r="W31" s="4"/>
      <c r="X31" s="4"/>
      <c r="Y31" s="4"/>
      <c r="Z31" s="4"/>
      <c r="AA31" s="4"/>
      <c r="AB31" s="8"/>
      <c r="AC31" s="7"/>
      <c r="AD31" s="4"/>
      <c r="AE31" s="4"/>
      <c r="AF31" s="4"/>
      <c r="AG31" s="4"/>
      <c r="AH31" s="4"/>
      <c r="AI31" s="4"/>
      <c r="AJ31" s="8"/>
      <c r="AK31" s="4"/>
      <c r="AL31" s="1">
        <f t="shared" si="0"/>
        <v>0</v>
      </c>
      <c r="AM31" s="1">
        <f>Üldinfo!AQ30</f>
        <v>32</v>
      </c>
      <c r="AN31" s="16">
        <f t="shared" si="1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4.25" hidden="1" customHeight="1" x14ac:dyDescent="0.25">
      <c r="A32" s="1">
        <v>29</v>
      </c>
      <c r="B32" s="1" t="str">
        <f>Üldinfo!B31</f>
        <v>Naine ?</v>
      </c>
      <c r="C32" s="1" t="str">
        <f>Üldinfo!C31</f>
        <v>Täisk</v>
      </c>
      <c r="D32" s="1">
        <f>Üldinfo!E31</f>
        <v>0</v>
      </c>
      <c r="E32" s="4"/>
      <c r="F32" s="4"/>
      <c r="G32" s="4"/>
      <c r="H32" s="4"/>
      <c r="I32" s="4"/>
      <c r="J32" s="4"/>
      <c r="K32" s="4"/>
      <c r="L32" s="8"/>
      <c r="M32" s="4"/>
      <c r="N32" s="4"/>
      <c r="O32" s="4"/>
      <c r="P32" s="4"/>
      <c r="Q32" s="4"/>
      <c r="R32" s="4"/>
      <c r="S32" s="4"/>
      <c r="T32" s="4"/>
      <c r="U32" s="7"/>
      <c r="V32" s="4"/>
      <c r="W32" s="4"/>
      <c r="X32" s="4"/>
      <c r="Y32" s="4"/>
      <c r="Z32" s="4"/>
      <c r="AA32" s="4"/>
      <c r="AB32" s="8"/>
      <c r="AC32" s="7"/>
      <c r="AD32" s="4"/>
      <c r="AE32" s="4"/>
      <c r="AF32" s="4"/>
      <c r="AG32" s="4"/>
      <c r="AH32" s="4"/>
      <c r="AI32" s="4"/>
      <c r="AJ32" s="8"/>
      <c r="AK32" s="4"/>
      <c r="AL32" s="1">
        <f t="shared" si="0"/>
        <v>0</v>
      </c>
      <c r="AM32" s="1">
        <f>Üldinfo!AQ31</f>
        <v>0</v>
      </c>
      <c r="AN32" s="16" t="e">
        <f t="shared" si="1"/>
        <v>#DIV/0!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4.25" hidden="1" customHeight="1" x14ac:dyDescent="0.25">
      <c r="A33" s="1">
        <v>30</v>
      </c>
      <c r="B33" s="14" t="s">
        <v>37</v>
      </c>
      <c r="C33" s="1" t="s">
        <v>133</v>
      </c>
      <c r="D33" s="1">
        <f>Üldinfo!E32</f>
        <v>1</v>
      </c>
      <c r="E33" s="4"/>
      <c r="F33" s="4"/>
      <c r="G33" s="4"/>
      <c r="H33" s="4"/>
      <c r="I33" s="4"/>
      <c r="J33" s="4"/>
      <c r="K33" s="4"/>
      <c r="L33" s="8"/>
      <c r="M33" s="4"/>
      <c r="N33" s="4"/>
      <c r="O33" s="4"/>
      <c r="P33" s="4"/>
      <c r="Q33" s="4"/>
      <c r="R33" s="4"/>
      <c r="S33" s="4"/>
      <c r="T33" s="4"/>
      <c r="U33" s="7"/>
      <c r="V33" s="4"/>
      <c r="W33" s="4"/>
      <c r="X33" s="4"/>
      <c r="Y33" s="4"/>
      <c r="Z33" s="4"/>
      <c r="AA33" s="4"/>
      <c r="AB33" s="8"/>
      <c r="AC33" s="7"/>
      <c r="AD33" s="4"/>
      <c r="AE33" s="4"/>
      <c r="AF33" s="4"/>
      <c r="AG33" s="4"/>
      <c r="AH33" s="4"/>
      <c r="AI33" s="4"/>
      <c r="AJ33" s="8"/>
      <c r="AK33" s="4"/>
      <c r="AL33" s="1">
        <f t="shared" si="0"/>
        <v>0</v>
      </c>
      <c r="AM33" s="1">
        <f>Üldinfo!AQ32</f>
        <v>32</v>
      </c>
      <c r="AN33" s="16">
        <f t="shared" si="1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4.25" hidden="1" customHeight="1" x14ac:dyDescent="0.25">
      <c r="A34" s="1">
        <v>31</v>
      </c>
      <c r="B34" s="1" t="str">
        <f>Üldinfo!B33</f>
        <v>Mees</v>
      </c>
      <c r="C34" s="1" t="str">
        <f>Üldinfo!C33</f>
        <v>39-44 a</v>
      </c>
      <c r="D34" s="1">
        <f>Üldinfo!E33</f>
        <v>1</v>
      </c>
      <c r="E34" s="4"/>
      <c r="F34" s="4"/>
      <c r="G34" s="4"/>
      <c r="H34" s="4"/>
      <c r="I34" s="4"/>
      <c r="J34" s="4"/>
      <c r="K34" s="4"/>
      <c r="L34" s="8"/>
      <c r="M34" s="4"/>
      <c r="N34" s="4"/>
      <c r="O34" s="4"/>
      <c r="P34" s="4"/>
      <c r="Q34" s="4"/>
      <c r="R34" s="4"/>
      <c r="S34" s="4"/>
      <c r="T34" s="4"/>
      <c r="U34" s="7"/>
      <c r="V34" s="4"/>
      <c r="W34" s="4"/>
      <c r="X34" s="4"/>
      <c r="Y34" s="4"/>
      <c r="Z34" s="4"/>
      <c r="AA34" s="4"/>
      <c r="AB34" s="8"/>
      <c r="AC34" s="7"/>
      <c r="AD34" s="4"/>
      <c r="AE34" s="4"/>
      <c r="AF34" s="4"/>
      <c r="AG34" s="4"/>
      <c r="AH34" s="4"/>
      <c r="AI34" s="4"/>
      <c r="AJ34" s="8"/>
      <c r="AK34" s="4"/>
      <c r="AL34" s="1">
        <f t="shared" si="0"/>
        <v>0</v>
      </c>
      <c r="AM34" s="1">
        <f>Üldinfo!AQ33</f>
        <v>31</v>
      </c>
      <c r="AN34" s="16">
        <f t="shared" si="1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4.25" hidden="1" customHeight="1" x14ac:dyDescent="0.25">
      <c r="A35" s="1">
        <v>32</v>
      </c>
      <c r="B35" s="1" t="str">
        <f>Üldinfo!B34</f>
        <v>Alaealine</v>
      </c>
      <c r="C35" s="1" t="str">
        <f>Üldinfo!C34</f>
        <v>15-18 a</v>
      </c>
      <c r="D35" s="1">
        <f>Üldinfo!E34</f>
        <v>0</v>
      </c>
      <c r="E35" s="7"/>
      <c r="F35" s="4"/>
      <c r="G35" s="4"/>
      <c r="H35" s="4"/>
      <c r="I35" s="4"/>
      <c r="J35" s="4"/>
      <c r="K35" s="4"/>
      <c r="L35" s="8"/>
      <c r="M35" s="4"/>
      <c r="N35" s="4"/>
      <c r="O35" s="4"/>
      <c r="P35" s="4"/>
      <c r="Q35" s="4"/>
      <c r="R35" s="4"/>
      <c r="S35" s="4"/>
      <c r="T35" s="4"/>
      <c r="U35" s="7"/>
      <c r="V35" s="4"/>
      <c r="W35" s="4"/>
      <c r="X35" s="4"/>
      <c r="Y35" s="4"/>
      <c r="Z35" s="4"/>
      <c r="AA35" s="4"/>
      <c r="AB35" s="8"/>
      <c r="AC35" s="7"/>
      <c r="AD35" s="4"/>
      <c r="AE35" s="4"/>
      <c r="AF35" s="4"/>
      <c r="AG35" s="4"/>
      <c r="AH35" s="4"/>
      <c r="AI35" s="4"/>
      <c r="AJ35" s="8"/>
      <c r="AK35" s="4"/>
      <c r="AL35" s="1">
        <f t="shared" si="0"/>
        <v>0</v>
      </c>
      <c r="AM35" s="1">
        <f>Üldinfo!AQ34</f>
        <v>0</v>
      </c>
      <c r="AN35" s="16" t="e">
        <f t="shared" si="1"/>
        <v>#DIV/0!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4.25" hidden="1" customHeight="1" x14ac:dyDescent="0.25">
      <c r="A36" s="1">
        <v>33</v>
      </c>
      <c r="B36" s="1" t="str">
        <f>Üldinfo!B35</f>
        <v>Mees</v>
      </c>
      <c r="C36" s="1" t="str">
        <f>Üldinfo!C35</f>
        <v>40+ a</v>
      </c>
      <c r="D36" s="1">
        <f>Üldinfo!E35</f>
        <v>0</v>
      </c>
      <c r="E36" s="7"/>
      <c r="F36" s="4"/>
      <c r="G36" s="4"/>
      <c r="H36" s="4"/>
      <c r="I36" s="4"/>
      <c r="J36" s="4"/>
      <c r="K36" s="4"/>
      <c r="L36" s="8"/>
      <c r="M36" s="4"/>
      <c r="N36" s="4"/>
      <c r="O36" s="4"/>
      <c r="P36" s="4"/>
      <c r="Q36" s="4"/>
      <c r="R36" s="4"/>
      <c r="S36" s="4"/>
      <c r="T36" s="4"/>
      <c r="U36" s="7"/>
      <c r="V36" s="4"/>
      <c r="W36" s="4"/>
      <c r="X36" s="4"/>
      <c r="Y36" s="4"/>
      <c r="Z36" s="4"/>
      <c r="AA36" s="4"/>
      <c r="AB36" s="8"/>
      <c r="AC36" s="7"/>
      <c r="AD36" s="4"/>
      <c r="AE36" s="4"/>
      <c r="AF36" s="4"/>
      <c r="AG36" s="4"/>
      <c r="AH36" s="4"/>
      <c r="AI36" s="4"/>
      <c r="AJ36" s="8"/>
      <c r="AK36" s="4"/>
      <c r="AL36" s="1">
        <f t="shared" si="0"/>
        <v>0</v>
      </c>
      <c r="AM36" s="1">
        <f>Üldinfo!AQ35</f>
        <v>0</v>
      </c>
      <c r="AN36" s="16" t="e">
        <f t="shared" si="1"/>
        <v>#DIV/0!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4.25" hidden="1" customHeight="1" x14ac:dyDescent="0.25">
      <c r="A37" s="1">
        <v>34</v>
      </c>
      <c r="B37" s="1" t="str">
        <f>Üldinfo!B36</f>
        <v>Mees</v>
      </c>
      <c r="C37" s="1" t="str">
        <f>Üldinfo!C36</f>
        <v>39-44 a</v>
      </c>
      <c r="D37" s="1">
        <f>Üldinfo!E36</f>
        <v>0</v>
      </c>
      <c r="E37" s="7"/>
      <c r="F37" s="4"/>
      <c r="G37" s="4"/>
      <c r="H37" s="4"/>
      <c r="I37" s="4"/>
      <c r="J37" s="4"/>
      <c r="K37" s="4"/>
      <c r="L37" s="8"/>
      <c r="M37" s="4"/>
      <c r="N37" s="4"/>
      <c r="O37" s="4"/>
      <c r="P37" s="4"/>
      <c r="Q37" s="4"/>
      <c r="R37" s="4"/>
      <c r="S37" s="4"/>
      <c r="T37" s="4"/>
      <c r="U37" s="7"/>
      <c r="V37" s="4"/>
      <c r="W37" s="4"/>
      <c r="X37" s="4"/>
      <c r="Y37" s="4"/>
      <c r="Z37" s="4"/>
      <c r="AA37" s="4"/>
      <c r="AB37" s="8"/>
      <c r="AC37" s="7"/>
      <c r="AD37" s="4"/>
      <c r="AE37" s="4"/>
      <c r="AF37" s="4"/>
      <c r="AG37" s="4"/>
      <c r="AH37" s="4"/>
      <c r="AI37" s="4"/>
      <c r="AJ37" s="8"/>
      <c r="AK37" s="4"/>
      <c r="AL37" s="1">
        <f t="shared" si="0"/>
        <v>0</v>
      </c>
      <c r="AM37" s="1">
        <f>Üldinfo!AQ36</f>
        <v>0</v>
      </c>
      <c r="AN37" s="16" t="e">
        <f t="shared" si="1"/>
        <v>#DIV/0!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4.25" hidden="1" customHeight="1" x14ac:dyDescent="0.25">
      <c r="A38" s="1">
        <v>35</v>
      </c>
      <c r="B38" s="1" t="str">
        <f>Üldinfo!B37</f>
        <v>Alaealine</v>
      </c>
      <c r="C38" s="1" t="str">
        <f>Üldinfo!C37</f>
        <v>5 a ± 16 k</v>
      </c>
      <c r="D38" s="1">
        <f>Üldinfo!E37</f>
        <v>1</v>
      </c>
      <c r="E38" s="7"/>
      <c r="F38" s="4"/>
      <c r="G38" s="4"/>
      <c r="H38" s="4"/>
      <c r="I38" s="4"/>
      <c r="J38" s="4"/>
      <c r="K38" s="4"/>
      <c r="L38" s="8"/>
      <c r="M38" s="4"/>
      <c r="N38" s="4"/>
      <c r="O38" s="4"/>
      <c r="P38" s="4"/>
      <c r="Q38" s="4"/>
      <c r="R38" s="4"/>
      <c r="S38" s="4"/>
      <c r="T38" s="4"/>
      <c r="U38" s="7"/>
      <c r="V38" s="4"/>
      <c r="W38" s="4"/>
      <c r="X38" s="4"/>
      <c r="Y38" s="4"/>
      <c r="Z38" s="4"/>
      <c r="AA38" s="4"/>
      <c r="AB38" s="8"/>
      <c r="AC38" s="7"/>
      <c r="AD38" s="4"/>
      <c r="AE38" s="4"/>
      <c r="AF38" s="4"/>
      <c r="AG38" s="4"/>
      <c r="AH38" s="4"/>
      <c r="AI38" s="4"/>
      <c r="AJ38" s="8"/>
      <c r="AK38" s="4"/>
      <c r="AL38" s="1">
        <f t="shared" si="0"/>
        <v>0</v>
      </c>
      <c r="AM38" s="1">
        <f>Üldinfo!AQ37</f>
        <v>24</v>
      </c>
      <c r="AN38" s="16">
        <f t="shared" si="1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4.25" hidden="1" customHeight="1" x14ac:dyDescent="0.25">
      <c r="A39" s="1">
        <v>36</v>
      </c>
      <c r="B39" s="1" t="str">
        <f>Üldinfo!B38</f>
        <v>Mees</v>
      </c>
      <c r="C39" s="1" t="str">
        <f>Üldinfo!C38</f>
        <v>44-50 a</v>
      </c>
      <c r="D39" s="1">
        <f>Üldinfo!E38</f>
        <v>0</v>
      </c>
      <c r="E39" s="7"/>
      <c r="F39" s="4"/>
      <c r="G39" s="4"/>
      <c r="H39" s="4"/>
      <c r="I39" s="4"/>
      <c r="J39" s="4"/>
      <c r="K39" s="4"/>
      <c r="L39" s="8"/>
      <c r="M39" s="4"/>
      <c r="N39" s="4"/>
      <c r="O39" s="4"/>
      <c r="P39" s="4"/>
      <c r="Q39" s="4"/>
      <c r="R39" s="4"/>
      <c r="S39" s="4"/>
      <c r="T39" s="4"/>
      <c r="U39" s="7"/>
      <c r="V39" s="4"/>
      <c r="W39" s="4"/>
      <c r="X39" s="4"/>
      <c r="Y39" s="4"/>
      <c r="Z39" s="4"/>
      <c r="AA39" s="4"/>
      <c r="AB39" s="8"/>
      <c r="AC39" s="7"/>
      <c r="AD39" s="4"/>
      <c r="AE39" s="4"/>
      <c r="AF39" s="4"/>
      <c r="AG39" s="4"/>
      <c r="AH39" s="4"/>
      <c r="AI39" s="4"/>
      <c r="AJ39" s="8"/>
      <c r="AK39" s="4"/>
      <c r="AL39" s="1">
        <f t="shared" si="0"/>
        <v>0</v>
      </c>
      <c r="AM39" s="1">
        <f>Üldinfo!AQ38</f>
        <v>0</v>
      </c>
      <c r="AN39" s="16" t="e">
        <f t="shared" si="1"/>
        <v>#DIV/0!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4.25" hidden="1" customHeight="1" x14ac:dyDescent="0.25">
      <c r="A40" s="1">
        <v>37</v>
      </c>
      <c r="B40" s="1" t="str">
        <f>Üldinfo!B39</f>
        <v>Naine</v>
      </c>
      <c r="C40" s="1" t="str">
        <f>Üldinfo!C39</f>
        <v>39-44 a</v>
      </c>
      <c r="D40" s="1">
        <f>Üldinfo!E39</f>
        <v>0</v>
      </c>
      <c r="E40" s="7"/>
      <c r="F40" s="4"/>
      <c r="G40" s="4"/>
      <c r="H40" s="4"/>
      <c r="I40" s="4"/>
      <c r="J40" s="4"/>
      <c r="K40" s="4"/>
      <c r="L40" s="8"/>
      <c r="M40" s="4"/>
      <c r="N40" s="4"/>
      <c r="O40" s="4"/>
      <c r="P40" s="4"/>
      <c r="Q40" s="4"/>
      <c r="R40" s="4"/>
      <c r="S40" s="4"/>
      <c r="T40" s="4"/>
      <c r="U40" s="7"/>
      <c r="V40" s="4"/>
      <c r="W40" s="4"/>
      <c r="X40" s="4"/>
      <c r="Y40" s="4"/>
      <c r="Z40" s="4"/>
      <c r="AA40" s="4"/>
      <c r="AB40" s="8"/>
      <c r="AC40" s="7"/>
      <c r="AD40" s="4"/>
      <c r="AE40" s="4"/>
      <c r="AF40" s="4"/>
      <c r="AG40" s="4"/>
      <c r="AH40" s="4"/>
      <c r="AI40" s="4"/>
      <c r="AJ40" s="8"/>
      <c r="AK40" s="4"/>
      <c r="AL40" s="1">
        <f t="shared" si="0"/>
        <v>0</v>
      </c>
      <c r="AM40" s="1">
        <f>Üldinfo!AQ39</f>
        <v>0</v>
      </c>
      <c r="AN40" s="16" t="e">
        <f t="shared" si="1"/>
        <v>#DIV/0!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4.25" hidden="1" customHeight="1" x14ac:dyDescent="0.25">
      <c r="A41" s="1">
        <v>38</v>
      </c>
      <c r="B41" s="1" t="str">
        <f>Üldinfo!B40</f>
        <v>Naine</v>
      </c>
      <c r="C41" s="1" t="str">
        <f>Üldinfo!C40</f>
        <v>25-40 a</v>
      </c>
      <c r="D41" s="1">
        <f>Üldinfo!E40</f>
        <v>0</v>
      </c>
      <c r="E41" s="7"/>
      <c r="F41" s="4"/>
      <c r="G41" s="4"/>
      <c r="H41" s="4"/>
      <c r="I41" s="4"/>
      <c r="J41" s="4"/>
      <c r="K41" s="4"/>
      <c r="L41" s="8"/>
      <c r="M41" s="4"/>
      <c r="N41" s="4"/>
      <c r="O41" s="4"/>
      <c r="P41" s="4"/>
      <c r="Q41" s="4"/>
      <c r="R41" s="4"/>
      <c r="S41" s="4"/>
      <c r="T41" s="4"/>
      <c r="U41" s="7"/>
      <c r="V41" s="4"/>
      <c r="W41" s="4"/>
      <c r="X41" s="4"/>
      <c r="Y41" s="4"/>
      <c r="Z41" s="4"/>
      <c r="AA41" s="4"/>
      <c r="AB41" s="8"/>
      <c r="AC41" s="7"/>
      <c r="AD41" s="4"/>
      <c r="AE41" s="4"/>
      <c r="AF41" s="4"/>
      <c r="AG41" s="4"/>
      <c r="AH41" s="4"/>
      <c r="AI41" s="4"/>
      <c r="AJ41" s="8"/>
      <c r="AK41" s="4"/>
      <c r="AL41" s="1">
        <f t="shared" si="0"/>
        <v>0</v>
      </c>
      <c r="AM41" s="1">
        <f>Üldinfo!AQ40</f>
        <v>0</v>
      </c>
      <c r="AN41" s="16" t="e">
        <f t="shared" si="1"/>
        <v>#DIV/0!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4.25" hidden="1" customHeight="1" x14ac:dyDescent="0.25">
      <c r="A42" s="1">
        <v>39</v>
      </c>
      <c r="B42" s="1" t="str">
        <f>Üldinfo!B41</f>
        <v>Mees ?</v>
      </c>
      <c r="C42" s="1" t="str">
        <f>Üldinfo!C41</f>
        <v>44-50 a</v>
      </c>
      <c r="D42" s="1">
        <f>Üldinfo!E41</f>
        <v>0</v>
      </c>
      <c r="E42" s="7"/>
      <c r="F42" s="4"/>
      <c r="G42" s="4"/>
      <c r="H42" s="4"/>
      <c r="I42" s="4"/>
      <c r="J42" s="4"/>
      <c r="K42" s="4"/>
      <c r="L42" s="8"/>
      <c r="M42" s="4"/>
      <c r="N42" s="4"/>
      <c r="O42" s="4"/>
      <c r="P42" s="4"/>
      <c r="Q42" s="4"/>
      <c r="R42" s="4"/>
      <c r="S42" s="4"/>
      <c r="T42" s="4"/>
      <c r="U42" s="7"/>
      <c r="V42" s="4"/>
      <c r="W42" s="4"/>
      <c r="X42" s="4"/>
      <c r="Y42" s="4"/>
      <c r="Z42" s="4"/>
      <c r="AA42" s="4"/>
      <c r="AB42" s="8"/>
      <c r="AC42" s="7"/>
      <c r="AD42" s="4"/>
      <c r="AE42" s="4"/>
      <c r="AF42" s="4"/>
      <c r="AG42" s="4"/>
      <c r="AH42" s="4"/>
      <c r="AI42" s="4"/>
      <c r="AJ42" s="8"/>
      <c r="AK42" s="4"/>
      <c r="AL42" s="1">
        <f t="shared" si="0"/>
        <v>0</v>
      </c>
      <c r="AM42" s="1">
        <f>Üldinfo!AQ41</f>
        <v>0</v>
      </c>
      <c r="AN42" s="16" t="e">
        <f t="shared" si="1"/>
        <v>#DIV/0!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4.25" hidden="1" customHeight="1" x14ac:dyDescent="0.25">
      <c r="A43" s="1">
        <v>40</v>
      </c>
      <c r="B43" s="1" t="str">
        <f>Üldinfo!B42</f>
        <v>Naine</v>
      </c>
      <c r="C43" s="1" t="str">
        <f>Üldinfo!C42</f>
        <v>40+ a</v>
      </c>
      <c r="D43" s="1">
        <f>Üldinfo!E42</f>
        <v>0</v>
      </c>
      <c r="E43" s="7"/>
      <c r="F43" s="4"/>
      <c r="G43" s="4"/>
      <c r="H43" s="4"/>
      <c r="I43" s="4"/>
      <c r="J43" s="4"/>
      <c r="K43" s="4"/>
      <c r="L43" s="8"/>
      <c r="M43" s="4"/>
      <c r="N43" s="4"/>
      <c r="O43" s="4"/>
      <c r="P43" s="4"/>
      <c r="Q43" s="4"/>
      <c r="R43" s="4"/>
      <c r="S43" s="4"/>
      <c r="T43" s="4"/>
      <c r="U43" s="7"/>
      <c r="V43" s="4"/>
      <c r="W43" s="4"/>
      <c r="X43" s="4"/>
      <c r="Y43" s="4"/>
      <c r="Z43" s="4"/>
      <c r="AA43" s="4"/>
      <c r="AB43" s="8"/>
      <c r="AC43" s="7"/>
      <c r="AD43" s="4"/>
      <c r="AE43" s="4"/>
      <c r="AF43" s="4"/>
      <c r="AG43" s="4"/>
      <c r="AH43" s="4"/>
      <c r="AI43" s="4"/>
      <c r="AJ43" s="8"/>
      <c r="AK43" s="4"/>
      <c r="AL43" s="1">
        <f t="shared" si="0"/>
        <v>0</v>
      </c>
      <c r="AM43" s="1">
        <f>Üldinfo!AQ42</f>
        <v>0</v>
      </c>
      <c r="AN43" s="16" t="e">
        <f t="shared" si="1"/>
        <v>#DIV/0!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4.25" hidden="1" customHeight="1" x14ac:dyDescent="0.25">
      <c r="A44" s="1">
        <v>42</v>
      </c>
      <c r="B44" s="1" t="str">
        <f>Üldinfo!B43</f>
        <v>Mees</v>
      </c>
      <c r="C44" s="1" t="str">
        <f>Üldinfo!C43</f>
        <v>25-35 a</v>
      </c>
      <c r="D44" s="1">
        <f>Üldinfo!E43</f>
        <v>1</v>
      </c>
      <c r="E44" s="7"/>
      <c r="F44" s="4"/>
      <c r="G44" s="4"/>
      <c r="H44" s="4"/>
      <c r="I44" s="4"/>
      <c r="J44" s="4"/>
      <c r="K44" s="4"/>
      <c r="L44" s="8"/>
      <c r="M44" s="4"/>
      <c r="N44" s="4"/>
      <c r="O44" s="4"/>
      <c r="P44" s="4"/>
      <c r="Q44" s="4"/>
      <c r="R44" s="4"/>
      <c r="S44" s="4"/>
      <c r="T44" s="4"/>
      <c r="U44" s="7"/>
      <c r="V44" s="4"/>
      <c r="W44" s="4"/>
      <c r="X44" s="4"/>
      <c r="Y44" s="4"/>
      <c r="Z44" s="4"/>
      <c r="AA44" s="4"/>
      <c r="AB44" s="8"/>
      <c r="AC44" s="7"/>
      <c r="AD44" s="4"/>
      <c r="AE44" s="4"/>
      <c r="AF44" s="4"/>
      <c r="AG44" s="4"/>
      <c r="AH44" s="4"/>
      <c r="AI44" s="4"/>
      <c r="AJ44" s="8"/>
      <c r="AK44" s="4"/>
      <c r="AL44" s="1">
        <f t="shared" si="0"/>
        <v>0</v>
      </c>
      <c r="AM44" s="1">
        <f>Üldinfo!AQ43</f>
        <v>28</v>
      </c>
      <c r="AN44" s="16">
        <f t="shared" si="1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4.25" hidden="1" customHeight="1" x14ac:dyDescent="0.25">
      <c r="A45" s="1" t="s">
        <v>159</v>
      </c>
      <c r="B45" s="1" t="str">
        <f>Üldinfo!B44</f>
        <v>Alaealine</v>
      </c>
      <c r="C45" s="1" t="str">
        <f>Üldinfo!C44</f>
        <v>?</v>
      </c>
      <c r="D45" s="1">
        <f>Üldinfo!E44</f>
        <v>0</v>
      </c>
      <c r="E45" s="7"/>
      <c r="F45" s="4"/>
      <c r="G45" s="4"/>
      <c r="H45" s="4"/>
      <c r="I45" s="4"/>
      <c r="J45" s="4"/>
      <c r="K45" s="4"/>
      <c r="L45" s="8"/>
      <c r="M45" s="4"/>
      <c r="N45" s="4"/>
      <c r="O45" s="4"/>
      <c r="P45" s="4"/>
      <c r="Q45" s="4"/>
      <c r="R45" s="4"/>
      <c r="S45" s="4"/>
      <c r="T45" s="4"/>
      <c r="U45" s="7"/>
      <c r="V45" s="4"/>
      <c r="W45" s="4"/>
      <c r="X45" s="4"/>
      <c r="Y45" s="4"/>
      <c r="Z45" s="4"/>
      <c r="AA45" s="4"/>
      <c r="AB45" s="8"/>
      <c r="AC45" s="7"/>
      <c r="AD45" s="4"/>
      <c r="AE45" s="4"/>
      <c r="AF45" s="4"/>
      <c r="AG45" s="4"/>
      <c r="AH45" s="4"/>
      <c r="AI45" s="4"/>
      <c r="AJ45" s="8"/>
      <c r="AK45" s="4"/>
      <c r="AL45" s="1">
        <f t="shared" si="0"/>
        <v>0</v>
      </c>
      <c r="AM45" s="1">
        <f>Üldinfo!AQ44</f>
        <v>0</v>
      </c>
      <c r="AN45" s="16" t="e">
        <f t="shared" si="1"/>
        <v>#DIV/0!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4.25" hidden="1" customHeight="1" x14ac:dyDescent="0.25">
      <c r="A46" s="1">
        <v>43</v>
      </c>
      <c r="B46" s="1" t="str">
        <f>Üldinfo!B45</f>
        <v>Mees</v>
      </c>
      <c r="C46" s="1" t="str">
        <f>Üldinfo!C45</f>
        <v>18-19 a</v>
      </c>
      <c r="D46" s="1">
        <f>Üldinfo!E45</f>
        <v>1</v>
      </c>
      <c r="E46" s="7"/>
      <c r="F46" s="4"/>
      <c r="G46" s="4"/>
      <c r="H46" s="4"/>
      <c r="I46" s="4"/>
      <c r="J46" s="4"/>
      <c r="K46" s="4"/>
      <c r="L46" s="8"/>
      <c r="M46" s="4"/>
      <c r="N46" s="4"/>
      <c r="O46" s="4"/>
      <c r="P46" s="4"/>
      <c r="Q46" s="4"/>
      <c r="R46" s="4"/>
      <c r="S46" s="4"/>
      <c r="T46" s="4"/>
      <c r="U46" s="7"/>
      <c r="V46" s="4"/>
      <c r="W46" s="4"/>
      <c r="X46" s="4"/>
      <c r="Y46" s="4"/>
      <c r="Z46" s="4"/>
      <c r="AA46" s="4"/>
      <c r="AB46" s="8"/>
      <c r="AC46" s="7"/>
      <c r="AD46" s="4"/>
      <c r="AE46" s="4"/>
      <c r="AF46" s="4"/>
      <c r="AG46" s="4"/>
      <c r="AH46" s="4"/>
      <c r="AI46" s="4"/>
      <c r="AJ46" s="8"/>
      <c r="AK46" s="4"/>
      <c r="AL46" s="1">
        <f t="shared" si="0"/>
        <v>0</v>
      </c>
      <c r="AM46" s="1">
        <f>Üldinfo!AQ45</f>
        <v>28</v>
      </c>
      <c r="AN46" s="16">
        <f t="shared" si="1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4.25" hidden="1" customHeight="1" x14ac:dyDescent="0.25">
      <c r="A47" s="1">
        <v>44</v>
      </c>
      <c r="B47" s="1" t="str">
        <f>Üldinfo!B46</f>
        <v>Alaealine</v>
      </c>
      <c r="C47" s="1" t="str">
        <f>Üldinfo!C46</f>
        <v>4-8 a</v>
      </c>
      <c r="D47" s="1">
        <f>Üldinfo!E46</f>
        <v>0</v>
      </c>
      <c r="E47" s="7"/>
      <c r="F47" s="4"/>
      <c r="G47" s="4"/>
      <c r="H47" s="4"/>
      <c r="I47" s="4"/>
      <c r="J47" s="4"/>
      <c r="K47" s="4"/>
      <c r="L47" s="8"/>
      <c r="M47" s="4"/>
      <c r="N47" s="4"/>
      <c r="O47" s="4"/>
      <c r="P47" s="4"/>
      <c r="Q47" s="4"/>
      <c r="R47" s="4"/>
      <c r="S47" s="4"/>
      <c r="T47" s="4"/>
      <c r="U47" s="7"/>
      <c r="V47" s="4"/>
      <c r="W47" s="4"/>
      <c r="X47" s="4"/>
      <c r="Y47" s="4"/>
      <c r="Z47" s="4"/>
      <c r="AA47" s="4"/>
      <c r="AB47" s="8"/>
      <c r="AC47" s="7"/>
      <c r="AD47" s="4"/>
      <c r="AE47" s="4"/>
      <c r="AF47" s="4"/>
      <c r="AG47" s="4"/>
      <c r="AH47" s="4"/>
      <c r="AI47" s="4"/>
      <c r="AJ47" s="8"/>
      <c r="AK47" s="4"/>
      <c r="AL47" s="1">
        <f t="shared" si="0"/>
        <v>0</v>
      </c>
      <c r="AM47" s="1">
        <f>Üldinfo!AQ46</f>
        <v>0</v>
      </c>
      <c r="AN47" s="16" t="e">
        <f t="shared" si="1"/>
        <v>#DIV/0!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4.25" hidden="1" customHeight="1" x14ac:dyDescent="0.25">
      <c r="A48" s="1">
        <v>45</v>
      </c>
      <c r="B48" s="1" t="str">
        <f>Üldinfo!B47</f>
        <v>Alaealine</v>
      </c>
      <c r="C48" s="1" t="str">
        <f>Üldinfo!C47</f>
        <v>3-9 k</v>
      </c>
      <c r="D48" s="1">
        <f>Üldinfo!E47</f>
        <v>0</v>
      </c>
      <c r="E48" s="7"/>
      <c r="F48" s="4"/>
      <c r="G48" s="4"/>
      <c r="H48" s="4"/>
      <c r="I48" s="4"/>
      <c r="J48" s="4"/>
      <c r="K48" s="4"/>
      <c r="L48" s="8"/>
      <c r="M48" s="7"/>
      <c r="N48" s="4"/>
      <c r="O48" s="4"/>
      <c r="P48" s="4"/>
      <c r="Q48" s="4"/>
      <c r="R48" s="4"/>
      <c r="S48" s="4"/>
      <c r="T48" s="8"/>
      <c r="U48" s="7"/>
      <c r="V48" s="4"/>
      <c r="W48" s="4"/>
      <c r="X48" s="4"/>
      <c r="Y48" s="4"/>
      <c r="Z48" s="4"/>
      <c r="AA48" s="4"/>
      <c r="AB48" s="8"/>
      <c r="AC48" s="7"/>
      <c r="AD48" s="4"/>
      <c r="AE48" s="4"/>
      <c r="AF48" s="4"/>
      <c r="AG48" s="4"/>
      <c r="AH48" s="4"/>
      <c r="AI48" s="4"/>
      <c r="AJ48" s="8"/>
      <c r="AK48" s="4"/>
      <c r="AL48" s="1">
        <f t="shared" si="0"/>
        <v>0</v>
      </c>
      <c r="AM48" s="1">
        <f>Üldinfo!AQ47</f>
        <v>0</v>
      </c>
      <c r="AN48" s="16" t="e">
        <f t="shared" si="1"/>
        <v>#DIV/0!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4.25" hidden="1" customHeight="1" x14ac:dyDescent="0.25">
      <c r="A49" s="1">
        <v>46</v>
      </c>
      <c r="B49" s="1" t="str">
        <f>Üldinfo!B48</f>
        <v>Mees</v>
      </c>
      <c r="C49" s="1" t="str">
        <f>Üldinfo!C48</f>
        <v>25-26 a</v>
      </c>
      <c r="D49" s="1">
        <f>Üldinfo!E48</f>
        <v>0</v>
      </c>
      <c r="E49" s="4"/>
      <c r="F49" s="4"/>
      <c r="G49" s="4"/>
      <c r="H49" s="4"/>
      <c r="I49" s="4"/>
      <c r="J49" s="4"/>
      <c r="K49" s="4"/>
      <c r="L49" s="8"/>
      <c r="M49" s="7"/>
      <c r="N49" s="4"/>
      <c r="O49" s="4"/>
      <c r="P49" s="4"/>
      <c r="Q49" s="4"/>
      <c r="R49" s="4"/>
      <c r="S49" s="4"/>
      <c r="T49" s="8"/>
      <c r="U49" s="7"/>
      <c r="V49" s="4"/>
      <c r="W49" s="4"/>
      <c r="X49" s="4"/>
      <c r="Y49" s="4"/>
      <c r="Z49" s="4"/>
      <c r="AA49" s="4"/>
      <c r="AB49" s="8"/>
      <c r="AC49" s="7"/>
      <c r="AD49" s="4"/>
      <c r="AE49" s="4"/>
      <c r="AF49" s="4"/>
      <c r="AG49" s="4"/>
      <c r="AH49" s="4"/>
      <c r="AI49" s="4"/>
      <c r="AJ49" s="8"/>
      <c r="AK49" s="4"/>
      <c r="AL49" s="1">
        <f t="shared" si="0"/>
        <v>0</v>
      </c>
      <c r="AM49" s="1">
        <f>Üldinfo!AQ48</f>
        <v>0</v>
      </c>
      <c r="AN49" s="16" t="e">
        <f t="shared" si="1"/>
        <v>#DIV/0!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4.25" hidden="1" customHeight="1" x14ac:dyDescent="0.25">
      <c r="A50" s="1">
        <v>47</v>
      </c>
      <c r="B50" s="1" t="str">
        <f>Üldinfo!B49</f>
        <v>Mees</v>
      </c>
      <c r="C50" s="1" t="str">
        <f>Üldinfo!C49</f>
        <v>18-20 a</v>
      </c>
      <c r="D50" s="1">
        <f>Üldinfo!E49</f>
        <v>1</v>
      </c>
      <c r="E50" s="4"/>
      <c r="F50" s="4"/>
      <c r="G50" s="4"/>
      <c r="H50" s="4"/>
      <c r="I50" s="4"/>
      <c r="J50" s="4"/>
      <c r="K50" s="4"/>
      <c r="L50" s="8"/>
      <c r="M50" s="7"/>
      <c r="N50" s="4"/>
      <c r="O50" s="4"/>
      <c r="P50" s="4"/>
      <c r="Q50" s="4"/>
      <c r="R50" s="4"/>
      <c r="S50" s="4"/>
      <c r="T50" s="8"/>
      <c r="U50" s="7"/>
      <c r="V50" s="4"/>
      <c r="W50" s="4"/>
      <c r="X50" s="4"/>
      <c r="Y50" s="4"/>
      <c r="Z50" s="4"/>
      <c r="AA50" s="4"/>
      <c r="AB50" s="8"/>
      <c r="AC50" s="7"/>
      <c r="AD50" s="4"/>
      <c r="AE50" s="4"/>
      <c r="AF50" s="4"/>
      <c r="AG50" s="4"/>
      <c r="AH50" s="4"/>
      <c r="AI50" s="4"/>
      <c r="AJ50" s="8"/>
      <c r="AK50" s="4"/>
      <c r="AL50" s="1">
        <f t="shared" si="0"/>
        <v>0</v>
      </c>
      <c r="AM50" s="1">
        <f>Üldinfo!AQ49</f>
        <v>30</v>
      </c>
      <c r="AN50" s="16">
        <f t="shared" si="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4.25" customHeight="1" x14ac:dyDescent="0.25">
      <c r="A51" s="1">
        <v>48</v>
      </c>
      <c r="B51" s="1" t="str">
        <f>Üldinfo!B50</f>
        <v>Mees</v>
      </c>
      <c r="C51" s="1" t="str">
        <f>Üldinfo!C50</f>
        <v>25-35 a</v>
      </c>
      <c r="D51" s="1">
        <f>Üldinfo!E50</f>
        <v>1</v>
      </c>
      <c r="E51" s="4"/>
      <c r="F51" s="4"/>
      <c r="G51" s="4"/>
      <c r="H51" s="4"/>
      <c r="I51" s="4"/>
      <c r="J51" s="4"/>
      <c r="K51" s="4"/>
      <c r="L51" s="8"/>
      <c r="M51" s="7">
        <v>1</v>
      </c>
      <c r="N51" s="4"/>
      <c r="O51" s="4"/>
      <c r="P51" s="4"/>
      <c r="Q51" s="4"/>
      <c r="R51" s="4"/>
      <c r="S51" s="4"/>
      <c r="T51" s="8"/>
      <c r="U51" s="7"/>
      <c r="V51" s="4"/>
      <c r="W51" s="4"/>
      <c r="X51" s="4"/>
      <c r="Y51" s="4"/>
      <c r="Z51" s="4"/>
      <c r="AA51" s="4"/>
      <c r="AB51" s="8"/>
      <c r="AC51" s="7"/>
      <c r="AD51" s="4"/>
      <c r="AE51" s="4"/>
      <c r="AF51" s="4"/>
      <c r="AG51" s="4"/>
      <c r="AH51" s="4"/>
      <c r="AI51" s="4"/>
      <c r="AJ51" s="8"/>
      <c r="AK51" s="4">
        <v>1</v>
      </c>
      <c r="AL51" s="1">
        <f t="shared" si="0"/>
        <v>1</v>
      </c>
      <c r="AM51" s="1">
        <f>Üldinfo!AQ50</f>
        <v>32</v>
      </c>
      <c r="AN51" s="16">
        <f t="shared" si="1"/>
        <v>3.125E-2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4.25" hidden="1" customHeight="1" x14ac:dyDescent="0.25">
      <c r="A52" s="1">
        <v>49</v>
      </c>
      <c r="B52" s="1" t="str">
        <f>Üldinfo!B51</f>
        <v>Mees</v>
      </c>
      <c r="C52" s="1" t="str">
        <f>Üldinfo!C51</f>
        <v>18-20 a</v>
      </c>
      <c r="D52" s="1">
        <f>Üldinfo!E51</f>
        <v>1</v>
      </c>
      <c r="E52" s="4"/>
      <c r="F52" s="4"/>
      <c r="G52" s="4"/>
      <c r="H52" s="4"/>
      <c r="I52" s="4"/>
      <c r="J52" s="4"/>
      <c r="K52" s="4"/>
      <c r="L52" s="8"/>
      <c r="M52" s="7"/>
      <c r="N52" s="4"/>
      <c r="O52" s="4"/>
      <c r="P52" s="4"/>
      <c r="Q52" s="4"/>
      <c r="R52" s="4"/>
      <c r="S52" s="4"/>
      <c r="T52" s="8"/>
      <c r="U52" s="7"/>
      <c r="V52" s="4"/>
      <c r="W52" s="4"/>
      <c r="X52" s="4"/>
      <c r="Y52" s="4"/>
      <c r="Z52" s="4"/>
      <c r="AA52" s="4"/>
      <c r="AB52" s="8"/>
      <c r="AC52" s="7"/>
      <c r="AD52" s="4"/>
      <c r="AE52" s="4"/>
      <c r="AF52" s="4"/>
      <c r="AG52" s="4"/>
      <c r="AH52" s="4"/>
      <c r="AI52" s="4"/>
      <c r="AJ52" s="8"/>
      <c r="AK52" s="4"/>
      <c r="AL52" s="1">
        <f t="shared" si="0"/>
        <v>0</v>
      </c>
      <c r="AM52" s="1">
        <f>Üldinfo!AQ51</f>
        <v>2</v>
      </c>
      <c r="AN52" s="16">
        <f t="shared" si="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4.25" customHeight="1" x14ac:dyDescent="0.25">
      <c r="A53" s="1">
        <v>50</v>
      </c>
      <c r="B53" s="1" t="str">
        <f>Üldinfo!B52</f>
        <v>Mees</v>
      </c>
      <c r="C53" s="1" t="str">
        <f>Üldinfo!C52</f>
        <v>18-19 a</v>
      </c>
      <c r="D53" s="1">
        <f>Üldinfo!E52</f>
        <v>1</v>
      </c>
      <c r="E53" s="4"/>
      <c r="F53" s="4"/>
      <c r="G53" s="4"/>
      <c r="H53" s="4"/>
      <c r="I53" s="4"/>
      <c r="J53" s="4"/>
      <c r="K53" s="4"/>
      <c r="L53" s="8"/>
      <c r="M53" s="7"/>
      <c r="N53" s="4"/>
      <c r="O53" s="4"/>
      <c r="P53" s="4"/>
      <c r="Q53" s="4"/>
      <c r="R53" s="4"/>
      <c r="S53" s="4"/>
      <c r="T53" s="8"/>
      <c r="U53" s="7"/>
      <c r="V53" s="4"/>
      <c r="W53" s="4"/>
      <c r="X53" s="4">
        <v>1</v>
      </c>
      <c r="Y53" s="4"/>
      <c r="Z53" s="4"/>
      <c r="AA53" s="4"/>
      <c r="AB53" s="8"/>
      <c r="AC53" s="7"/>
      <c r="AD53" s="4"/>
      <c r="AE53" s="4"/>
      <c r="AF53" s="4"/>
      <c r="AG53" s="4"/>
      <c r="AH53" s="4"/>
      <c r="AI53" s="4"/>
      <c r="AJ53" s="8"/>
      <c r="AK53" s="4">
        <v>1</v>
      </c>
      <c r="AL53" s="1">
        <f t="shared" si="0"/>
        <v>1</v>
      </c>
      <c r="AM53" s="1">
        <f>Üldinfo!AQ52</f>
        <v>28</v>
      </c>
      <c r="AN53" s="16">
        <f t="shared" si="1"/>
        <v>3.5714285714285712E-2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4.25" hidden="1" customHeight="1" x14ac:dyDescent="0.25">
      <c r="A54" s="1">
        <v>51</v>
      </c>
      <c r="B54" s="1" t="str">
        <f>Üldinfo!B53</f>
        <v>Naine</v>
      </c>
      <c r="C54" s="1" t="str">
        <f>Üldinfo!C53</f>
        <v>25-40 a</v>
      </c>
      <c r="D54" s="1">
        <f>Üldinfo!E53</f>
        <v>0</v>
      </c>
      <c r="E54" s="4"/>
      <c r="F54" s="4"/>
      <c r="G54" s="4"/>
      <c r="H54" s="4"/>
      <c r="I54" s="4"/>
      <c r="J54" s="4"/>
      <c r="K54" s="4"/>
      <c r="L54" s="8"/>
      <c r="M54" s="7"/>
      <c r="N54" s="4"/>
      <c r="O54" s="4"/>
      <c r="P54" s="4"/>
      <c r="Q54" s="4"/>
      <c r="R54" s="4"/>
      <c r="S54" s="4"/>
      <c r="T54" s="8"/>
      <c r="U54" s="7"/>
      <c r="V54" s="4"/>
      <c r="W54" s="4"/>
      <c r="X54" s="4"/>
      <c r="Y54" s="4"/>
      <c r="Z54" s="4"/>
      <c r="AA54" s="4"/>
      <c r="AB54" s="8"/>
      <c r="AC54" s="7"/>
      <c r="AD54" s="4"/>
      <c r="AE54" s="4"/>
      <c r="AF54" s="4"/>
      <c r="AG54" s="4"/>
      <c r="AH54" s="4"/>
      <c r="AI54" s="4"/>
      <c r="AJ54" s="8"/>
      <c r="AK54" s="4"/>
      <c r="AL54" s="1">
        <f t="shared" si="0"/>
        <v>0</v>
      </c>
      <c r="AM54" s="1">
        <f>Üldinfo!AQ53</f>
        <v>0</v>
      </c>
      <c r="AN54" s="16" t="e">
        <f t="shared" si="1"/>
        <v>#DIV/0!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4.25" hidden="1" customHeight="1" x14ac:dyDescent="0.25">
      <c r="A55" s="1">
        <v>52</v>
      </c>
      <c r="B55" s="1" t="str">
        <f>Üldinfo!B54</f>
        <v>Alaealine</v>
      </c>
      <c r="C55" s="1" t="str">
        <f>Üldinfo!C54</f>
        <v>10-16 a</v>
      </c>
      <c r="D55" s="1">
        <f>Üldinfo!E54</f>
        <v>0</v>
      </c>
      <c r="E55" s="4"/>
      <c r="F55" s="4"/>
      <c r="G55" s="4"/>
      <c r="H55" s="4"/>
      <c r="I55" s="4"/>
      <c r="J55" s="4"/>
      <c r="K55" s="4"/>
      <c r="L55" s="8"/>
      <c r="M55" s="7"/>
      <c r="N55" s="4"/>
      <c r="O55" s="4"/>
      <c r="P55" s="4"/>
      <c r="Q55" s="4"/>
      <c r="R55" s="4"/>
      <c r="S55" s="4"/>
      <c r="T55" s="8"/>
      <c r="U55" s="7"/>
      <c r="V55" s="4"/>
      <c r="W55" s="4"/>
      <c r="X55" s="4"/>
      <c r="Y55" s="4"/>
      <c r="Z55" s="4"/>
      <c r="AA55" s="4"/>
      <c r="AB55" s="8"/>
      <c r="AC55" s="7"/>
      <c r="AD55" s="4"/>
      <c r="AE55" s="4"/>
      <c r="AF55" s="4"/>
      <c r="AG55" s="4"/>
      <c r="AH55" s="4"/>
      <c r="AI55" s="4"/>
      <c r="AJ55" s="8"/>
      <c r="AK55" s="4"/>
      <c r="AL55" s="1">
        <f t="shared" si="0"/>
        <v>0</v>
      </c>
      <c r="AM55" s="1">
        <f>Üldinfo!AQ54</f>
        <v>0</v>
      </c>
      <c r="AN55" s="16" t="e">
        <f t="shared" si="1"/>
        <v>#DIV/0!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4.25" hidden="1" customHeight="1" x14ac:dyDescent="0.25">
      <c r="A56" s="1">
        <v>53</v>
      </c>
      <c r="B56" s="1" t="str">
        <f>Üldinfo!B55</f>
        <v>Naine ?</v>
      </c>
      <c r="C56" s="1" t="str">
        <f>Üldinfo!C55</f>
        <v>Täisk</v>
      </c>
      <c r="D56" s="1">
        <f>Üldinfo!E55</f>
        <v>0</v>
      </c>
      <c r="E56" s="4"/>
      <c r="F56" s="4"/>
      <c r="G56" s="4"/>
      <c r="H56" s="4"/>
      <c r="I56" s="4"/>
      <c r="J56" s="4"/>
      <c r="K56" s="4"/>
      <c r="L56" s="8"/>
      <c r="M56" s="7"/>
      <c r="N56" s="4"/>
      <c r="O56" s="4"/>
      <c r="P56" s="4"/>
      <c r="Q56" s="4"/>
      <c r="R56" s="4"/>
      <c r="S56" s="4"/>
      <c r="T56" s="8"/>
      <c r="U56" s="7"/>
      <c r="V56" s="4"/>
      <c r="W56" s="4"/>
      <c r="X56" s="4"/>
      <c r="Y56" s="4"/>
      <c r="Z56" s="4"/>
      <c r="AA56" s="4"/>
      <c r="AB56" s="8"/>
      <c r="AC56" s="7"/>
      <c r="AD56" s="4"/>
      <c r="AE56" s="4"/>
      <c r="AF56" s="4"/>
      <c r="AG56" s="4"/>
      <c r="AH56" s="4"/>
      <c r="AI56" s="4"/>
      <c r="AJ56" s="8"/>
      <c r="AK56" s="4"/>
      <c r="AL56" s="1">
        <f t="shared" si="0"/>
        <v>0</v>
      </c>
      <c r="AM56" s="1">
        <f>Üldinfo!AQ55</f>
        <v>0</v>
      </c>
      <c r="AN56" s="16" t="e">
        <f t="shared" si="1"/>
        <v>#DIV/0!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4.25" customHeight="1" x14ac:dyDescent="0.25">
      <c r="A57" s="1">
        <v>54</v>
      </c>
      <c r="B57" s="1" t="str">
        <f>Üldinfo!B56</f>
        <v>Naine</v>
      </c>
      <c r="C57" s="1" t="str">
        <f>Üldinfo!C56</f>
        <v>44-50 a</v>
      </c>
      <c r="D57" s="1">
        <f>Üldinfo!E56</f>
        <v>1</v>
      </c>
      <c r="E57" s="4"/>
      <c r="F57" s="4">
        <v>1</v>
      </c>
      <c r="G57" s="4">
        <v>1</v>
      </c>
      <c r="H57" s="4"/>
      <c r="I57" s="4"/>
      <c r="J57" s="4"/>
      <c r="K57" s="4"/>
      <c r="L57" s="8"/>
      <c r="M57" s="7"/>
      <c r="N57" s="4"/>
      <c r="O57" s="4"/>
      <c r="P57" s="4"/>
      <c r="Q57" s="4"/>
      <c r="R57" s="4"/>
      <c r="S57" s="4"/>
      <c r="T57" s="8"/>
      <c r="U57" s="7"/>
      <c r="V57" s="4">
        <v>1</v>
      </c>
      <c r="W57" s="4">
        <v>1</v>
      </c>
      <c r="X57" s="4"/>
      <c r="Y57" s="4"/>
      <c r="Z57" s="4"/>
      <c r="AA57" s="4"/>
      <c r="AB57" s="8"/>
      <c r="AC57" s="7"/>
      <c r="AD57" s="4"/>
      <c r="AE57" s="4"/>
      <c r="AF57" s="4"/>
      <c r="AG57" s="4"/>
      <c r="AH57" s="4"/>
      <c r="AI57" s="4">
        <v>1</v>
      </c>
      <c r="AJ57" s="8"/>
      <c r="AK57" s="4">
        <v>1</v>
      </c>
      <c r="AL57" s="1">
        <f t="shared" si="0"/>
        <v>5</v>
      </c>
      <c r="AM57" s="1">
        <f>Üldinfo!AQ56</f>
        <v>27</v>
      </c>
      <c r="AN57" s="16">
        <f t="shared" si="1"/>
        <v>0.18518518518518517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4.25" hidden="1" customHeight="1" x14ac:dyDescent="0.25">
      <c r="A58" s="1">
        <v>55</v>
      </c>
      <c r="B58" s="1" t="str">
        <f>Üldinfo!B57</f>
        <v>Mees</v>
      </c>
      <c r="C58" s="1" t="str">
        <f>Üldinfo!C57</f>
        <v>25-35 a</v>
      </c>
      <c r="D58" s="1">
        <f>Üldinfo!E57</f>
        <v>1</v>
      </c>
      <c r="E58" s="4"/>
      <c r="F58" s="4"/>
      <c r="G58" s="4"/>
      <c r="H58" s="4"/>
      <c r="I58" s="4"/>
      <c r="J58" s="4"/>
      <c r="K58" s="4"/>
      <c r="L58" s="8"/>
      <c r="M58" s="7"/>
      <c r="N58" s="4"/>
      <c r="O58" s="4"/>
      <c r="P58" s="4"/>
      <c r="Q58" s="4"/>
      <c r="R58" s="4"/>
      <c r="S58" s="4"/>
      <c r="T58" s="8"/>
      <c r="U58" s="7"/>
      <c r="V58" s="4"/>
      <c r="W58" s="4"/>
      <c r="X58" s="4"/>
      <c r="Y58" s="4"/>
      <c r="Z58" s="4"/>
      <c r="AA58" s="4"/>
      <c r="AB58" s="8"/>
      <c r="AC58" s="7"/>
      <c r="AD58" s="4"/>
      <c r="AE58" s="4"/>
      <c r="AF58" s="4"/>
      <c r="AG58" s="4"/>
      <c r="AH58" s="4"/>
      <c r="AI58" s="4"/>
      <c r="AJ58" s="8"/>
      <c r="AK58" s="4"/>
      <c r="AL58" s="1">
        <f t="shared" si="0"/>
        <v>0</v>
      </c>
      <c r="AM58" s="1">
        <f>Üldinfo!AQ57</f>
        <v>30</v>
      </c>
      <c r="AN58" s="16">
        <f t="shared" si="1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4.25" customHeight="1" x14ac:dyDescent="0.25">
      <c r="A59" s="1">
        <v>56</v>
      </c>
      <c r="B59" s="1" t="str">
        <f>Üldinfo!B58</f>
        <v>Mees</v>
      </c>
      <c r="C59" s="1" t="str">
        <f>Üldinfo!C58</f>
        <v>50+ a</v>
      </c>
      <c r="D59" s="1">
        <f>Üldinfo!E58</f>
        <v>1</v>
      </c>
      <c r="E59" s="4"/>
      <c r="F59" s="4"/>
      <c r="G59" s="4"/>
      <c r="H59" s="4"/>
      <c r="I59" s="4"/>
      <c r="J59" s="4"/>
      <c r="K59" s="4"/>
      <c r="L59" s="8"/>
      <c r="M59" s="7"/>
      <c r="N59" s="4"/>
      <c r="O59" s="4"/>
      <c r="P59" s="4"/>
      <c r="Q59" s="4"/>
      <c r="R59" s="4"/>
      <c r="S59" s="4"/>
      <c r="T59" s="8">
        <v>1</v>
      </c>
      <c r="U59" s="7"/>
      <c r="V59" s="4"/>
      <c r="W59" s="4"/>
      <c r="X59" s="4"/>
      <c r="Y59" s="4"/>
      <c r="Z59" s="4"/>
      <c r="AA59" s="4"/>
      <c r="AB59" s="8"/>
      <c r="AC59" s="7"/>
      <c r="AD59" s="4"/>
      <c r="AE59" s="4"/>
      <c r="AF59" s="4"/>
      <c r="AG59" s="4"/>
      <c r="AH59" s="4"/>
      <c r="AI59" s="4"/>
      <c r="AJ59" s="8"/>
      <c r="AK59" s="4">
        <v>1</v>
      </c>
      <c r="AL59" s="1">
        <f t="shared" si="0"/>
        <v>1</v>
      </c>
      <c r="AM59" s="1">
        <f>Üldinfo!AQ58</f>
        <v>32</v>
      </c>
      <c r="AN59" s="16">
        <f t="shared" si="1"/>
        <v>3.125E-2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4.25" hidden="1" customHeight="1" x14ac:dyDescent="0.25">
      <c r="A60" s="1">
        <v>57</v>
      </c>
      <c r="B60" s="1" t="str">
        <f>Üldinfo!B59</f>
        <v>Naine</v>
      </c>
      <c r="C60" s="1" t="str">
        <f>Üldinfo!C59</f>
        <v>25-35 a</v>
      </c>
      <c r="D60" s="1">
        <f>Üldinfo!E59</f>
        <v>1</v>
      </c>
      <c r="E60" s="4"/>
      <c r="F60" s="4"/>
      <c r="G60" s="4"/>
      <c r="H60" s="4"/>
      <c r="I60" s="4"/>
      <c r="J60" s="4"/>
      <c r="K60" s="4"/>
      <c r="L60" s="8"/>
      <c r="M60" s="7"/>
      <c r="N60" s="4"/>
      <c r="O60" s="4"/>
      <c r="P60" s="4"/>
      <c r="Q60" s="4"/>
      <c r="R60" s="4"/>
      <c r="S60" s="4"/>
      <c r="T60" s="8"/>
      <c r="U60" s="7"/>
      <c r="V60" s="4"/>
      <c r="W60" s="4"/>
      <c r="X60" s="4"/>
      <c r="Y60" s="4"/>
      <c r="Z60" s="4"/>
      <c r="AA60" s="4"/>
      <c r="AB60" s="8"/>
      <c r="AC60" s="7"/>
      <c r="AD60" s="4"/>
      <c r="AE60" s="4"/>
      <c r="AF60" s="4"/>
      <c r="AG60" s="4"/>
      <c r="AH60" s="4"/>
      <c r="AI60" s="4"/>
      <c r="AJ60" s="8"/>
      <c r="AK60" s="4"/>
      <c r="AL60" s="1">
        <f t="shared" si="0"/>
        <v>0</v>
      </c>
      <c r="AM60" s="1">
        <f>Üldinfo!AQ59</f>
        <v>27</v>
      </c>
      <c r="AN60" s="16">
        <f t="shared" si="1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4.25" hidden="1" customHeight="1" x14ac:dyDescent="0.25">
      <c r="A61" s="1">
        <v>58</v>
      </c>
      <c r="B61" s="1" t="str">
        <f>Üldinfo!B60</f>
        <v>Alaealine</v>
      </c>
      <c r="C61" s="1" t="str">
        <f>Üldinfo!C60</f>
        <v>4-8 a</v>
      </c>
      <c r="D61" s="1">
        <f>Üldinfo!E60</f>
        <v>0</v>
      </c>
      <c r="E61" s="4"/>
      <c r="F61" s="4"/>
      <c r="G61" s="4"/>
      <c r="H61" s="4"/>
      <c r="I61" s="4"/>
      <c r="J61" s="4"/>
      <c r="K61" s="4"/>
      <c r="L61" s="8"/>
      <c r="M61" s="7"/>
      <c r="N61" s="4"/>
      <c r="O61" s="4"/>
      <c r="P61" s="4"/>
      <c r="Q61" s="4"/>
      <c r="R61" s="4"/>
      <c r="S61" s="4"/>
      <c r="T61" s="8"/>
      <c r="U61" s="7"/>
      <c r="V61" s="4"/>
      <c r="W61" s="4"/>
      <c r="X61" s="4"/>
      <c r="Y61" s="4"/>
      <c r="Z61" s="4"/>
      <c r="AA61" s="4"/>
      <c r="AB61" s="8"/>
      <c r="AC61" s="7"/>
      <c r="AD61" s="4"/>
      <c r="AE61" s="4"/>
      <c r="AF61" s="4"/>
      <c r="AG61" s="4"/>
      <c r="AH61" s="4"/>
      <c r="AI61" s="4"/>
      <c r="AJ61" s="8"/>
      <c r="AK61" s="4"/>
      <c r="AL61" s="1">
        <f t="shared" si="0"/>
        <v>0</v>
      </c>
      <c r="AM61" s="1">
        <f>Üldinfo!AQ60</f>
        <v>0</v>
      </c>
      <c r="AN61" s="16" t="e">
        <f t="shared" si="1"/>
        <v>#DIV/0!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4.25" hidden="1" customHeight="1" x14ac:dyDescent="0.25">
      <c r="A62" s="1">
        <v>59</v>
      </c>
      <c r="B62" s="1" t="str">
        <f>Üldinfo!B61</f>
        <v>Mees</v>
      </c>
      <c r="C62" s="1" t="str">
        <f>Üldinfo!C61</f>
        <v>40+ a</v>
      </c>
      <c r="D62" s="1">
        <f>Üldinfo!E61</f>
        <v>0</v>
      </c>
      <c r="E62" s="4"/>
      <c r="F62" s="4"/>
      <c r="G62" s="4"/>
      <c r="H62" s="4"/>
      <c r="I62" s="4"/>
      <c r="J62" s="4"/>
      <c r="K62" s="4"/>
      <c r="L62" s="8"/>
      <c r="M62" s="7"/>
      <c r="N62" s="4"/>
      <c r="O62" s="4"/>
      <c r="P62" s="4"/>
      <c r="Q62" s="4"/>
      <c r="R62" s="4"/>
      <c r="S62" s="4"/>
      <c r="T62" s="8"/>
      <c r="U62" s="7"/>
      <c r="V62" s="4"/>
      <c r="W62" s="4"/>
      <c r="X62" s="4"/>
      <c r="Y62" s="4"/>
      <c r="Z62" s="4"/>
      <c r="AA62" s="4"/>
      <c r="AB62" s="8"/>
      <c r="AC62" s="7"/>
      <c r="AD62" s="4"/>
      <c r="AE62" s="4"/>
      <c r="AF62" s="4"/>
      <c r="AG62" s="4"/>
      <c r="AH62" s="4"/>
      <c r="AI62" s="4"/>
      <c r="AJ62" s="8"/>
      <c r="AK62" s="4"/>
      <c r="AL62" s="1">
        <f t="shared" si="0"/>
        <v>0</v>
      </c>
      <c r="AM62" s="1">
        <f>Üldinfo!AQ61</f>
        <v>0</v>
      </c>
      <c r="AN62" s="16" t="e">
        <f t="shared" si="1"/>
        <v>#DIV/0!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4.25" hidden="1" customHeight="1" x14ac:dyDescent="0.25">
      <c r="A63" s="1">
        <v>60</v>
      </c>
      <c r="B63" s="1" t="str">
        <f>Üldinfo!B62</f>
        <v>Alaealine</v>
      </c>
      <c r="C63" s="1" t="str">
        <f>Üldinfo!C62</f>
        <v>0 ± 2 k</v>
      </c>
      <c r="D63" s="1">
        <f>Üldinfo!E62</f>
        <v>0</v>
      </c>
      <c r="E63" s="4"/>
      <c r="F63" s="4"/>
      <c r="G63" s="4"/>
      <c r="H63" s="4"/>
      <c r="I63" s="4"/>
      <c r="J63" s="4"/>
      <c r="K63" s="4"/>
      <c r="L63" s="8"/>
      <c r="M63" s="7"/>
      <c r="N63" s="4"/>
      <c r="O63" s="4"/>
      <c r="P63" s="4"/>
      <c r="Q63" s="4"/>
      <c r="R63" s="4"/>
      <c r="S63" s="4"/>
      <c r="T63" s="8"/>
      <c r="U63" s="7"/>
      <c r="V63" s="4"/>
      <c r="W63" s="4"/>
      <c r="X63" s="4"/>
      <c r="Y63" s="4"/>
      <c r="Z63" s="4"/>
      <c r="AA63" s="4"/>
      <c r="AB63" s="8"/>
      <c r="AC63" s="7"/>
      <c r="AD63" s="4"/>
      <c r="AE63" s="4"/>
      <c r="AF63" s="4"/>
      <c r="AG63" s="4"/>
      <c r="AH63" s="4"/>
      <c r="AI63" s="4"/>
      <c r="AJ63" s="8"/>
      <c r="AK63" s="4"/>
      <c r="AL63" s="1">
        <f t="shared" si="0"/>
        <v>0</v>
      </c>
      <c r="AM63" s="1">
        <f>Üldinfo!AQ62</f>
        <v>0</v>
      </c>
      <c r="AN63" s="16" t="e">
        <f t="shared" si="1"/>
        <v>#DIV/0!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4.25" hidden="1" customHeight="1" x14ac:dyDescent="0.25">
      <c r="A64" s="1">
        <v>61</v>
      </c>
      <c r="B64" s="1" t="str">
        <f>Üldinfo!B63</f>
        <v>Alaealine</v>
      </c>
      <c r="C64" s="1" t="str">
        <f>Üldinfo!C63</f>
        <v>12-16 a</v>
      </c>
      <c r="D64" s="1">
        <f>Üldinfo!E63</f>
        <v>1</v>
      </c>
      <c r="E64" s="4"/>
      <c r="F64" s="4"/>
      <c r="G64" s="4"/>
      <c r="H64" s="4"/>
      <c r="I64" s="4"/>
      <c r="J64" s="4"/>
      <c r="K64" s="4"/>
      <c r="L64" s="8"/>
      <c r="M64" s="7"/>
      <c r="N64" s="4"/>
      <c r="O64" s="4"/>
      <c r="P64" s="4"/>
      <c r="Q64" s="4"/>
      <c r="R64" s="4"/>
      <c r="S64" s="4"/>
      <c r="T64" s="8"/>
      <c r="U64" s="7"/>
      <c r="V64" s="4"/>
      <c r="W64" s="4"/>
      <c r="X64" s="4"/>
      <c r="Y64" s="4"/>
      <c r="Z64" s="4"/>
      <c r="AA64" s="4"/>
      <c r="AB64" s="8"/>
      <c r="AC64" s="7"/>
      <c r="AD64" s="4"/>
      <c r="AE64" s="4"/>
      <c r="AF64" s="4"/>
      <c r="AG64" s="4"/>
      <c r="AH64" s="4"/>
      <c r="AI64" s="4"/>
      <c r="AJ64" s="8"/>
      <c r="AK64" s="4"/>
      <c r="AL64" s="1">
        <f t="shared" si="0"/>
        <v>0</v>
      </c>
      <c r="AM64" s="1">
        <f>Üldinfo!AQ63</f>
        <v>24</v>
      </c>
      <c r="AN64" s="16">
        <f t="shared" si="1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4.25" hidden="1" customHeight="1" x14ac:dyDescent="0.25">
      <c r="A65" s="1">
        <v>62</v>
      </c>
      <c r="B65" s="1" t="str">
        <f>Üldinfo!B64</f>
        <v>Alaealine</v>
      </c>
      <c r="C65" s="1" t="str">
        <f>Üldinfo!C64</f>
        <v>2 a ± 8 k</v>
      </c>
      <c r="D65" s="1">
        <f>Üldinfo!E64</f>
        <v>1</v>
      </c>
      <c r="E65" s="4"/>
      <c r="F65" s="4"/>
      <c r="G65" s="4"/>
      <c r="H65" s="4"/>
      <c r="I65" s="4"/>
      <c r="J65" s="4"/>
      <c r="K65" s="4"/>
      <c r="L65" s="8"/>
      <c r="M65" s="7"/>
      <c r="N65" s="4"/>
      <c r="O65" s="4"/>
      <c r="P65" s="4"/>
      <c r="Q65" s="4"/>
      <c r="R65" s="4"/>
      <c r="S65" s="4"/>
      <c r="T65" s="8"/>
      <c r="U65" s="7"/>
      <c r="V65" s="4"/>
      <c r="W65" s="4"/>
      <c r="X65" s="4"/>
      <c r="Y65" s="4"/>
      <c r="Z65" s="4"/>
      <c r="AA65" s="4"/>
      <c r="AB65" s="8"/>
      <c r="AC65" s="7"/>
      <c r="AD65" s="4"/>
      <c r="AE65" s="4"/>
      <c r="AF65" s="4"/>
      <c r="AG65" s="4"/>
      <c r="AH65" s="4"/>
      <c r="AI65" s="4"/>
      <c r="AJ65" s="8"/>
      <c r="AK65" s="4"/>
      <c r="AL65" s="1">
        <f t="shared" si="0"/>
        <v>0</v>
      </c>
      <c r="AM65" s="1">
        <f>Üldinfo!AQ64</f>
        <v>20</v>
      </c>
      <c r="AN65" s="16">
        <f t="shared" si="1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4.25" hidden="1" customHeight="1" x14ac:dyDescent="0.25">
      <c r="A66" s="1">
        <v>63</v>
      </c>
      <c r="B66" s="1" t="str">
        <f>Üldinfo!B65</f>
        <v>Alaealine</v>
      </c>
      <c r="C66" s="1" t="str">
        <f>Üldinfo!C65</f>
        <v>4-8 a</v>
      </c>
      <c r="D66" s="1">
        <f>Üldinfo!E65</f>
        <v>0</v>
      </c>
      <c r="E66" s="4"/>
      <c r="F66" s="4"/>
      <c r="G66" s="4"/>
      <c r="H66" s="4"/>
      <c r="I66" s="4"/>
      <c r="J66" s="4"/>
      <c r="K66" s="4"/>
      <c r="L66" s="8"/>
      <c r="M66" s="7"/>
      <c r="N66" s="4"/>
      <c r="O66" s="4"/>
      <c r="P66" s="4"/>
      <c r="Q66" s="4"/>
      <c r="R66" s="4"/>
      <c r="S66" s="4"/>
      <c r="T66" s="8"/>
      <c r="U66" s="7"/>
      <c r="V66" s="4"/>
      <c r="W66" s="4"/>
      <c r="X66" s="4"/>
      <c r="Y66" s="4"/>
      <c r="Z66" s="4"/>
      <c r="AA66" s="4"/>
      <c r="AB66" s="8"/>
      <c r="AC66" s="7"/>
      <c r="AD66" s="4"/>
      <c r="AE66" s="4"/>
      <c r="AF66" s="4"/>
      <c r="AG66" s="4"/>
      <c r="AH66" s="4"/>
      <c r="AI66" s="4"/>
      <c r="AJ66" s="8"/>
      <c r="AK66" s="4"/>
      <c r="AL66" s="1">
        <f t="shared" si="0"/>
        <v>0</v>
      </c>
      <c r="AM66" s="1">
        <f>Üldinfo!AQ65</f>
        <v>0</v>
      </c>
      <c r="AN66" s="16" t="e">
        <f t="shared" si="1"/>
        <v>#DIV/0!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4.25" hidden="1" customHeight="1" x14ac:dyDescent="0.25">
      <c r="A67" s="1">
        <v>64</v>
      </c>
      <c r="B67" s="1" t="str">
        <f>Üldinfo!B66</f>
        <v>Mees</v>
      </c>
      <c r="C67" s="1" t="str">
        <f>Üldinfo!C66</f>
        <v>20-25 a</v>
      </c>
      <c r="D67" s="1">
        <f>Üldinfo!E66</f>
        <v>1</v>
      </c>
      <c r="E67" s="4"/>
      <c r="F67" s="4"/>
      <c r="G67" s="4"/>
      <c r="H67" s="4"/>
      <c r="I67" s="4"/>
      <c r="J67" s="4"/>
      <c r="K67" s="4"/>
      <c r="L67" s="8"/>
      <c r="M67" s="7"/>
      <c r="N67" s="4"/>
      <c r="O67" s="4"/>
      <c r="P67" s="4"/>
      <c r="Q67" s="4"/>
      <c r="R67" s="4"/>
      <c r="S67" s="4"/>
      <c r="T67" s="8"/>
      <c r="U67" s="7"/>
      <c r="V67" s="4"/>
      <c r="W67" s="4"/>
      <c r="X67" s="4"/>
      <c r="Y67" s="4"/>
      <c r="Z67" s="4"/>
      <c r="AA67" s="4"/>
      <c r="AB67" s="8"/>
      <c r="AC67" s="7"/>
      <c r="AD67" s="4"/>
      <c r="AE67" s="4"/>
      <c r="AF67" s="4"/>
      <c r="AG67" s="4"/>
      <c r="AH67" s="4"/>
      <c r="AI67" s="4"/>
      <c r="AJ67" s="8"/>
      <c r="AK67" s="4"/>
      <c r="AL67" s="1">
        <f t="shared" si="0"/>
        <v>0</v>
      </c>
      <c r="AM67" s="1">
        <f>Üldinfo!AQ66</f>
        <v>24</v>
      </c>
      <c r="AN67" s="16">
        <f t="shared" si="1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4.25" customHeight="1" x14ac:dyDescent="0.25">
      <c r="A68" s="1">
        <v>65</v>
      </c>
      <c r="B68" s="1" t="str">
        <f>Üldinfo!B67</f>
        <v>Mees</v>
      </c>
      <c r="C68" s="1" t="str">
        <f>Üldinfo!C67</f>
        <v>35-45 a</v>
      </c>
      <c r="D68" s="1">
        <f>Üldinfo!E67</f>
        <v>1</v>
      </c>
      <c r="E68" s="4"/>
      <c r="F68" s="4"/>
      <c r="G68" s="4"/>
      <c r="H68" s="4"/>
      <c r="I68" s="4"/>
      <c r="J68" s="4"/>
      <c r="K68" s="4"/>
      <c r="L68" s="8"/>
      <c r="M68" s="7"/>
      <c r="N68" s="4"/>
      <c r="O68" s="4"/>
      <c r="P68" s="4"/>
      <c r="Q68" s="4"/>
      <c r="R68" s="4"/>
      <c r="S68" s="4"/>
      <c r="T68" s="8"/>
      <c r="U68" s="7">
        <v>1</v>
      </c>
      <c r="V68" s="4"/>
      <c r="W68" s="4">
        <v>1</v>
      </c>
      <c r="X68" s="4"/>
      <c r="Y68" s="4"/>
      <c r="Z68" s="4"/>
      <c r="AA68" s="4"/>
      <c r="AB68" s="8"/>
      <c r="AC68" s="7"/>
      <c r="AD68" s="4"/>
      <c r="AE68" s="4"/>
      <c r="AF68" s="4"/>
      <c r="AG68" s="4"/>
      <c r="AH68" s="4"/>
      <c r="AI68" s="4"/>
      <c r="AJ68" s="8"/>
      <c r="AK68" s="4">
        <v>1</v>
      </c>
      <c r="AL68" s="1">
        <f t="shared" si="0"/>
        <v>2</v>
      </c>
      <c r="AM68" s="1">
        <f>Üldinfo!AQ67</f>
        <v>15</v>
      </c>
      <c r="AN68" s="16">
        <f t="shared" si="1"/>
        <v>0.13333333333333333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4.25" hidden="1" customHeight="1" x14ac:dyDescent="0.25">
      <c r="A69" s="1">
        <v>66</v>
      </c>
      <c r="B69" s="1" t="str">
        <f>Üldinfo!B68</f>
        <v>Alaealine</v>
      </c>
      <c r="C69" s="1" t="str">
        <f>Üldinfo!C68</f>
        <v>11-16 a</v>
      </c>
      <c r="D69" s="1">
        <f>Üldinfo!E68</f>
        <v>1</v>
      </c>
      <c r="E69" s="4"/>
      <c r="F69" s="4"/>
      <c r="G69" s="4"/>
      <c r="H69" s="4"/>
      <c r="I69" s="4"/>
      <c r="J69" s="4"/>
      <c r="K69" s="4"/>
      <c r="L69" s="8"/>
      <c r="M69" s="7"/>
      <c r="N69" s="4"/>
      <c r="O69" s="4"/>
      <c r="P69" s="4"/>
      <c r="Q69" s="4"/>
      <c r="R69" s="4"/>
      <c r="S69" s="4"/>
      <c r="T69" s="8"/>
      <c r="U69" s="7"/>
      <c r="V69" s="4"/>
      <c r="W69" s="4"/>
      <c r="X69" s="4"/>
      <c r="Y69" s="4"/>
      <c r="Z69" s="4"/>
      <c r="AA69" s="4"/>
      <c r="AB69" s="8"/>
      <c r="AC69" s="7"/>
      <c r="AD69" s="4"/>
      <c r="AE69" s="4"/>
      <c r="AF69" s="4"/>
      <c r="AG69" s="4"/>
      <c r="AH69" s="4"/>
      <c r="AI69" s="4"/>
      <c r="AJ69" s="8"/>
      <c r="AK69" s="4"/>
      <c r="AL69" s="1">
        <f t="shared" si="0"/>
        <v>0</v>
      </c>
      <c r="AM69" s="1">
        <f>Üldinfo!AQ68</f>
        <v>1</v>
      </c>
      <c r="AN69" s="16">
        <f t="shared" si="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4.25" hidden="1" customHeight="1" x14ac:dyDescent="0.25">
      <c r="A70" s="1">
        <v>67</v>
      </c>
      <c r="B70" s="1" t="str">
        <f>Üldinfo!B69</f>
        <v>Mees</v>
      </c>
      <c r="C70" s="1" t="str">
        <f>Üldinfo!C69</f>
        <v>22-24 a</v>
      </c>
      <c r="D70" s="1">
        <f>Üldinfo!E69</f>
        <v>1</v>
      </c>
      <c r="E70" s="4"/>
      <c r="F70" s="4"/>
      <c r="G70" s="4"/>
      <c r="H70" s="4"/>
      <c r="I70" s="4"/>
      <c r="J70" s="4"/>
      <c r="K70" s="4"/>
      <c r="L70" s="8"/>
      <c r="M70" s="7"/>
      <c r="N70" s="4"/>
      <c r="O70" s="4"/>
      <c r="P70" s="4"/>
      <c r="Q70" s="4"/>
      <c r="R70" s="4"/>
      <c r="S70" s="4"/>
      <c r="T70" s="8"/>
      <c r="U70" s="7"/>
      <c r="V70" s="4"/>
      <c r="W70" s="4"/>
      <c r="X70" s="4"/>
      <c r="Y70" s="4"/>
      <c r="Z70" s="4"/>
      <c r="AA70" s="4"/>
      <c r="AB70" s="8"/>
      <c r="AC70" s="7"/>
      <c r="AD70" s="4"/>
      <c r="AE70" s="4"/>
      <c r="AF70" s="4"/>
      <c r="AG70" s="4"/>
      <c r="AH70" s="4"/>
      <c r="AI70" s="4"/>
      <c r="AJ70" s="8"/>
      <c r="AK70" s="4"/>
      <c r="AL70" s="1">
        <f t="shared" si="0"/>
        <v>0</v>
      </c>
      <c r="AM70" s="1">
        <f>Üldinfo!AQ69</f>
        <v>32</v>
      </c>
      <c r="AN70" s="16">
        <f t="shared" si="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4.25" hidden="1" customHeight="1" x14ac:dyDescent="0.25">
      <c r="A71" s="1">
        <v>68</v>
      </c>
      <c r="B71" s="1" t="str">
        <f>Üldinfo!B70</f>
        <v>Alaealine</v>
      </c>
      <c r="C71" s="1" t="str">
        <f>Üldinfo!C70</f>
        <v>3-9 k</v>
      </c>
      <c r="D71" s="1">
        <f>Üldinfo!E70</f>
        <v>0</v>
      </c>
      <c r="E71" s="4"/>
      <c r="F71" s="4"/>
      <c r="G71" s="4"/>
      <c r="H71" s="4"/>
      <c r="I71" s="4"/>
      <c r="J71" s="4"/>
      <c r="K71" s="4"/>
      <c r="L71" s="8"/>
      <c r="M71" s="7"/>
      <c r="N71" s="4"/>
      <c r="O71" s="4"/>
      <c r="P71" s="4"/>
      <c r="Q71" s="4"/>
      <c r="R71" s="4"/>
      <c r="S71" s="4"/>
      <c r="T71" s="8"/>
      <c r="U71" s="7"/>
      <c r="V71" s="4"/>
      <c r="W71" s="4"/>
      <c r="X71" s="4"/>
      <c r="Y71" s="4"/>
      <c r="Z71" s="4"/>
      <c r="AA71" s="4"/>
      <c r="AB71" s="8"/>
      <c r="AC71" s="7"/>
      <c r="AD71" s="4"/>
      <c r="AE71" s="4"/>
      <c r="AF71" s="4"/>
      <c r="AG71" s="4"/>
      <c r="AH71" s="4"/>
      <c r="AI71" s="4"/>
      <c r="AJ71" s="8"/>
      <c r="AK71" s="4"/>
      <c r="AL71" s="1">
        <f t="shared" si="0"/>
        <v>0</v>
      </c>
      <c r="AM71" s="1">
        <f>Üldinfo!AQ70</f>
        <v>0</v>
      </c>
      <c r="AN71" s="16" t="e">
        <f t="shared" si="1"/>
        <v>#DIV/0!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4.25" hidden="1" customHeight="1" x14ac:dyDescent="0.25">
      <c r="A72" s="1">
        <v>69</v>
      </c>
      <c r="B72" s="1" t="str">
        <f>Üldinfo!B71</f>
        <v>Mees</v>
      </c>
      <c r="C72" s="1" t="str">
        <f>Üldinfo!C71</f>
        <v>39-44 a</v>
      </c>
      <c r="D72" s="1">
        <f>Üldinfo!E71</f>
        <v>1</v>
      </c>
      <c r="E72" s="4"/>
      <c r="F72" s="4"/>
      <c r="G72" s="4"/>
      <c r="H72" s="4"/>
      <c r="I72" s="4"/>
      <c r="J72" s="4"/>
      <c r="K72" s="4"/>
      <c r="L72" s="8"/>
      <c r="M72" s="7"/>
      <c r="N72" s="4"/>
      <c r="O72" s="4"/>
      <c r="P72" s="4"/>
      <c r="Q72" s="4"/>
      <c r="R72" s="4"/>
      <c r="S72" s="4"/>
      <c r="T72" s="8"/>
      <c r="U72" s="7"/>
      <c r="V72" s="4"/>
      <c r="W72" s="4"/>
      <c r="X72" s="4"/>
      <c r="Y72" s="4"/>
      <c r="Z72" s="4"/>
      <c r="AA72" s="4"/>
      <c r="AB72" s="8"/>
      <c r="AC72" s="7"/>
      <c r="AD72" s="4"/>
      <c r="AE72" s="4"/>
      <c r="AF72" s="4"/>
      <c r="AG72" s="4"/>
      <c r="AH72" s="4"/>
      <c r="AI72" s="4"/>
      <c r="AJ72" s="8"/>
      <c r="AK72" s="4"/>
      <c r="AL72" s="1">
        <f t="shared" si="0"/>
        <v>0</v>
      </c>
      <c r="AM72" s="1">
        <f>Üldinfo!AQ71</f>
        <v>32</v>
      </c>
      <c r="AN72" s="16">
        <f t="shared" si="1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4.25" hidden="1" customHeight="1" x14ac:dyDescent="0.25">
      <c r="A73" s="1">
        <v>70</v>
      </c>
      <c r="B73" s="1" t="str">
        <f>Üldinfo!B72</f>
        <v>Mees</v>
      </c>
      <c r="C73" s="1" t="str">
        <f>Üldinfo!C72</f>
        <v>25-35 a</v>
      </c>
      <c r="D73" s="1">
        <f>Üldinfo!E72</f>
        <v>1</v>
      </c>
      <c r="E73" s="4"/>
      <c r="F73" s="4"/>
      <c r="G73" s="4"/>
      <c r="H73" s="4"/>
      <c r="I73" s="4"/>
      <c r="J73" s="4"/>
      <c r="K73" s="4"/>
      <c r="L73" s="8"/>
      <c r="M73" s="7"/>
      <c r="N73" s="4"/>
      <c r="O73" s="4"/>
      <c r="P73" s="4"/>
      <c r="Q73" s="4"/>
      <c r="R73" s="4"/>
      <c r="S73" s="4"/>
      <c r="T73" s="8"/>
      <c r="U73" s="7"/>
      <c r="V73" s="4"/>
      <c r="W73" s="4"/>
      <c r="X73" s="4"/>
      <c r="Y73" s="4"/>
      <c r="Z73" s="4"/>
      <c r="AA73" s="4"/>
      <c r="AB73" s="8"/>
      <c r="AC73" s="7"/>
      <c r="AD73" s="4"/>
      <c r="AE73" s="4"/>
      <c r="AF73" s="4"/>
      <c r="AG73" s="4"/>
      <c r="AH73" s="4"/>
      <c r="AI73" s="4"/>
      <c r="AJ73" s="8"/>
      <c r="AK73" s="4"/>
      <c r="AL73" s="1">
        <f t="shared" si="0"/>
        <v>0</v>
      </c>
      <c r="AM73" s="1">
        <f>Üldinfo!AQ72</f>
        <v>27</v>
      </c>
      <c r="AN73" s="16">
        <f t="shared" si="1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4.25" hidden="1" customHeight="1" x14ac:dyDescent="0.25">
      <c r="A74" s="1">
        <v>71</v>
      </c>
      <c r="B74" s="1" t="str">
        <f>Üldinfo!B73</f>
        <v>Mees</v>
      </c>
      <c r="C74" s="1" t="str">
        <f>Üldinfo!C73</f>
        <v>17-20 a</v>
      </c>
      <c r="D74" s="1">
        <f>Üldinfo!E73</f>
        <v>1</v>
      </c>
      <c r="E74" s="4"/>
      <c r="F74" s="4"/>
      <c r="G74" s="4"/>
      <c r="H74" s="4"/>
      <c r="I74" s="4"/>
      <c r="J74" s="4"/>
      <c r="K74" s="4"/>
      <c r="L74" s="8"/>
      <c r="M74" s="7"/>
      <c r="N74" s="4"/>
      <c r="O74" s="4"/>
      <c r="P74" s="4"/>
      <c r="Q74" s="4"/>
      <c r="R74" s="4"/>
      <c r="S74" s="4"/>
      <c r="T74" s="8"/>
      <c r="U74" s="7"/>
      <c r="V74" s="4"/>
      <c r="W74" s="4"/>
      <c r="X74" s="4"/>
      <c r="Y74" s="4"/>
      <c r="Z74" s="4"/>
      <c r="AA74" s="4"/>
      <c r="AB74" s="8"/>
      <c r="AC74" s="7"/>
      <c r="AD74" s="4"/>
      <c r="AE74" s="4"/>
      <c r="AF74" s="4"/>
      <c r="AG74" s="4"/>
      <c r="AH74" s="4"/>
      <c r="AI74" s="4"/>
      <c r="AJ74" s="8"/>
      <c r="AK74" s="4"/>
      <c r="AL74" s="1">
        <f t="shared" si="0"/>
        <v>0</v>
      </c>
      <c r="AM74" s="1">
        <f>Üldinfo!AQ73</f>
        <v>29</v>
      </c>
      <c r="AN74" s="16">
        <f t="shared" si="1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4.25" customHeight="1" x14ac:dyDescent="0.25">
      <c r="A75" s="1">
        <v>72</v>
      </c>
      <c r="B75" s="1" t="str">
        <f>Üldinfo!B74</f>
        <v>Mees</v>
      </c>
      <c r="C75" s="1" t="str">
        <f>Üldinfo!C74</f>
        <v>39-44 a</v>
      </c>
      <c r="D75" s="1">
        <f>Üldinfo!E74</f>
        <v>1</v>
      </c>
      <c r="E75" s="4"/>
      <c r="F75" s="4">
        <v>1</v>
      </c>
      <c r="G75" s="4"/>
      <c r="H75" s="4"/>
      <c r="I75" s="4"/>
      <c r="J75" s="4"/>
      <c r="K75" s="4"/>
      <c r="L75" s="8"/>
      <c r="M75" s="7"/>
      <c r="N75" s="4"/>
      <c r="O75" s="4"/>
      <c r="P75" s="4"/>
      <c r="Q75" s="4"/>
      <c r="R75" s="4">
        <v>1</v>
      </c>
      <c r="S75" s="4">
        <v>1</v>
      </c>
      <c r="T75" s="8"/>
      <c r="U75" s="7"/>
      <c r="V75" s="4">
        <v>1</v>
      </c>
      <c r="W75" s="4">
        <v>1</v>
      </c>
      <c r="X75" s="4"/>
      <c r="Y75" s="4"/>
      <c r="Z75" s="4"/>
      <c r="AA75" s="4"/>
      <c r="AB75" s="8"/>
      <c r="AC75" s="7"/>
      <c r="AD75" s="4"/>
      <c r="AE75" s="4"/>
      <c r="AF75" s="4"/>
      <c r="AG75" s="4">
        <v>1</v>
      </c>
      <c r="AH75" s="4">
        <v>1</v>
      </c>
      <c r="AI75" s="4"/>
      <c r="AJ75" s="8"/>
      <c r="AK75" s="4">
        <v>1</v>
      </c>
      <c r="AL75" s="1">
        <f t="shared" si="0"/>
        <v>7</v>
      </c>
      <c r="AM75" s="1">
        <f>Üldinfo!AQ74</f>
        <v>32</v>
      </c>
      <c r="AN75" s="16">
        <f t="shared" si="1"/>
        <v>0.21875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4.25" hidden="1" customHeight="1" x14ac:dyDescent="0.25">
      <c r="A76" s="1">
        <v>73</v>
      </c>
      <c r="B76" s="1" t="str">
        <f>Üldinfo!B75</f>
        <v>Alaealine</v>
      </c>
      <c r="C76" s="1" t="str">
        <f>Üldinfo!C75</f>
        <v>11-16 a</v>
      </c>
      <c r="D76" s="1">
        <f>Üldinfo!E75</f>
        <v>1</v>
      </c>
      <c r="E76" s="4"/>
      <c r="F76" s="4"/>
      <c r="G76" s="4"/>
      <c r="H76" s="4"/>
      <c r="I76" s="4"/>
      <c r="J76" s="4"/>
      <c r="K76" s="4"/>
      <c r="L76" s="8"/>
      <c r="M76" s="7"/>
      <c r="N76" s="4"/>
      <c r="O76" s="4"/>
      <c r="P76" s="4"/>
      <c r="Q76" s="4"/>
      <c r="R76" s="4"/>
      <c r="S76" s="4"/>
      <c r="T76" s="8"/>
      <c r="U76" s="7"/>
      <c r="V76" s="4"/>
      <c r="W76" s="4"/>
      <c r="X76" s="4"/>
      <c r="Y76" s="4"/>
      <c r="Z76" s="4"/>
      <c r="AA76" s="4"/>
      <c r="AB76" s="8"/>
      <c r="AC76" s="7"/>
      <c r="AD76" s="4"/>
      <c r="AE76" s="4"/>
      <c r="AF76" s="4"/>
      <c r="AG76" s="4"/>
      <c r="AH76" s="4"/>
      <c r="AI76" s="4"/>
      <c r="AJ76" s="8"/>
      <c r="AK76" s="4"/>
      <c r="AL76" s="1">
        <f t="shared" si="0"/>
        <v>0</v>
      </c>
      <c r="AM76" s="1">
        <f>Üldinfo!AQ75</f>
        <v>27</v>
      </c>
      <c r="AN76" s="16">
        <f t="shared" si="1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4.25" hidden="1" customHeight="1" x14ac:dyDescent="0.25">
      <c r="A77" s="1">
        <v>74</v>
      </c>
      <c r="B77" s="1" t="str">
        <f>Üldinfo!B76</f>
        <v>Naine</v>
      </c>
      <c r="C77" s="1" t="str">
        <f>Üldinfo!C76</f>
        <v>39-44 a</v>
      </c>
      <c r="D77" s="1">
        <f>Üldinfo!E76</f>
        <v>1</v>
      </c>
      <c r="E77" s="4"/>
      <c r="F77" s="4"/>
      <c r="G77" s="4"/>
      <c r="H77" s="4"/>
      <c r="I77" s="4"/>
      <c r="J77" s="4"/>
      <c r="K77" s="4"/>
      <c r="L77" s="8"/>
      <c r="M77" s="7"/>
      <c r="N77" s="4"/>
      <c r="O77" s="4"/>
      <c r="P77" s="4"/>
      <c r="Q77" s="4"/>
      <c r="R77" s="4"/>
      <c r="S77" s="4"/>
      <c r="T77" s="8"/>
      <c r="U77" s="7"/>
      <c r="V77" s="4"/>
      <c r="W77" s="4"/>
      <c r="X77" s="4"/>
      <c r="Y77" s="4"/>
      <c r="Z77" s="4"/>
      <c r="AA77" s="4"/>
      <c r="AB77" s="8"/>
      <c r="AC77" s="7"/>
      <c r="AD77" s="4"/>
      <c r="AE77" s="4"/>
      <c r="AF77" s="4"/>
      <c r="AG77" s="4"/>
      <c r="AH77" s="4"/>
      <c r="AI77" s="4"/>
      <c r="AJ77" s="8"/>
      <c r="AK77" s="4"/>
      <c r="AL77" s="1">
        <f t="shared" si="0"/>
        <v>0</v>
      </c>
      <c r="AM77" s="1">
        <f>Üldinfo!AQ76</f>
        <v>30</v>
      </c>
      <c r="AN77" s="16">
        <f t="shared" si="1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4.25" hidden="1" customHeight="1" x14ac:dyDescent="0.25">
      <c r="A78" s="1">
        <v>75</v>
      </c>
      <c r="B78" s="1" t="str">
        <f>Üldinfo!B77</f>
        <v>Mees</v>
      </c>
      <c r="C78" s="1" t="str">
        <f>Üldinfo!C77</f>
        <v>Täisk</v>
      </c>
      <c r="D78" s="1">
        <f>Üldinfo!E77</f>
        <v>0</v>
      </c>
      <c r="E78" s="4"/>
      <c r="F78" s="4"/>
      <c r="G78" s="4"/>
      <c r="H78" s="4"/>
      <c r="I78" s="4"/>
      <c r="J78" s="4"/>
      <c r="K78" s="4"/>
      <c r="L78" s="8"/>
      <c r="M78" s="7"/>
      <c r="N78" s="4"/>
      <c r="O78" s="4"/>
      <c r="P78" s="4"/>
      <c r="Q78" s="4"/>
      <c r="R78" s="4"/>
      <c r="S78" s="4"/>
      <c r="T78" s="8"/>
      <c r="U78" s="7"/>
      <c r="V78" s="4"/>
      <c r="W78" s="4"/>
      <c r="X78" s="4"/>
      <c r="Y78" s="4"/>
      <c r="Z78" s="4"/>
      <c r="AA78" s="4"/>
      <c r="AB78" s="8"/>
      <c r="AC78" s="7"/>
      <c r="AD78" s="4"/>
      <c r="AE78" s="4"/>
      <c r="AF78" s="4"/>
      <c r="AG78" s="4"/>
      <c r="AH78" s="4"/>
      <c r="AI78" s="4"/>
      <c r="AJ78" s="8"/>
      <c r="AK78" s="4"/>
      <c r="AL78" s="1">
        <f t="shared" si="0"/>
        <v>0</v>
      </c>
      <c r="AM78" s="1">
        <f>Üldinfo!AQ77</f>
        <v>0</v>
      </c>
      <c r="AN78" s="16" t="e">
        <f t="shared" si="1"/>
        <v>#DIV/0!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4.25" customHeight="1" x14ac:dyDescent="0.25">
      <c r="A79" s="1">
        <v>76</v>
      </c>
      <c r="B79" s="1" t="str">
        <f>Üldinfo!B78</f>
        <v>Naine</v>
      </c>
      <c r="C79" s="1" t="str">
        <f>Üldinfo!C78</f>
        <v>44-50 a</v>
      </c>
      <c r="D79" s="1">
        <f>Üldinfo!E78</f>
        <v>1</v>
      </c>
      <c r="E79" s="4"/>
      <c r="F79" s="4"/>
      <c r="G79" s="4"/>
      <c r="H79" s="4"/>
      <c r="I79" s="4">
        <v>1</v>
      </c>
      <c r="J79" s="4"/>
      <c r="K79" s="4"/>
      <c r="L79" s="8"/>
      <c r="M79" s="7"/>
      <c r="N79" s="4"/>
      <c r="O79" s="4"/>
      <c r="P79" s="4"/>
      <c r="Q79" s="4">
        <v>1</v>
      </c>
      <c r="R79" s="4">
        <v>1</v>
      </c>
      <c r="S79" s="4"/>
      <c r="T79" s="8"/>
      <c r="U79" s="7"/>
      <c r="V79" s="4"/>
      <c r="W79" s="4">
        <v>1</v>
      </c>
      <c r="X79" s="4"/>
      <c r="Y79" s="4"/>
      <c r="Z79" s="4"/>
      <c r="AA79" s="4"/>
      <c r="AB79" s="8"/>
      <c r="AC79" s="7"/>
      <c r="AD79" s="4"/>
      <c r="AE79" s="4"/>
      <c r="AF79" s="4"/>
      <c r="AG79" s="4"/>
      <c r="AH79" s="4">
        <v>1</v>
      </c>
      <c r="AI79" s="4">
        <v>1</v>
      </c>
      <c r="AJ79" s="8"/>
      <c r="AK79" s="4">
        <v>1</v>
      </c>
      <c r="AL79" s="1">
        <f t="shared" si="0"/>
        <v>6</v>
      </c>
      <c r="AM79" s="1">
        <f>Üldinfo!AQ78</f>
        <v>30</v>
      </c>
      <c r="AN79" s="16">
        <f t="shared" si="1"/>
        <v>0.2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4.25" customHeight="1" x14ac:dyDescent="0.25">
      <c r="A80" s="1">
        <v>77</v>
      </c>
      <c r="B80" s="1" t="str">
        <f>Üldinfo!B79</f>
        <v>Alaealine</v>
      </c>
      <c r="C80" s="1" t="str">
        <f>Üldinfo!C79</f>
        <v>15-16 a</v>
      </c>
      <c r="D80" s="1">
        <f>Üldinfo!E79</f>
        <v>1</v>
      </c>
      <c r="E80" s="4"/>
      <c r="F80" s="4"/>
      <c r="G80" s="4"/>
      <c r="H80" s="4"/>
      <c r="I80" s="4"/>
      <c r="J80" s="4"/>
      <c r="K80" s="4"/>
      <c r="L80" s="8"/>
      <c r="M80" s="7"/>
      <c r="N80" s="4"/>
      <c r="O80" s="4"/>
      <c r="P80" s="4"/>
      <c r="Q80" s="4"/>
      <c r="R80" s="4"/>
      <c r="S80" s="4"/>
      <c r="T80" s="8"/>
      <c r="U80" s="7"/>
      <c r="V80" s="4"/>
      <c r="W80" s="4"/>
      <c r="X80" s="4"/>
      <c r="Y80" s="4"/>
      <c r="Z80" s="4"/>
      <c r="AA80" s="4"/>
      <c r="AB80" s="8"/>
      <c r="AC80" s="7"/>
      <c r="AD80" s="4"/>
      <c r="AE80" s="4"/>
      <c r="AF80" s="4"/>
      <c r="AG80" s="4"/>
      <c r="AH80" s="4">
        <v>1</v>
      </c>
      <c r="AI80" s="4"/>
      <c r="AJ80" s="8"/>
      <c r="AK80" s="4">
        <v>1</v>
      </c>
      <c r="AL80" s="1">
        <f t="shared" si="0"/>
        <v>1</v>
      </c>
      <c r="AM80" s="1">
        <f>Üldinfo!AQ79</f>
        <v>28</v>
      </c>
      <c r="AN80" s="16">
        <f t="shared" si="1"/>
        <v>3.5714285714285712E-2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4.25" hidden="1" customHeight="1" x14ac:dyDescent="0.25">
      <c r="A81" s="1">
        <v>78</v>
      </c>
      <c r="B81" s="1" t="str">
        <f>Üldinfo!B80</f>
        <v>Mees</v>
      </c>
      <c r="C81" s="1" t="str">
        <f>Üldinfo!C80</f>
        <v>39-44 a</v>
      </c>
      <c r="D81" s="1">
        <f>Üldinfo!E80</f>
        <v>1</v>
      </c>
      <c r="E81" s="4"/>
      <c r="F81" s="4"/>
      <c r="G81" s="4"/>
      <c r="H81" s="4"/>
      <c r="I81" s="4"/>
      <c r="J81" s="4"/>
      <c r="K81" s="4"/>
      <c r="L81" s="8"/>
      <c r="M81" s="7"/>
      <c r="N81" s="4"/>
      <c r="O81" s="4"/>
      <c r="P81" s="4"/>
      <c r="Q81" s="4"/>
      <c r="R81" s="4"/>
      <c r="S81" s="4"/>
      <c r="T81" s="8"/>
      <c r="U81" s="7"/>
      <c r="V81" s="4"/>
      <c r="W81" s="4"/>
      <c r="X81" s="4"/>
      <c r="Y81" s="4"/>
      <c r="Z81" s="4"/>
      <c r="AA81" s="4"/>
      <c r="AB81" s="8"/>
      <c r="AC81" s="7"/>
      <c r="AD81" s="4"/>
      <c r="AE81" s="4"/>
      <c r="AF81" s="4"/>
      <c r="AG81" s="4"/>
      <c r="AH81" s="4"/>
      <c r="AI81" s="4"/>
      <c r="AJ81" s="8"/>
      <c r="AK81" s="4"/>
      <c r="AL81" s="1">
        <f t="shared" si="0"/>
        <v>0</v>
      </c>
      <c r="AM81" s="1">
        <f>Üldinfo!AQ80</f>
        <v>32</v>
      </c>
      <c r="AN81" s="16">
        <f t="shared" si="1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4.25" hidden="1" customHeight="1" x14ac:dyDescent="0.25">
      <c r="A82" s="1">
        <v>79</v>
      </c>
      <c r="B82" s="1" t="str">
        <f>Üldinfo!B81</f>
        <v>Naine</v>
      </c>
      <c r="C82" s="1" t="str">
        <f>Üldinfo!C81</f>
        <v>44-50 a</v>
      </c>
      <c r="D82" s="1">
        <f>Üldinfo!E81</f>
        <v>1</v>
      </c>
      <c r="E82" s="4"/>
      <c r="F82" s="4"/>
      <c r="G82" s="4"/>
      <c r="H82" s="4"/>
      <c r="I82" s="4"/>
      <c r="J82" s="4"/>
      <c r="K82" s="4"/>
      <c r="L82" s="8"/>
      <c r="M82" s="7"/>
      <c r="N82" s="4"/>
      <c r="O82" s="4"/>
      <c r="P82" s="4"/>
      <c r="Q82" s="4"/>
      <c r="R82" s="4"/>
      <c r="S82" s="4"/>
      <c r="T82" s="8"/>
      <c r="U82" s="7"/>
      <c r="V82" s="4"/>
      <c r="W82" s="4"/>
      <c r="X82" s="4"/>
      <c r="Y82" s="4"/>
      <c r="Z82" s="4"/>
      <c r="AA82" s="4"/>
      <c r="AB82" s="8"/>
      <c r="AC82" s="7"/>
      <c r="AD82" s="4"/>
      <c r="AE82" s="4"/>
      <c r="AF82" s="4"/>
      <c r="AG82" s="4"/>
      <c r="AH82" s="4"/>
      <c r="AI82" s="4"/>
      <c r="AJ82" s="8"/>
      <c r="AK82" s="4"/>
      <c r="AL82" s="1">
        <f t="shared" si="0"/>
        <v>0</v>
      </c>
      <c r="AM82" s="1">
        <f>Üldinfo!AQ81</f>
        <v>22</v>
      </c>
      <c r="AN82" s="16">
        <f t="shared" si="1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4.25" hidden="1" customHeight="1" x14ac:dyDescent="0.25">
      <c r="A83" s="1">
        <v>80</v>
      </c>
      <c r="B83" s="1" t="str">
        <f>Üldinfo!B82</f>
        <v>Mees</v>
      </c>
      <c r="C83" s="1" t="str">
        <f>Üldinfo!C82</f>
        <v>Täisk</v>
      </c>
      <c r="D83" s="1">
        <f>Üldinfo!E82</f>
        <v>0</v>
      </c>
      <c r="E83" s="4"/>
      <c r="F83" s="4"/>
      <c r="G83" s="4"/>
      <c r="H83" s="4"/>
      <c r="I83" s="4"/>
      <c r="J83" s="4"/>
      <c r="K83" s="4"/>
      <c r="L83" s="8"/>
      <c r="M83" s="7"/>
      <c r="N83" s="4"/>
      <c r="O83" s="4"/>
      <c r="P83" s="4"/>
      <c r="Q83" s="4"/>
      <c r="R83" s="4"/>
      <c r="S83" s="4"/>
      <c r="T83" s="8"/>
      <c r="U83" s="7"/>
      <c r="V83" s="4"/>
      <c r="W83" s="4"/>
      <c r="X83" s="4"/>
      <c r="Y83" s="4"/>
      <c r="Z83" s="4"/>
      <c r="AA83" s="4"/>
      <c r="AB83" s="8"/>
      <c r="AC83" s="7"/>
      <c r="AD83" s="4"/>
      <c r="AE83" s="4"/>
      <c r="AF83" s="4"/>
      <c r="AG83" s="4"/>
      <c r="AH83" s="4"/>
      <c r="AI83" s="4"/>
      <c r="AJ83" s="8"/>
      <c r="AK83" s="4"/>
      <c r="AL83" s="1">
        <f t="shared" si="0"/>
        <v>0</v>
      </c>
      <c r="AM83" s="1">
        <f>Üldinfo!AQ82</f>
        <v>0</v>
      </c>
      <c r="AN83" s="16" t="e">
        <f t="shared" si="1"/>
        <v>#DIV/0!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4.25" hidden="1" customHeight="1" x14ac:dyDescent="0.25">
      <c r="A84" s="1">
        <v>81</v>
      </c>
      <c r="B84" s="1" t="str">
        <f>Üldinfo!B83</f>
        <v>Mees</v>
      </c>
      <c r="C84" s="1" t="str">
        <f>Üldinfo!C83</f>
        <v>39-44 a</v>
      </c>
      <c r="D84" s="1">
        <f>Üldinfo!E83</f>
        <v>0</v>
      </c>
      <c r="E84" s="4"/>
      <c r="F84" s="4"/>
      <c r="G84" s="4"/>
      <c r="H84" s="4"/>
      <c r="I84" s="4"/>
      <c r="J84" s="4"/>
      <c r="K84" s="4"/>
      <c r="L84" s="8"/>
      <c r="M84" s="7"/>
      <c r="N84" s="4"/>
      <c r="O84" s="4"/>
      <c r="P84" s="4"/>
      <c r="Q84" s="4"/>
      <c r="R84" s="4"/>
      <c r="S84" s="4"/>
      <c r="T84" s="8"/>
      <c r="U84" s="7"/>
      <c r="V84" s="4"/>
      <c r="W84" s="4"/>
      <c r="X84" s="4"/>
      <c r="Y84" s="4"/>
      <c r="Z84" s="4"/>
      <c r="AA84" s="4"/>
      <c r="AB84" s="8"/>
      <c r="AC84" s="7"/>
      <c r="AD84" s="4"/>
      <c r="AE84" s="4"/>
      <c r="AF84" s="4"/>
      <c r="AG84" s="4"/>
      <c r="AH84" s="4"/>
      <c r="AI84" s="4"/>
      <c r="AJ84" s="8"/>
      <c r="AK84" s="4"/>
      <c r="AL84" s="1">
        <f t="shared" si="0"/>
        <v>0</v>
      </c>
      <c r="AM84" s="1">
        <f>Üldinfo!AQ83</f>
        <v>0</v>
      </c>
      <c r="AN84" s="16" t="e">
        <f t="shared" si="1"/>
        <v>#DIV/0!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4.25" hidden="1" customHeight="1" x14ac:dyDescent="0.25">
      <c r="A85" s="1">
        <v>82</v>
      </c>
      <c r="B85" s="1" t="str">
        <f>Üldinfo!B84</f>
        <v>Alaealine</v>
      </c>
      <c r="C85" s="1" t="str">
        <f>Üldinfo!C84</f>
        <v>4-8 a</v>
      </c>
      <c r="D85" s="1">
        <f>Üldinfo!E84</f>
        <v>1</v>
      </c>
      <c r="E85" s="4"/>
      <c r="F85" s="4"/>
      <c r="G85" s="4"/>
      <c r="H85" s="4"/>
      <c r="I85" s="4"/>
      <c r="J85" s="4"/>
      <c r="K85" s="4"/>
      <c r="L85" s="8"/>
      <c r="M85" s="7"/>
      <c r="N85" s="4"/>
      <c r="O85" s="4"/>
      <c r="P85" s="4"/>
      <c r="Q85" s="4"/>
      <c r="R85" s="4"/>
      <c r="S85" s="4"/>
      <c r="T85" s="8"/>
      <c r="U85" s="7"/>
      <c r="V85" s="4"/>
      <c r="W85" s="4"/>
      <c r="X85" s="4"/>
      <c r="Y85" s="4"/>
      <c r="Z85" s="4"/>
      <c r="AA85" s="4"/>
      <c r="AB85" s="8"/>
      <c r="AC85" s="7"/>
      <c r="AD85" s="4"/>
      <c r="AE85" s="4"/>
      <c r="AF85" s="4"/>
      <c r="AG85" s="4"/>
      <c r="AH85" s="4"/>
      <c r="AI85" s="4"/>
      <c r="AJ85" s="8"/>
      <c r="AK85" s="4"/>
      <c r="AL85" s="1">
        <f t="shared" si="0"/>
        <v>0</v>
      </c>
      <c r="AM85" s="1">
        <f>Üldinfo!AQ84</f>
        <v>20</v>
      </c>
      <c r="AN85" s="16">
        <f t="shared" si="1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4.25" hidden="1" customHeight="1" x14ac:dyDescent="0.25">
      <c r="A86" s="1">
        <v>83</v>
      </c>
      <c r="B86" s="1" t="str">
        <f>Üldinfo!B85</f>
        <v>Alaealine</v>
      </c>
      <c r="C86" s="1" t="str">
        <f>Üldinfo!C85</f>
        <v>11-15 a</v>
      </c>
      <c r="D86" s="1">
        <f>Üldinfo!E85</f>
        <v>1</v>
      </c>
      <c r="E86" s="4"/>
      <c r="F86" s="4"/>
      <c r="G86" s="4"/>
      <c r="H86" s="4"/>
      <c r="I86" s="4"/>
      <c r="J86" s="4"/>
      <c r="K86" s="4"/>
      <c r="L86" s="8"/>
      <c r="M86" s="7"/>
      <c r="N86" s="4"/>
      <c r="O86" s="4"/>
      <c r="P86" s="4"/>
      <c r="Q86" s="4"/>
      <c r="R86" s="4"/>
      <c r="S86" s="4"/>
      <c r="T86" s="8"/>
      <c r="U86" s="7"/>
      <c r="V86" s="4"/>
      <c r="W86" s="4"/>
      <c r="X86" s="4"/>
      <c r="Y86" s="4"/>
      <c r="Z86" s="4"/>
      <c r="AA86" s="4"/>
      <c r="AB86" s="8"/>
      <c r="AC86" s="7"/>
      <c r="AD86" s="4"/>
      <c r="AE86" s="4"/>
      <c r="AF86" s="4"/>
      <c r="AG86" s="4"/>
      <c r="AH86" s="4"/>
      <c r="AI86" s="4"/>
      <c r="AJ86" s="8"/>
      <c r="AK86" s="4"/>
      <c r="AL86" s="1">
        <f t="shared" si="0"/>
        <v>0</v>
      </c>
      <c r="AM86" s="1">
        <f>Üldinfo!AQ85</f>
        <v>28</v>
      </c>
      <c r="AN86" s="16">
        <f t="shared" si="1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4.25" customHeight="1" x14ac:dyDescent="0.25">
      <c r="A87" s="1">
        <v>84</v>
      </c>
      <c r="B87" s="1" t="str">
        <f>Üldinfo!B86</f>
        <v>Mees</v>
      </c>
      <c r="C87" s="1" t="str">
        <f>Üldinfo!C86</f>
        <v>22-24 a</v>
      </c>
      <c r="D87" s="1">
        <f>Üldinfo!E86</f>
        <v>1</v>
      </c>
      <c r="E87" s="4"/>
      <c r="F87" s="4"/>
      <c r="G87" s="4">
        <v>1</v>
      </c>
      <c r="H87" s="4"/>
      <c r="I87" s="4"/>
      <c r="J87" s="4"/>
      <c r="K87" s="4"/>
      <c r="L87" s="8"/>
      <c r="M87" s="7"/>
      <c r="N87" s="4"/>
      <c r="O87" s="4"/>
      <c r="P87" s="4"/>
      <c r="Q87" s="4"/>
      <c r="R87" s="4"/>
      <c r="S87" s="4"/>
      <c r="T87" s="8"/>
      <c r="U87" s="7"/>
      <c r="V87" s="4"/>
      <c r="W87" s="4"/>
      <c r="X87" s="4"/>
      <c r="Y87" s="4"/>
      <c r="Z87" s="4"/>
      <c r="AA87" s="4"/>
      <c r="AB87" s="8"/>
      <c r="AC87" s="7"/>
      <c r="AD87" s="4"/>
      <c r="AE87" s="4"/>
      <c r="AF87" s="4"/>
      <c r="AG87" s="4"/>
      <c r="AH87" s="4"/>
      <c r="AI87" s="4"/>
      <c r="AJ87" s="8"/>
      <c r="AK87" s="4">
        <v>1</v>
      </c>
      <c r="AL87" s="1">
        <f t="shared" si="0"/>
        <v>1</v>
      </c>
      <c r="AM87" s="1">
        <f>Üldinfo!AQ86</f>
        <v>30</v>
      </c>
      <c r="AN87" s="16">
        <f t="shared" si="1"/>
        <v>3.3333333333333333E-2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4.25" hidden="1" customHeight="1" x14ac:dyDescent="0.25">
      <c r="A88" s="1">
        <v>85</v>
      </c>
      <c r="B88" s="1" t="str">
        <f>Üldinfo!B87</f>
        <v>Naine</v>
      </c>
      <c r="C88" s="1" t="str">
        <f>Üldinfo!C87</f>
        <v>20-24 a</v>
      </c>
      <c r="D88" s="1">
        <f>Üldinfo!E87</f>
        <v>1</v>
      </c>
      <c r="E88" s="4"/>
      <c r="F88" s="4"/>
      <c r="G88" s="4"/>
      <c r="H88" s="4"/>
      <c r="I88" s="4"/>
      <c r="J88" s="4"/>
      <c r="K88" s="4"/>
      <c r="L88" s="8"/>
      <c r="M88" s="7"/>
      <c r="N88" s="4"/>
      <c r="O88" s="4"/>
      <c r="P88" s="4"/>
      <c r="Q88" s="4"/>
      <c r="R88" s="4"/>
      <c r="S88" s="4"/>
      <c r="T88" s="8"/>
      <c r="U88" s="7"/>
      <c r="V88" s="4"/>
      <c r="W88" s="4"/>
      <c r="X88" s="4"/>
      <c r="Y88" s="4"/>
      <c r="Z88" s="4"/>
      <c r="AA88" s="4"/>
      <c r="AB88" s="8"/>
      <c r="AC88" s="7"/>
      <c r="AD88" s="4"/>
      <c r="AE88" s="4"/>
      <c r="AF88" s="4"/>
      <c r="AG88" s="4"/>
      <c r="AH88" s="4"/>
      <c r="AI88" s="4"/>
      <c r="AJ88" s="8"/>
      <c r="AK88" s="4"/>
      <c r="AL88" s="1">
        <f t="shared" si="0"/>
        <v>0</v>
      </c>
      <c r="AM88" s="1">
        <f>Üldinfo!AQ87</f>
        <v>29</v>
      </c>
      <c r="AN88" s="16">
        <f t="shared" si="1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4.25" hidden="1" customHeight="1" x14ac:dyDescent="0.25">
      <c r="A89" s="1">
        <v>86</v>
      </c>
      <c r="B89" s="1" t="str">
        <f>Üldinfo!B88</f>
        <v>Alaealine</v>
      </c>
      <c r="C89" s="1" t="str">
        <f>Üldinfo!C88</f>
        <v>11-14 a</v>
      </c>
      <c r="D89" s="1">
        <f>Üldinfo!E88</f>
        <v>1</v>
      </c>
      <c r="E89" s="4"/>
      <c r="F89" s="4"/>
      <c r="G89" s="4"/>
      <c r="H89" s="4"/>
      <c r="I89" s="4"/>
      <c r="J89" s="4"/>
      <c r="K89" s="4"/>
      <c r="L89" s="8"/>
      <c r="M89" s="7"/>
      <c r="N89" s="4"/>
      <c r="O89" s="4"/>
      <c r="P89" s="4"/>
      <c r="Q89" s="4"/>
      <c r="R89" s="4"/>
      <c r="S89" s="4"/>
      <c r="T89" s="8"/>
      <c r="U89" s="7"/>
      <c r="V89" s="4"/>
      <c r="W89" s="4"/>
      <c r="X89" s="4"/>
      <c r="Y89" s="4"/>
      <c r="Z89" s="4"/>
      <c r="AA89" s="4"/>
      <c r="AB89" s="8"/>
      <c r="AC89" s="7"/>
      <c r="AD89" s="4"/>
      <c r="AE89" s="4"/>
      <c r="AF89" s="4"/>
      <c r="AG89" s="4"/>
      <c r="AH89" s="4"/>
      <c r="AI89" s="4"/>
      <c r="AJ89" s="8"/>
      <c r="AK89" s="4"/>
      <c r="AL89" s="1">
        <f t="shared" si="0"/>
        <v>0</v>
      </c>
      <c r="AM89" s="1">
        <f>Üldinfo!AQ88</f>
        <v>29</v>
      </c>
      <c r="AN89" s="16">
        <f t="shared" si="1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4.25" hidden="1" customHeight="1" x14ac:dyDescent="0.25">
      <c r="A90" s="1">
        <v>87</v>
      </c>
      <c r="B90" s="1" t="str">
        <f>Üldinfo!B89</f>
        <v>Alaealine</v>
      </c>
      <c r="C90" s="1" t="str">
        <f>Üldinfo!C89</f>
        <v>5 a ± 16 k</v>
      </c>
      <c r="D90" s="1">
        <f>Üldinfo!E89</f>
        <v>1</v>
      </c>
      <c r="E90" s="4"/>
      <c r="F90" s="4"/>
      <c r="G90" s="4"/>
      <c r="H90" s="4"/>
      <c r="I90" s="4"/>
      <c r="J90" s="4"/>
      <c r="K90" s="4"/>
      <c r="L90" s="8"/>
      <c r="M90" s="7"/>
      <c r="N90" s="4"/>
      <c r="O90" s="4"/>
      <c r="P90" s="4"/>
      <c r="Q90" s="4"/>
      <c r="R90" s="4"/>
      <c r="S90" s="4"/>
      <c r="T90" s="8"/>
      <c r="U90" s="7"/>
      <c r="V90" s="4"/>
      <c r="W90" s="4"/>
      <c r="X90" s="4"/>
      <c r="Y90" s="4"/>
      <c r="Z90" s="4"/>
      <c r="AA90" s="4"/>
      <c r="AB90" s="8"/>
      <c r="AC90" s="7"/>
      <c r="AD90" s="4"/>
      <c r="AE90" s="4"/>
      <c r="AF90" s="4"/>
      <c r="AG90" s="4"/>
      <c r="AH90" s="4"/>
      <c r="AI90" s="4"/>
      <c r="AJ90" s="8"/>
      <c r="AK90" s="4"/>
      <c r="AL90" s="1">
        <f t="shared" si="0"/>
        <v>0</v>
      </c>
      <c r="AM90" s="1">
        <f>Üldinfo!AQ89</f>
        <v>10</v>
      </c>
      <c r="AN90" s="16">
        <f t="shared" si="1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4.25" hidden="1" customHeight="1" x14ac:dyDescent="0.25">
      <c r="A91" s="1">
        <v>88</v>
      </c>
      <c r="B91" s="1" t="str">
        <f>Üldinfo!B90</f>
        <v>Naine</v>
      </c>
      <c r="C91" s="1" t="str">
        <f>Üldinfo!C90</f>
        <v>39-44 a</v>
      </c>
      <c r="D91" s="1">
        <f>Üldinfo!E90</f>
        <v>0</v>
      </c>
      <c r="E91" s="4"/>
      <c r="F91" s="4"/>
      <c r="G91" s="4"/>
      <c r="H91" s="4"/>
      <c r="I91" s="4"/>
      <c r="J91" s="4"/>
      <c r="K91" s="4"/>
      <c r="L91" s="8"/>
      <c r="M91" s="7"/>
      <c r="N91" s="4"/>
      <c r="O91" s="4"/>
      <c r="P91" s="4"/>
      <c r="Q91" s="4"/>
      <c r="R91" s="4"/>
      <c r="S91" s="4"/>
      <c r="T91" s="8"/>
      <c r="U91" s="7"/>
      <c r="V91" s="4"/>
      <c r="W91" s="4"/>
      <c r="X91" s="4"/>
      <c r="Y91" s="4"/>
      <c r="Z91" s="4"/>
      <c r="AA91" s="4"/>
      <c r="AB91" s="8"/>
      <c r="AC91" s="7"/>
      <c r="AD91" s="4"/>
      <c r="AE91" s="4"/>
      <c r="AF91" s="4"/>
      <c r="AG91" s="4"/>
      <c r="AH91" s="4"/>
      <c r="AI91" s="4"/>
      <c r="AJ91" s="8"/>
      <c r="AK91" s="4"/>
      <c r="AL91" s="1">
        <f t="shared" si="0"/>
        <v>0</v>
      </c>
      <c r="AM91" s="1">
        <f>Üldinfo!AQ90</f>
        <v>0</v>
      </c>
      <c r="AN91" s="16" t="e">
        <f t="shared" si="1"/>
        <v>#DIV/0!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4.25" hidden="1" customHeight="1" x14ac:dyDescent="0.25">
      <c r="A92" s="1">
        <v>89</v>
      </c>
      <c r="B92" s="1" t="str">
        <f>Üldinfo!B91</f>
        <v>Naine</v>
      </c>
      <c r="C92" s="1" t="str">
        <f>Üldinfo!C91</f>
        <v>19-21 a</v>
      </c>
      <c r="D92" s="1">
        <f>Üldinfo!E91</f>
        <v>0</v>
      </c>
      <c r="E92" s="4"/>
      <c r="F92" s="4"/>
      <c r="G92" s="4"/>
      <c r="H92" s="4"/>
      <c r="I92" s="4"/>
      <c r="J92" s="4"/>
      <c r="K92" s="4"/>
      <c r="L92" s="8"/>
      <c r="M92" s="7"/>
      <c r="N92" s="4"/>
      <c r="O92" s="4"/>
      <c r="P92" s="4"/>
      <c r="Q92" s="4"/>
      <c r="R92" s="4"/>
      <c r="S92" s="4"/>
      <c r="T92" s="8"/>
      <c r="U92" s="7"/>
      <c r="V92" s="4"/>
      <c r="W92" s="4"/>
      <c r="X92" s="4"/>
      <c r="Y92" s="4"/>
      <c r="Z92" s="4"/>
      <c r="AA92" s="4"/>
      <c r="AB92" s="8"/>
      <c r="AC92" s="7"/>
      <c r="AD92" s="4"/>
      <c r="AE92" s="4"/>
      <c r="AF92" s="4"/>
      <c r="AG92" s="4"/>
      <c r="AH92" s="4"/>
      <c r="AI92" s="4"/>
      <c r="AJ92" s="8"/>
      <c r="AK92" s="4"/>
      <c r="AL92" s="1">
        <f t="shared" si="0"/>
        <v>0</v>
      </c>
      <c r="AM92" s="1">
        <f>Üldinfo!AQ91</f>
        <v>0</v>
      </c>
      <c r="AN92" s="16" t="e">
        <f t="shared" si="1"/>
        <v>#DIV/0!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4.25" hidden="1" customHeight="1" x14ac:dyDescent="0.25">
      <c r="A93" s="1">
        <v>90</v>
      </c>
      <c r="B93" s="1" t="str">
        <f>Üldinfo!B92</f>
        <v>Mees</v>
      </c>
      <c r="C93" s="1" t="str">
        <f>Üldinfo!C92</f>
        <v>25-40 a</v>
      </c>
      <c r="D93" s="1">
        <f>Üldinfo!E92</f>
        <v>1</v>
      </c>
      <c r="E93" s="4"/>
      <c r="F93" s="4"/>
      <c r="G93" s="4"/>
      <c r="H93" s="4"/>
      <c r="I93" s="4"/>
      <c r="J93" s="4"/>
      <c r="K93" s="4"/>
      <c r="L93" s="8"/>
      <c r="M93" s="7"/>
      <c r="N93" s="4"/>
      <c r="O93" s="4"/>
      <c r="P93" s="4"/>
      <c r="Q93" s="4"/>
      <c r="R93" s="4"/>
      <c r="S93" s="4"/>
      <c r="T93" s="8"/>
      <c r="U93" s="7"/>
      <c r="V93" s="4"/>
      <c r="W93" s="4"/>
      <c r="X93" s="4"/>
      <c r="Y93" s="4"/>
      <c r="Z93" s="4"/>
      <c r="AA93" s="4"/>
      <c r="AB93" s="8"/>
      <c r="AC93" s="7"/>
      <c r="AD93" s="4"/>
      <c r="AE93" s="4"/>
      <c r="AF93" s="4"/>
      <c r="AG93" s="4"/>
      <c r="AH93" s="4"/>
      <c r="AI93" s="4"/>
      <c r="AJ93" s="8"/>
      <c r="AK93" s="4"/>
      <c r="AL93" s="1">
        <f t="shared" si="0"/>
        <v>0</v>
      </c>
      <c r="AM93" s="1">
        <f>Üldinfo!AQ92</f>
        <v>32</v>
      </c>
      <c r="AN93" s="16">
        <f t="shared" si="1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4.25" hidden="1" customHeight="1" x14ac:dyDescent="0.25">
      <c r="A94" s="1">
        <v>91</v>
      </c>
      <c r="B94" s="1" t="str">
        <f>Üldinfo!B93</f>
        <v>Alaealine</v>
      </c>
      <c r="C94" s="1" t="str">
        <f>Üldinfo!C93</f>
        <v>1 a ± 4 k</v>
      </c>
      <c r="D94" s="1">
        <f>Üldinfo!E93</f>
        <v>1</v>
      </c>
      <c r="E94" s="4"/>
      <c r="F94" s="4"/>
      <c r="G94" s="4"/>
      <c r="H94" s="4"/>
      <c r="I94" s="4"/>
      <c r="J94" s="4"/>
      <c r="K94" s="4"/>
      <c r="L94" s="8"/>
      <c r="M94" s="7"/>
      <c r="N94" s="4"/>
      <c r="O94" s="4"/>
      <c r="P94" s="4"/>
      <c r="Q94" s="4"/>
      <c r="R94" s="4"/>
      <c r="S94" s="4"/>
      <c r="T94" s="8"/>
      <c r="U94" s="7"/>
      <c r="V94" s="4"/>
      <c r="W94" s="4"/>
      <c r="X94" s="4"/>
      <c r="Y94" s="4"/>
      <c r="Z94" s="4"/>
      <c r="AA94" s="4"/>
      <c r="AB94" s="8"/>
      <c r="AC94" s="7"/>
      <c r="AD94" s="4"/>
      <c r="AE94" s="4"/>
      <c r="AF94" s="4"/>
      <c r="AG94" s="4"/>
      <c r="AH94" s="4"/>
      <c r="AI94" s="4"/>
      <c r="AJ94" s="8"/>
      <c r="AK94" s="4"/>
      <c r="AL94" s="1">
        <f t="shared" si="0"/>
        <v>0</v>
      </c>
      <c r="AM94" s="1">
        <f>Üldinfo!AQ93</f>
        <v>4</v>
      </c>
      <c r="AN94" s="16">
        <f t="shared" si="1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4.25" hidden="1" customHeight="1" x14ac:dyDescent="0.25">
      <c r="A95" s="1">
        <v>92</v>
      </c>
      <c r="B95" s="1" t="str">
        <f>Üldinfo!B94</f>
        <v>Mees</v>
      </c>
      <c r="C95" s="1" t="str">
        <f>Üldinfo!C94</f>
        <v>30-39 a</v>
      </c>
      <c r="D95" s="1">
        <f>Üldinfo!E94</f>
        <v>0</v>
      </c>
      <c r="E95" s="4"/>
      <c r="F95" s="4"/>
      <c r="G95" s="4"/>
      <c r="H95" s="4"/>
      <c r="I95" s="4"/>
      <c r="J95" s="4"/>
      <c r="K95" s="4"/>
      <c r="L95" s="8"/>
      <c r="M95" s="7"/>
      <c r="N95" s="4"/>
      <c r="O95" s="4"/>
      <c r="P95" s="4"/>
      <c r="Q95" s="4"/>
      <c r="R95" s="4"/>
      <c r="S95" s="4"/>
      <c r="T95" s="8"/>
      <c r="U95" s="7"/>
      <c r="V95" s="4"/>
      <c r="W95" s="4"/>
      <c r="X95" s="4"/>
      <c r="Y95" s="4"/>
      <c r="Z95" s="4"/>
      <c r="AA95" s="4"/>
      <c r="AB95" s="8"/>
      <c r="AC95" s="7"/>
      <c r="AD95" s="4"/>
      <c r="AE95" s="4"/>
      <c r="AF95" s="4"/>
      <c r="AG95" s="4"/>
      <c r="AH95" s="4"/>
      <c r="AI95" s="4"/>
      <c r="AJ95" s="8"/>
      <c r="AK95" s="4"/>
      <c r="AL95" s="1">
        <f t="shared" si="0"/>
        <v>0</v>
      </c>
      <c r="AM95" s="1">
        <f>Üldinfo!AQ94</f>
        <v>0</v>
      </c>
      <c r="AN95" s="16" t="e">
        <f t="shared" si="1"/>
        <v>#DIV/0!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4.25" hidden="1" customHeight="1" x14ac:dyDescent="0.25">
      <c r="A96" s="1">
        <v>93</v>
      </c>
      <c r="B96" s="1" t="str">
        <f>Üldinfo!B95</f>
        <v>Alaealine</v>
      </c>
      <c r="C96" s="1" t="str">
        <f>Üldinfo!C95</f>
        <v>1-2 a</v>
      </c>
      <c r="D96" s="1">
        <f>Üldinfo!E95</f>
        <v>1</v>
      </c>
      <c r="E96" s="4"/>
      <c r="F96" s="4"/>
      <c r="G96" s="4"/>
      <c r="H96" s="4"/>
      <c r="I96" s="4"/>
      <c r="J96" s="4"/>
      <c r="K96" s="4"/>
      <c r="L96" s="8"/>
      <c r="M96" s="7"/>
      <c r="N96" s="4"/>
      <c r="O96" s="4"/>
      <c r="P96" s="4"/>
      <c r="Q96" s="4"/>
      <c r="R96" s="4"/>
      <c r="S96" s="4"/>
      <c r="T96" s="8"/>
      <c r="U96" s="7"/>
      <c r="V96" s="4"/>
      <c r="W96" s="4"/>
      <c r="X96" s="4"/>
      <c r="Y96" s="4"/>
      <c r="Z96" s="4"/>
      <c r="AA96" s="4"/>
      <c r="AB96" s="8"/>
      <c r="AC96" s="7"/>
      <c r="AD96" s="4"/>
      <c r="AE96" s="4"/>
      <c r="AF96" s="4"/>
      <c r="AG96" s="4"/>
      <c r="AH96" s="4"/>
      <c r="AI96" s="4"/>
      <c r="AJ96" s="8"/>
      <c r="AK96" s="4"/>
      <c r="AL96" s="1">
        <f t="shared" si="0"/>
        <v>0</v>
      </c>
      <c r="AM96" s="1">
        <f>Üldinfo!AQ95</f>
        <v>10</v>
      </c>
      <c r="AN96" s="16">
        <f t="shared" si="1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4.25" hidden="1" customHeight="1" x14ac:dyDescent="0.25">
      <c r="A97" s="1">
        <v>94</v>
      </c>
      <c r="B97" s="1" t="str">
        <f>Üldinfo!B96</f>
        <v>Alaealine</v>
      </c>
      <c r="C97" s="1" t="str">
        <f>Üldinfo!C96</f>
        <v>3-9 k</v>
      </c>
      <c r="D97" s="1">
        <f>Üldinfo!E96</f>
        <v>0</v>
      </c>
      <c r="E97" s="4"/>
      <c r="F97" s="4"/>
      <c r="G97" s="4"/>
      <c r="H97" s="4"/>
      <c r="I97" s="4"/>
      <c r="J97" s="4"/>
      <c r="K97" s="4"/>
      <c r="L97" s="8"/>
      <c r="M97" s="7"/>
      <c r="N97" s="4"/>
      <c r="O97" s="4"/>
      <c r="P97" s="4"/>
      <c r="Q97" s="4"/>
      <c r="R97" s="4"/>
      <c r="S97" s="4"/>
      <c r="T97" s="8"/>
      <c r="U97" s="7"/>
      <c r="V97" s="4"/>
      <c r="W97" s="4"/>
      <c r="X97" s="4"/>
      <c r="Y97" s="4"/>
      <c r="Z97" s="4"/>
      <c r="AA97" s="4"/>
      <c r="AB97" s="8"/>
      <c r="AC97" s="7"/>
      <c r="AD97" s="4"/>
      <c r="AE97" s="4"/>
      <c r="AF97" s="4"/>
      <c r="AG97" s="4"/>
      <c r="AH97" s="4"/>
      <c r="AI97" s="4"/>
      <c r="AJ97" s="8"/>
      <c r="AK97" s="4"/>
      <c r="AL97" s="1">
        <f t="shared" si="0"/>
        <v>0</v>
      </c>
      <c r="AM97" s="1">
        <f>Üldinfo!AQ96</f>
        <v>0</v>
      </c>
      <c r="AN97" s="16" t="e">
        <f t="shared" si="1"/>
        <v>#DIV/0!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4.25" hidden="1" customHeight="1" x14ac:dyDescent="0.25">
      <c r="A98" s="1">
        <v>95</v>
      </c>
      <c r="B98" s="1" t="str">
        <f>Üldinfo!B97</f>
        <v>Mees</v>
      </c>
      <c r="C98" s="1" t="str">
        <f>Üldinfo!C97</f>
        <v>39-44 a</v>
      </c>
      <c r="D98" s="1">
        <f>Üldinfo!E97</f>
        <v>0</v>
      </c>
      <c r="E98" s="4"/>
      <c r="F98" s="4"/>
      <c r="G98" s="4"/>
      <c r="H98" s="4"/>
      <c r="I98" s="4"/>
      <c r="J98" s="4"/>
      <c r="K98" s="4"/>
      <c r="L98" s="8"/>
      <c r="M98" s="7"/>
      <c r="N98" s="4"/>
      <c r="O98" s="4"/>
      <c r="P98" s="4"/>
      <c r="Q98" s="4"/>
      <c r="R98" s="4"/>
      <c r="S98" s="4"/>
      <c r="T98" s="8"/>
      <c r="U98" s="7"/>
      <c r="V98" s="4"/>
      <c r="W98" s="4"/>
      <c r="X98" s="4"/>
      <c r="Y98" s="4"/>
      <c r="Z98" s="4"/>
      <c r="AA98" s="4"/>
      <c r="AB98" s="8"/>
      <c r="AC98" s="7"/>
      <c r="AD98" s="4"/>
      <c r="AE98" s="4"/>
      <c r="AF98" s="4"/>
      <c r="AG98" s="4"/>
      <c r="AH98" s="4"/>
      <c r="AI98" s="4"/>
      <c r="AJ98" s="8"/>
      <c r="AK98" s="4"/>
      <c r="AL98" s="1">
        <f t="shared" si="0"/>
        <v>0</v>
      </c>
      <c r="AM98" s="1">
        <f>Üldinfo!AQ97</f>
        <v>0</v>
      </c>
      <c r="AN98" s="16" t="e">
        <f t="shared" si="1"/>
        <v>#DIV/0!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4.25" hidden="1" customHeight="1" x14ac:dyDescent="0.25">
      <c r="A99" s="1">
        <v>96</v>
      </c>
      <c r="B99" s="1" t="str">
        <f>Üldinfo!B98</f>
        <v>Naine</v>
      </c>
      <c r="C99" s="1" t="str">
        <f>Üldinfo!C98</f>
        <v>15-19 a</v>
      </c>
      <c r="D99" s="1">
        <f>Üldinfo!E98</f>
        <v>1</v>
      </c>
      <c r="E99" s="4"/>
      <c r="F99" s="4"/>
      <c r="G99" s="4"/>
      <c r="H99" s="4"/>
      <c r="I99" s="4"/>
      <c r="J99" s="4"/>
      <c r="K99" s="4"/>
      <c r="L99" s="8"/>
      <c r="M99" s="7"/>
      <c r="N99" s="4"/>
      <c r="O99" s="4"/>
      <c r="P99" s="4"/>
      <c r="Q99" s="4"/>
      <c r="R99" s="4"/>
      <c r="S99" s="4"/>
      <c r="T99" s="8"/>
      <c r="U99" s="7"/>
      <c r="V99" s="4"/>
      <c r="W99" s="4"/>
      <c r="X99" s="4"/>
      <c r="Y99" s="4"/>
      <c r="Z99" s="4"/>
      <c r="AA99" s="4"/>
      <c r="AB99" s="8"/>
      <c r="AC99" s="7"/>
      <c r="AD99" s="4"/>
      <c r="AE99" s="4"/>
      <c r="AF99" s="4"/>
      <c r="AG99" s="4"/>
      <c r="AH99" s="4"/>
      <c r="AI99" s="4"/>
      <c r="AJ99" s="8"/>
      <c r="AK99" s="4"/>
      <c r="AL99" s="1">
        <f t="shared" si="0"/>
        <v>0</v>
      </c>
      <c r="AM99" s="1">
        <f>Üldinfo!AQ98</f>
        <v>30</v>
      </c>
      <c r="AN99" s="16">
        <f t="shared" si="1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4.25" hidden="1" customHeight="1" x14ac:dyDescent="0.25">
      <c r="A100" s="1">
        <v>97</v>
      </c>
      <c r="B100" s="1" t="str">
        <f>Üldinfo!B99</f>
        <v>Alaealine</v>
      </c>
      <c r="C100" s="1" t="str">
        <f>Üldinfo!C99</f>
        <v>3-5 a</v>
      </c>
      <c r="D100" s="1">
        <f>Üldinfo!E99</f>
        <v>1</v>
      </c>
      <c r="E100" s="4"/>
      <c r="F100" s="4"/>
      <c r="G100" s="4"/>
      <c r="H100" s="4"/>
      <c r="I100" s="4"/>
      <c r="J100" s="4"/>
      <c r="K100" s="4"/>
      <c r="L100" s="8"/>
      <c r="M100" s="7"/>
      <c r="N100" s="4"/>
      <c r="O100" s="4"/>
      <c r="P100" s="4"/>
      <c r="Q100" s="4"/>
      <c r="R100" s="4"/>
      <c r="S100" s="4"/>
      <c r="T100" s="8"/>
      <c r="U100" s="7"/>
      <c r="V100" s="4"/>
      <c r="W100" s="4"/>
      <c r="X100" s="4"/>
      <c r="Y100" s="4"/>
      <c r="Z100" s="4"/>
      <c r="AA100" s="4"/>
      <c r="AB100" s="8"/>
      <c r="AC100" s="7"/>
      <c r="AD100" s="4"/>
      <c r="AE100" s="4"/>
      <c r="AF100" s="4"/>
      <c r="AG100" s="4"/>
      <c r="AH100" s="4"/>
      <c r="AI100" s="4"/>
      <c r="AJ100" s="8"/>
      <c r="AK100" s="4"/>
      <c r="AL100" s="1">
        <f t="shared" si="0"/>
        <v>0</v>
      </c>
      <c r="AM100" s="1">
        <f>Üldinfo!AQ99</f>
        <v>10</v>
      </c>
      <c r="AN100" s="16">
        <f t="shared" si="1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4.25" hidden="1" customHeight="1" x14ac:dyDescent="0.25">
      <c r="A101" s="1">
        <v>98</v>
      </c>
      <c r="B101" s="1" t="str">
        <f>Üldinfo!B100</f>
        <v>Naine</v>
      </c>
      <c r="C101" s="1" t="str">
        <f>Üldinfo!C100</f>
        <v>25-35 a</v>
      </c>
      <c r="D101" s="1">
        <f>Üldinfo!E100</f>
        <v>1</v>
      </c>
      <c r="E101" s="4"/>
      <c r="F101" s="4"/>
      <c r="G101" s="4"/>
      <c r="H101" s="4"/>
      <c r="I101" s="4"/>
      <c r="J101" s="4"/>
      <c r="K101" s="4"/>
      <c r="L101" s="8"/>
      <c r="M101" s="7"/>
      <c r="N101" s="4"/>
      <c r="O101" s="4"/>
      <c r="P101" s="4"/>
      <c r="Q101" s="4"/>
      <c r="R101" s="4"/>
      <c r="S101" s="4"/>
      <c r="T101" s="8"/>
      <c r="U101" s="7"/>
      <c r="V101" s="4"/>
      <c r="W101" s="4"/>
      <c r="X101" s="4"/>
      <c r="Y101" s="4"/>
      <c r="Z101" s="4"/>
      <c r="AA101" s="4"/>
      <c r="AB101" s="8"/>
      <c r="AC101" s="7"/>
      <c r="AD101" s="4"/>
      <c r="AE101" s="4"/>
      <c r="AF101" s="4"/>
      <c r="AG101" s="4"/>
      <c r="AH101" s="4"/>
      <c r="AI101" s="4"/>
      <c r="AJ101" s="8"/>
      <c r="AK101" s="4"/>
      <c r="AL101" s="1">
        <f t="shared" si="0"/>
        <v>0</v>
      </c>
      <c r="AM101" s="1">
        <f>Üldinfo!AQ100</f>
        <v>32</v>
      </c>
      <c r="AN101" s="16">
        <f t="shared" si="1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4.25" hidden="1" customHeight="1" x14ac:dyDescent="0.25">
      <c r="A102" s="1">
        <v>99</v>
      </c>
      <c r="B102" s="1" t="str">
        <f>Üldinfo!B101</f>
        <v>Mees</v>
      </c>
      <c r="C102" s="1" t="str">
        <f>Üldinfo!C101</f>
        <v>30-35 a</v>
      </c>
      <c r="D102" s="1">
        <f>Üldinfo!E101</f>
        <v>1</v>
      </c>
      <c r="E102" s="4"/>
      <c r="F102" s="4"/>
      <c r="G102" s="4"/>
      <c r="H102" s="4"/>
      <c r="I102" s="4"/>
      <c r="J102" s="4"/>
      <c r="K102" s="4"/>
      <c r="L102" s="8"/>
      <c r="M102" s="7"/>
      <c r="N102" s="4"/>
      <c r="O102" s="4"/>
      <c r="P102" s="4"/>
      <c r="Q102" s="4"/>
      <c r="R102" s="4"/>
      <c r="S102" s="4"/>
      <c r="T102" s="8"/>
      <c r="U102" s="7"/>
      <c r="V102" s="4"/>
      <c r="W102" s="4"/>
      <c r="X102" s="4"/>
      <c r="Y102" s="4"/>
      <c r="Z102" s="4"/>
      <c r="AA102" s="4"/>
      <c r="AB102" s="8"/>
      <c r="AC102" s="7"/>
      <c r="AD102" s="4"/>
      <c r="AE102" s="4"/>
      <c r="AF102" s="4"/>
      <c r="AG102" s="4"/>
      <c r="AH102" s="4"/>
      <c r="AI102" s="4"/>
      <c r="AJ102" s="8"/>
      <c r="AK102" s="4"/>
      <c r="AL102" s="1">
        <f t="shared" si="0"/>
        <v>0</v>
      </c>
      <c r="AM102" s="1">
        <f>Üldinfo!AQ101</f>
        <v>32</v>
      </c>
      <c r="AN102" s="16">
        <f t="shared" si="1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4.25" customHeight="1" x14ac:dyDescent="0.25">
      <c r="A103" s="1">
        <v>100</v>
      </c>
      <c r="B103" s="1" t="str">
        <f>Üldinfo!B102</f>
        <v>Naine</v>
      </c>
      <c r="C103" s="1" t="str">
        <f>Üldinfo!C102</f>
        <v>50+ a</v>
      </c>
      <c r="D103" s="1">
        <f>Üldinfo!E102</f>
        <v>1</v>
      </c>
      <c r="E103" s="4"/>
      <c r="F103" s="4"/>
      <c r="G103" s="4"/>
      <c r="H103" s="4"/>
      <c r="I103" s="4"/>
      <c r="J103" s="4"/>
      <c r="K103" s="4"/>
      <c r="L103" s="8"/>
      <c r="M103" s="7"/>
      <c r="N103" s="4"/>
      <c r="O103" s="4"/>
      <c r="P103" s="4"/>
      <c r="Q103" s="4">
        <v>1</v>
      </c>
      <c r="R103" s="4">
        <v>1</v>
      </c>
      <c r="S103" s="4"/>
      <c r="T103" s="8"/>
      <c r="U103" s="7"/>
      <c r="V103" s="4"/>
      <c r="W103" s="4">
        <v>1</v>
      </c>
      <c r="X103" s="4"/>
      <c r="Y103" s="4"/>
      <c r="Z103" s="4"/>
      <c r="AA103" s="4"/>
      <c r="AB103" s="8"/>
      <c r="AC103" s="7"/>
      <c r="AD103" s="4"/>
      <c r="AE103" s="4"/>
      <c r="AF103" s="4"/>
      <c r="AG103" s="4"/>
      <c r="AH103" s="4">
        <v>1</v>
      </c>
      <c r="AI103" s="4"/>
      <c r="AJ103" s="8"/>
      <c r="AK103" s="4">
        <v>1</v>
      </c>
      <c r="AL103" s="1">
        <f t="shared" si="0"/>
        <v>4</v>
      </c>
      <c r="AM103" s="1">
        <f>Üldinfo!AQ102</f>
        <v>30</v>
      </c>
      <c r="AN103" s="16">
        <f t="shared" si="1"/>
        <v>0.13333333333333333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4.25" customHeight="1" x14ac:dyDescent="0.25">
      <c r="A104" s="1">
        <v>101</v>
      </c>
      <c r="B104" s="1" t="str">
        <f>Üldinfo!B103</f>
        <v>Naine</v>
      </c>
      <c r="C104" s="1" t="str">
        <f>Üldinfo!C103</f>
        <v>44-50 a</v>
      </c>
      <c r="D104" s="1">
        <f>Üldinfo!E103</f>
        <v>1</v>
      </c>
      <c r="E104" s="4"/>
      <c r="F104" s="4">
        <v>1</v>
      </c>
      <c r="G104" s="4"/>
      <c r="H104" s="4">
        <v>1</v>
      </c>
      <c r="I104" s="4">
        <v>1</v>
      </c>
      <c r="J104" s="4"/>
      <c r="K104" s="4"/>
      <c r="L104" s="8"/>
      <c r="M104" s="7"/>
      <c r="N104" s="4"/>
      <c r="O104" s="4"/>
      <c r="P104" s="4">
        <v>1</v>
      </c>
      <c r="Q104" s="4">
        <v>1</v>
      </c>
      <c r="R104" s="4">
        <v>1</v>
      </c>
      <c r="S104" s="4">
        <v>1</v>
      </c>
      <c r="T104" s="8"/>
      <c r="U104" s="7"/>
      <c r="V104" s="4">
        <v>1</v>
      </c>
      <c r="W104" s="4">
        <v>1</v>
      </c>
      <c r="X104" s="4">
        <v>1</v>
      </c>
      <c r="Y104" s="4"/>
      <c r="Z104" s="4"/>
      <c r="AA104" s="4"/>
      <c r="AB104" s="8"/>
      <c r="AC104" s="7"/>
      <c r="AD104" s="4"/>
      <c r="AE104" s="4"/>
      <c r="AF104" s="4"/>
      <c r="AG104" s="4"/>
      <c r="AH104" s="4">
        <v>1</v>
      </c>
      <c r="AI104" s="4"/>
      <c r="AJ104" s="8"/>
      <c r="AK104" s="4">
        <v>1</v>
      </c>
      <c r="AL104" s="1">
        <f t="shared" si="0"/>
        <v>11</v>
      </c>
      <c r="AM104" s="1">
        <f>Üldinfo!AQ103</f>
        <v>29</v>
      </c>
      <c r="AN104" s="16">
        <f t="shared" si="1"/>
        <v>0.37931034482758619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4.25" hidden="1" customHeight="1" x14ac:dyDescent="0.25">
      <c r="A105" s="1">
        <v>102</v>
      </c>
      <c r="B105" s="1" t="str">
        <f>Üldinfo!B104</f>
        <v>Alaealine</v>
      </c>
      <c r="C105" s="1" t="str">
        <f>Üldinfo!C104</f>
        <v>11-16 a</v>
      </c>
      <c r="D105" s="1">
        <f>Üldinfo!E104</f>
        <v>0</v>
      </c>
      <c r="E105" s="4"/>
      <c r="F105" s="4"/>
      <c r="G105" s="4"/>
      <c r="H105" s="4"/>
      <c r="I105" s="4"/>
      <c r="J105" s="4"/>
      <c r="K105" s="4"/>
      <c r="L105" s="8"/>
      <c r="M105" s="7"/>
      <c r="N105" s="4"/>
      <c r="O105" s="4"/>
      <c r="P105" s="4"/>
      <c r="Q105" s="4"/>
      <c r="R105" s="4"/>
      <c r="S105" s="4"/>
      <c r="T105" s="8"/>
      <c r="U105" s="7"/>
      <c r="V105" s="4"/>
      <c r="W105" s="4"/>
      <c r="X105" s="4"/>
      <c r="Y105" s="4"/>
      <c r="Z105" s="4"/>
      <c r="AA105" s="4"/>
      <c r="AB105" s="8"/>
      <c r="AC105" s="7"/>
      <c r="AD105" s="4"/>
      <c r="AE105" s="4"/>
      <c r="AF105" s="4"/>
      <c r="AG105" s="4"/>
      <c r="AH105" s="4"/>
      <c r="AI105" s="4"/>
      <c r="AJ105" s="8"/>
      <c r="AK105" s="4"/>
      <c r="AL105" s="1">
        <f t="shared" si="0"/>
        <v>0</v>
      </c>
      <c r="AM105" s="1">
        <f>Üldinfo!AQ104</f>
        <v>0</v>
      </c>
      <c r="AN105" s="16" t="e">
        <f t="shared" si="1"/>
        <v>#DIV/0!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4.25" hidden="1" customHeight="1" x14ac:dyDescent="0.25">
      <c r="A106" s="1">
        <v>103</v>
      </c>
      <c r="B106" s="1" t="str">
        <f>Üldinfo!B105</f>
        <v>Alaealine</v>
      </c>
      <c r="C106" s="1" t="str">
        <f>Üldinfo!C105</f>
        <v>11-16 a</v>
      </c>
      <c r="D106" s="1">
        <f>Üldinfo!E105</f>
        <v>1</v>
      </c>
      <c r="E106" s="4"/>
      <c r="F106" s="4"/>
      <c r="G106" s="4"/>
      <c r="H106" s="4"/>
      <c r="I106" s="4"/>
      <c r="J106" s="4"/>
      <c r="K106" s="4"/>
      <c r="L106" s="8"/>
      <c r="M106" s="7"/>
      <c r="N106" s="4"/>
      <c r="O106" s="4"/>
      <c r="P106" s="4"/>
      <c r="Q106" s="4"/>
      <c r="R106" s="4"/>
      <c r="S106" s="4"/>
      <c r="T106" s="8"/>
      <c r="U106" s="7"/>
      <c r="V106" s="4"/>
      <c r="W106" s="4"/>
      <c r="X106" s="4"/>
      <c r="Y106" s="4"/>
      <c r="Z106" s="4"/>
      <c r="AA106" s="4"/>
      <c r="AB106" s="8"/>
      <c r="AC106" s="7"/>
      <c r="AD106" s="4"/>
      <c r="AE106" s="4"/>
      <c r="AF106" s="4"/>
      <c r="AG106" s="4"/>
      <c r="AH106" s="4"/>
      <c r="AI106" s="4"/>
      <c r="AJ106" s="8"/>
      <c r="AK106" s="4"/>
      <c r="AL106" s="1">
        <f t="shared" si="0"/>
        <v>0</v>
      </c>
      <c r="AM106" s="1">
        <f>Üldinfo!AQ105</f>
        <v>27</v>
      </c>
      <c r="AN106" s="16">
        <f t="shared" si="1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4.25" hidden="1" customHeight="1" x14ac:dyDescent="0.25">
      <c r="A107" s="1">
        <v>104</v>
      </c>
      <c r="B107" s="1" t="str">
        <f>Üldinfo!B106</f>
        <v xml:space="preserve">Alaealine </v>
      </c>
      <c r="C107" s="1" t="str">
        <f>Üldinfo!C106</f>
        <v>10 a ± 30 k</v>
      </c>
      <c r="D107" s="1">
        <f>Üldinfo!E106</f>
        <v>1</v>
      </c>
      <c r="E107" s="4"/>
      <c r="F107" s="4"/>
      <c r="G107" s="4"/>
      <c r="H107" s="4"/>
      <c r="I107" s="4"/>
      <c r="J107" s="4"/>
      <c r="K107" s="4"/>
      <c r="L107" s="8"/>
      <c r="M107" s="7"/>
      <c r="N107" s="4"/>
      <c r="O107" s="4"/>
      <c r="P107" s="4"/>
      <c r="Q107" s="4"/>
      <c r="R107" s="4"/>
      <c r="S107" s="4"/>
      <c r="T107" s="8"/>
      <c r="U107" s="7"/>
      <c r="V107" s="4"/>
      <c r="W107" s="4"/>
      <c r="X107" s="4"/>
      <c r="Y107" s="4"/>
      <c r="Z107" s="4"/>
      <c r="AA107" s="4"/>
      <c r="AB107" s="8"/>
      <c r="AC107" s="7"/>
      <c r="AD107" s="4"/>
      <c r="AE107" s="4"/>
      <c r="AF107" s="4"/>
      <c r="AG107" s="4"/>
      <c r="AH107" s="4"/>
      <c r="AI107" s="4"/>
      <c r="AJ107" s="8"/>
      <c r="AK107" s="4"/>
      <c r="AL107" s="1">
        <f t="shared" si="0"/>
        <v>0</v>
      </c>
      <c r="AM107" s="1">
        <f>Üldinfo!AQ106</f>
        <v>23</v>
      </c>
      <c r="AN107" s="16">
        <f t="shared" si="1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4.25" customHeight="1" x14ac:dyDescent="0.25">
      <c r="A108" s="1">
        <v>105</v>
      </c>
      <c r="B108" s="1" t="str">
        <f>Üldinfo!B107</f>
        <v>Mees</v>
      </c>
      <c r="C108" s="1" t="str">
        <f>Üldinfo!C107</f>
        <v>25-40 a</v>
      </c>
      <c r="D108" s="1">
        <f>Üldinfo!E107</f>
        <v>1</v>
      </c>
      <c r="E108" s="4"/>
      <c r="F108" s="4"/>
      <c r="G108" s="4"/>
      <c r="H108" s="4"/>
      <c r="I108" s="4"/>
      <c r="J108" s="4"/>
      <c r="K108" s="4">
        <v>1</v>
      </c>
      <c r="L108" s="8">
        <v>1</v>
      </c>
      <c r="M108" s="7">
        <v>1</v>
      </c>
      <c r="N108" s="4">
        <v>1</v>
      </c>
      <c r="O108" s="4">
        <v>1</v>
      </c>
      <c r="P108" s="4">
        <v>1</v>
      </c>
      <c r="Q108" s="4"/>
      <c r="R108" s="4"/>
      <c r="S108" s="4"/>
      <c r="T108" s="8"/>
      <c r="U108" s="7"/>
      <c r="V108" s="4"/>
      <c r="W108" s="4">
        <v>1</v>
      </c>
      <c r="X108" s="4"/>
      <c r="Y108" s="4"/>
      <c r="Z108" s="4"/>
      <c r="AA108" s="4"/>
      <c r="AB108" s="8"/>
      <c r="AC108" s="7"/>
      <c r="AD108" s="4"/>
      <c r="AE108" s="4"/>
      <c r="AF108" s="4"/>
      <c r="AG108" s="4"/>
      <c r="AH108" s="4"/>
      <c r="AI108" s="4"/>
      <c r="AJ108" s="8"/>
      <c r="AK108" s="4">
        <v>1</v>
      </c>
      <c r="AL108" s="1">
        <f t="shared" si="0"/>
        <v>7</v>
      </c>
      <c r="AM108" s="1">
        <f>Üldinfo!AQ107</f>
        <v>30</v>
      </c>
      <c r="AN108" s="16">
        <f t="shared" si="1"/>
        <v>0.23333333333333334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4.25" hidden="1" customHeight="1" x14ac:dyDescent="0.25">
      <c r="A109" s="1">
        <v>106</v>
      </c>
      <c r="B109" s="1" t="str">
        <f>Üldinfo!B108</f>
        <v xml:space="preserve">Alaealine </v>
      </c>
      <c r="C109" s="1" t="str">
        <f>Üldinfo!C108</f>
        <v>1 a ± 4 k</v>
      </c>
      <c r="D109" s="1">
        <f>Üldinfo!E108</f>
        <v>1</v>
      </c>
      <c r="E109" s="4"/>
      <c r="F109" s="4"/>
      <c r="G109" s="4"/>
      <c r="H109" s="4"/>
      <c r="I109" s="4"/>
      <c r="J109" s="4"/>
      <c r="K109" s="4"/>
      <c r="L109" s="8"/>
      <c r="M109" s="7"/>
      <c r="N109" s="4"/>
      <c r="O109" s="4"/>
      <c r="P109" s="4"/>
      <c r="Q109" s="4"/>
      <c r="R109" s="4"/>
      <c r="S109" s="4"/>
      <c r="T109" s="8"/>
      <c r="U109" s="7"/>
      <c r="V109" s="4"/>
      <c r="W109" s="4"/>
      <c r="X109" s="4"/>
      <c r="Y109" s="4"/>
      <c r="Z109" s="4"/>
      <c r="AA109" s="4"/>
      <c r="AB109" s="8"/>
      <c r="AC109" s="7"/>
      <c r="AD109" s="4"/>
      <c r="AE109" s="4"/>
      <c r="AF109" s="4"/>
      <c r="AG109" s="4"/>
      <c r="AH109" s="4"/>
      <c r="AI109" s="4"/>
      <c r="AJ109" s="8"/>
      <c r="AK109" s="4"/>
      <c r="AL109" s="1">
        <f t="shared" si="0"/>
        <v>0</v>
      </c>
      <c r="AM109" s="1">
        <f>Üldinfo!AQ108</f>
        <v>8</v>
      </c>
      <c r="AN109" s="16">
        <f t="shared" si="1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4.25" hidden="1" customHeight="1" x14ac:dyDescent="0.25">
      <c r="A110" s="12">
        <v>107</v>
      </c>
      <c r="B110" s="1" t="str">
        <f>Üldinfo!B109</f>
        <v>?</v>
      </c>
      <c r="C110" s="1" t="str">
        <f>Üldinfo!C109</f>
        <v>Täisk</v>
      </c>
      <c r="D110" s="1">
        <f>Üldinfo!E109</f>
        <v>0</v>
      </c>
      <c r="E110" s="4"/>
      <c r="F110" s="4"/>
      <c r="G110" s="4"/>
      <c r="H110" s="4"/>
      <c r="I110" s="4"/>
      <c r="J110" s="4"/>
      <c r="K110" s="4"/>
      <c r="L110" s="8"/>
      <c r="M110" s="7"/>
      <c r="N110" s="4"/>
      <c r="O110" s="4"/>
      <c r="P110" s="4"/>
      <c r="Q110" s="4"/>
      <c r="R110" s="4"/>
      <c r="S110" s="4"/>
      <c r="T110" s="8"/>
      <c r="U110" s="7"/>
      <c r="V110" s="4"/>
      <c r="W110" s="4"/>
      <c r="X110" s="4"/>
      <c r="Y110" s="4"/>
      <c r="Z110" s="4"/>
      <c r="AA110" s="4"/>
      <c r="AB110" s="8"/>
      <c r="AC110" s="7"/>
      <c r="AD110" s="4"/>
      <c r="AE110" s="4"/>
      <c r="AF110" s="4"/>
      <c r="AG110" s="4"/>
      <c r="AH110" s="4"/>
      <c r="AI110" s="4"/>
      <c r="AJ110" s="8"/>
      <c r="AK110" s="4"/>
      <c r="AL110" s="1">
        <f t="shared" si="0"/>
        <v>0</v>
      </c>
      <c r="AM110" s="1">
        <f>Üldinfo!AQ109</f>
        <v>0</v>
      </c>
      <c r="AN110" s="16" t="e">
        <f t="shared" si="1"/>
        <v>#DIV/0!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4.25" hidden="1" customHeight="1" x14ac:dyDescent="0.25">
      <c r="A111" s="1">
        <v>108</v>
      </c>
      <c r="B111" s="1" t="str">
        <f>Üldinfo!B110</f>
        <v>Mees</v>
      </c>
      <c r="C111" s="1" t="str">
        <f>Üldinfo!C110</f>
        <v>40+ a</v>
      </c>
      <c r="D111" s="1">
        <f>Üldinfo!E110</f>
        <v>0</v>
      </c>
      <c r="E111" s="4"/>
      <c r="F111" s="4"/>
      <c r="G111" s="4"/>
      <c r="H111" s="4"/>
      <c r="I111" s="4"/>
      <c r="J111" s="4"/>
      <c r="K111" s="4"/>
      <c r="L111" s="8"/>
      <c r="M111" s="7"/>
      <c r="N111" s="4"/>
      <c r="O111" s="4"/>
      <c r="P111" s="4"/>
      <c r="Q111" s="4"/>
      <c r="R111" s="4"/>
      <c r="S111" s="4"/>
      <c r="T111" s="8"/>
      <c r="U111" s="7"/>
      <c r="V111" s="4"/>
      <c r="W111" s="4"/>
      <c r="X111" s="4"/>
      <c r="Y111" s="4"/>
      <c r="Z111" s="4"/>
      <c r="AA111" s="4"/>
      <c r="AB111" s="8"/>
      <c r="AC111" s="7"/>
      <c r="AD111" s="4"/>
      <c r="AE111" s="4"/>
      <c r="AF111" s="4"/>
      <c r="AG111" s="4"/>
      <c r="AH111" s="4"/>
      <c r="AI111" s="4"/>
      <c r="AJ111" s="8"/>
      <c r="AK111" s="4"/>
      <c r="AL111" s="1">
        <f t="shared" si="0"/>
        <v>0</v>
      </c>
      <c r="AM111" s="1">
        <f>Üldinfo!AQ110</f>
        <v>0</v>
      </c>
      <c r="AN111" s="16" t="e">
        <f t="shared" si="1"/>
        <v>#DIV/0!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4.25" hidden="1" customHeight="1" x14ac:dyDescent="0.25">
      <c r="A112" s="1">
        <v>109</v>
      </c>
      <c r="B112" s="1" t="str">
        <f>Üldinfo!B111</f>
        <v>Alaealine</v>
      </c>
      <c r="C112" s="1" t="str">
        <f>Üldinfo!C111</f>
        <v>8-11 a</v>
      </c>
      <c r="D112" s="1">
        <f>Üldinfo!E111</f>
        <v>1</v>
      </c>
      <c r="E112" s="4"/>
      <c r="F112" s="4"/>
      <c r="G112" s="4"/>
      <c r="H112" s="4"/>
      <c r="I112" s="4"/>
      <c r="J112" s="4"/>
      <c r="K112" s="4"/>
      <c r="L112" s="8"/>
      <c r="M112" s="7"/>
      <c r="N112" s="4"/>
      <c r="O112" s="4"/>
      <c r="P112" s="4"/>
      <c r="Q112" s="4"/>
      <c r="R112" s="4"/>
      <c r="S112" s="4"/>
      <c r="T112" s="8"/>
      <c r="U112" s="7"/>
      <c r="V112" s="4"/>
      <c r="W112" s="4"/>
      <c r="X112" s="4"/>
      <c r="Y112" s="4"/>
      <c r="Z112" s="4"/>
      <c r="AA112" s="4"/>
      <c r="AB112" s="8"/>
      <c r="AC112" s="7"/>
      <c r="AD112" s="4"/>
      <c r="AE112" s="4"/>
      <c r="AF112" s="4"/>
      <c r="AG112" s="4"/>
      <c r="AH112" s="4"/>
      <c r="AI112" s="4"/>
      <c r="AJ112" s="8"/>
      <c r="AK112" s="4"/>
      <c r="AL112" s="1">
        <f t="shared" si="0"/>
        <v>0</v>
      </c>
      <c r="AM112" s="1">
        <f>Üldinfo!AQ111</f>
        <v>28</v>
      </c>
      <c r="AN112" s="16">
        <f t="shared" si="1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4.25" hidden="1" customHeight="1" x14ac:dyDescent="0.25">
      <c r="A113" s="1">
        <v>110</v>
      </c>
      <c r="B113" s="1" t="str">
        <f>Üldinfo!B112</f>
        <v>Mees</v>
      </c>
      <c r="C113" s="1" t="str">
        <f>Üldinfo!C112</f>
        <v>39-44 a</v>
      </c>
      <c r="D113" s="1">
        <f>Üldinfo!E112</f>
        <v>0</v>
      </c>
      <c r="E113" s="4"/>
      <c r="F113" s="4"/>
      <c r="G113" s="4"/>
      <c r="H113" s="4"/>
      <c r="I113" s="4"/>
      <c r="J113" s="4"/>
      <c r="K113" s="4"/>
      <c r="L113" s="8"/>
      <c r="M113" s="7"/>
      <c r="N113" s="4"/>
      <c r="O113" s="4"/>
      <c r="P113" s="4"/>
      <c r="Q113" s="4"/>
      <c r="R113" s="4"/>
      <c r="S113" s="4"/>
      <c r="T113" s="8"/>
      <c r="U113" s="7"/>
      <c r="V113" s="4"/>
      <c r="W113" s="4"/>
      <c r="X113" s="4"/>
      <c r="Y113" s="4"/>
      <c r="Z113" s="4"/>
      <c r="AA113" s="4"/>
      <c r="AB113" s="8"/>
      <c r="AC113" s="7"/>
      <c r="AD113" s="4"/>
      <c r="AE113" s="4"/>
      <c r="AF113" s="4"/>
      <c r="AG113" s="4"/>
      <c r="AH113" s="4"/>
      <c r="AI113" s="4"/>
      <c r="AJ113" s="8"/>
      <c r="AK113" s="4"/>
      <c r="AL113" s="1">
        <f t="shared" si="0"/>
        <v>0</v>
      </c>
      <c r="AM113" s="1">
        <f>Üldinfo!AQ112</f>
        <v>0</v>
      </c>
      <c r="AN113" s="16" t="e">
        <f t="shared" si="1"/>
        <v>#DIV/0!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4.25" hidden="1" customHeight="1" x14ac:dyDescent="0.25">
      <c r="A114" s="1">
        <v>111</v>
      </c>
      <c r="B114" s="1" t="str">
        <f>Üldinfo!B113</f>
        <v>Mees</v>
      </c>
      <c r="C114" s="1" t="str">
        <f>Üldinfo!C113</f>
        <v>18-19 a</v>
      </c>
      <c r="D114" s="1">
        <f>Üldinfo!E113</f>
        <v>1</v>
      </c>
      <c r="E114" s="4"/>
      <c r="F114" s="4"/>
      <c r="G114" s="4"/>
      <c r="H114" s="4"/>
      <c r="I114" s="4"/>
      <c r="J114" s="4"/>
      <c r="K114" s="4"/>
      <c r="L114" s="8"/>
      <c r="M114" s="7"/>
      <c r="N114" s="4"/>
      <c r="O114" s="4"/>
      <c r="P114" s="4"/>
      <c r="Q114" s="4"/>
      <c r="R114" s="4"/>
      <c r="S114" s="4"/>
      <c r="T114" s="8"/>
      <c r="U114" s="7"/>
      <c r="V114" s="4"/>
      <c r="W114" s="4"/>
      <c r="X114" s="4"/>
      <c r="Y114" s="4"/>
      <c r="Z114" s="4"/>
      <c r="AA114" s="4"/>
      <c r="AB114" s="8"/>
      <c r="AC114" s="7"/>
      <c r="AD114" s="4"/>
      <c r="AE114" s="4"/>
      <c r="AF114" s="4"/>
      <c r="AG114" s="4"/>
      <c r="AH114" s="4"/>
      <c r="AI114" s="4"/>
      <c r="AJ114" s="8"/>
      <c r="AK114" s="4"/>
      <c r="AL114" s="1">
        <f t="shared" si="0"/>
        <v>0</v>
      </c>
      <c r="AM114" s="1">
        <f>Üldinfo!AQ113</f>
        <v>21</v>
      </c>
      <c r="AN114" s="16">
        <f t="shared" si="1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4.25" hidden="1" customHeight="1" x14ac:dyDescent="0.25">
      <c r="A115" s="1">
        <v>112</v>
      </c>
      <c r="B115" s="1" t="str">
        <f>Üldinfo!B114</f>
        <v>Alaealine</v>
      </c>
      <c r="C115" s="1" t="str">
        <f>Üldinfo!C114</f>
        <v>12 a ± 30 k</v>
      </c>
      <c r="D115" s="1">
        <f>Üldinfo!E114</f>
        <v>1</v>
      </c>
      <c r="E115" s="4"/>
      <c r="F115" s="4"/>
      <c r="G115" s="4"/>
      <c r="H115" s="4"/>
      <c r="I115" s="4"/>
      <c r="J115" s="4"/>
      <c r="K115" s="4"/>
      <c r="L115" s="8"/>
      <c r="M115" s="7"/>
      <c r="N115" s="4"/>
      <c r="O115" s="4"/>
      <c r="P115" s="4"/>
      <c r="Q115" s="4"/>
      <c r="R115" s="4"/>
      <c r="S115" s="4"/>
      <c r="T115" s="8"/>
      <c r="U115" s="7"/>
      <c r="V115" s="4"/>
      <c r="W115" s="4"/>
      <c r="X115" s="4"/>
      <c r="Y115" s="4"/>
      <c r="Z115" s="4"/>
      <c r="AA115" s="4"/>
      <c r="AB115" s="8"/>
      <c r="AC115" s="7"/>
      <c r="AD115" s="4"/>
      <c r="AE115" s="4"/>
      <c r="AF115" s="4"/>
      <c r="AG115" s="4"/>
      <c r="AH115" s="4"/>
      <c r="AI115" s="4"/>
      <c r="AJ115" s="8"/>
      <c r="AK115" s="4"/>
      <c r="AL115" s="1">
        <f t="shared" si="0"/>
        <v>0</v>
      </c>
      <c r="AM115" s="1">
        <f>Üldinfo!AQ114</f>
        <v>28</v>
      </c>
      <c r="AN115" s="16">
        <f t="shared" si="1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4.25" hidden="1" customHeight="1" x14ac:dyDescent="0.25">
      <c r="A116" s="1">
        <v>113</v>
      </c>
      <c r="B116" s="1" t="str">
        <f>Üldinfo!B115</f>
        <v>Mees</v>
      </c>
      <c r="C116" s="1" t="str">
        <f>Üldinfo!C115</f>
        <v>40+ a</v>
      </c>
      <c r="D116" s="1">
        <f>Üldinfo!E115</f>
        <v>0</v>
      </c>
      <c r="E116" s="4"/>
      <c r="F116" s="4"/>
      <c r="G116" s="4"/>
      <c r="H116" s="4"/>
      <c r="I116" s="4"/>
      <c r="J116" s="4"/>
      <c r="K116" s="4"/>
      <c r="L116" s="8"/>
      <c r="M116" s="7"/>
      <c r="N116" s="4"/>
      <c r="O116" s="4"/>
      <c r="P116" s="4"/>
      <c r="Q116" s="4"/>
      <c r="R116" s="4"/>
      <c r="S116" s="4"/>
      <c r="T116" s="8"/>
      <c r="U116" s="7"/>
      <c r="V116" s="4"/>
      <c r="W116" s="4"/>
      <c r="X116" s="4"/>
      <c r="Y116" s="4"/>
      <c r="Z116" s="4"/>
      <c r="AA116" s="4"/>
      <c r="AB116" s="8"/>
      <c r="AC116" s="7"/>
      <c r="AD116" s="4"/>
      <c r="AE116" s="4"/>
      <c r="AF116" s="4"/>
      <c r="AG116" s="4"/>
      <c r="AH116" s="4"/>
      <c r="AI116" s="4"/>
      <c r="AJ116" s="8"/>
      <c r="AK116" s="4"/>
      <c r="AL116" s="1">
        <f t="shared" si="0"/>
        <v>0</v>
      </c>
      <c r="AM116" s="1">
        <f>Üldinfo!AQ115</f>
        <v>0</v>
      </c>
      <c r="AN116" s="16" t="e">
        <f t="shared" si="1"/>
        <v>#DIV/0!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4.25" hidden="1" customHeight="1" x14ac:dyDescent="0.25">
      <c r="A117" s="1">
        <v>115</v>
      </c>
      <c r="B117" s="1" t="str">
        <f>Üldinfo!B116</f>
        <v>Mees</v>
      </c>
      <c r="C117" s="1" t="str">
        <f>Üldinfo!C116</f>
        <v>16-18 a</v>
      </c>
      <c r="D117" s="1">
        <f>Üldinfo!E116</f>
        <v>1</v>
      </c>
      <c r="E117" s="4"/>
      <c r="F117" s="4"/>
      <c r="G117" s="4"/>
      <c r="H117" s="4"/>
      <c r="I117" s="4"/>
      <c r="J117" s="4"/>
      <c r="K117" s="4"/>
      <c r="L117" s="8"/>
      <c r="M117" s="7"/>
      <c r="N117" s="4"/>
      <c r="O117" s="4"/>
      <c r="P117" s="4"/>
      <c r="Q117" s="4"/>
      <c r="R117" s="4"/>
      <c r="S117" s="4"/>
      <c r="T117" s="8"/>
      <c r="U117" s="7"/>
      <c r="V117" s="4"/>
      <c r="W117" s="4"/>
      <c r="X117" s="4"/>
      <c r="Y117" s="4"/>
      <c r="Z117" s="4"/>
      <c r="AA117" s="4"/>
      <c r="AB117" s="8"/>
      <c r="AC117" s="7"/>
      <c r="AD117" s="4"/>
      <c r="AE117" s="4"/>
      <c r="AF117" s="4"/>
      <c r="AG117" s="4"/>
      <c r="AH117" s="4"/>
      <c r="AI117" s="4"/>
      <c r="AJ117" s="8"/>
      <c r="AK117" s="4"/>
      <c r="AL117" s="1">
        <f t="shared" si="0"/>
        <v>0</v>
      </c>
      <c r="AM117" s="1">
        <f>Üldinfo!AQ116</f>
        <v>7</v>
      </c>
      <c r="AN117" s="16">
        <f t="shared" si="1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4.25" hidden="1" customHeight="1" x14ac:dyDescent="0.25">
      <c r="A118" s="1">
        <v>116</v>
      </c>
      <c r="B118" s="1" t="str">
        <f>Üldinfo!B117</f>
        <v>Naine</v>
      </c>
      <c r="C118" s="1" t="str">
        <f>Üldinfo!C117</f>
        <v>27-35 a</v>
      </c>
      <c r="D118" s="1">
        <f>Üldinfo!E117</f>
        <v>1</v>
      </c>
      <c r="E118" s="4"/>
      <c r="F118" s="4"/>
      <c r="G118" s="4"/>
      <c r="H118" s="4"/>
      <c r="I118" s="4"/>
      <c r="J118" s="4"/>
      <c r="K118" s="4"/>
      <c r="L118" s="8"/>
      <c r="M118" s="7"/>
      <c r="N118" s="4"/>
      <c r="O118" s="4"/>
      <c r="P118" s="4"/>
      <c r="Q118" s="4"/>
      <c r="R118" s="4"/>
      <c r="S118" s="4"/>
      <c r="T118" s="8"/>
      <c r="U118" s="7"/>
      <c r="V118" s="4"/>
      <c r="W118" s="4"/>
      <c r="X118" s="4"/>
      <c r="Y118" s="4"/>
      <c r="Z118" s="4"/>
      <c r="AA118" s="4"/>
      <c r="AB118" s="8"/>
      <c r="AC118" s="7"/>
      <c r="AD118" s="4"/>
      <c r="AE118" s="4"/>
      <c r="AF118" s="4"/>
      <c r="AG118" s="4"/>
      <c r="AH118" s="4"/>
      <c r="AI118" s="4"/>
      <c r="AJ118" s="8"/>
      <c r="AK118" s="4"/>
      <c r="AL118" s="1">
        <f t="shared" si="0"/>
        <v>0</v>
      </c>
      <c r="AM118" s="1">
        <f>Üldinfo!AQ117</f>
        <v>28</v>
      </c>
      <c r="AN118" s="16">
        <f t="shared" si="1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4.25" customHeight="1" x14ac:dyDescent="0.25">
      <c r="A119" s="1">
        <v>117</v>
      </c>
      <c r="B119" s="1" t="str">
        <f>Üldinfo!B118</f>
        <v>Mees</v>
      </c>
      <c r="C119" s="1" t="str">
        <f>Üldinfo!C118</f>
        <v>39-44 a</v>
      </c>
      <c r="D119" s="1">
        <f>Üldinfo!E118</f>
        <v>1</v>
      </c>
      <c r="E119" s="4"/>
      <c r="F119" s="4">
        <v>1</v>
      </c>
      <c r="G119" s="4"/>
      <c r="H119" s="4"/>
      <c r="I119" s="4"/>
      <c r="J119" s="4"/>
      <c r="K119" s="4"/>
      <c r="L119" s="8"/>
      <c r="M119" s="7"/>
      <c r="N119" s="4"/>
      <c r="O119" s="4"/>
      <c r="P119" s="4"/>
      <c r="Q119" s="4"/>
      <c r="R119" s="4"/>
      <c r="S119" s="4"/>
      <c r="T119" s="8"/>
      <c r="U119" s="7"/>
      <c r="V119" s="4"/>
      <c r="W119" s="4"/>
      <c r="X119" s="4"/>
      <c r="Y119" s="4"/>
      <c r="Z119" s="4"/>
      <c r="AA119" s="4"/>
      <c r="AB119" s="8"/>
      <c r="AC119" s="7"/>
      <c r="AD119" s="4"/>
      <c r="AE119" s="4"/>
      <c r="AF119" s="4"/>
      <c r="AG119" s="4"/>
      <c r="AH119" s="4"/>
      <c r="AI119" s="4"/>
      <c r="AJ119" s="8"/>
      <c r="AK119" s="4">
        <v>1</v>
      </c>
      <c r="AL119" s="1">
        <f t="shared" si="0"/>
        <v>1</v>
      </c>
      <c r="AM119" s="1">
        <f>Üldinfo!AQ118</f>
        <v>32</v>
      </c>
      <c r="AN119" s="16">
        <f t="shared" si="1"/>
        <v>3.125E-2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4.25" customHeight="1" x14ac:dyDescent="0.25">
      <c r="A120" s="1">
        <v>118</v>
      </c>
      <c r="B120" s="1" t="str">
        <f>Üldinfo!B119</f>
        <v>Naine</v>
      </c>
      <c r="C120" s="1" t="str">
        <f>Üldinfo!C119</f>
        <v>25-35 a</v>
      </c>
      <c r="D120" s="1">
        <f>Üldinfo!E119</f>
        <v>1</v>
      </c>
      <c r="E120" s="4"/>
      <c r="F120" s="4"/>
      <c r="G120" s="4"/>
      <c r="H120" s="4"/>
      <c r="I120" s="4"/>
      <c r="J120" s="4"/>
      <c r="K120" s="4"/>
      <c r="L120" s="8"/>
      <c r="M120" s="7"/>
      <c r="N120" s="4"/>
      <c r="O120" s="4"/>
      <c r="P120" s="4"/>
      <c r="Q120" s="4"/>
      <c r="R120" s="4"/>
      <c r="S120" s="4"/>
      <c r="T120" s="8"/>
      <c r="U120" s="7"/>
      <c r="V120" s="4"/>
      <c r="W120" s="4"/>
      <c r="X120" s="4"/>
      <c r="Y120" s="4"/>
      <c r="Z120" s="4"/>
      <c r="AA120" s="4"/>
      <c r="AB120" s="8"/>
      <c r="AC120" s="7"/>
      <c r="AD120" s="4"/>
      <c r="AE120" s="4"/>
      <c r="AF120" s="4"/>
      <c r="AG120" s="4"/>
      <c r="AH120" s="4"/>
      <c r="AI120" s="4">
        <v>1</v>
      </c>
      <c r="AJ120" s="8">
        <v>1</v>
      </c>
      <c r="AK120" s="4">
        <v>1</v>
      </c>
      <c r="AL120" s="1">
        <f t="shared" si="0"/>
        <v>2</v>
      </c>
      <c r="AM120" s="1">
        <f>Üldinfo!AQ119</f>
        <v>32</v>
      </c>
      <c r="AN120" s="16">
        <f t="shared" si="1"/>
        <v>6.25E-2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4.25" hidden="1" customHeight="1" x14ac:dyDescent="0.25">
      <c r="A121" s="1">
        <v>119</v>
      </c>
      <c r="B121" s="1" t="str">
        <f>Üldinfo!B120</f>
        <v>Alaealine</v>
      </c>
      <c r="C121" s="1" t="str">
        <f>Üldinfo!C120</f>
        <v>15-18 a</v>
      </c>
      <c r="D121" s="1">
        <f>Üldinfo!E120</f>
        <v>1</v>
      </c>
      <c r="E121" s="4"/>
      <c r="F121" s="4"/>
      <c r="G121" s="4"/>
      <c r="H121" s="4"/>
      <c r="I121" s="4"/>
      <c r="J121" s="4"/>
      <c r="K121" s="4"/>
      <c r="L121" s="8"/>
      <c r="M121" s="7"/>
      <c r="N121" s="4"/>
      <c r="O121" s="4"/>
      <c r="P121" s="4"/>
      <c r="Q121" s="4"/>
      <c r="R121" s="4"/>
      <c r="S121" s="4"/>
      <c r="T121" s="8"/>
      <c r="U121" s="7"/>
      <c r="V121" s="4"/>
      <c r="W121" s="4"/>
      <c r="X121" s="4"/>
      <c r="Y121" s="4"/>
      <c r="Z121" s="4"/>
      <c r="AA121" s="4"/>
      <c r="AB121" s="8"/>
      <c r="AC121" s="7"/>
      <c r="AD121" s="4"/>
      <c r="AE121" s="4"/>
      <c r="AF121" s="4"/>
      <c r="AG121" s="4"/>
      <c r="AH121" s="4"/>
      <c r="AI121" s="4"/>
      <c r="AJ121" s="8"/>
      <c r="AK121" s="4"/>
      <c r="AL121" s="1">
        <f t="shared" si="0"/>
        <v>0</v>
      </c>
      <c r="AM121" s="1">
        <f>Üldinfo!AQ120</f>
        <v>28</v>
      </c>
      <c r="AN121" s="16">
        <f t="shared" si="1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4.25" hidden="1" customHeight="1" x14ac:dyDescent="0.25">
      <c r="A122" s="1">
        <v>120</v>
      </c>
      <c r="B122" s="1" t="str">
        <f>Üldinfo!B121</f>
        <v>Naine</v>
      </c>
      <c r="C122" s="1" t="str">
        <f>Üldinfo!C121</f>
        <v>Täisk</v>
      </c>
      <c r="D122" s="1">
        <f>Üldinfo!E121</f>
        <v>0</v>
      </c>
      <c r="E122" s="4"/>
      <c r="F122" s="4"/>
      <c r="G122" s="4"/>
      <c r="H122" s="4"/>
      <c r="I122" s="4"/>
      <c r="J122" s="4"/>
      <c r="K122" s="4"/>
      <c r="L122" s="8"/>
      <c r="M122" s="7"/>
      <c r="N122" s="4"/>
      <c r="O122" s="4"/>
      <c r="P122" s="4"/>
      <c r="Q122" s="4"/>
      <c r="R122" s="4"/>
      <c r="S122" s="4"/>
      <c r="T122" s="8"/>
      <c r="U122" s="7"/>
      <c r="V122" s="4"/>
      <c r="W122" s="4"/>
      <c r="X122" s="4"/>
      <c r="Y122" s="4"/>
      <c r="Z122" s="4"/>
      <c r="AA122" s="4"/>
      <c r="AB122" s="8"/>
      <c r="AC122" s="7"/>
      <c r="AD122" s="4"/>
      <c r="AE122" s="4"/>
      <c r="AF122" s="4"/>
      <c r="AG122" s="4"/>
      <c r="AH122" s="4"/>
      <c r="AI122" s="4"/>
      <c r="AJ122" s="8"/>
      <c r="AK122" s="4"/>
      <c r="AL122" s="1">
        <f t="shared" si="0"/>
        <v>0</v>
      </c>
      <c r="AM122" s="1">
        <f>Üldinfo!AQ121</f>
        <v>0</v>
      </c>
      <c r="AN122" s="16" t="e">
        <f t="shared" si="1"/>
        <v>#DIV/0!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4.25" hidden="1" customHeight="1" x14ac:dyDescent="0.25">
      <c r="A123" s="1">
        <v>122</v>
      </c>
      <c r="B123" s="1" t="str">
        <f>Üldinfo!B122</f>
        <v>Mees</v>
      </c>
      <c r="C123" s="1" t="str">
        <f>Üldinfo!C122</f>
        <v>Täisk</v>
      </c>
      <c r="D123" s="1">
        <f>Üldinfo!E122</f>
        <v>0</v>
      </c>
      <c r="E123" s="4"/>
      <c r="F123" s="4"/>
      <c r="G123" s="4"/>
      <c r="H123" s="4"/>
      <c r="I123" s="4"/>
      <c r="J123" s="4"/>
      <c r="K123" s="4"/>
      <c r="L123" s="8"/>
      <c r="M123" s="7"/>
      <c r="N123" s="4"/>
      <c r="O123" s="4"/>
      <c r="P123" s="4"/>
      <c r="Q123" s="4"/>
      <c r="R123" s="4"/>
      <c r="S123" s="4"/>
      <c r="T123" s="8"/>
      <c r="U123" s="7"/>
      <c r="V123" s="4"/>
      <c r="W123" s="4"/>
      <c r="X123" s="4"/>
      <c r="Y123" s="4"/>
      <c r="Z123" s="4"/>
      <c r="AA123" s="4"/>
      <c r="AB123" s="8"/>
      <c r="AC123" s="7"/>
      <c r="AD123" s="4"/>
      <c r="AE123" s="4"/>
      <c r="AF123" s="4"/>
      <c r="AG123" s="4"/>
      <c r="AH123" s="4"/>
      <c r="AI123" s="4"/>
      <c r="AJ123" s="8"/>
      <c r="AK123" s="4"/>
      <c r="AL123" s="1">
        <f t="shared" si="0"/>
        <v>0</v>
      </c>
      <c r="AM123" s="1">
        <f>Üldinfo!AQ122</f>
        <v>0</v>
      </c>
      <c r="AN123" s="16" t="e">
        <f t="shared" si="1"/>
        <v>#DIV/0!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4.25" hidden="1" customHeight="1" x14ac:dyDescent="0.25">
      <c r="A124" s="1">
        <v>123</v>
      </c>
      <c r="B124" s="1" t="str">
        <f>Üldinfo!B123</f>
        <v>Mees</v>
      </c>
      <c r="C124" s="1" t="str">
        <f>Üldinfo!C123</f>
        <v>Täisk</v>
      </c>
      <c r="D124" s="1">
        <f>Üldinfo!E123</f>
        <v>0</v>
      </c>
      <c r="E124" s="4"/>
      <c r="F124" s="4"/>
      <c r="G124" s="4"/>
      <c r="H124" s="4"/>
      <c r="I124" s="4"/>
      <c r="J124" s="4"/>
      <c r="K124" s="4"/>
      <c r="L124" s="8"/>
      <c r="M124" s="7"/>
      <c r="N124" s="4"/>
      <c r="O124" s="4"/>
      <c r="P124" s="4"/>
      <c r="Q124" s="4"/>
      <c r="R124" s="4"/>
      <c r="S124" s="4"/>
      <c r="T124" s="8"/>
      <c r="U124" s="7"/>
      <c r="V124" s="4"/>
      <c r="W124" s="4"/>
      <c r="X124" s="4"/>
      <c r="Y124" s="4"/>
      <c r="Z124" s="4"/>
      <c r="AA124" s="4"/>
      <c r="AB124" s="8"/>
      <c r="AC124" s="7"/>
      <c r="AD124" s="4"/>
      <c r="AE124" s="4"/>
      <c r="AF124" s="4"/>
      <c r="AG124" s="4"/>
      <c r="AH124" s="4"/>
      <c r="AI124" s="4"/>
      <c r="AJ124" s="8"/>
      <c r="AK124" s="4"/>
      <c r="AL124" s="1">
        <f t="shared" si="0"/>
        <v>0</v>
      </c>
      <c r="AM124" s="1">
        <f>Üldinfo!AQ123</f>
        <v>0</v>
      </c>
      <c r="AN124" s="16" t="e">
        <f t="shared" si="1"/>
        <v>#DIV/0!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4.25" hidden="1" customHeight="1" x14ac:dyDescent="0.25">
      <c r="A125" s="1">
        <v>124</v>
      </c>
      <c r="B125" s="1" t="str">
        <f>Üldinfo!B124</f>
        <v>Alaealine</v>
      </c>
      <c r="C125" s="1" t="str">
        <f>Üldinfo!C124</f>
        <v>0 ± 2 k</v>
      </c>
      <c r="D125" s="1">
        <f>Üldinfo!E124</f>
        <v>0</v>
      </c>
      <c r="E125" s="4"/>
      <c r="F125" s="4"/>
      <c r="G125" s="4"/>
      <c r="H125" s="4"/>
      <c r="I125" s="4"/>
      <c r="J125" s="4"/>
      <c r="K125" s="4"/>
      <c r="L125" s="8"/>
      <c r="M125" s="7"/>
      <c r="N125" s="4"/>
      <c r="O125" s="4"/>
      <c r="P125" s="4"/>
      <c r="Q125" s="4"/>
      <c r="R125" s="4"/>
      <c r="S125" s="4"/>
      <c r="T125" s="8"/>
      <c r="U125" s="7"/>
      <c r="V125" s="4"/>
      <c r="W125" s="4"/>
      <c r="X125" s="4"/>
      <c r="Y125" s="4"/>
      <c r="Z125" s="4"/>
      <c r="AA125" s="4"/>
      <c r="AB125" s="8"/>
      <c r="AC125" s="7"/>
      <c r="AD125" s="4"/>
      <c r="AE125" s="4"/>
      <c r="AF125" s="4"/>
      <c r="AG125" s="4"/>
      <c r="AH125" s="4"/>
      <c r="AI125" s="4"/>
      <c r="AJ125" s="8"/>
      <c r="AK125" s="4"/>
      <c r="AL125" s="1">
        <f t="shared" si="0"/>
        <v>0</v>
      </c>
      <c r="AM125" s="1">
        <f>Üldinfo!AQ124</f>
        <v>0</v>
      </c>
      <c r="AN125" s="16" t="e">
        <f t="shared" si="1"/>
        <v>#DIV/0!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4.25" hidden="1" customHeight="1" x14ac:dyDescent="0.25">
      <c r="A126" s="1">
        <v>125</v>
      </c>
      <c r="B126" s="1" t="str">
        <f>Üldinfo!B125</f>
        <v>Naine</v>
      </c>
      <c r="C126" s="1" t="str">
        <f>Üldinfo!C125</f>
        <v>35-39 a</v>
      </c>
      <c r="D126" s="1">
        <f>Üldinfo!E125</f>
        <v>0</v>
      </c>
      <c r="E126" s="4"/>
      <c r="F126" s="4"/>
      <c r="G126" s="4"/>
      <c r="H126" s="4"/>
      <c r="I126" s="4"/>
      <c r="J126" s="4"/>
      <c r="K126" s="4"/>
      <c r="L126" s="8"/>
      <c r="M126" s="7"/>
      <c r="N126" s="4"/>
      <c r="O126" s="4"/>
      <c r="P126" s="4"/>
      <c r="Q126" s="4"/>
      <c r="R126" s="4"/>
      <c r="S126" s="4"/>
      <c r="T126" s="8"/>
      <c r="U126" s="7"/>
      <c r="V126" s="4"/>
      <c r="W126" s="4"/>
      <c r="X126" s="4"/>
      <c r="Y126" s="4"/>
      <c r="Z126" s="4"/>
      <c r="AA126" s="4"/>
      <c r="AB126" s="8"/>
      <c r="AC126" s="7"/>
      <c r="AD126" s="4"/>
      <c r="AE126" s="4"/>
      <c r="AF126" s="4"/>
      <c r="AG126" s="4"/>
      <c r="AH126" s="4"/>
      <c r="AI126" s="4"/>
      <c r="AJ126" s="8"/>
      <c r="AK126" s="4"/>
      <c r="AL126" s="1">
        <f t="shared" si="0"/>
        <v>0</v>
      </c>
      <c r="AM126" s="1">
        <f>Üldinfo!AQ125</f>
        <v>0</v>
      </c>
      <c r="AN126" s="16" t="e">
        <f t="shared" si="1"/>
        <v>#DIV/0!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4.25" hidden="1" customHeight="1" x14ac:dyDescent="0.25">
      <c r="A127" s="1">
        <v>126</v>
      </c>
      <c r="B127" s="1" t="str">
        <f>Üldinfo!B126</f>
        <v>Alaealine</v>
      </c>
      <c r="C127" s="1" t="str">
        <f>Üldinfo!C126</f>
        <v>11-18 a</v>
      </c>
      <c r="D127" s="1">
        <f>Üldinfo!E126</f>
        <v>0</v>
      </c>
      <c r="E127" s="4"/>
      <c r="F127" s="4"/>
      <c r="G127" s="4"/>
      <c r="H127" s="4"/>
      <c r="I127" s="4"/>
      <c r="J127" s="4"/>
      <c r="K127" s="4"/>
      <c r="L127" s="8"/>
      <c r="M127" s="7"/>
      <c r="N127" s="4"/>
      <c r="O127" s="4"/>
      <c r="P127" s="4"/>
      <c r="Q127" s="4"/>
      <c r="R127" s="4"/>
      <c r="S127" s="4"/>
      <c r="T127" s="8"/>
      <c r="U127" s="7"/>
      <c r="V127" s="4"/>
      <c r="W127" s="4"/>
      <c r="X127" s="4"/>
      <c r="Y127" s="4"/>
      <c r="Z127" s="4"/>
      <c r="AA127" s="4"/>
      <c r="AB127" s="8"/>
      <c r="AC127" s="7"/>
      <c r="AD127" s="4"/>
      <c r="AE127" s="4"/>
      <c r="AF127" s="4"/>
      <c r="AG127" s="4"/>
      <c r="AH127" s="4"/>
      <c r="AI127" s="4"/>
      <c r="AJ127" s="8"/>
      <c r="AK127" s="4"/>
      <c r="AL127" s="1">
        <f t="shared" si="0"/>
        <v>0</v>
      </c>
      <c r="AM127" s="1">
        <f>Üldinfo!AQ126</f>
        <v>0</v>
      </c>
      <c r="AN127" s="16" t="e">
        <f t="shared" si="1"/>
        <v>#DIV/0!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4.25" hidden="1" customHeight="1" x14ac:dyDescent="0.25">
      <c r="A128" s="1">
        <v>127</v>
      </c>
      <c r="B128" s="1" t="str">
        <f>Üldinfo!B127</f>
        <v>Mees</v>
      </c>
      <c r="C128" s="1" t="str">
        <f>Üldinfo!C127</f>
        <v>39-44 a</v>
      </c>
      <c r="D128" s="1">
        <f>Üldinfo!E127</f>
        <v>0</v>
      </c>
      <c r="E128" s="4"/>
      <c r="F128" s="4"/>
      <c r="G128" s="4"/>
      <c r="H128" s="4"/>
      <c r="I128" s="4"/>
      <c r="J128" s="4"/>
      <c r="K128" s="4"/>
      <c r="L128" s="8"/>
      <c r="M128" s="7"/>
      <c r="N128" s="4"/>
      <c r="O128" s="4"/>
      <c r="P128" s="4"/>
      <c r="Q128" s="4"/>
      <c r="R128" s="4"/>
      <c r="S128" s="4"/>
      <c r="T128" s="8"/>
      <c r="U128" s="7"/>
      <c r="V128" s="4"/>
      <c r="W128" s="4"/>
      <c r="X128" s="4"/>
      <c r="Y128" s="4"/>
      <c r="Z128" s="4"/>
      <c r="AA128" s="4"/>
      <c r="AB128" s="8"/>
      <c r="AC128" s="7"/>
      <c r="AD128" s="4"/>
      <c r="AE128" s="4"/>
      <c r="AF128" s="4"/>
      <c r="AG128" s="4"/>
      <c r="AH128" s="4"/>
      <c r="AI128" s="4"/>
      <c r="AJ128" s="8"/>
      <c r="AK128" s="4"/>
      <c r="AL128" s="1">
        <f t="shared" si="0"/>
        <v>0</v>
      </c>
      <c r="AM128" s="1">
        <f>Üldinfo!AQ127</f>
        <v>0</v>
      </c>
      <c r="AN128" s="16" t="e">
        <f t="shared" si="1"/>
        <v>#DIV/0!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4.25" hidden="1" customHeight="1" x14ac:dyDescent="0.25">
      <c r="A129" s="1">
        <v>128</v>
      </c>
      <c r="B129" s="1" t="str">
        <f>Üldinfo!B128</f>
        <v>Alaealine</v>
      </c>
      <c r="C129" s="1" t="str">
        <f>Üldinfo!C128</f>
        <v>2 a ± 8k</v>
      </c>
      <c r="D129" s="1">
        <f>Üldinfo!E128</f>
        <v>0</v>
      </c>
      <c r="E129" s="4"/>
      <c r="F129" s="4"/>
      <c r="G129" s="4"/>
      <c r="H129" s="4"/>
      <c r="I129" s="4"/>
      <c r="J129" s="4"/>
      <c r="K129" s="4"/>
      <c r="L129" s="8"/>
      <c r="M129" s="7"/>
      <c r="N129" s="4"/>
      <c r="O129" s="4"/>
      <c r="P129" s="4"/>
      <c r="Q129" s="4"/>
      <c r="R129" s="4"/>
      <c r="S129" s="4"/>
      <c r="T129" s="8"/>
      <c r="U129" s="7"/>
      <c r="V129" s="4"/>
      <c r="W129" s="4"/>
      <c r="X129" s="4"/>
      <c r="Y129" s="4"/>
      <c r="Z129" s="4"/>
      <c r="AA129" s="4"/>
      <c r="AB129" s="8"/>
      <c r="AC129" s="7"/>
      <c r="AD129" s="4"/>
      <c r="AE129" s="4"/>
      <c r="AF129" s="4"/>
      <c r="AG129" s="4"/>
      <c r="AH129" s="4"/>
      <c r="AI129" s="4"/>
      <c r="AJ129" s="8"/>
      <c r="AK129" s="4"/>
      <c r="AL129" s="1">
        <f t="shared" si="0"/>
        <v>0</v>
      </c>
      <c r="AM129" s="1">
        <f>Üldinfo!AQ128</f>
        <v>0</v>
      </c>
      <c r="AN129" s="16" t="e">
        <f t="shared" si="1"/>
        <v>#DIV/0!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4.25" hidden="1" customHeight="1" x14ac:dyDescent="0.25">
      <c r="A130" s="1">
        <v>129</v>
      </c>
      <c r="B130" s="1" t="str">
        <f>Üldinfo!B129</f>
        <v>Alaealine</v>
      </c>
      <c r="C130" s="1" t="str">
        <f>Üldinfo!C129</f>
        <v>7-11 a</v>
      </c>
      <c r="D130" s="1">
        <f>Üldinfo!E129</f>
        <v>0</v>
      </c>
      <c r="E130" s="4"/>
      <c r="F130" s="4"/>
      <c r="G130" s="4"/>
      <c r="H130" s="4"/>
      <c r="I130" s="4"/>
      <c r="J130" s="4"/>
      <c r="K130" s="4"/>
      <c r="L130" s="8"/>
      <c r="M130" s="7"/>
      <c r="N130" s="4"/>
      <c r="O130" s="4"/>
      <c r="P130" s="4"/>
      <c r="Q130" s="4"/>
      <c r="R130" s="4"/>
      <c r="S130" s="4"/>
      <c r="T130" s="8"/>
      <c r="U130" s="7"/>
      <c r="V130" s="4"/>
      <c r="W130" s="4"/>
      <c r="X130" s="4"/>
      <c r="Y130" s="4"/>
      <c r="Z130" s="4"/>
      <c r="AA130" s="4"/>
      <c r="AB130" s="8"/>
      <c r="AC130" s="7"/>
      <c r="AD130" s="4"/>
      <c r="AE130" s="4"/>
      <c r="AF130" s="4"/>
      <c r="AG130" s="4"/>
      <c r="AH130" s="4"/>
      <c r="AI130" s="4"/>
      <c r="AJ130" s="8"/>
      <c r="AK130" s="4"/>
      <c r="AL130" s="1">
        <f t="shared" si="0"/>
        <v>0</v>
      </c>
      <c r="AM130" s="1">
        <f>Üldinfo!AQ129</f>
        <v>0</v>
      </c>
      <c r="AN130" s="16" t="e">
        <f t="shared" si="1"/>
        <v>#DIV/0!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4.25" hidden="1" customHeight="1" x14ac:dyDescent="0.25">
      <c r="A131" s="1">
        <v>130</v>
      </c>
      <c r="B131" s="1" t="str">
        <f>Üldinfo!B130</f>
        <v>Alaealine</v>
      </c>
      <c r="C131" s="1" t="str">
        <f>Üldinfo!C130</f>
        <v>2-3 a</v>
      </c>
      <c r="D131" s="1">
        <f>Üldinfo!E130</f>
        <v>0</v>
      </c>
      <c r="E131" s="4"/>
      <c r="F131" s="4"/>
      <c r="G131" s="4"/>
      <c r="H131" s="4"/>
      <c r="I131" s="4"/>
      <c r="J131" s="4"/>
      <c r="K131" s="4"/>
      <c r="L131" s="8"/>
      <c r="M131" s="7"/>
      <c r="N131" s="4"/>
      <c r="O131" s="4"/>
      <c r="P131" s="4"/>
      <c r="Q131" s="4"/>
      <c r="R131" s="4"/>
      <c r="S131" s="4"/>
      <c r="T131" s="8"/>
      <c r="U131" s="7"/>
      <c r="V131" s="4"/>
      <c r="W131" s="4"/>
      <c r="X131" s="4"/>
      <c r="Y131" s="4"/>
      <c r="Z131" s="4"/>
      <c r="AA131" s="4"/>
      <c r="AB131" s="8"/>
      <c r="AC131" s="7"/>
      <c r="AD131" s="4"/>
      <c r="AE131" s="4"/>
      <c r="AF131" s="4"/>
      <c r="AG131" s="4"/>
      <c r="AH131" s="4"/>
      <c r="AI131" s="4"/>
      <c r="AJ131" s="8"/>
      <c r="AK131" s="4"/>
      <c r="AL131" s="1">
        <f t="shared" si="0"/>
        <v>0</v>
      </c>
      <c r="AM131" s="1">
        <f>Üldinfo!AQ130</f>
        <v>0</v>
      </c>
      <c r="AN131" s="16" t="e">
        <f t="shared" si="1"/>
        <v>#DIV/0!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4.25" hidden="1" customHeight="1" x14ac:dyDescent="0.25">
      <c r="A132" s="1">
        <v>131</v>
      </c>
      <c r="B132" s="1" t="str">
        <f>Üldinfo!B131</f>
        <v>Mees</v>
      </c>
      <c r="C132" s="1" t="str">
        <f>Üldinfo!C131</f>
        <v>Täisk</v>
      </c>
      <c r="D132" s="1">
        <f>Üldinfo!E131</f>
        <v>0</v>
      </c>
      <c r="E132" s="4"/>
      <c r="F132" s="4"/>
      <c r="G132" s="4"/>
      <c r="H132" s="4"/>
      <c r="I132" s="4"/>
      <c r="J132" s="4"/>
      <c r="K132" s="4"/>
      <c r="L132" s="8"/>
      <c r="M132" s="7"/>
      <c r="N132" s="4"/>
      <c r="O132" s="4"/>
      <c r="P132" s="4"/>
      <c r="Q132" s="4"/>
      <c r="R132" s="4"/>
      <c r="S132" s="4"/>
      <c r="T132" s="8"/>
      <c r="U132" s="7"/>
      <c r="V132" s="4"/>
      <c r="W132" s="4"/>
      <c r="X132" s="4"/>
      <c r="Y132" s="4"/>
      <c r="Z132" s="4"/>
      <c r="AA132" s="4"/>
      <c r="AB132" s="8"/>
      <c r="AC132" s="7"/>
      <c r="AD132" s="4"/>
      <c r="AE132" s="4"/>
      <c r="AF132" s="4"/>
      <c r="AG132" s="4"/>
      <c r="AH132" s="4"/>
      <c r="AI132" s="4"/>
      <c r="AJ132" s="8"/>
      <c r="AK132" s="4"/>
      <c r="AL132" s="1">
        <f t="shared" si="0"/>
        <v>0</v>
      </c>
      <c r="AM132" s="1">
        <f>Üldinfo!AQ131</f>
        <v>0</v>
      </c>
      <c r="AN132" s="16" t="e">
        <f t="shared" si="1"/>
        <v>#DIV/0!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4.25" hidden="1" customHeight="1" x14ac:dyDescent="0.25">
      <c r="A133" s="1">
        <v>132</v>
      </c>
      <c r="B133" s="1" t="str">
        <f>Üldinfo!B132</f>
        <v>Alaealine</v>
      </c>
      <c r="C133" s="1" t="str">
        <f>Üldinfo!C132</f>
        <v>0 ± 6 k</v>
      </c>
      <c r="D133" s="1">
        <f>Üldinfo!E132</f>
        <v>0</v>
      </c>
      <c r="E133" s="4"/>
      <c r="F133" s="4"/>
      <c r="G133" s="4"/>
      <c r="H133" s="4"/>
      <c r="I133" s="4"/>
      <c r="J133" s="4"/>
      <c r="K133" s="4"/>
      <c r="L133" s="8"/>
      <c r="M133" s="7"/>
      <c r="N133" s="4"/>
      <c r="O133" s="4"/>
      <c r="P133" s="4"/>
      <c r="Q133" s="4"/>
      <c r="R133" s="4"/>
      <c r="S133" s="4"/>
      <c r="T133" s="8"/>
      <c r="U133" s="7"/>
      <c r="V133" s="4"/>
      <c r="W133" s="4"/>
      <c r="X133" s="4"/>
      <c r="Y133" s="4"/>
      <c r="Z133" s="4"/>
      <c r="AA133" s="4"/>
      <c r="AB133" s="8"/>
      <c r="AC133" s="7"/>
      <c r="AD133" s="4"/>
      <c r="AE133" s="4"/>
      <c r="AF133" s="4"/>
      <c r="AG133" s="4"/>
      <c r="AH133" s="4"/>
      <c r="AI133" s="4"/>
      <c r="AJ133" s="8"/>
      <c r="AK133" s="4"/>
      <c r="AL133" s="1">
        <f t="shared" si="0"/>
        <v>0</v>
      </c>
      <c r="AM133" s="1">
        <f>Üldinfo!AQ132</f>
        <v>0</v>
      </c>
      <c r="AN133" s="16" t="e">
        <f t="shared" si="1"/>
        <v>#DIV/0!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4.25" hidden="1" customHeight="1" x14ac:dyDescent="0.25">
      <c r="A134" s="1">
        <v>133</v>
      </c>
      <c r="B134" s="1" t="str">
        <f>Üldinfo!B133</f>
        <v>Mees</v>
      </c>
      <c r="C134" s="1" t="str">
        <f>Üldinfo!C133</f>
        <v>Täisk</v>
      </c>
      <c r="D134" s="1">
        <f>Üldinfo!E133</f>
        <v>0</v>
      </c>
      <c r="E134" s="4"/>
      <c r="F134" s="4"/>
      <c r="G134" s="4"/>
      <c r="H134" s="4"/>
      <c r="I134" s="4"/>
      <c r="J134" s="4"/>
      <c r="K134" s="4"/>
      <c r="L134" s="8"/>
      <c r="M134" s="7"/>
      <c r="N134" s="4"/>
      <c r="O134" s="4"/>
      <c r="P134" s="4"/>
      <c r="Q134" s="4"/>
      <c r="R134" s="4"/>
      <c r="S134" s="4"/>
      <c r="T134" s="8"/>
      <c r="U134" s="7"/>
      <c r="V134" s="4"/>
      <c r="W134" s="4"/>
      <c r="X134" s="4"/>
      <c r="Y134" s="4"/>
      <c r="Z134" s="4"/>
      <c r="AA134" s="4"/>
      <c r="AB134" s="8"/>
      <c r="AC134" s="7"/>
      <c r="AD134" s="4"/>
      <c r="AE134" s="4"/>
      <c r="AF134" s="4"/>
      <c r="AG134" s="4"/>
      <c r="AH134" s="4"/>
      <c r="AI134" s="4"/>
      <c r="AJ134" s="8"/>
      <c r="AK134" s="4"/>
      <c r="AL134" s="1">
        <f t="shared" si="0"/>
        <v>0</v>
      </c>
      <c r="AM134" s="1">
        <f>Üldinfo!AQ133</f>
        <v>0</v>
      </c>
      <c r="AN134" s="16" t="e">
        <f t="shared" si="1"/>
        <v>#DIV/0!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4.25" hidden="1" customHeight="1" x14ac:dyDescent="0.25">
      <c r="A135" s="1">
        <v>134</v>
      </c>
      <c r="B135" s="1" t="str">
        <f>Üldinfo!B134</f>
        <v>Mees</v>
      </c>
      <c r="C135" s="1" t="str">
        <f>Üldinfo!C134</f>
        <v>35-39 a</v>
      </c>
      <c r="D135" s="1">
        <f>Üldinfo!E134</f>
        <v>0</v>
      </c>
      <c r="E135" s="4"/>
      <c r="F135" s="4"/>
      <c r="G135" s="4"/>
      <c r="H135" s="4"/>
      <c r="I135" s="4"/>
      <c r="J135" s="4"/>
      <c r="K135" s="4"/>
      <c r="L135" s="8"/>
      <c r="M135" s="7"/>
      <c r="N135" s="4"/>
      <c r="O135" s="4"/>
      <c r="P135" s="4"/>
      <c r="Q135" s="4"/>
      <c r="R135" s="4"/>
      <c r="S135" s="4"/>
      <c r="T135" s="8"/>
      <c r="U135" s="7"/>
      <c r="V135" s="4"/>
      <c r="W135" s="4"/>
      <c r="X135" s="4"/>
      <c r="Y135" s="4"/>
      <c r="Z135" s="4"/>
      <c r="AA135" s="4"/>
      <c r="AB135" s="8"/>
      <c r="AC135" s="7"/>
      <c r="AD135" s="4"/>
      <c r="AE135" s="4"/>
      <c r="AF135" s="4"/>
      <c r="AG135" s="4"/>
      <c r="AH135" s="4"/>
      <c r="AI135" s="4"/>
      <c r="AJ135" s="8"/>
      <c r="AK135" s="4"/>
      <c r="AL135" s="1">
        <f t="shared" si="0"/>
        <v>0</v>
      </c>
      <c r="AM135" s="1">
        <f>Üldinfo!AQ134</f>
        <v>0</v>
      </c>
      <c r="AN135" s="16" t="e">
        <f t="shared" si="1"/>
        <v>#DIV/0!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4.25" hidden="1" customHeight="1" x14ac:dyDescent="0.25">
      <c r="A136" s="1">
        <v>135</v>
      </c>
      <c r="B136" s="1" t="str">
        <f>Üldinfo!B135</f>
        <v>Naine</v>
      </c>
      <c r="C136" s="1" t="str">
        <f>Üldinfo!C135</f>
        <v>Täisk</v>
      </c>
      <c r="D136" s="1">
        <f>Üldinfo!E135</f>
        <v>0</v>
      </c>
      <c r="E136" s="4"/>
      <c r="F136" s="4"/>
      <c r="G136" s="4"/>
      <c r="H136" s="4"/>
      <c r="I136" s="4"/>
      <c r="J136" s="4"/>
      <c r="K136" s="4"/>
      <c r="L136" s="8"/>
      <c r="M136" s="7"/>
      <c r="N136" s="4"/>
      <c r="O136" s="4"/>
      <c r="P136" s="4"/>
      <c r="Q136" s="4"/>
      <c r="R136" s="4"/>
      <c r="S136" s="4"/>
      <c r="T136" s="8"/>
      <c r="U136" s="7"/>
      <c r="V136" s="4"/>
      <c r="W136" s="4"/>
      <c r="X136" s="4"/>
      <c r="Y136" s="4"/>
      <c r="Z136" s="4"/>
      <c r="AA136" s="4"/>
      <c r="AB136" s="8"/>
      <c r="AC136" s="7"/>
      <c r="AD136" s="4"/>
      <c r="AE136" s="4"/>
      <c r="AF136" s="4"/>
      <c r="AG136" s="4"/>
      <c r="AH136" s="4"/>
      <c r="AI136" s="4"/>
      <c r="AJ136" s="8"/>
      <c r="AK136" s="4"/>
      <c r="AL136" s="1">
        <f t="shared" si="0"/>
        <v>0</v>
      </c>
      <c r="AM136" s="1">
        <f>Üldinfo!AQ135</f>
        <v>0</v>
      </c>
      <c r="AN136" s="16" t="e">
        <f t="shared" si="1"/>
        <v>#DIV/0!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4.25" hidden="1" customHeight="1" x14ac:dyDescent="0.25">
      <c r="A137" s="1">
        <v>136</v>
      </c>
      <c r="B137" s="1" t="str">
        <f>Üldinfo!B136</f>
        <v>Mees</v>
      </c>
      <c r="C137" s="1" t="str">
        <f>Üldinfo!C136</f>
        <v>39-50 a</v>
      </c>
      <c r="D137" s="1">
        <f>Üldinfo!E136</f>
        <v>1</v>
      </c>
      <c r="E137" s="4"/>
      <c r="F137" s="4"/>
      <c r="G137" s="4"/>
      <c r="H137" s="4"/>
      <c r="I137" s="4"/>
      <c r="J137" s="4"/>
      <c r="K137" s="4"/>
      <c r="L137" s="8"/>
      <c r="M137" s="7"/>
      <c r="N137" s="4"/>
      <c r="O137" s="4"/>
      <c r="P137" s="4"/>
      <c r="Q137" s="4"/>
      <c r="R137" s="4"/>
      <c r="S137" s="4"/>
      <c r="T137" s="8"/>
      <c r="U137" s="7"/>
      <c r="V137" s="4"/>
      <c r="W137" s="4"/>
      <c r="X137" s="4"/>
      <c r="Y137" s="4"/>
      <c r="Z137" s="4"/>
      <c r="AA137" s="4"/>
      <c r="AB137" s="8"/>
      <c r="AC137" s="7"/>
      <c r="AD137" s="4"/>
      <c r="AE137" s="4"/>
      <c r="AF137" s="4"/>
      <c r="AG137" s="4"/>
      <c r="AH137" s="4"/>
      <c r="AI137" s="4"/>
      <c r="AJ137" s="8"/>
      <c r="AK137" s="4"/>
      <c r="AL137" s="1">
        <f t="shared" si="0"/>
        <v>0</v>
      </c>
      <c r="AM137" s="1">
        <f>Üldinfo!AQ136</f>
        <v>32</v>
      </c>
      <c r="AN137" s="16">
        <f t="shared" si="1"/>
        <v>0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4.25" hidden="1" customHeight="1" x14ac:dyDescent="0.25">
      <c r="A138" s="1">
        <v>137</v>
      </c>
      <c r="B138" s="1" t="str">
        <f>Üldinfo!B137</f>
        <v>Naine</v>
      </c>
      <c r="C138" s="1" t="str">
        <f>Üldinfo!C137</f>
        <v>Täisk</v>
      </c>
      <c r="D138" s="1">
        <f>Üldinfo!E137</f>
        <v>0</v>
      </c>
      <c r="E138" s="4"/>
      <c r="F138" s="4"/>
      <c r="G138" s="4"/>
      <c r="H138" s="4"/>
      <c r="I138" s="4"/>
      <c r="J138" s="4"/>
      <c r="K138" s="4"/>
      <c r="L138" s="8"/>
      <c r="M138" s="7"/>
      <c r="N138" s="4"/>
      <c r="O138" s="4"/>
      <c r="P138" s="4"/>
      <c r="Q138" s="4"/>
      <c r="R138" s="4"/>
      <c r="S138" s="4"/>
      <c r="T138" s="8"/>
      <c r="U138" s="7"/>
      <c r="V138" s="4"/>
      <c r="W138" s="4"/>
      <c r="X138" s="4"/>
      <c r="Y138" s="4"/>
      <c r="Z138" s="4"/>
      <c r="AA138" s="4"/>
      <c r="AB138" s="8"/>
      <c r="AC138" s="7"/>
      <c r="AD138" s="4"/>
      <c r="AE138" s="4"/>
      <c r="AF138" s="4"/>
      <c r="AG138" s="4"/>
      <c r="AH138" s="4"/>
      <c r="AI138" s="4"/>
      <c r="AJ138" s="8"/>
      <c r="AK138" s="4"/>
      <c r="AL138" s="1">
        <f t="shared" si="0"/>
        <v>0</v>
      </c>
      <c r="AM138" s="1">
        <f>Üldinfo!AQ137</f>
        <v>0</v>
      </c>
      <c r="AN138" s="16" t="e">
        <f t="shared" si="1"/>
        <v>#DIV/0!</v>
      </c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4.25" hidden="1" customHeight="1" x14ac:dyDescent="0.25">
      <c r="A139" s="1">
        <v>139</v>
      </c>
      <c r="B139" s="1" t="str">
        <f>Üldinfo!B138</f>
        <v>Mees</v>
      </c>
      <c r="C139" s="1" t="str">
        <f>Üldinfo!C138</f>
        <v>25-35 a</v>
      </c>
      <c r="D139" s="1">
        <f>Üldinfo!E138</f>
        <v>1</v>
      </c>
      <c r="E139" s="4"/>
      <c r="F139" s="4"/>
      <c r="G139" s="4"/>
      <c r="H139" s="4"/>
      <c r="I139" s="4"/>
      <c r="J139" s="4"/>
      <c r="K139" s="4"/>
      <c r="L139" s="8"/>
      <c r="M139" s="7"/>
      <c r="N139" s="4"/>
      <c r="O139" s="4"/>
      <c r="P139" s="4"/>
      <c r="Q139" s="4"/>
      <c r="R139" s="4"/>
      <c r="S139" s="4"/>
      <c r="T139" s="8"/>
      <c r="U139" s="7"/>
      <c r="V139" s="4"/>
      <c r="W139" s="4"/>
      <c r="X139" s="4"/>
      <c r="Y139" s="4"/>
      <c r="Z139" s="4"/>
      <c r="AA139" s="4"/>
      <c r="AB139" s="8"/>
      <c r="AC139" s="7"/>
      <c r="AD139" s="4"/>
      <c r="AE139" s="4"/>
      <c r="AF139" s="4"/>
      <c r="AG139" s="4"/>
      <c r="AH139" s="4"/>
      <c r="AI139" s="4"/>
      <c r="AJ139" s="8"/>
      <c r="AK139" s="4"/>
      <c r="AL139" s="1">
        <f t="shared" si="0"/>
        <v>0</v>
      </c>
      <c r="AM139" s="1">
        <f>Üldinfo!AQ138</f>
        <v>32</v>
      </c>
      <c r="AN139" s="16">
        <f t="shared" si="1"/>
        <v>0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4.25" hidden="1" customHeight="1" x14ac:dyDescent="0.25">
      <c r="A140" s="1">
        <v>140</v>
      </c>
      <c r="B140" s="1" t="str">
        <f>Üldinfo!B139</f>
        <v>Alaealine</v>
      </c>
      <c r="C140" s="1" t="str">
        <f>Üldinfo!C139</f>
        <v>3-5 a</v>
      </c>
      <c r="D140" s="1">
        <f>Üldinfo!E139</f>
        <v>1</v>
      </c>
      <c r="E140" s="4"/>
      <c r="F140" s="4"/>
      <c r="G140" s="4"/>
      <c r="H140" s="4"/>
      <c r="I140" s="4"/>
      <c r="J140" s="4"/>
      <c r="K140" s="4"/>
      <c r="L140" s="8"/>
      <c r="M140" s="7"/>
      <c r="N140" s="4"/>
      <c r="O140" s="4"/>
      <c r="P140" s="4"/>
      <c r="Q140" s="4"/>
      <c r="R140" s="4"/>
      <c r="S140" s="4"/>
      <c r="T140" s="8"/>
      <c r="U140" s="7"/>
      <c r="V140" s="4"/>
      <c r="W140" s="4"/>
      <c r="X140" s="4"/>
      <c r="Y140" s="4"/>
      <c r="Z140" s="4"/>
      <c r="AA140" s="4"/>
      <c r="AB140" s="8"/>
      <c r="AC140" s="7"/>
      <c r="AD140" s="4"/>
      <c r="AE140" s="4"/>
      <c r="AF140" s="4"/>
      <c r="AG140" s="4"/>
      <c r="AH140" s="4"/>
      <c r="AI140" s="4"/>
      <c r="AJ140" s="8"/>
      <c r="AK140" s="4"/>
      <c r="AL140" s="1">
        <f t="shared" si="0"/>
        <v>0</v>
      </c>
      <c r="AM140" s="1">
        <f>Üldinfo!AQ139</f>
        <v>20</v>
      </c>
      <c r="AN140" s="16">
        <f t="shared" si="1"/>
        <v>0</v>
      </c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4.25" hidden="1" customHeight="1" x14ac:dyDescent="0.25">
      <c r="A141" s="1">
        <v>141</v>
      </c>
      <c r="B141" s="1" t="str">
        <f>Üldinfo!B140</f>
        <v>Naine</v>
      </c>
      <c r="C141" s="1" t="str">
        <f>Üldinfo!C140</f>
        <v>Täisk</v>
      </c>
      <c r="D141" s="1">
        <f>Üldinfo!E140</f>
        <v>0</v>
      </c>
      <c r="E141" s="4"/>
      <c r="F141" s="4"/>
      <c r="G141" s="4"/>
      <c r="H141" s="4"/>
      <c r="I141" s="4"/>
      <c r="J141" s="4"/>
      <c r="K141" s="4"/>
      <c r="L141" s="8"/>
      <c r="M141" s="7"/>
      <c r="N141" s="4"/>
      <c r="O141" s="4"/>
      <c r="P141" s="4"/>
      <c r="Q141" s="4"/>
      <c r="R141" s="4"/>
      <c r="S141" s="4"/>
      <c r="T141" s="8"/>
      <c r="U141" s="7"/>
      <c r="V141" s="4"/>
      <c r="W141" s="4"/>
      <c r="X141" s="4"/>
      <c r="Y141" s="4"/>
      <c r="Z141" s="4"/>
      <c r="AA141" s="4"/>
      <c r="AB141" s="8"/>
      <c r="AC141" s="7"/>
      <c r="AD141" s="4"/>
      <c r="AE141" s="4"/>
      <c r="AF141" s="4"/>
      <c r="AG141" s="4"/>
      <c r="AH141" s="4"/>
      <c r="AI141" s="4"/>
      <c r="AJ141" s="8"/>
      <c r="AK141" s="4"/>
      <c r="AL141" s="1">
        <f t="shared" si="0"/>
        <v>0</v>
      </c>
      <c r="AM141" s="1">
        <f>Üldinfo!AQ140</f>
        <v>0</v>
      </c>
      <c r="AN141" s="16" t="e">
        <f t="shared" si="1"/>
        <v>#DIV/0!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4.25" hidden="1" customHeight="1" x14ac:dyDescent="0.25">
      <c r="A142" s="1">
        <v>142</v>
      </c>
      <c r="B142" s="1" t="str">
        <f>Üldinfo!B141</f>
        <v>Mees</v>
      </c>
      <c r="C142" s="1" t="str">
        <f>Üldinfo!C141</f>
        <v>44-50 a</v>
      </c>
      <c r="D142" s="1">
        <f>Üldinfo!E141</f>
        <v>0</v>
      </c>
      <c r="E142" s="4"/>
      <c r="F142" s="4"/>
      <c r="G142" s="4"/>
      <c r="H142" s="4"/>
      <c r="I142" s="4"/>
      <c r="J142" s="4"/>
      <c r="K142" s="4"/>
      <c r="L142" s="8"/>
      <c r="M142" s="7"/>
      <c r="N142" s="4"/>
      <c r="O142" s="4"/>
      <c r="P142" s="4"/>
      <c r="Q142" s="4"/>
      <c r="R142" s="4"/>
      <c r="S142" s="4"/>
      <c r="T142" s="8"/>
      <c r="U142" s="7"/>
      <c r="V142" s="4"/>
      <c r="W142" s="4"/>
      <c r="X142" s="4"/>
      <c r="Y142" s="4"/>
      <c r="Z142" s="4"/>
      <c r="AA142" s="4"/>
      <c r="AB142" s="8"/>
      <c r="AC142" s="7"/>
      <c r="AD142" s="4"/>
      <c r="AE142" s="4"/>
      <c r="AF142" s="4"/>
      <c r="AG142" s="4"/>
      <c r="AH142" s="4"/>
      <c r="AI142" s="4"/>
      <c r="AJ142" s="8"/>
      <c r="AK142" s="4"/>
      <c r="AL142" s="1">
        <f t="shared" si="0"/>
        <v>0</v>
      </c>
      <c r="AM142" s="1">
        <f>Üldinfo!AQ141</f>
        <v>0</v>
      </c>
      <c r="AN142" s="16" t="e">
        <f t="shared" si="1"/>
        <v>#DIV/0!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4.25" hidden="1" customHeight="1" x14ac:dyDescent="0.25">
      <c r="A143" s="1">
        <v>143</v>
      </c>
      <c r="B143" s="1" t="str">
        <f>Üldinfo!B142</f>
        <v>Alaealine</v>
      </c>
      <c r="C143" s="1" t="str">
        <f>Üldinfo!C142</f>
        <v>3-5 a</v>
      </c>
      <c r="D143" s="1">
        <f>Üldinfo!E142</f>
        <v>1</v>
      </c>
      <c r="E143" s="4"/>
      <c r="F143" s="4"/>
      <c r="G143" s="4"/>
      <c r="H143" s="4"/>
      <c r="I143" s="4"/>
      <c r="J143" s="4"/>
      <c r="K143" s="4"/>
      <c r="L143" s="8"/>
      <c r="M143" s="7"/>
      <c r="N143" s="4"/>
      <c r="O143" s="4"/>
      <c r="P143" s="4"/>
      <c r="Q143" s="4"/>
      <c r="R143" s="4"/>
      <c r="S143" s="4"/>
      <c r="T143" s="8"/>
      <c r="U143" s="7"/>
      <c r="V143" s="4"/>
      <c r="W143" s="4"/>
      <c r="X143" s="4"/>
      <c r="Y143" s="4"/>
      <c r="Z143" s="4"/>
      <c r="AA143" s="4"/>
      <c r="AB143" s="8"/>
      <c r="AC143" s="7"/>
      <c r="AD143" s="4"/>
      <c r="AE143" s="4"/>
      <c r="AF143" s="4"/>
      <c r="AG143" s="4"/>
      <c r="AH143" s="4"/>
      <c r="AI143" s="4"/>
      <c r="AJ143" s="8"/>
      <c r="AK143" s="4"/>
      <c r="AL143" s="1">
        <f t="shared" si="0"/>
        <v>0</v>
      </c>
      <c r="AM143" s="1">
        <f>Üldinfo!AQ142</f>
        <v>20</v>
      </c>
      <c r="AN143" s="16">
        <f t="shared" si="1"/>
        <v>0</v>
      </c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4.25" hidden="1" customHeight="1" x14ac:dyDescent="0.25">
      <c r="A144" s="1">
        <v>144</v>
      </c>
      <c r="B144" s="1" t="str">
        <f>Üldinfo!B143</f>
        <v>Alaealine</v>
      </c>
      <c r="C144" s="1" t="str">
        <f>Üldinfo!C143</f>
        <v>11-14 a</v>
      </c>
      <c r="D144" s="1">
        <f>Üldinfo!E143</f>
        <v>0</v>
      </c>
      <c r="E144" s="4"/>
      <c r="F144" s="4"/>
      <c r="G144" s="4"/>
      <c r="H144" s="4"/>
      <c r="I144" s="4"/>
      <c r="J144" s="4"/>
      <c r="K144" s="4"/>
      <c r="L144" s="8"/>
      <c r="M144" s="7"/>
      <c r="N144" s="4"/>
      <c r="O144" s="4"/>
      <c r="P144" s="4"/>
      <c r="Q144" s="4"/>
      <c r="R144" s="4"/>
      <c r="S144" s="4"/>
      <c r="T144" s="8"/>
      <c r="U144" s="7"/>
      <c r="V144" s="4"/>
      <c r="W144" s="4"/>
      <c r="X144" s="4"/>
      <c r="Y144" s="4"/>
      <c r="Z144" s="4"/>
      <c r="AA144" s="4"/>
      <c r="AB144" s="8"/>
      <c r="AC144" s="7"/>
      <c r="AD144" s="4"/>
      <c r="AE144" s="4"/>
      <c r="AF144" s="4"/>
      <c r="AG144" s="4"/>
      <c r="AH144" s="4"/>
      <c r="AI144" s="4"/>
      <c r="AJ144" s="8"/>
      <c r="AK144" s="4"/>
      <c r="AL144" s="1">
        <f t="shared" si="0"/>
        <v>0</v>
      </c>
      <c r="AM144" s="1">
        <f>Üldinfo!AQ143</f>
        <v>0</v>
      </c>
      <c r="AN144" s="16" t="e">
        <f t="shared" si="1"/>
        <v>#DIV/0!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4.25" hidden="1" customHeight="1" x14ac:dyDescent="0.25">
      <c r="A145" s="1">
        <v>146</v>
      </c>
      <c r="B145" s="1" t="str">
        <f>Üldinfo!B144</f>
        <v>Alaealine</v>
      </c>
      <c r="C145" s="1" t="str">
        <f>Üldinfo!C144</f>
        <v>10 a ± 30 k</v>
      </c>
      <c r="D145" s="1">
        <f>Üldinfo!E144</f>
        <v>0</v>
      </c>
      <c r="E145" s="4"/>
      <c r="F145" s="4"/>
      <c r="G145" s="4"/>
      <c r="H145" s="4"/>
      <c r="I145" s="4"/>
      <c r="J145" s="4"/>
      <c r="K145" s="4"/>
      <c r="L145" s="8"/>
      <c r="M145" s="7"/>
      <c r="N145" s="4"/>
      <c r="O145" s="4"/>
      <c r="P145" s="4"/>
      <c r="Q145" s="4"/>
      <c r="R145" s="4"/>
      <c r="S145" s="4"/>
      <c r="T145" s="8"/>
      <c r="U145" s="7"/>
      <c r="V145" s="4"/>
      <c r="W145" s="4"/>
      <c r="X145" s="4"/>
      <c r="Y145" s="4"/>
      <c r="Z145" s="4"/>
      <c r="AA145" s="4"/>
      <c r="AB145" s="8"/>
      <c r="AC145" s="7"/>
      <c r="AD145" s="4"/>
      <c r="AE145" s="4"/>
      <c r="AF145" s="4"/>
      <c r="AG145" s="4"/>
      <c r="AH145" s="4"/>
      <c r="AI145" s="4"/>
      <c r="AJ145" s="8"/>
      <c r="AK145" s="4"/>
      <c r="AL145" s="1">
        <f t="shared" si="0"/>
        <v>0</v>
      </c>
      <c r="AM145" s="1">
        <f>Üldinfo!AQ144</f>
        <v>0</v>
      </c>
      <c r="AN145" s="16" t="e">
        <f t="shared" si="1"/>
        <v>#DIV/0!</v>
      </c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4.25" hidden="1" customHeight="1" x14ac:dyDescent="0.25">
      <c r="A146" s="1">
        <v>147</v>
      </c>
      <c r="B146" s="1" t="str">
        <f>Üldinfo!B145</f>
        <v>Mees</v>
      </c>
      <c r="C146" s="1" t="str">
        <f>Üldinfo!C145</f>
        <v>Täisk</v>
      </c>
      <c r="D146" s="1">
        <f>Üldinfo!E145</f>
        <v>0</v>
      </c>
      <c r="E146" s="4"/>
      <c r="F146" s="4"/>
      <c r="G146" s="4"/>
      <c r="H146" s="4"/>
      <c r="I146" s="4"/>
      <c r="J146" s="4"/>
      <c r="K146" s="4"/>
      <c r="L146" s="8"/>
      <c r="M146" s="7"/>
      <c r="N146" s="4"/>
      <c r="O146" s="4"/>
      <c r="P146" s="4"/>
      <c r="Q146" s="4"/>
      <c r="R146" s="4"/>
      <c r="S146" s="4"/>
      <c r="T146" s="8"/>
      <c r="U146" s="7"/>
      <c r="V146" s="4"/>
      <c r="W146" s="4"/>
      <c r="X146" s="4"/>
      <c r="Y146" s="4"/>
      <c r="Z146" s="4"/>
      <c r="AA146" s="4"/>
      <c r="AB146" s="8"/>
      <c r="AC146" s="7"/>
      <c r="AD146" s="4"/>
      <c r="AE146" s="4"/>
      <c r="AF146" s="4"/>
      <c r="AG146" s="4"/>
      <c r="AH146" s="4"/>
      <c r="AI146" s="4"/>
      <c r="AJ146" s="8"/>
      <c r="AK146" s="4"/>
      <c r="AL146" s="1">
        <f t="shared" si="0"/>
        <v>0</v>
      </c>
      <c r="AM146" s="1">
        <f>Üldinfo!AQ145</f>
        <v>0</v>
      </c>
      <c r="AN146" s="16" t="e">
        <f t="shared" si="1"/>
        <v>#DIV/0!</v>
      </c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4.25" customHeight="1" x14ac:dyDescent="0.25">
      <c r="A147" s="1">
        <v>148</v>
      </c>
      <c r="B147" s="1" t="str">
        <f>Üldinfo!B146</f>
        <v>Naine</v>
      </c>
      <c r="C147" s="1" t="str">
        <f>Üldinfo!C146</f>
        <v>35-45 a</v>
      </c>
      <c r="D147" s="1">
        <f>Üldinfo!E146</f>
        <v>1</v>
      </c>
      <c r="E147" s="4"/>
      <c r="F147" s="4"/>
      <c r="G147" s="4"/>
      <c r="H147" s="4"/>
      <c r="I147" s="4"/>
      <c r="J147" s="4"/>
      <c r="K147" s="4"/>
      <c r="L147" s="8"/>
      <c r="M147" s="7"/>
      <c r="N147" s="4"/>
      <c r="O147" s="4"/>
      <c r="P147" s="4"/>
      <c r="Q147" s="4"/>
      <c r="R147" s="4"/>
      <c r="S147" s="4"/>
      <c r="T147" s="8"/>
      <c r="U147" s="7"/>
      <c r="V147" s="4"/>
      <c r="W147" s="4">
        <v>1</v>
      </c>
      <c r="X147" s="4"/>
      <c r="Y147" s="4"/>
      <c r="Z147" s="4"/>
      <c r="AA147" s="4"/>
      <c r="AB147" s="8"/>
      <c r="AC147" s="7"/>
      <c r="AD147" s="4"/>
      <c r="AE147" s="4"/>
      <c r="AF147" s="4"/>
      <c r="AG147" s="4"/>
      <c r="AH147" s="4">
        <v>1</v>
      </c>
      <c r="AI147" s="4">
        <v>1</v>
      </c>
      <c r="AJ147" s="8"/>
      <c r="AK147" s="4">
        <v>1</v>
      </c>
      <c r="AL147" s="1">
        <f t="shared" si="0"/>
        <v>3</v>
      </c>
      <c r="AM147" s="1">
        <f>Üldinfo!AQ146</f>
        <v>23</v>
      </c>
      <c r="AN147" s="16">
        <f t="shared" si="1"/>
        <v>0.13043478260869565</v>
      </c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4.25" customHeight="1" x14ac:dyDescent="0.25">
      <c r="A148" s="1"/>
      <c r="B148" s="1"/>
      <c r="C148" s="1"/>
      <c r="D148" s="15" t="s">
        <v>297</v>
      </c>
      <c r="E148" s="31">
        <f t="shared" ref="E148:AJ148" si="2">SUM(E4:E147)</f>
        <v>8</v>
      </c>
      <c r="F148" s="31">
        <f t="shared" si="2"/>
        <v>11</v>
      </c>
      <c r="G148" s="31">
        <f t="shared" si="2"/>
        <v>12</v>
      </c>
      <c r="H148" s="31">
        <f t="shared" si="2"/>
        <v>6</v>
      </c>
      <c r="I148" s="31">
        <f t="shared" si="2"/>
        <v>7</v>
      </c>
      <c r="J148" s="31">
        <f t="shared" si="2"/>
        <v>3</v>
      </c>
      <c r="K148" s="31">
        <f t="shared" si="2"/>
        <v>3</v>
      </c>
      <c r="L148" s="46">
        <f t="shared" si="2"/>
        <v>2</v>
      </c>
      <c r="M148" s="31">
        <f t="shared" si="2"/>
        <v>3</v>
      </c>
      <c r="N148" s="31">
        <f t="shared" si="2"/>
        <v>4</v>
      </c>
      <c r="O148" s="31">
        <f t="shared" si="2"/>
        <v>4</v>
      </c>
      <c r="P148" s="31">
        <f t="shared" si="2"/>
        <v>6</v>
      </c>
      <c r="Q148" s="31">
        <f t="shared" si="2"/>
        <v>10</v>
      </c>
      <c r="R148" s="31">
        <f t="shared" si="2"/>
        <v>14</v>
      </c>
      <c r="S148" s="31">
        <f t="shared" si="2"/>
        <v>10</v>
      </c>
      <c r="T148" s="46">
        <f t="shared" si="2"/>
        <v>10</v>
      </c>
      <c r="U148" s="31">
        <f t="shared" si="2"/>
        <v>9</v>
      </c>
      <c r="V148" s="31">
        <f t="shared" si="2"/>
        <v>13</v>
      </c>
      <c r="W148" s="31">
        <f t="shared" si="2"/>
        <v>18</v>
      </c>
      <c r="X148" s="31">
        <f t="shared" si="2"/>
        <v>9</v>
      </c>
      <c r="Y148" s="31">
        <f t="shared" si="2"/>
        <v>4</v>
      </c>
      <c r="Z148" s="31">
        <f t="shared" si="2"/>
        <v>3</v>
      </c>
      <c r="AA148" s="31">
        <f t="shared" si="2"/>
        <v>2</v>
      </c>
      <c r="AB148" s="46">
        <f t="shared" si="2"/>
        <v>2</v>
      </c>
      <c r="AC148" s="31">
        <f t="shared" si="2"/>
        <v>1</v>
      </c>
      <c r="AD148" s="31">
        <f t="shared" si="2"/>
        <v>2</v>
      </c>
      <c r="AE148" s="31">
        <f t="shared" si="2"/>
        <v>3</v>
      </c>
      <c r="AF148" s="31">
        <f t="shared" si="2"/>
        <v>4</v>
      </c>
      <c r="AG148" s="31">
        <f t="shared" si="2"/>
        <v>8</v>
      </c>
      <c r="AH148" s="31">
        <f t="shared" si="2"/>
        <v>15</v>
      </c>
      <c r="AI148" s="31">
        <f t="shared" si="2"/>
        <v>13</v>
      </c>
      <c r="AJ148" s="31">
        <f t="shared" si="2"/>
        <v>9</v>
      </c>
      <c r="AK148" s="47">
        <f>SUM(AK5:AK147)</f>
        <v>26</v>
      </c>
      <c r="AL148" s="31">
        <f t="shared" ref="AL148:AM148" si="3">SUM(AL4:AL147)</f>
        <v>84</v>
      </c>
      <c r="AM148" s="31">
        <f t="shared" si="3"/>
        <v>2050</v>
      </c>
      <c r="AN148" s="32">
        <f t="shared" si="1"/>
        <v>4.0975609756097563E-2</v>
      </c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4.25" customHeight="1" x14ac:dyDescent="0.25">
      <c r="A149" s="1"/>
      <c r="B149" s="1"/>
      <c r="C149" s="1"/>
      <c r="D149" s="1" t="s">
        <v>298</v>
      </c>
      <c r="E149" s="4">
        <f>Üldinfo!G151</f>
        <v>33</v>
      </c>
      <c r="F149" s="4">
        <f>Üldinfo!H151</f>
        <v>61</v>
      </c>
      <c r="G149" s="4">
        <f>Üldinfo!I151</f>
        <v>62</v>
      </c>
      <c r="H149" s="4">
        <f>Üldinfo!J151</f>
        <v>64</v>
      </c>
      <c r="I149" s="4">
        <f>Üldinfo!K151</f>
        <v>66</v>
      </c>
      <c r="J149" s="4">
        <f>Üldinfo!L151</f>
        <v>65</v>
      </c>
      <c r="K149" s="4">
        <f>Üldinfo!M151</f>
        <v>65</v>
      </c>
      <c r="L149" s="8">
        <f>Üldinfo!N151</f>
        <v>67</v>
      </c>
      <c r="M149" s="4">
        <f>Üldinfo!O151</f>
        <v>68</v>
      </c>
      <c r="N149" s="4">
        <f>Üldinfo!P151</f>
        <v>68</v>
      </c>
      <c r="O149" s="4">
        <f>Üldinfo!Q151</f>
        <v>65</v>
      </c>
      <c r="P149" s="4">
        <f>Üldinfo!R151</f>
        <v>68</v>
      </c>
      <c r="Q149" s="4">
        <f>Üldinfo!S151</f>
        <v>66</v>
      </c>
      <c r="R149" s="4">
        <f>Üldinfo!T151</f>
        <v>62</v>
      </c>
      <c r="S149" s="4">
        <f>Üldinfo!U151</f>
        <v>61</v>
      </c>
      <c r="T149" s="8">
        <f>Üldinfo!V151</f>
        <v>36</v>
      </c>
      <c r="U149" s="4">
        <f>Üldinfo!X151</f>
        <v>35</v>
      </c>
      <c r="V149" s="4">
        <f>Üldinfo!Y151</f>
        <v>66</v>
      </c>
      <c r="W149" s="4">
        <f>Üldinfo!Z151</f>
        <v>67</v>
      </c>
      <c r="X149" s="4">
        <f>Üldinfo!AA151</f>
        <v>73</v>
      </c>
      <c r="Y149" s="4">
        <f>Üldinfo!AB151</f>
        <v>72</v>
      </c>
      <c r="Z149" s="4">
        <f>Üldinfo!AC151</f>
        <v>74</v>
      </c>
      <c r="AA149" s="4">
        <f>Üldinfo!AD151</f>
        <v>75</v>
      </c>
      <c r="AB149" s="8">
        <f>Üldinfo!AE151</f>
        <v>75</v>
      </c>
      <c r="AC149" s="4">
        <f>Üldinfo!AF151</f>
        <v>76</v>
      </c>
      <c r="AD149" s="4">
        <f>Üldinfo!AG151</f>
        <v>77</v>
      </c>
      <c r="AE149" s="4">
        <f>Üldinfo!AH151</f>
        <v>72</v>
      </c>
      <c r="AF149" s="4">
        <f>Üldinfo!AI151</f>
        <v>74</v>
      </c>
      <c r="AG149" s="4">
        <f>Üldinfo!AJ151</f>
        <v>72</v>
      </c>
      <c r="AH149" s="4">
        <f>Üldinfo!AK151</f>
        <v>69</v>
      </c>
      <c r="AI149" s="4">
        <f>Üldinfo!AL151</f>
        <v>67</v>
      </c>
      <c r="AJ149" s="8">
        <f>Üldinfo!AM151</f>
        <v>29</v>
      </c>
      <c r="AK149" s="47">
        <f>SUM(E149:AJ149)</f>
        <v>2050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4.25" customHeight="1" x14ac:dyDescent="0.25">
      <c r="A150" s="1"/>
      <c r="B150" s="1"/>
      <c r="C150" s="1"/>
      <c r="D150" s="1" t="s">
        <v>270</v>
      </c>
      <c r="E150" s="4">
        <f t="shared" ref="E150:AJ150" si="4">E148/E149*100</f>
        <v>24.242424242424242</v>
      </c>
      <c r="F150" s="4">
        <f t="shared" si="4"/>
        <v>18.032786885245901</v>
      </c>
      <c r="G150" s="4">
        <f t="shared" si="4"/>
        <v>19.35483870967742</v>
      </c>
      <c r="H150" s="33">
        <f t="shared" si="4"/>
        <v>9.375</v>
      </c>
      <c r="I150" s="4">
        <f t="shared" si="4"/>
        <v>10.606060606060606</v>
      </c>
      <c r="J150" s="4">
        <f t="shared" si="4"/>
        <v>4.6153846153846159</v>
      </c>
      <c r="K150" s="4">
        <f t="shared" si="4"/>
        <v>4.6153846153846159</v>
      </c>
      <c r="L150" s="8">
        <f t="shared" si="4"/>
        <v>2.9850746268656714</v>
      </c>
      <c r="M150" s="4">
        <f t="shared" si="4"/>
        <v>4.4117647058823533</v>
      </c>
      <c r="N150" s="4">
        <f t="shared" si="4"/>
        <v>5.8823529411764701</v>
      </c>
      <c r="O150" s="4">
        <f t="shared" si="4"/>
        <v>6.1538461538461542</v>
      </c>
      <c r="P150" s="33">
        <f t="shared" si="4"/>
        <v>8.8235294117647065</v>
      </c>
      <c r="Q150" s="4">
        <f t="shared" si="4"/>
        <v>15.151515151515152</v>
      </c>
      <c r="R150" s="4">
        <f t="shared" si="4"/>
        <v>22.58064516129032</v>
      </c>
      <c r="S150" s="4">
        <f t="shared" si="4"/>
        <v>16.393442622950818</v>
      </c>
      <c r="T150" s="8">
        <f t="shared" si="4"/>
        <v>27.777777777777779</v>
      </c>
      <c r="U150" s="4">
        <f t="shared" si="4"/>
        <v>25.714285714285712</v>
      </c>
      <c r="V150" s="4">
        <f t="shared" si="4"/>
        <v>19.696969696969695</v>
      </c>
      <c r="W150" s="4">
        <f t="shared" si="4"/>
        <v>26.865671641791046</v>
      </c>
      <c r="X150" s="4">
        <f t="shared" si="4"/>
        <v>12.328767123287671</v>
      </c>
      <c r="Y150" s="33">
        <f t="shared" si="4"/>
        <v>5.5555555555555554</v>
      </c>
      <c r="Z150" s="4">
        <f t="shared" si="4"/>
        <v>4.0540540540540544</v>
      </c>
      <c r="AA150" s="4">
        <f t="shared" si="4"/>
        <v>2.666666666666667</v>
      </c>
      <c r="AB150" s="8">
        <f t="shared" si="4"/>
        <v>2.666666666666667</v>
      </c>
      <c r="AC150" s="4">
        <f t="shared" si="4"/>
        <v>1.3157894736842104</v>
      </c>
      <c r="AD150" s="4">
        <f t="shared" si="4"/>
        <v>2.5974025974025974</v>
      </c>
      <c r="AE150" s="4">
        <f t="shared" si="4"/>
        <v>4.1666666666666661</v>
      </c>
      <c r="AF150" s="33">
        <f t="shared" si="4"/>
        <v>5.4054054054054053</v>
      </c>
      <c r="AG150" s="4">
        <f t="shared" si="4"/>
        <v>11.111111111111111</v>
      </c>
      <c r="AH150" s="4">
        <f t="shared" si="4"/>
        <v>21.739130434782609</v>
      </c>
      <c r="AI150" s="4">
        <f t="shared" si="4"/>
        <v>19.402985074626866</v>
      </c>
      <c r="AJ150" s="8">
        <f t="shared" si="4"/>
        <v>31.03448275862069</v>
      </c>
      <c r="AK150" s="48">
        <f>AL148/AK149*100</f>
        <v>4.0975609756097562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4.25" customHeight="1" x14ac:dyDescent="0.25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4.25" customHeight="1" x14ac:dyDescent="0.25">
      <c r="A152" s="1"/>
      <c r="B152" s="1"/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4.25" customHeight="1" x14ac:dyDescent="0.25">
      <c r="A153" s="1"/>
      <c r="B153" s="1"/>
      <c r="C153" s="29" t="s">
        <v>37</v>
      </c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4.25" customHeight="1" x14ac:dyDescent="0.25">
      <c r="A154" s="1"/>
      <c r="B154" s="1"/>
      <c r="C154" s="29" t="s">
        <v>165</v>
      </c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4.25" customHeight="1" x14ac:dyDescent="0.25">
      <c r="A155" s="1"/>
      <c r="B155" s="1"/>
      <c r="C155" s="1" t="s">
        <v>76</v>
      </c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4.25" customHeight="1" x14ac:dyDescent="0.25">
      <c r="A156" s="1"/>
      <c r="B156" s="1"/>
      <c r="C156" s="1" t="s">
        <v>272</v>
      </c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4.25" customHeight="1" x14ac:dyDescent="0.25">
      <c r="A157" s="1"/>
      <c r="B157" s="1"/>
      <c r="C157" s="1" t="s">
        <v>119</v>
      </c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4.25" customHeight="1" x14ac:dyDescent="0.25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4.25" customHeight="1" x14ac:dyDescent="0.25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4.25" customHeight="1" x14ac:dyDescent="0.25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4.25" customHeight="1" x14ac:dyDescent="0.25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4.25" customHeight="1" x14ac:dyDescent="0.25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4.25" customHeight="1" x14ac:dyDescent="0.25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4.25" customHeight="1" x14ac:dyDescent="0.25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4.25" customHeight="1" x14ac:dyDescent="0.25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4.25" customHeight="1" x14ac:dyDescent="0.25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4.25" customHeight="1" x14ac:dyDescent="0.25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4.25" customHeight="1" x14ac:dyDescent="0.25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4.25" customHeight="1" x14ac:dyDescent="0.25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4.25" customHeight="1" x14ac:dyDescent="0.25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4.25" customHeight="1" x14ac:dyDescent="0.25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4.25" customHeight="1" x14ac:dyDescent="0.25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4.25" customHeight="1" x14ac:dyDescent="0.25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4.25" customHeight="1" x14ac:dyDescent="0.25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4.25" customHeight="1" x14ac:dyDescent="0.25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4.25" customHeight="1" x14ac:dyDescent="0.25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4.25" customHeight="1" x14ac:dyDescent="0.25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4.25" customHeight="1" x14ac:dyDescent="0.25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4.25" customHeight="1" x14ac:dyDescent="0.25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4.25" customHeight="1" x14ac:dyDescent="0.25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4.25" customHeight="1" x14ac:dyDescent="0.25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4.25" customHeight="1" x14ac:dyDescent="0.25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4.25" customHeight="1" x14ac:dyDescent="0.25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4.25" customHeight="1" x14ac:dyDescent="0.25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4.25" customHeight="1" x14ac:dyDescent="0.25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4.25" customHeight="1" x14ac:dyDescent="0.25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4.25" customHeight="1" x14ac:dyDescent="0.25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4.25" customHeight="1" x14ac:dyDescent="0.25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4.25" customHeight="1" x14ac:dyDescent="0.25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4.25" customHeight="1" x14ac:dyDescent="0.25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4.25" customHeight="1" x14ac:dyDescent="0.25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4.25" customHeight="1" x14ac:dyDescent="0.25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4.25" customHeight="1" x14ac:dyDescent="0.25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4.25" customHeight="1" x14ac:dyDescent="0.25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4.25" customHeight="1" x14ac:dyDescent="0.25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4.25" customHeight="1" x14ac:dyDescent="0.25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4.25" customHeight="1" x14ac:dyDescent="0.25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4.25" customHeight="1" x14ac:dyDescent="0.25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4.25" customHeight="1" x14ac:dyDescent="0.25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4.25" customHeight="1" x14ac:dyDescent="0.25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4.25" customHeight="1" x14ac:dyDescent="0.25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4.25" customHeight="1" x14ac:dyDescent="0.25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4.25" customHeight="1" x14ac:dyDescent="0.25">
      <c r="A203" s="1"/>
      <c r="B203" s="1"/>
      <c r="C203" s="1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4.25" customHeight="1" x14ac:dyDescent="0.25">
      <c r="A204" s="1"/>
      <c r="B204" s="1"/>
      <c r="C204" s="1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4.25" customHeight="1" x14ac:dyDescent="0.25">
      <c r="A205" s="1"/>
      <c r="B205" s="1"/>
      <c r="C205" s="1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4.25" customHeight="1" x14ac:dyDescent="0.25">
      <c r="A206" s="1"/>
      <c r="B206" s="1"/>
      <c r="C206" s="1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4.25" customHeight="1" x14ac:dyDescent="0.25">
      <c r="A207" s="1"/>
      <c r="B207" s="1"/>
      <c r="C207" s="1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4.25" customHeight="1" x14ac:dyDescent="0.25">
      <c r="A208" s="1"/>
      <c r="B208" s="1"/>
      <c r="C208" s="1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4.25" customHeight="1" x14ac:dyDescent="0.25">
      <c r="A209" s="1"/>
      <c r="B209" s="1"/>
      <c r="C209" s="1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4.25" customHeight="1" x14ac:dyDescent="0.25">
      <c r="A210" s="1"/>
      <c r="B210" s="1"/>
      <c r="C210" s="1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4.25" customHeight="1" x14ac:dyDescent="0.25">
      <c r="A211" s="1"/>
      <c r="B211" s="1"/>
      <c r="C211" s="1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4.25" customHeight="1" x14ac:dyDescent="0.25">
      <c r="A212" s="1"/>
      <c r="B212" s="1"/>
      <c r="C212" s="1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4.25" customHeight="1" x14ac:dyDescent="0.25">
      <c r="A213" s="1"/>
      <c r="B213" s="1"/>
      <c r="C213" s="1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4.25" customHeight="1" x14ac:dyDescent="0.25">
      <c r="A214" s="1"/>
      <c r="B214" s="1"/>
      <c r="C214" s="1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4.25" customHeight="1" x14ac:dyDescent="0.25">
      <c r="A215" s="1"/>
      <c r="B215" s="1"/>
      <c r="C215" s="1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4.25" customHeight="1" x14ac:dyDescent="0.25">
      <c r="A216" s="1"/>
      <c r="B216" s="1"/>
      <c r="C216" s="1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4.25" customHeight="1" x14ac:dyDescent="0.25">
      <c r="A217" s="1"/>
      <c r="B217" s="1"/>
      <c r="C217" s="1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4.25" customHeight="1" x14ac:dyDescent="0.25">
      <c r="A218" s="1"/>
      <c r="B218" s="1"/>
      <c r="C218" s="1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4.25" customHeight="1" x14ac:dyDescent="0.25">
      <c r="A219" s="1"/>
      <c r="B219" s="1"/>
      <c r="C219" s="1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4.25" customHeight="1" x14ac:dyDescent="0.25">
      <c r="A220" s="1"/>
      <c r="B220" s="1"/>
      <c r="C220" s="1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4.25" customHeight="1" x14ac:dyDescent="0.25">
      <c r="A221" s="1"/>
      <c r="B221" s="1"/>
      <c r="C221" s="1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4.25" customHeight="1" x14ac:dyDescent="0.25">
      <c r="A222" s="1"/>
      <c r="B222" s="1"/>
      <c r="C222" s="1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4.25" customHeight="1" x14ac:dyDescent="0.25">
      <c r="A223" s="1"/>
      <c r="B223" s="1"/>
      <c r="C223" s="1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4.25" customHeight="1" x14ac:dyDescent="0.25">
      <c r="A224" s="1"/>
      <c r="B224" s="1"/>
      <c r="C224" s="1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4.25" customHeight="1" x14ac:dyDescent="0.25">
      <c r="A225" s="1"/>
      <c r="B225" s="1"/>
      <c r="C225" s="1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4.25" customHeight="1" x14ac:dyDescent="0.25">
      <c r="A226" s="1"/>
      <c r="B226" s="1"/>
      <c r="C226" s="1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4.25" customHeight="1" x14ac:dyDescent="0.25">
      <c r="A227" s="1"/>
      <c r="B227" s="1"/>
      <c r="C227" s="1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4.25" customHeight="1" x14ac:dyDescent="0.25">
      <c r="A228" s="1"/>
      <c r="B228" s="1"/>
      <c r="C228" s="1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4.25" customHeight="1" x14ac:dyDescent="0.25">
      <c r="A229" s="1"/>
      <c r="B229" s="1"/>
      <c r="C229" s="1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4.25" customHeight="1" x14ac:dyDescent="0.25">
      <c r="A230" s="1"/>
      <c r="B230" s="1"/>
      <c r="C230" s="1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4.25" customHeight="1" x14ac:dyDescent="0.25">
      <c r="A231" s="1"/>
      <c r="B231" s="1"/>
      <c r="C231" s="1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4.25" customHeight="1" x14ac:dyDescent="0.25">
      <c r="A232" s="1"/>
      <c r="B232" s="1"/>
      <c r="C232" s="1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4.25" customHeight="1" x14ac:dyDescent="0.25">
      <c r="A233" s="1"/>
      <c r="B233" s="1"/>
      <c r="C233" s="1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4.25" customHeight="1" x14ac:dyDescent="0.25">
      <c r="A234" s="1"/>
      <c r="B234" s="1"/>
      <c r="C234" s="1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4.25" customHeight="1" x14ac:dyDescent="0.25">
      <c r="A235" s="1"/>
      <c r="B235" s="1"/>
      <c r="C235" s="1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4.25" customHeight="1" x14ac:dyDescent="0.25">
      <c r="A236" s="1"/>
      <c r="B236" s="1"/>
      <c r="C236" s="1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4.25" customHeight="1" x14ac:dyDescent="0.25">
      <c r="A237" s="1"/>
      <c r="B237" s="1"/>
      <c r="C237" s="1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4.25" customHeight="1" x14ac:dyDescent="0.25">
      <c r="A238" s="1"/>
      <c r="B238" s="1"/>
      <c r="C238" s="1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4.25" customHeight="1" x14ac:dyDescent="0.25">
      <c r="A239" s="1"/>
      <c r="B239" s="1"/>
      <c r="C239" s="1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4.25" customHeight="1" x14ac:dyDescent="0.25">
      <c r="A240" s="1"/>
      <c r="B240" s="1"/>
      <c r="C240" s="1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4.25" customHeight="1" x14ac:dyDescent="0.25">
      <c r="A241" s="1"/>
      <c r="B241" s="1"/>
      <c r="C241" s="1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4.25" customHeight="1" x14ac:dyDescent="0.25">
      <c r="A242" s="1"/>
      <c r="B242" s="1"/>
      <c r="C242" s="1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4.25" customHeight="1" x14ac:dyDescent="0.25">
      <c r="A243" s="1"/>
      <c r="B243" s="1"/>
      <c r="C243" s="1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4.25" customHeight="1" x14ac:dyDescent="0.25">
      <c r="A244" s="1"/>
      <c r="B244" s="1"/>
      <c r="C244" s="1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4.25" customHeight="1" x14ac:dyDescent="0.25">
      <c r="A245" s="1"/>
      <c r="B245" s="1"/>
      <c r="C245" s="1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4.25" customHeight="1" x14ac:dyDescent="0.25">
      <c r="A246" s="1"/>
      <c r="B246" s="1"/>
      <c r="C246" s="1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4.25" customHeight="1" x14ac:dyDescent="0.25">
      <c r="A247" s="1"/>
      <c r="B247" s="1"/>
      <c r="C247" s="1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4.25" customHeight="1" x14ac:dyDescent="0.25">
      <c r="A248" s="1"/>
      <c r="B248" s="1"/>
      <c r="C248" s="1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4.25" customHeight="1" x14ac:dyDescent="0.25">
      <c r="A249" s="1"/>
      <c r="B249" s="1"/>
      <c r="C249" s="1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4.25" customHeight="1" x14ac:dyDescent="0.25">
      <c r="A250" s="1"/>
      <c r="B250" s="1"/>
      <c r="C250" s="1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4.25" customHeight="1" x14ac:dyDescent="0.25">
      <c r="A251" s="1"/>
      <c r="B251" s="1"/>
      <c r="C251" s="1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4.25" customHeight="1" x14ac:dyDescent="0.25">
      <c r="A252" s="1"/>
      <c r="B252" s="1"/>
      <c r="C252" s="1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4.25" customHeight="1" x14ac:dyDescent="0.25">
      <c r="A253" s="1"/>
      <c r="B253" s="1"/>
      <c r="C253" s="1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4.25" customHeight="1" x14ac:dyDescent="0.25">
      <c r="A254" s="1"/>
      <c r="B254" s="1"/>
      <c r="C254" s="1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4.25" customHeight="1" x14ac:dyDescent="0.25">
      <c r="A255" s="1"/>
      <c r="B255" s="1"/>
      <c r="C255" s="1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4.25" customHeight="1" x14ac:dyDescent="0.25">
      <c r="A256" s="1"/>
      <c r="B256" s="1"/>
      <c r="C256" s="1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4.25" customHeight="1" x14ac:dyDescent="0.25">
      <c r="A257" s="1"/>
      <c r="B257" s="1"/>
      <c r="C257" s="1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4.25" customHeight="1" x14ac:dyDescent="0.25">
      <c r="A258" s="1"/>
      <c r="B258" s="1"/>
      <c r="C258" s="1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4.25" customHeight="1" x14ac:dyDescent="0.25">
      <c r="A259" s="1"/>
      <c r="B259" s="1"/>
      <c r="C259" s="1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4.25" customHeight="1" x14ac:dyDescent="0.25">
      <c r="A260" s="1"/>
      <c r="B260" s="1"/>
      <c r="C260" s="1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4.25" customHeight="1" x14ac:dyDescent="0.25">
      <c r="A261" s="1"/>
      <c r="B261" s="1"/>
      <c r="C261" s="1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4.25" customHeight="1" x14ac:dyDescent="0.25">
      <c r="A262" s="1"/>
      <c r="B262" s="1"/>
      <c r="C262" s="1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4.25" customHeight="1" x14ac:dyDescent="0.25">
      <c r="A263" s="1"/>
      <c r="B263" s="1"/>
      <c r="C263" s="1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4.25" customHeight="1" x14ac:dyDescent="0.25">
      <c r="A264" s="1"/>
      <c r="B264" s="1"/>
      <c r="C264" s="1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4.25" customHeight="1" x14ac:dyDescent="0.25">
      <c r="A265" s="1"/>
      <c r="B265" s="1"/>
      <c r="C265" s="1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4.25" customHeight="1" x14ac:dyDescent="0.25">
      <c r="A266" s="1"/>
      <c r="B266" s="1"/>
      <c r="C266" s="1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4.25" customHeight="1" x14ac:dyDescent="0.25">
      <c r="A267" s="1"/>
      <c r="B267" s="1"/>
      <c r="C267" s="1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4.25" customHeight="1" x14ac:dyDescent="0.25">
      <c r="A268" s="1"/>
      <c r="B268" s="1"/>
      <c r="C268" s="1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4.25" customHeight="1" x14ac:dyDescent="0.25">
      <c r="A269" s="1"/>
      <c r="B269" s="1"/>
      <c r="C269" s="1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4.25" customHeight="1" x14ac:dyDescent="0.25">
      <c r="A270" s="1"/>
      <c r="B270" s="1"/>
      <c r="C270" s="1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4.25" customHeight="1" x14ac:dyDescent="0.25">
      <c r="A271" s="1"/>
      <c r="B271" s="1"/>
      <c r="C271" s="1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4.25" customHeight="1" x14ac:dyDescent="0.25">
      <c r="A272" s="1"/>
      <c r="B272" s="1"/>
      <c r="C272" s="1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4.25" customHeight="1" x14ac:dyDescent="0.25">
      <c r="A273" s="1"/>
      <c r="B273" s="1"/>
      <c r="C273" s="1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4.25" customHeight="1" x14ac:dyDescent="0.25">
      <c r="A274" s="1"/>
      <c r="B274" s="1"/>
      <c r="C274" s="1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4.25" customHeight="1" x14ac:dyDescent="0.25">
      <c r="A275" s="1"/>
      <c r="B275" s="1"/>
      <c r="C275" s="1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4.25" customHeight="1" x14ac:dyDescent="0.25">
      <c r="A276" s="1"/>
      <c r="B276" s="1"/>
      <c r="C276" s="1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4.25" customHeight="1" x14ac:dyDescent="0.25">
      <c r="A277" s="1"/>
      <c r="B277" s="1"/>
      <c r="C277" s="1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4.25" customHeight="1" x14ac:dyDescent="0.25">
      <c r="A278" s="1"/>
      <c r="B278" s="1"/>
      <c r="C278" s="1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4.25" customHeight="1" x14ac:dyDescent="0.25">
      <c r="A279" s="1"/>
      <c r="B279" s="1"/>
      <c r="C279" s="1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4.25" customHeight="1" x14ac:dyDescent="0.25">
      <c r="A280" s="1"/>
      <c r="B280" s="1"/>
      <c r="C280" s="1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4.25" customHeight="1" x14ac:dyDescent="0.25">
      <c r="A281" s="1"/>
      <c r="B281" s="1"/>
      <c r="C281" s="1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4.25" customHeight="1" x14ac:dyDescent="0.25">
      <c r="A282" s="1"/>
      <c r="B282" s="1"/>
      <c r="C282" s="1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4.25" customHeight="1" x14ac:dyDescent="0.25">
      <c r="A283" s="1"/>
      <c r="B283" s="1"/>
      <c r="C283" s="1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4.25" customHeight="1" x14ac:dyDescent="0.25">
      <c r="A284" s="1"/>
      <c r="B284" s="1"/>
      <c r="C284" s="1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4.25" customHeight="1" x14ac:dyDescent="0.25">
      <c r="A285" s="1"/>
      <c r="B285" s="1"/>
      <c r="C285" s="1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4.25" customHeight="1" x14ac:dyDescent="0.25">
      <c r="A286" s="1"/>
      <c r="B286" s="1"/>
      <c r="C286" s="1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4.25" customHeight="1" x14ac:dyDescent="0.25">
      <c r="A287" s="1"/>
      <c r="B287" s="1"/>
      <c r="C287" s="1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4.25" customHeight="1" x14ac:dyDescent="0.25">
      <c r="A288" s="1"/>
      <c r="B288" s="1"/>
      <c r="C288" s="1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4.25" customHeight="1" x14ac:dyDescent="0.25">
      <c r="A289" s="1"/>
      <c r="B289" s="1"/>
      <c r="C289" s="1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4.25" customHeight="1" x14ac:dyDescent="0.25">
      <c r="A290" s="1"/>
      <c r="B290" s="1"/>
      <c r="C290" s="1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4.25" customHeight="1" x14ac:dyDescent="0.25">
      <c r="A291" s="1"/>
      <c r="B291" s="1"/>
      <c r="C291" s="1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4.25" customHeight="1" x14ac:dyDescent="0.25">
      <c r="A292" s="1"/>
      <c r="B292" s="1"/>
      <c r="C292" s="1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4.25" customHeight="1" x14ac:dyDescent="0.25">
      <c r="A293" s="1"/>
      <c r="B293" s="1"/>
      <c r="C293" s="1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4.25" customHeight="1" x14ac:dyDescent="0.25">
      <c r="A294" s="1"/>
      <c r="B294" s="1"/>
      <c r="C294" s="1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4.25" customHeight="1" x14ac:dyDescent="0.25">
      <c r="A295" s="1"/>
      <c r="B295" s="1"/>
      <c r="C295" s="1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4.25" customHeight="1" x14ac:dyDescent="0.25">
      <c r="A296" s="1"/>
      <c r="B296" s="1"/>
      <c r="C296" s="1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4.25" customHeight="1" x14ac:dyDescent="0.25">
      <c r="A297" s="1"/>
      <c r="B297" s="1"/>
      <c r="C297" s="1"/>
      <c r="D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4.25" customHeight="1" x14ac:dyDescent="0.25">
      <c r="A298" s="1"/>
      <c r="B298" s="1"/>
      <c r="C298" s="1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4.25" customHeight="1" x14ac:dyDescent="0.25">
      <c r="A299" s="1"/>
      <c r="B299" s="1"/>
      <c r="C299" s="1"/>
      <c r="D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4.25" customHeight="1" x14ac:dyDescent="0.25">
      <c r="A300" s="1"/>
      <c r="B300" s="1"/>
      <c r="C300" s="1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4.25" customHeight="1" x14ac:dyDescent="0.25">
      <c r="A301" s="1"/>
      <c r="B301" s="1"/>
      <c r="C301" s="1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4.25" customHeight="1" x14ac:dyDescent="0.25">
      <c r="A302" s="1"/>
      <c r="B302" s="1"/>
      <c r="C302" s="1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4.25" customHeight="1" x14ac:dyDescent="0.25">
      <c r="A303" s="1"/>
      <c r="B303" s="1"/>
      <c r="C303" s="1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4.25" customHeight="1" x14ac:dyDescent="0.25">
      <c r="A304" s="1"/>
      <c r="B304" s="1"/>
      <c r="C304" s="1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4.25" customHeight="1" x14ac:dyDescent="0.25">
      <c r="A305" s="1"/>
      <c r="B305" s="1"/>
      <c r="C305" s="1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4.25" customHeight="1" x14ac:dyDescent="0.25">
      <c r="A306" s="1"/>
      <c r="B306" s="1"/>
      <c r="C306" s="1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4.25" customHeight="1" x14ac:dyDescent="0.25">
      <c r="A307" s="1"/>
      <c r="B307" s="1"/>
      <c r="C307" s="1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4.25" customHeight="1" x14ac:dyDescent="0.25">
      <c r="A308" s="1"/>
      <c r="B308" s="1"/>
      <c r="C308" s="1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4.25" customHeight="1" x14ac:dyDescent="0.25">
      <c r="A309" s="1"/>
      <c r="B309" s="1"/>
      <c r="C309" s="1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4.25" customHeight="1" x14ac:dyDescent="0.25">
      <c r="A310" s="1"/>
      <c r="B310" s="1"/>
      <c r="C310" s="1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4.25" customHeight="1" x14ac:dyDescent="0.25">
      <c r="A311" s="1"/>
      <c r="B311" s="1"/>
      <c r="C311" s="1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4.25" customHeight="1" x14ac:dyDescent="0.25">
      <c r="A312" s="1"/>
      <c r="B312" s="1"/>
      <c r="C312" s="1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4.25" customHeight="1" x14ac:dyDescent="0.25">
      <c r="A313" s="1"/>
      <c r="B313" s="1"/>
      <c r="C313" s="1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4.25" customHeight="1" x14ac:dyDescent="0.25">
      <c r="A314" s="1"/>
      <c r="B314" s="1"/>
      <c r="C314" s="1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4.25" customHeight="1" x14ac:dyDescent="0.25">
      <c r="A315" s="1"/>
      <c r="B315" s="1"/>
      <c r="C315" s="1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4.25" customHeight="1" x14ac:dyDescent="0.25">
      <c r="A316" s="1"/>
      <c r="B316" s="1"/>
      <c r="C316" s="1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4.25" customHeight="1" x14ac:dyDescent="0.25">
      <c r="A317" s="1"/>
      <c r="B317" s="1"/>
      <c r="C317" s="1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4.25" customHeight="1" x14ac:dyDescent="0.25">
      <c r="A318" s="1"/>
      <c r="B318" s="1"/>
      <c r="C318" s="1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4.25" customHeight="1" x14ac:dyDescent="0.25">
      <c r="A319" s="1"/>
      <c r="B319" s="1"/>
      <c r="C319" s="1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4.25" customHeight="1" x14ac:dyDescent="0.25">
      <c r="A320" s="1"/>
      <c r="B320" s="1"/>
      <c r="C320" s="1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4.25" customHeight="1" x14ac:dyDescent="0.25">
      <c r="A321" s="1"/>
      <c r="B321" s="1"/>
      <c r="C321" s="1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4.25" customHeight="1" x14ac:dyDescent="0.25">
      <c r="A322" s="1"/>
      <c r="B322" s="1"/>
      <c r="C322" s="1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4.25" customHeight="1" x14ac:dyDescent="0.25">
      <c r="A323" s="1"/>
      <c r="B323" s="1"/>
      <c r="C323" s="1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4.25" customHeight="1" x14ac:dyDescent="0.25">
      <c r="A324" s="1"/>
      <c r="B324" s="1"/>
      <c r="C324" s="1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4.25" customHeight="1" x14ac:dyDescent="0.25">
      <c r="A325" s="1"/>
      <c r="B325" s="1"/>
      <c r="C325" s="1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4.25" customHeight="1" x14ac:dyDescent="0.25">
      <c r="A326" s="1"/>
      <c r="B326" s="1"/>
      <c r="C326" s="1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4.25" customHeight="1" x14ac:dyDescent="0.25">
      <c r="A327" s="1"/>
      <c r="B327" s="1"/>
      <c r="C327" s="1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4.25" customHeight="1" x14ac:dyDescent="0.25">
      <c r="A328" s="1"/>
      <c r="B328" s="1"/>
      <c r="C328" s="1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4.25" customHeight="1" x14ac:dyDescent="0.25">
      <c r="A329" s="1"/>
      <c r="B329" s="1"/>
      <c r="C329" s="1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4.25" customHeight="1" x14ac:dyDescent="0.25">
      <c r="A330" s="1"/>
      <c r="B330" s="1"/>
      <c r="C330" s="1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4.25" customHeight="1" x14ac:dyDescent="0.25">
      <c r="A331" s="1"/>
      <c r="B331" s="1"/>
      <c r="C331" s="1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4.25" customHeight="1" x14ac:dyDescent="0.25">
      <c r="A332" s="1"/>
      <c r="B332" s="1"/>
      <c r="C332" s="1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4.25" customHeight="1" x14ac:dyDescent="0.25">
      <c r="A333" s="1"/>
      <c r="B333" s="1"/>
      <c r="C333" s="1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4.25" customHeight="1" x14ac:dyDescent="0.25">
      <c r="A334" s="1"/>
      <c r="B334" s="1"/>
      <c r="C334" s="1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4.25" customHeight="1" x14ac:dyDescent="0.25">
      <c r="A335" s="1"/>
      <c r="B335" s="1"/>
      <c r="C335" s="1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4.25" customHeight="1" x14ac:dyDescent="0.25">
      <c r="A336" s="1"/>
      <c r="B336" s="1"/>
      <c r="C336" s="1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4.25" customHeight="1" x14ac:dyDescent="0.25">
      <c r="A337" s="1"/>
      <c r="B337" s="1"/>
      <c r="C337" s="1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4.25" customHeight="1" x14ac:dyDescent="0.25">
      <c r="A338" s="1"/>
      <c r="B338" s="1"/>
      <c r="C338" s="1"/>
      <c r="D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4.25" customHeight="1" x14ac:dyDescent="0.25">
      <c r="A339" s="1"/>
      <c r="B339" s="1"/>
      <c r="C339" s="1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4.25" customHeight="1" x14ac:dyDescent="0.25">
      <c r="A340" s="1"/>
      <c r="B340" s="1"/>
      <c r="C340" s="1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4.25" customHeight="1" x14ac:dyDescent="0.25">
      <c r="A341" s="1"/>
      <c r="B341" s="1"/>
      <c r="C341" s="1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4.25" customHeight="1" x14ac:dyDescent="0.25">
      <c r="A342" s="1"/>
      <c r="B342" s="1"/>
      <c r="C342" s="1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4.25" customHeight="1" x14ac:dyDescent="0.25">
      <c r="A343" s="1"/>
      <c r="B343" s="1"/>
      <c r="C343" s="1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4.25" customHeight="1" x14ac:dyDescent="0.25">
      <c r="A344" s="1"/>
      <c r="B344" s="1"/>
      <c r="C344" s="1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4.25" customHeight="1" x14ac:dyDescent="0.25">
      <c r="A345" s="1"/>
      <c r="B345" s="1"/>
      <c r="C345" s="1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4.25" customHeight="1" x14ac:dyDescent="0.25">
      <c r="A346" s="1"/>
      <c r="B346" s="1"/>
      <c r="C346" s="1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4.25" customHeight="1" x14ac:dyDescent="0.25">
      <c r="A347" s="1"/>
      <c r="B347" s="1"/>
      <c r="C347" s="1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4.25" customHeight="1" x14ac:dyDescent="0.25">
      <c r="A348" s="1"/>
      <c r="B348" s="1"/>
      <c r="C348" s="1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4.25" customHeight="1" x14ac:dyDescent="0.25">
      <c r="A349" s="1"/>
      <c r="B349" s="1"/>
      <c r="C349" s="1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4.25" customHeight="1" x14ac:dyDescent="0.25">
      <c r="A350" s="1"/>
      <c r="B350" s="1"/>
      <c r="C350" s="1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4.25" customHeight="1" x14ac:dyDescent="0.25">
      <c r="A351" s="1"/>
      <c r="B351" s="1"/>
      <c r="C351" s="1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4.25" customHeight="1" x14ac:dyDescent="0.25">
      <c r="A352" s="1"/>
      <c r="B352" s="1"/>
      <c r="C352" s="1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4.25" customHeight="1" x14ac:dyDescent="0.25">
      <c r="A353" s="1"/>
      <c r="B353" s="1"/>
      <c r="C353" s="1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4.25" customHeight="1" x14ac:dyDescent="0.25">
      <c r="A354" s="1"/>
      <c r="B354" s="1"/>
      <c r="C354" s="1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4.25" customHeight="1" x14ac:dyDescent="0.25">
      <c r="A355" s="1"/>
      <c r="B355" s="1"/>
      <c r="C355" s="1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4.25" customHeight="1" x14ac:dyDescent="0.25">
      <c r="A356" s="1"/>
      <c r="B356" s="1"/>
      <c r="C356" s="1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4.25" customHeight="1" x14ac:dyDescent="0.25">
      <c r="A357" s="1"/>
      <c r="B357" s="1"/>
      <c r="C357" s="1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4.25" customHeight="1" x14ac:dyDescent="0.25">
      <c r="A358" s="1"/>
      <c r="B358" s="1"/>
      <c r="C358" s="1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4.25" customHeight="1" x14ac:dyDescent="0.25">
      <c r="A359" s="1"/>
      <c r="B359" s="1"/>
      <c r="C359" s="1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4.25" customHeight="1" x14ac:dyDescent="0.25">
      <c r="A360" s="1"/>
      <c r="B360" s="1"/>
      <c r="C360" s="1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4.25" customHeight="1" x14ac:dyDescent="0.25">
      <c r="A361" s="1"/>
      <c r="B361" s="1"/>
      <c r="C361" s="1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4.25" customHeight="1" x14ac:dyDescent="0.25">
      <c r="A362" s="1"/>
      <c r="B362" s="1"/>
      <c r="C362" s="1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4.25" customHeight="1" x14ac:dyDescent="0.25">
      <c r="A363" s="1"/>
      <c r="B363" s="1"/>
      <c r="C363" s="1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4.25" customHeight="1" x14ac:dyDescent="0.25">
      <c r="A364" s="1"/>
      <c r="B364" s="1"/>
      <c r="C364" s="1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4.25" customHeight="1" x14ac:dyDescent="0.25">
      <c r="A365" s="1"/>
      <c r="B365" s="1"/>
      <c r="C365" s="1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4.25" customHeight="1" x14ac:dyDescent="0.25">
      <c r="A366" s="1"/>
      <c r="B366" s="1"/>
      <c r="C366" s="1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4.25" customHeight="1" x14ac:dyDescent="0.25">
      <c r="A367" s="1"/>
      <c r="B367" s="1"/>
      <c r="C367" s="1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4.25" customHeight="1" x14ac:dyDescent="0.25">
      <c r="A368" s="1"/>
      <c r="B368" s="1"/>
      <c r="C368" s="1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4.25" customHeight="1" x14ac:dyDescent="0.25">
      <c r="A369" s="1"/>
      <c r="B369" s="1"/>
      <c r="C369" s="1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4.25" customHeight="1" x14ac:dyDescent="0.25">
      <c r="A370" s="1"/>
      <c r="B370" s="1"/>
      <c r="C370" s="1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4.25" customHeight="1" x14ac:dyDescent="0.25">
      <c r="A371" s="1"/>
      <c r="B371" s="1"/>
      <c r="C371" s="1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4.25" customHeight="1" x14ac:dyDescent="0.25">
      <c r="A372" s="1"/>
      <c r="B372" s="1"/>
      <c r="C372" s="1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4.25" customHeight="1" x14ac:dyDescent="0.25">
      <c r="A373" s="1"/>
      <c r="B373" s="1"/>
      <c r="C373" s="1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4.25" customHeight="1" x14ac:dyDescent="0.25">
      <c r="A374" s="1"/>
      <c r="B374" s="1"/>
      <c r="C374" s="1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4.25" customHeight="1" x14ac:dyDescent="0.25">
      <c r="A375" s="1"/>
      <c r="B375" s="1"/>
      <c r="C375" s="1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4.25" customHeight="1" x14ac:dyDescent="0.25">
      <c r="A376" s="1"/>
      <c r="B376" s="1"/>
      <c r="C376" s="1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4.25" customHeight="1" x14ac:dyDescent="0.25">
      <c r="A377" s="1"/>
      <c r="B377" s="1"/>
      <c r="C377" s="1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4.25" customHeight="1" x14ac:dyDescent="0.25">
      <c r="A378" s="1"/>
      <c r="B378" s="1"/>
      <c r="C378" s="1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4.25" customHeight="1" x14ac:dyDescent="0.25">
      <c r="A379" s="1"/>
      <c r="B379" s="1"/>
      <c r="C379" s="1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4.25" customHeight="1" x14ac:dyDescent="0.25">
      <c r="A380" s="1"/>
      <c r="B380" s="1"/>
      <c r="C380" s="1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4.25" customHeight="1" x14ac:dyDescent="0.25">
      <c r="A381" s="1"/>
      <c r="B381" s="1"/>
      <c r="C381" s="1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4.25" customHeight="1" x14ac:dyDescent="0.25">
      <c r="A382" s="1"/>
      <c r="B382" s="1"/>
      <c r="C382" s="1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4.25" customHeight="1" x14ac:dyDescent="0.25">
      <c r="A383" s="1"/>
      <c r="B383" s="1"/>
      <c r="C383" s="1"/>
      <c r="D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4.25" customHeight="1" x14ac:dyDescent="0.25">
      <c r="A384" s="1"/>
      <c r="B384" s="1"/>
      <c r="C384" s="1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4.25" customHeight="1" x14ac:dyDescent="0.25">
      <c r="A385" s="1"/>
      <c r="B385" s="1"/>
      <c r="C385" s="1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4.25" customHeight="1" x14ac:dyDescent="0.25">
      <c r="A386" s="1"/>
      <c r="B386" s="1"/>
      <c r="C386" s="1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4.25" customHeight="1" x14ac:dyDescent="0.25">
      <c r="A387" s="1"/>
      <c r="B387" s="1"/>
      <c r="C387" s="1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4.25" customHeight="1" x14ac:dyDescent="0.25">
      <c r="A388" s="1"/>
      <c r="B388" s="1"/>
      <c r="C388" s="1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4.25" customHeight="1" x14ac:dyDescent="0.25">
      <c r="A389" s="1"/>
      <c r="B389" s="1"/>
      <c r="C389" s="1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4.25" customHeight="1" x14ac:dyDescent="0.25">
      <c r="A390" s="1"/>
      <c r="B390" s="1"/>
      <c r="C390" s="1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4.25" customHeight="1" x14ac:dyDescent="0.25">
      <c r="A391" s="1"/>
      <c r="B391" s="1"/>
      <c r="C391" s="1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4.25" customHeight="1" x14ac:dyDescent="0.25">
      <c r="A392" s="1"/>
      <c r="B392" s="1"/>
      <c r="C392" s="1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4.25" customHeight="1" x14ac:dyDescent="0.25">
      <c r="A393" s="1"/>
      <c r="B393" s="1"/>
      <c r="C393" s="1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4.25" customHeight="1" x14ac:dyDescent="0.25">
      <c r="A394" s="1"/>
      <c r="B394" s="1"/>
      <c r="C394" s="1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4.25" customHeight="1" x14ac:dyDescent="0.25">
      <c r="A395" s="1"/>
      <c r="B395" s="1"/>
      <c r="C395" s="1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4.25" customHeight="1" x14ac:dyDescent="0.25">
      <c r="A396" s="1"/>
      <c r="B396" s="1"/>
      <c r="C396" s="1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4.25" customHeight="1" x14ac:dyDescent="0.25">
      <c r="A397" s="1"/>
      <c r="B397" s="1"/>
      <c r="C397" s="1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4.25" customHeight="1" x14ac:dyDescent="0.25">
      <c r="A398" s="1"/>
      <c r="B398" s="1"/>
      <c r="C398" s="1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4.25" customHeight="1" x14ac:dyDescent="0.25">
      <c r="A399" s="1"/>
      <c r="B399" s="1"/>
      <c r="C399" s="1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4.25" customHeight="1" x14ac:dyDescent="0.25">
      <c r="A400" s="1"/>
      <c r="B400" s="1"/>
      <c r="C400" s="1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4.25" customHeight="1" x14ac:dyDescent="0.25">
      <c r="A401" s="1"/>
      <c r="B401" s="1"/>
      <c r="C401" s="1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4.25" customHeight="1" x14ac:dyDescent="0.25">
      <c r="A402" s="1"/>
      <c r="B402" s="1"/>
      <c r="C402" s="1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4.25" customHeight="1" x14ac:dyDescent="0.25">
      <c r="A403" s="1"/>
      <c r="B403" s="1"/>
      <c r="C403" s="1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4.25" customHeight="1" x14ac:dyDescent="0.25">
      <c r="A404" s="1"/>
      <c r="B404" s="1"/>
      <c r="C404" s="1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4.25" customHeight="1" x14ac:dyDescent="0.25">
      <c r="A405" s="1"/>
      <c r="B405" s="1"/>
      <c r="C405" s="1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4.25" customHeight="1" x14ac:dyDescent="0.25">
      <c r="A406" s="1"/>
      <c r="B406" s="1"/>
      <c r="C406" s="1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4.25" customHeight="1" x14ac:dyDescent="0.25">
      <c r="A407" s="1"/>
      <c r="B407" s="1"/>
      <c r="C407" s="1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4.25" customHeight="1" x14ac:dyDescent="0.25">
      <c r="A408" s="1"/>
      <c r="B408" s="1"/>
      <c r="C408" s="1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4.25" customHeight="1" x14ac:dyDescent="0.25">
      <c r="A409" s="1"/>
      <c r="B409" s="1"/>
      <c r="C409" s="1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4.25" customHeight="1" x14ac:dyDescent="0.25">
      <c r="A410" s="1"/>
      <c r="B410" s="1"/>
      <c r="C410" s="1"/>
      <c r="D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4.25" customHeight="1" x14ac:dyDescent="0.25">
      <c r="A411" s="1"/>
      <c r="B411" s="1"/>
      <c r="C411" s="1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4.25" customHeight="1" x14ac:dyDescent="0.25">
      <c r="A412" s="1"/>
      <c r="B412" s="1"/>
      <c r="C412" s="1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4.25" customHeight="1" x14ac:dyDescent="0.25">
      <c r="A413" s="1"/>
      <c r="B413" s="1"/>
      <c r="C413" s="1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4.25" customHeight="1" x14ac:dyDescent="0.25">
      <c r="A414" s="1"/>
      <c r="B414" s="1"/>
      <c r="C414" s="1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4.25" customHeight="1" x14ac:dyDescent="0.25">
      <c r="A415" s="1"/>
      <c r="B415" s="1"/>
      <c r="C415" s="1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4.25" customHeight="1" x14ac:dyDescent="0.25">
      <c r="A416" s="1"/>
      <c r="B416" s="1"/>
      <c r="C416" s="1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4.25" customHeight="1" x14ac:dyDescent="0.25">
      <c r="A417" s="1"/>
      <c r="B417" s="1"/>
      <c r="C417" s="1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4.25" customHeight="1" x14ac:dyDescent="0.25">
      <c r="A418" s="1"/>
      <c r="B418" s="1"/>
      <c r="C418" s="1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4.25" customHeight="1" x14ac:dyDescent="0.25">
      <c r="A419" s="1"/>
      <c r="B419" s="1"/>
      <c r="C419" s="1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4.25" customHeight="1" x14ac:dyDescent="0.25">
      <c r="A420" s="1"/>
      <c r="B420" s="1"/>
      <c r="C420" s="1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4.25" customHeight="1" x14ac:dyDescent="0.25">
      <c r="A421" s="1"/>
      <c r="B421" s="1"/>
      <c r="C421" s="1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4.25" customHeight="1" x14ac:dyDescent="0.25">
      <c r="A422" s="1"/>
      <c r="B422" s="1"/>
      <c r="C422" s="1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4.25" customHeight="1" x14ac:dyDescent="0.25">
      <c r="A423" s="1"/>
      <c r="B423" s="1"/>
      <c r="C423" s="1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4.25" customHeight="1" x14ac:dyDescent="0.25">
      <c r="A424" s="1"/>
      <c r="B424" s="1"/>
      <c r="C424" s="1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4.25" customHeight="1" x14ac:dyDescent="0.25">
      <c r="A425" s="1"/>
      <c r="B425" s="1"/>
      <c r="C425" s="1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4.25" customHeight="1" x14ac:dyDescent="0.25">
      <c r="A426" s="1"/>
      <c r="B426" s="1"/>
      <c r="C426" s="1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4.25" customHeight="1" x14ac:dyDescent="0.25">
      <c r="A427" s="1"/>
      <c r="B427" s="1"/>
      <c r="C427" s="1"/>
      <c r="D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4.25" customHeight="1" x14ac:dyDescent="0.25">
      <c r="A428" s="1"/>
      <c r="B428" s="1"/>
      <c r="C428" s="1"/>
      <c r="D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4.25" customHeight="1" x14ac:dyDescent="0.25">
      <c r="A429" s="1"/>
      <c r="B429" s="1"/>
      <c r="C429" s="1"/>
      <c r="D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4.25" customHeight="1" x14ac:dyDescent="0.25">
      <c r="A430" s="1"/>
      <c r="B430" s="1"/>
      <c r="C430" s="1"/>
      <c r="D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4.25" customHeight="1" x14ac:dyDescent="0.25">
      <c r="A431" s="1"/>
      <c r="B431" s="1"/>
      <c r="C431" s="1"/>
      <c r="D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4.25" customHeight="1" x14ac:dyDescent="0.25">
      <c r="A432" s="1"/>
      <c r="B432" s="1"/>
      <c r="C432" s="1"/>
      <c r="D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4.25" customHeight="1" x14ac:dyDescent="0.25">
      <c r="A433" s="1"/>
      <c r="B433" s="1"/>
      <c r="C433" s="1"/>
      <c r="D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4.25" customHeight="1" x14ac:dyDescent="0.25">
      <c r="A434" s="1"/>
      <c r="B434" s="1"/>
      <c r="C434" s="1"/>
      <c r="D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4.25" customHeight="1" x14ac:dyDescent="0.25">
      <c r="A435" s="1"/>
      <c r="B435" s="1"/>
      <c r="C435" s="1"/>
      <c r="D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4.25" customHeight="1" x14ac:dyDescent="0.25">
      <c r="A436" s="1"/>
      <c r="B436" s="1"/>
      <c r="C436" s="1"/>
      <c r="D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4.25" customHeight="1" x14ac:dyDescent="0.25">
      <c r="A437" s="1"/>
      <c r="B437" s="1"/>
      <c r="C437" s="1"/>
      <c r="D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4.25" customHeight="1" x14ac:dyDescent="0.25">
      <c r="A438" s="1"/>
      <c r="B438" s="1"/>
      <c r="C438" s="1"/>
      <c r="D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4.25" customHeight="1" x14ac:dyDescent="0.25">
      <c r="A439" s="1"/>
      <c r="B439" s="1"/>
      <c r="C439" s="1"/>
      <c r="D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4.25" customHeight="1" x14ac:dyDescent="0.25">
      <c r="A440" s="1"/>
      <c r="B440" s="1"/>
      <c r="C440" s="1"/>
      <c r="D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4.25" customHeight="1" x14ac:dyDescent="0.25">
      <c r="A441" s="1"/>
      <c r="B441" s="1"/>
      <c r="C441" s="1"/>
      <c r="D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4.25" customHeight="1" x14ac:dyDescent="0.25">
      <c r="A442" s="1"/>
      <c r="B442" s="1"/>
      <c r="C442" s="1"/>
      <c r="D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4.25" customHeight="1" x14ac:dyDescent="0.25">
      <c r="A443" s="1"/>
      <c r="B443" s="1"/>
      <c r="C443" s="1"/>
      <c r="D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4.25" customHeight="1" x14ac:dyDescent="0.25">
      <c r="A444" s="1"/>
      <c r="B444" s="1"/>
      <c r="C444" s="1"/>
      <c r="D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4.25" customHeight="1" x14ac:dyDescent="0.25">
      <c r="A445" s="1"/>
      <c r="B445" s="1"/>
      <c r="C445" s="1"/>
      <c r="D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4.25" customHeight="1" x14ac:dyDescent="0.25">
      <c r="A446" s="1"/>
      <c r="B446" s="1"/>
      <c r="C446" s="1"/>
      <c r="D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4.25" customHeight="1" x14ac:dyDescent="0.25">
      <c r="A447" s="1"/>
      <c r="B447" s="1"/>
      <c r="C447" s="1"/>
      <c r="D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4.25" customHeight="1" x14ac:dyDescent="0.25">
      <c r="A448" s="1"/>
      <c r="B448" s="1"/>
      <c r="C448" s="1"/>
      <c r="D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4.25" customHeight="1" x14ac:dyDescent="0.25">
      <c r="A449" s="1"/>
      <c r="B449" s="1"/>
      <c r="C449" s="1"/>
      <c r="D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4.25" customHeight="1" x14ac:dyDescent="0.25">
      <c r="A450" s="1"/>
      <c r="B450" s="1"/>
      <c r="C450" s="1"/>
      <c r="D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4.25" customHeight="1" x14ac:dyDescent="0.25">
      <c r="A451" s="1"/>
      <c r="B451" s="1"/>
      <c r="C451" s="1"/>
      <c r="D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4.25" customHeight="1" x14ac:dyDescent="0.25">
      <c r="A452" s="1"/>
      <c r="B452" s="1"/>
      <c r="C452" s="1"/>
      <c r="D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4.25" customHeight="1" x14ac:dyDescent="0.25">
      <c r="A453" s="1"/>
      <c r="B453" s="1"/>
      <c r="C453" s="1"/>
      <c r="D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4.25" customHeight="1" x14ac:dyDescent="0.25">
      <c r="A454" s="1"/>
      <c r="B454" s="1"/>
      <c r="C454" s="1"/>
      <c r="D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4.25" customHeight="1" x14ac:dyDescent="0.25">
      <c r="A455" s="1"/>
      <c r="B455" s="1"/>
      <c r="C455" s="1"/>
      <c r="D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4.25" customHeight="1" x14ac:dyDescent="0.25">
      <c r="A456" s="1"/>
      <c r="B456" s="1"/>
      <c r="C456" s="1"/>
      <c r="D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4.25" customHeight="1" x14ac:dyDescent="0.25">
      <c r="A457" s="1"/>
      <c r="B457" s="1"/>
      <c r="C457" s="1"/>
      <c r="D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4.25" customHeight="1" x14ac:dyDescent="0.25">
      <c r="A458" s="1"/>
      <c r="B458" s="1"/>
      <c r="C458" s="1"/>
      <c r="D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4.25" customHeight="1" x14ac:dyDescent="0.25">
      <c r="A459" s="1"/>
      <c r="B459" s="1"/>
      <c r="C459" s="1"/>
      <c r="D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4.25" customHeight="1" x14ac:dyDescent="0.25">
      <c r="A460" s="1"/>
      <c r="B460" s="1"/>
      <c r="C460" s="1"/>
      <c r="D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4.25" customHeight="1" x14ac:dyDescent="0.25">
      <c r="A461" s="1"/>
      <c r="B461" s="1"/>
      <c r="C461" s="1"/>
      <c r="D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4.25" customHeight="1" x14ac:dyDescent="0.25">
      <c r="A462" s="1"/>
      <c r="B462" s="1"/>
      <c r="C462" s="1"/>
      <c r="D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4.25" customHeight="1" x14ac:dyDescent="0.25">
      <c r="A463" s="1"/>
      <c r="B463" s="1"/>
      <c r="C463" s="1"/>
      <c r="D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4.25" customHeight="1" x14ac:dyDescent="0.25">
      <c r="A464" s="1"/>
      <c r="B464" s="1"/>
      <c r="C464" s="1"/>
      <c r="D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4.25" customHeight="1" x14ac:dyDescent="0.25">
      <c r="A465" s="1"/>
      <c r="B465" s="1"/>
      <c r="C465" s="1"/>
      <c r="D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4.25" customHeight="1" x14ac:dyDescent="0.25">
      <c r="A466" s="1"/>
      <c r="B466" s="1"/>
      <c r="C466" s="1"/>
      <c r="D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4.25" customHeight="1" x14ac:dyDescent="0.25">
      <c r="A467" s="1"/>
      <c r="B467" s="1"/>
      <c r="C467" s="1"/>
      <c r="D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4.25" customHeight="1" x14ac:dyDescent="0.25">
      <c r="A468" s="1"/>
      <c r="B468" s="1"/>
      <c r="C468" s="1"/>
      <c r="D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4.25" customHeight="1" x14ac:dyDescent="0.25">
      <c r="A469" s="1"/>
      <c r="B469" s="1"/>
      <c r="C469" s="1"/>
      <c r="D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4.25" customHeight="1" x14ac:dyDescent="0.25">
      <c r="A470" s="1"/>
      <c r="B470" s="1"/>
      <c r="C470" s="1"/>
      <c r="D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4.25" customHeight="1" x14ac:dyDescent="0.25">
      <c r="A471" s="1"/>
      <c r="B471" s="1"/>
      <c r="C471" s="1"/>
      <c r="D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4.25" customHeight="1" x14ac:dyDescent="0.25">
      <c r="A472" s="1"/>
      <c r="B472" s="1"/>
      <c r="C472" s="1"/>
      <c r="D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4.25" customHeight="1" x14ac:dyDescent="0.25">
      <c r="A473" s="1"/>
      <c r="B473" s="1"/>
      <c r="C473" s="1"/>
      <c r="D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4.25" customHeight="1" x14ac:dyDescent="0.25">
      <c r="A474" s="1"/>
      <c r="B474" s="1"/>
      <c r="C474" s="1"/>
      <c r="D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4.25" customHeight="1" x14ac:dyDescent="0.25">
      <c r="A475" s="1"/>
      <c r="B475" s="1"/>
      <c r="C475" s="1"/>
      <c r="D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4.25" customHeight="1" x14ac:dyDescent="0.25">
      <c r="A476" s="1"/>
      <c r="B476" s="1"/>
      <c r="C476" s="1"/>
      <c r="D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4.25" customHeight="1" x14ac:dyDescent="0.25">
      <c r="A477" s="1"/>
      <c r="B477" s="1"/>
      <c r="C477" s="1"/>
      <c r="D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4.25" customHeight="1" x14ac:dyDescent="0.25">
      <c r="A478" s="1"/>
      <c r="B478" s="1"/>
      <c r="C478" s="1"/>
      <c r="D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4.25" customHeight="1" x14ac:dyDescent="0.25">
      <c r="A479" s="1"/>
      <c r="B479" s="1"/>
      <c r="C479" s="1"/>
      <c r="D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4.25" customHeight="1" x14ac:dyDescent="0.25">
      <c r="A480" s="1"/>
      <c r="B480" s="1"/>
      <c r="C480" s="1"/>
      <c r="D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4.25" customHeight="1" x14ac:dyDescent="0.25">
      <c r="A481" s="1"/>
      <c r="B481" s="1"/>
      <c r="C481" s="1"/>
      <c r="D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4.25" customHeight="1" x14ac:dyDescent="0.25">
      <c r="A482" s="1"/>
      <c r="B482" s="1"/>
      <c r="C482" s="1"/>
      <c r="D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4.25" customHeight="1" x14ac:dyDescent="0.25">
      <c r="A483" s="1"/>
      <c r="B483" s="1"/>
      <c r="C483" s="1"/>
      <c r="D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4.25" customHeight="1" x14ac:dyDescent="0.25">
      <c r="A484" s="1"/>
      <c r="B484" s="1"/>
      <c r="C484" s="1"/>
      <c r="D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4.25" customHeight="1" x14ac:dyDescent="0.25">
      <c r="A485" s="1"/>
      <c r="B485" s="1"/>
      <c r="C485" s="1"/>
      <c r="D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4.25" customHeight="1" x14ac:dyDescent="0.25">
      <c r="A486" s="1"/>
      <c r="B486" s="1"/>
      <c r="C486" s="1"/>
      <c r="D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4.25" customHeight="1" x14ac:dyDescent="0.25">
      <c r="A487" s="1"/>
      <c r="B487" s="1"/>
      <c r="C487" s="1"/>
      <c r="D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4.25" customHeight="1" x14ac:dyDescent="0.25">
      <c r="A488" s="1"/>
      <c r="B488" s="1"/>
      <c r="C488" s="1"/>
      <c r="D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4.25" customHeight="1" x14ac:dyDescent="0.25">
      <c r="A489" s="1"/>
      <c r="B489" s="1"/>
      <c r="C489" s="1"/>
      <c r="D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4.25" customHeight="1" x14ac:dyDescent="0.25">
      <c r="A490" s="1"/>
      <c r="B490" s="1"/>
      <c r="C490" s="1"/>
      <c r="D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4.25" customHeight="1" x14ac:dyDescent="0.25">
      <c r="A491" s="1"/>
      <c r="B491" s="1"/>
      <c r="C491" s="1"/>
      <c r="D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4.25" customHeight="1" x14ac:dyDescent="0.25">
      <c r="A492" s="1"/>
      <c r="B492" s="1"/>
      <c r="C492" s="1"/>
      <c r="D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4.25" customHeight="1" x14ac:dyDescent="0.25">
      <c r="A493" s="1"/>
      <c r="B493" s="1"/>
      <c r="C493" s="1"/>
      <c r="D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4.25" customHeight="1" x14ac:dyDescent="0.25">
      <c r="A494" s="1"/>
      <c r="B494" s="1"/>
      <c r="C494" s="1"/>
      <c r="D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4.25" customHeight="1" x14ac:dyDescent="0.25">
      <c r="A495" s="1"/>
      <c r="B495" s="1"/>
      <c r="C495" s="1"/>
      <c r="D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4.25" customHeight="1" x14ac:dyDescent="0.25">
      <c r="A496" s="1"/>
      <c r="B496" s="1"/>
      <c r="C496" s="1"/>
      <c r="D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4.25" customHeight="1" x14ac:dyDescent="0.25">
      <c r="A497" s="1"/>
      <c r="B497" s="1"/>
      <c r="C497" s="1"/>
      <c r="D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4.25" customHeight="1" x14ac:dyDescent="0.25">
      <c r="A498" s="1"/>
      <c r="B498" s="1"/>
      <c r="C498" s="1"/>
      <c r="D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4.25" customHeight="1" x14ac:dyDescent="0.25">
      <c r="A499" s="1"/>
      <c r="B499" s="1"/>
      <c r="C499" s="1"/>
      <c r="D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4.25" customHeight="1" x14ac:dyDescent="0.25">
      <c r="A500" s="1"/>
      <c r="B500" s="1"/>
      <c r="C500" s="1"/>
      <c r="D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4.25" customHeight="1" x14ac:dyDescent="0.25">
      <c r="A501" s="1"/>
      <c r="B501" s="1"/>
      <c r="C501" s="1"/>
      <c r="D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4.25" customHeight="1" x14ac:dyDescent="0.25">
      <c r="A502" s="1"/>
      <c r="B502" s="1"/>
      <c r="C502" s="1"/>
      <c r="D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4.25" customHeight="1" x14ac:dyDescent="0.25">
      <c r="A503" s="1"/>
      <c r="B503" s="1"/>
      <c r="C503" s="1"/>
      <c r="D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4.25" customHeight="1" x14ac:dyDescent="0.25">
      <c r="A504" s="1"/>
      <c r="B504" s="1"/>
      <c r="C504" s="1"/>
      <c r="D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4.25" customHeight="1" x14ac:dyDescent="0.25">
      <c r="A505" s="1"/>
      <c r="B505" s="1"/>
      <c r="C505" s="1"/>
      <c r="D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4.25" customHeight="1" x14ac:dyDescent="0.25">
      <c r="A506" s="1"/>
      <c r="B506" s="1"/>
      <c r="C506" s="1"/>
      <c r="D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4.25" customHeight="1" x14ac:dyDescent="0.25">
      <c r="A507" s="1"/>
      <c r="B507" s="1"/>
      <c r="C507" s="1"/>
      <c r="D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4.25" customHeight="1" x14ac:dyDescent="0.25">
      <c r="A508" s="1"/>
      <c r="B508" s="1"/>
      <c r="C508" s="1"/>
      <c r="D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4.25" customHeight="1" x14ac:dyDescent="0.25">
      <c r="A509" s="1"/>
      <c r="B509" s="1"/>
      <c r="C509" s="1"/>
      <c r="D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4.25" customHeight="1" x14ac:dyDescent="0.25">
      <c r="A510" s="1"/>
      <c r="B510" s="1"/>
      <c r="C510" s="1"/>
      <c r="D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4.25" customHeight="1" x14ac:dyDescent="0.25">
      <c r="A511" s="1"/>
      <c r="B511" s="1"/>
      <c r="C511" s="1"/>
      <c r="D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4.25" customHeight="1" x14ac:dyDescent="0.25">
      <c r="A512" s="1"/>
      <c r="B512" s="1"/>
      <c r="C512" s="1"/>
      <c r="D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4.25" customHeight="1" x14ac:dyDescent="0.25">
      <c r="A513" s="1"/>
      <c r="B513" s="1"/>
      <c r="C513" s="1"/>
      <c r="D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4.25" customHeight="1" x14ac:dyDescent="0.25">
      <c r="A514" s="1"/>
      <c r="B514" s="1"/>
      <c r="C514" s="1"/>
      <c r="D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4.25" customHeight="1" x14ac:dyDescent="0.25">
      <c r="A515" s="1"/>
      <c r="B515" s="1"/>
      <c r="C515" s="1"/>
      <c r="D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4.25" customHeight="1" x14ac:dyDescent="0.25">
      <c r="A516" s="1"/>
      <c r="B516" s="1"/>
      <c r="C516" s="1"/>
      <c r="D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4.25" customHeight="1" x14ac:dyDescent="0.25">
      <c r="A517" s="1"/>
      <c r="B517" s="1"/>
      <c r="C517" s="1"/>
      <c r="D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4.25" customHeight="1" x14ac:dyDescent="0.25">
      <c r="A518" s="1"/>
      <c r="B518" s="1"/>
      <c r="C518" s="1"/>
      <c r="D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4.25" customHeight="1" x14ac:dyDescent="0.25">
      <c r="A519" s="1"/>
      <c r="B519" s="1"/>
      <c r="C519" s="1"/>
      <c r="D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4.25" customHeight="1" x14ac:dyDescent="0.25">
      <c r="A520" s="1"/>
      <c r="B520" s="1"/>
      <c r="C520" s="1"/>
      <c r="D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4.25" customHeight="1" x14ac:dyDescent="0.25">
      <c r="A521" s="1"/>
      <c r="B521" s="1"/>
      <c r="C521" s="1"/>
      <c r="D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4.25" customHeight="1" x14ac:dyDescent="0.25">
      <c r="A522" s="1"/>
      <c r="B522" s="1"/>
      <c r="C522" s="1"/>
      <c r="D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4.25" customHeight="1" x14ac:dyDescent="0.25">
      <c r="A523" s="1"/>
      <c r="B523" s="1"/>
      <c r="C523" s="1"/>
      <c r="D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4.25" customHeight="1" x14ac:dyDescent="0.25">
      <c r="A524" s="1"/>
      <c r="B524" s="1"/>
      <c r="C524" s="1"/>
      <c r="D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4.25" customHeight="1" x14ac:dyDescent="0.25">
      <c r="A525" s="1"/>
      <c r="B525" s="1"/>
      <c r="C525" s="1"/>
      <c r="D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4.25" customHeight="1" x14ac:dyDescent="0.25">
      <c r="A526" s="1"/>
      <c r="B526" s="1"/>
      <c r="C526" s="1"/>
      <c r="D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4.25" customHeight="1" x14ac:dyDescent="0.25">
      <c r="A527" s="1"/>
      <c r="B527" s="1"/>
      <c r="C527" s="1"/>
      <c r="D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4.25" customHeight="1" x14ac:dyDescent="0.25">
      <c r="A528" s="1"/>
      <c r="B528" s="1"/>
      <c r="C528" s="1"/>
      <c r="D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4.25" customHeight="1" x14ac:dyDescent="0.25">
      <c r="A529" s="1"/>
      <c r="B529" s="1"/>
      <c r="C529" s="1"/>
      <c r="D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4.25" customHeight="1" x14ac:dyDescent="0.25">
      <c r="A530" s="1"/>
      <c r="B530" s="1"/>
      <c r="C530" s="1"/>
      <c r="D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4.25" customHeight="1" x14ac:dyDescent="0.25">
      <c r="A531" s="1"/>
      <c r="B531" s="1"/>
      <c r="C531" s="1"/>
      <c r="D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4.25" customHeight="1" x14ac:dyDescent="0.25">
      <c r="A532" s="1"/>
      <c r="B532" s="1"/>
      <c r="C532" s="1"/>
      <c r="D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4.25" customHeight="1" x14ac:dyDescent="0.25">
      <c r="A533" s="1"/>
      <c r="B533" s="1"/>
      <c r="C533" s="1"/>
      <c r="D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4.25" customHeight="1" x14ac:dyDescent="0.25">
      <c r="A534" s="1"/>
      <c r="B534" s="1"/>
      <c r="C534" s="1"/>
      <c r="D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4.25" customHeight="1" x14ac:dyDescent="0.25">
      <c r="A535" s="1"/>
      <c r="B535" s="1"/>
      <c r="C535" s="1"/>
      <c r="D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4.25" customHeight="1" x14ac:dyDescent="0.25">
      <c r="A536" s="1"/>
      <c r="B536" s="1"/>
      <c r="C536" s="1"/>
      <c r="D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4.25" customHeight="1" x14ac:dyDescent="0.25">
      <c r="A537" s="1"/>
      <c r="B537" s="1"/>
      <c r="C537" s="1"/>
      <c r="D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4.25" customHeight="1" x14ac:dyDescent="0.25">
      <c r="A538" s="1"/>
      <c r="B538" s="1"/>
      <c r="C538" s="1"/>
      <c r="D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4.25" customHeight="1" x14ac:dyDescent="0.25">
      <c r="A539" s="1"/>
      <c r="B539" s="1"/>
      <c r="C539" s="1"/>
      <c r="D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4.25" customHeight="1" x14ac:dyDescent="0.25">
      <c r="A540" s="1"/>
      <c r="B540" s="1"/>
      <c r="C540" s="1"/>
      <c r="D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4.25" customHeight="1" x14ac:dyDescent="0.25">
      <c r="A541" s="1"/>
      <c r="B541" s="1"/>
      <c r="C541" s="1"/>
      <c r="D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4.25" customHeight="1" x14ac:dyDescent="0.25">
      <c r="A542" s="1"/>
      <c r="B542" s="1"/>
      <c r="C542" s="1"/>
      <c r="D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4.25" customHeight="1" x14ac:dyDescent="0.25">
      <c r="A543" s="1"/>
      <c r="B543" s="1"/>
      <c r="C543" s="1"/>
      <c r="D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4.25" customHeight="1" x14ac:dyDescent="0.25">
      <c r="A544" s="1"/>
      <c r="B544" s="1"/>
      <c r="C544" s="1"/>
      <c r="D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4.25" customHeight="1" x14ac:dyDescent="0.25">
      <c r="A545" s="1"/>
      <c r="B545" s="1"/>
      <c r="C545" s="1"/>
      <c r="D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4.25" customHeight="1" x14ac:dyDescent="0.25">
      <c r="A546" s="1"/>
      <c r="B546" s="1"/>
      <c r="C546" s="1"/>
      <c r="D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4.25" customHeight="1" x14ac:dyDescent="0.25">
      <c r="A547" s="1"/>
      <c r="B547" s="1"/>
      <c r="C547" s="1"/>
      <c r="D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4.25" customHeight="1" x14ac:dyDescent="0.25">
      <c r="A548" s="1"/>
      <c r="B548" s="1"/>
      <c r="C548" s="1"/>
      <c r="D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4.25" customHeight="1" x14ac:dyDescent="0.25">
      <c r="A549" s="1"/>
      <c r="B549" s="1"/>
      <c r="C549" s="1"/>
      <c r="D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4.25" customHeight="1" x14ac:dyDescent="0.25">
      <c r="A550" s="1"/>
      <c r="B550" s="1"/>
      <c r="C550" s="1"/>
      <c r="D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4.25" customHeight="1" x14ac:dyDescent="0.25">
      <c r="A551" s="1"/>
      <c r="B551" s="1"/>
      <c r="C551" s="1"/>
      <c r="D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4.25" customHeight="1" x14ac:dyDescent="0.25">
      <c r="A552" s="1"/>
      <c r="B552" s="1"/>
      <c r="C552" s="1"/>
      <c r="D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4.25" customHeight="1" x14ac:dyDescent="0.25">
      <c r="A553" s="1"/>
      <c r="B553" s="1"/>
      <c r="C553" s="1"/>
      <c r="D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4.25" customHeight="1" x14ac:dyDescent="0.25">
      <c r="A554" s="1"/>
      <c r="B554" s="1"/>
      <c r="C554" s="1"/>
      <c r="D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4.25" customHeight="1" x14ac:dyDescent="0.25">
      <c r="A555" s="1"/>
      <c r="B555" s="1"/>
      <c r="C555" s="1"/>
      <c r="D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4.25" customHeight="1" x14ac:dyDescent="0.25">
      <c r="A556" s="1"/>
      <c r="B556" s="1"/>
      <c r="C556" s="1"/>
      <c r="D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4.25" customHeight="1" x14ac:dyDescent="0.25">
      <c r="A557" s="1"/>
      <c r="B557" s="1"/>
      <c r="C557" s="1"/>
      <c r="D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4.25" customHeight="1" x14ac:dyDescent="0.25">
      <c r="A558" s="1"/>
      <c r="B558" s="1"/>
      <c r="C558" s="1"/>
      <c r="D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4.25" customHeight="1" x14ac:dyDescent="0.25">
      <c r="A559" s="1"/>
      <c r="B559" s="1"/>
      <c r="C559" s="1"/>
      <c r="D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4.25" customHeight="1" x14ac:dyDescent="0.25">
      <c r="A560" s="1"/>
      <c r="B560" s="1"/>
      <c r="C560" s="1"/>
      <c r="D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4.25" customHeight="1" x14ac:dyDescent="0.25">
      <c r="A561" s="1"/>
      <c r="B561" s="1"/>
      <c r="C561" s="1"/>
      <c r="D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4.25" customHeight="1" x14ac:dyDescent="0.25">
      <c r="A562" s="1"/>
      <c r="B562" s="1"/>
      <c r="C562" s="1"/>
      <c r="D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4.25" customHeight="1" x14ac:dyDescent="0.25">
      <c r="A563" s="1"/>
      <c r="B563" s="1"/>
      <c r="C563" s="1"/>
      <c r="D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4.25" customHeight="1" x14ac:dyDescent="0.25">
      <c r="A564" s="1"/>
      <c r="B564" s="1"/>
      <c r="C564" s="1"/>
      <c r="D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4.25" customHeight="1" x14ac:dyDescent="0.25">
      <c r="A565" s="1"/>
      <c r="B565" s="1"/>
      <c r="C565" s="1"/>
      <c r="D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4.25" customHeight="1" x14ac:dyDescent="0.25">
      <c r="A566" s="1"/>
      <c r="B566" s="1"/>
      <c r="C566" s="1"/>
      <c r="D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4.25" customHeight="1" x14ac:dyDescent="0.25">
      <c r="A567" s="1"/>
      <c r="B567" s="1"/>
      <c r="C567" s="1"/>
      <c r="D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4.25" customHeight="1" x14ac:dyDescent="0.25">
      <c r="A568" s="1"/>
      <c r="B568" s="1"/>
      <c r="C568" s="1"/>
      <c r="D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4.25" customHeight="1" x14ac:dyDescent="0.25">
      <c r="A569" s="1"/>
      <c r="B569" s="1"/>
      <c r="C569" s="1"/>
      <c r="D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4.25" customHeight="1" x14ac:dyDescent="0.25">
      <c r="A570" s="1"/>
      <c r="B570" s="1"/>
      <c r="C570" s="1"/>
      <c r="D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4.25" customHeight="1" x14ac:dyDescent="0.25">
      <c r="A571" s="1"/>
      <c r="B571" s="1"/>
      <c r="C571" s="1"/>
      <c r="D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4.25" customHeight="1" x14ac:dyDescent="0.25">
      <c r="A572" s="1"/>
      <c r="B572" s="1"/>
      <c r="C572" s="1"/>
      <c r="D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4.25" customHeight="1" x14ac:dyDescent="0.25">
      <c r="A573" s="1"/>
      <c r="B573" s="1"/>
      <c r="C573" s="1"/>
      <c r="D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4.25" customHeight="1" x14ac:dyDescent="0.25">
      <c r="A574" s="1"/>
      <c r="B574" s="1"/>
      <c r="C574" s="1"/>
      <c r="D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4.25" customHeight="1" x14ac:dyDescent="0.25">
      <c r="A575" s="1"/>
      <c r="B575" s="1"/>
      <c r="C575" s="1"/>
      <c r="D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4.25" customHeight="1" x14ac:dyDescent="0.25">
      <c r="A576" s="1"/>
      <c r="B576" s="1"/>
      <c r="C576" s="1"/>
      <c r="D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4.25" customHeight="1" x14ac:dyDescent="0.25">
      <c r="A577" s="1"/>
      <c r="B577" s="1"/>
      <c r="C577" s="1"/>
      <c r="D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4.25" customHeight="1" x14ac:dyDescent="0.25">
      <c r="A578" s="1"/>
      <c r="B578" s="1"/>
      <c r="C578" s="1"/>
      <c r="D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4.25" customHeight="1" x14ac:dyDescent="0.25">
      <c r="A579" s="1"/>
      <c r="B579" s="1"/>
      <c r="C579" s="1"/>
      <c r="D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4.25" customHeight="1" x14ac:dyDescent="0.25">
      <c r="A580" s="1"/>
      <c r="B580" s="1"/>
      <c r="C580" s="1"/>
      <c r="D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4.25" customHeight="1" x14ac:dyDescent="0.25">
      <c r="A581" s="1"/>
      <c r="B581" s="1"/>
      <c r="C581" s="1"/>
      <c r="D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4.25" customHeight="1" x14ac:dyDescent="0.25">
      <c r="A582" s="1"/>
      <c r="B582" s="1"/>
      <c r="C582" s="1"/>
      <c r="D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4.25" customHeight="1" x14ac:dyDescent="0.25">
      <c r="A583" s="1"/>
      <c r="B583" s="1"/>
      <c r="C583" s="1"/>
      <c r="D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4.25" customHeight="1" x14ac:dyDescent="0.25">
      <c r="A584" s="1"/>
      <c r="B584" s="1"/>
      <c r="C584" s="1"/>
      <c r="D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4.25" customHeight="1" x14ac:dyDescent="0.25">
      <c r="A585" s="1"/>
      <c r="B585" s="1"/>
      <c r="C585" s="1"/>
      <c r="D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4.25" customHeight="1" x14ac:dyDescent="0.25">
      <c r="A586" s="1"/>
      <c r="B586" s="1"/>
      <c r="C586" s="1"/>
      <c r="D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4.25" customHeight="1" x14ac:dyDescent="0.25">
      <c r="A587" s="1"/>
      <c r="B587" s="1"/>
      <c r="C587" s="1"/>
      <c r="D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4.25" customHeight="1" x14ac:dyDescent="0.25">
      <c r="A588" s="1"/>
      <c r="B588" s="1"/>
      <c r="C588" s="1"/>
      <c r="D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4.25" customHeight="1" x14ac:dyDescent="0.25">
      <c r="A589" s="1"/>
      <c r="B589" s="1"/>
      <c r="C589" s="1"/>
      <c r="D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4.25" customHeight="1" x14ac:dyDescent="0.25">
      <c r="A590" s="1"/>
      <c r="B590" s="1"/>
      <c r="C590" s="1"/>
      <c r="D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4.25" customHeight="1" x14ac:dyDescent="0.25">
      <c r="A591" s="1"/>
      <c r="B591" s="1"/>
      <c r="C591" s="1"/>
      <c r="D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4.25" customHeight="1" x14ac:dyDescent="0.25">
      <c r="A592" s="1"/>
      <c r="B592" s="1"/>
      <c r="C592" s="1"/>
      <c r="D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4.25" customHeight="1" x14ac:dyDescent="0.25">
      <c r="A593" s="1"/>
      <c r="B593" s="1"/>
      <c r="C593" s="1"/>
      <c r="D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4.25" customHeight="1" x14ac:dyDescent="0.25">
      <c r="A594" s="1"/>
      <c r="B594" s="1"/>
      <c r="C594" s="1"/>
      <c r="D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4.25" customHeight="1" x14ac:dyDescent="0.25">
      <c r="A595" s="1"/>
      <c r="B595" s="1"/>
      <c r="C595" s="1"/>
      <c r="D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4.25" customHeight="1" x14ac:dyDescent="0.25">
      <c r="A596" s="1"/>
      <c r="B596" s="1"/>
      <c r="C596" s="1"/>
      <c r="D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4.25" customHeight="1" x14ac:dyDescent="0.25">
      <c r="A597" s="1"/>
      <c r="B597" s="1"/>
      <c r="C597" s="1"/>
      <c r="D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4.25" customHeight="1" x14ac:dyDescent="0.25">
      <c r="A598" s="1"/>
      <c r="B598" s="1"/>
      <c r="C598" s="1"/>
      <c r="D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4.25" customHeight="1" x14ac:dyDescent="0.25">
      <c r="A599" s="1"/>
      <c r="B599" s="1"/>
      <c r="C599" s="1"/>
      <c r="D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4.25" customHeight="1" x14ac:dyDescent="0.25">
      <c r="A600" s="1"/>
      <c r="B600" s="1"/>
      <c r="C600" s="1"/>
      <c r="D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4.25" customHeight="1" x14ac:dyDescent="0.25">
      <c r="A601" s="1"/>
      <c r="B601" s="1"/>
      <c r="C601" s="1"/>
      <c r="D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4.25" customHeight="1" x14ac:dyDescent="0.25">
      <c r="A602" s="1"/>
      <c r="B602" s="1"/>
      <c r="C602" s="1"/>
      <c r="D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4.25" customHeight="1" x14ac:dyDescent="0.25">
      <c r="A603" s="1"/>
      <c r="B603" s="1"/>
      <c r="C603" s="1"/>
      <c r="D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4.25" customHeight="1" x14ac:dyDescent="0.25">
      <c r="A604" s="1"/>
      <c r="B604" s="1"/>
      <c r="C604" s="1"/>
      <c r="D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4.25" customHeight="1" x14ac:dyDescent="0.25">
      <c r="A605" s="1"/>
      <c r="B605" s="1"/>
      <c r="C605" s="1"/>
      <c r="D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4.25" customHeight="1" x14ac:dyDescent="0.25">
      <c r="A606" s="1"/>
      <c r="B606" s="1"/>
      <c r="C606" s="1"/>
      <c r="D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4.25" customHeight="1" x14ac:dyDescent="0.25">
      <c r="A607" s="1"/>
      <c r="B607" s="1"/>
      <c r="C607" s="1"/>
      <c r="D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4.25" customHeight="1" x14ac:dyDescent="0.25">
      <c r="A608" s="1"/>
      <c r="B608" s="1"/>
      <c r="C608" s="1"/>
      <c r="D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4.25" customHeight="1" x14ac:dyDescent="0.25">
      <c r="A609" s="1"/>
      <c r="B609" s="1"/>
      <c r="C609" s="1"/>
      <c r="D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4.25" customHeight="1" x14ac:dyDescent="0.25">
      <c r="A610" s="1"/>
      <c r="B610" s="1"/>
      <c r="C610" s="1"/>
      <c r="D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4.25" customHeight="1" x14ac:dyDescent="0.25">
      <c r="A611" s="1"/>
      <c r="B611" s="1"/>
      <c r="C611" s="1"/>
      <c r="D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4.25" customHeight="1" x14ac:dyDescent="0.25">
      <c r="A612" s="1"/>
      <c r="B612" s="1"/>
      <c r="C612" s="1"/>
      <c r="D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4.25" customHeight="1" x14ac:dyDescent="0.25">
      <c r="A613" s="1"/>
      <c r="B613" s="1"/>
      <c r="C613" s="1"/>
      <c r="D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4.25" customHeight="1" x14ac:dyDescent="0.25">
      <c r="A614" s="1"/>
      <c r="B614" s="1"/>
      <c r="C614" s="1"/>
      <c r="D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4.25" customHeight="1" x14ac:dyDescent="0.25">
      <c r="A615" s="1"/>
      <c r="B615" s="1"/>
      <c r="C615" s="1"/>
      <c r="D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4.25" customHeight="1" x14ac:dyDescent="0.25">
      <c r="A616" s="1"/>
      <c r="B616" s="1"/>
      <c r="C616" s="1"/>
      <c r="D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4.25" customHeight="1" x14ac:dyDescent="0.25">
      <c r="A617" s="1"/>
      <c r="B617" s="1"/>
      <c r="C617" s="1"/>
      <c r="D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4.25" customHeight="1" x14ac:dyDescent="0.25">
      <c r="A618" s="1"/>
      <c r="B618" s="1"/>
      <c r="C618" s="1"/>
      <c r="D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4.25" customHeight="1" x14ac:dyDescent="0.25">
      <c r="A619" s="1"/>
      <c r="B619" s="1"/>
      <c r="C619" s="1"/>
      <c r="D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4.25" customHeight="1" x14ac:dyDescent="0.25">
      <c r="A620" s="1"/>
      <c r="B620" s="1"/>
      <c r="C620" s="1"/>
      <c r="D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4.25" customHeight="1" x14ac:dyDescent="0.25">
      <c r="A621" s="1"/>
      <c r="B621" s="1"/>
      <c r="C621" s="1"/>
      <c r="D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4.25" customHeight="1" x14ac:dyDescent="0.25">
      <c r="A622" s="1"/>
      <c r="B622" s="1"/>
      <c r="C622" s="1"/>
      <c r="D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4.25" customHeight="1" x14ac:dyDescent="0.25">
      <c r="A623" s="1"/>
      <c r="B623" s="1"/>
      <c r="C623" s="1"/>
      <c r="D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4.25" customHeight="1" x14ac:dyDescent="0.25">
      <c r="A624" s="1"/>
      <c r="B624" s="1"/>
      <c r="C624" s="1"/>
      <c r="D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4.25" customHeight="1" x14ac:dyDescent="0.25">
      <c r="A625" s="1"/>
      <c r="B625" s="1"/>
      <c r="C625" s="1"/>
      <c r="D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4.25" customHeight="1" x14ac:dyDescent="0.25">
      <c r="A626" s="1"/>
      <c r="B626" s="1"/>
      <c r="C626" s="1"/>
      <c r="D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4.25" customHeight="1" x14ac:dyDescent="0.25">
      <c r="A627" s="1"/>
      <c r="B627" s="1"/>
      <c r="C627" s="1"/>
      <c r="D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4.25" customHeight="1" x14ac:dyDescent="0.25">
      <c r="A628" s="1"/>
      <c r="B628" s="1"/>
      <c r="C628" s="1"/>
      <c r="D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4.25" customHeight="1" x14ac:dyDescent="0.25">
      <c r="A629" s="1"/>
      <c r="B629" s="1"/>
      <c r="C629" s="1"/>
      <c r="D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4.25" customHeight="1" x14ac:dyDescent="0.25">
      <c r="A630" s="1"/>
      <c r="B630" s="1"/>
      <c r="C630" s="1"/>
      <c r="D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4.25" customHeight="1" x14ac:dyDescent="0.25">
      <c r="A631" s="1"/>
      <c r="B631" s="1"/>
      <c r="C631" s="1"/>
      <c r="D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4.25" customHeight="1" x14ac:dyDescent="0.25">
      <c r="A632" s="1"/>
      <c r="B632" s="1"/>
      <c r="C632" s="1"/>
      <c r="D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4.25" customHeight="1" x14ac:dyDescent="0.25">
      <c r="A633" s="1"/>
      <c r="B633" s="1"/>
      <c r="C633" s="1"/>
      <c r="D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4.25" customHeight="1" x14ac:dyDescent="0.25">
      <c r="A634" s="1"/>
      <c r="B634" s="1"/>
      <c r="C634" s="1"/>
      <c r="D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4.25" customHeight="1" x14ac:dyDescent="0.25">
      <c r="A635" s="1"/>
      <c r="B635" s="1"/>
      <c r="C635" s="1"/>
      <c r="D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4.25" customHeight="1" x14ac:dyDescent="0.25">
      <c r="A636" s="1"/>
      <c r="B636" s="1"/>
      <c r="C636" s="1"/>
      <c r="D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4.25" customHeight="1" x14ac:dyDescent="0.25">
      <c r="A637" s="1"/>
      <c r="B637" s="1"/>
      <c r="C637" s="1"/>
      <c r="D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4.25" customHeight="1" x14ac:dyDescent="0.25">
      <c r="A638" s="1"/>
      <c r="B638" s="1"/>
      <c r="C638" s="1"/>
      <c r="D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4.25" customHeight="1" x14ac:dyDescent="0.25">
      <c r="A639" s="1"/>
      <c r="B639" s="1"/>
      <c r="C639" s="1"/>
      <c r="D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4.25" customHeight="1" x14ac:dyDescent="0.25">
      <c r="A640" s="1"/>
      <c r="B640" s="1"/>
      <c r="C640" s="1"/>
      <c r="D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4.25" customHeight="1" x14ac:dyDescent="0.25">
      <c r="A641" s="1"/>
      <c r="B641" s="1"/>
      <c r="C641" s="1"/>
      <c r="D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4.25" customHeight="1" x14ac:dyDescent="0.25">
      <c r="A642" s="1"/>
      <c r="B642" s="1"/>
      <c r="C642" s="1"/>
      <c r="D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4.25" customHeight="1" x14ac:dyDescent="0.25">
      <c r="A643" s="1"/>
      <c r="B643" s="1"/>
      <c r="C643" s="1"/>
      <c r="D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4.25" customHeight="1" x14ac:dyDescent="0.25">
      <c r="A644" s="1"/>
      <c r="B644" s="1"/>
      <c r="C644" s="1"/>
      <c r="D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4.25" customHeight="1" x14ac:dyDescent="0.25">
      <c r="A645" s="1"/>
      <c r="B645" s="1"/>
      <c r="C645" s="1"/>
      <c r="D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4.25" customHeight="1" x14ac:dyDescent="0.25">
      <c r="A646" s="1"/>
      <c r="B646" s="1"/>
      <c r="C646" s="1"/>
      <c r="D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4.25" customHeight="1" x14ac:dyDescent="0.25">
      <c r="A647" s="1"/>
      <c r="B647" s="1"/>
      <c r="C647" s="1"/>
      <c r="D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4.25" customHeight="1" x14ac:dyDescent="0.25">
      <c r="A648" s="1"/>
      <c r="B648" s="1"/>
      <c r="C648" s="1"/>
      <c r="D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4.25" customHeight="1" x14ac:dyDescent="0.25">
      <c r="A649" s="1"/>
      <c r="B649" s="1"/>
      <c r="C649" s="1"/>
      <c r="D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4.25" customHeight="1" x14ac:dyDescent="0.25">
      <c r="A650" s="1"/>
      <c r="B650" s="1"/>
      <c r="C650" s="1"/>
      <c r="D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4.25" customHeight="1" x14ac:dyDescent="0.25">
      <c r="A651" s="1"/>
      <c r="B651" s="1"/>
      <c r="C651" s="1"/>
      <c r="D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4.25" customHeight="1" x14ac:dyDescent="0.25">
      <c r="A652" s="1"/>
      <c r="B652" s="1"/>
      <c r="C652" s="1"/>
      <c r="D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4.25" customHeight="1" x14ac:dyDescent="0.25">
      <c r="A653" s="1"/>
      <c r="B653" s="1"/>
      <c r="C653" s="1"/>
      <c r="D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4.25" customHeight="1" x14ac:dyDescent="0.25">
      <c r="A654" s="1"/>
      <c r="B654" s="1"/>
      <c r="C654" s="1"/>
      <c r="D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4.25" customHeight="1" x14ac:dyDescent="0.25">
      <c r="A655" s="1"/>
      <c r="B655" s="1"/>
      <c r="C655" s="1"/>
      <c r="D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4.25" customHeight="1" x14ac:dyDescent="0.25">
      <c r="A656" s="1"/>
      <c r="B656" s="1"/>
      <c r="C656" s="1"/>
      <c r="D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4.25" customHeight="1" x14ac:dyDescent="0.25">
      <c r="A657" s="1"/>
      <c r="B657" s="1"/>
      <c r="C657" s="1"/>
      <c r="D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4.25" customHeight="1" x14ac:dyDescent="0.25">
      <c r="A658" s="1"/>
      <c r="B658" s="1"/>
      <c r="C658" s="1"/>
      <c r="D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4.25" customHeight="1" x14ac:dyDescent="0.25">
      <c r="A659" s="1"/>
      <c r="B659" s="1"/>
      <c r="C659" s="1"/>
      <c r="D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4.25" customHeight="1" x14ac:dyDescent="0.25">
      <c r="A660" s="1"/>
      <c r="B660" s="1"/>
      <c r="C660" s="1"/>
      <c r="D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4.25" customHeight="1" x14ac:dyDescent="0.25">
      <c r="A661" s="1"/>
      <c r="B661" s="1"/>
      <c r="C661" s="1"/>
      <c r="D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4.25" customHeight="1" x14ac:dyDescent="0.25">
      <c r="A662" s="1"/>
      <c r="B662" s="1"/>
      <c r="C662" s="1"/>
      <c r="D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4.25" customHeight="1" x14ac:dyDescent="0.25">
      <c r="A663" s="1"/>
      <c r="B663" s="1"/>
      <c r="C663" s="1"/>
      <c r="D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4.25" customHeight="1" x14ac:dyDescent="0.25">
      <c r="A664" s="1"/>
      <c r="B664" s="1"/>
      <c r="C664" s="1"/>
      <c r="D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4.25" customHeight="1" x14ac:dyDescent="0.25">
      <c r="A665" s="1"/>
      <c r="B665" s="1"/>
      <c r="C665" s="1"/>
      <c r="D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4.25" customHeight="1" x14ac:dyDescent="0.25">
      <c r="A666" s="1"/>
      <c r="B666" s="1"/>
      <c r="C666" s="1"/>
      <c r="D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4.25" customHeight="1" x14ac:dyDescent="0.25">
      <c r="A667" s="1"/>
      <c r="B667" s="1"/>
      <c r="C667" s="1"/>
      <c r="D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4.25" customHeight="1" x14ac:dyDescent="0.25">
      <c r="A668" s="1"/>
      <c r="B668" s="1"/>
      <c r="C668" s="1"/>
      <c r="D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4.25" customHeight="1" x14ac:dyDescent="0.25">
      <c r="A669" s="1"/>
      <c r="B669" s="1"/>
      <c r="C669" s="1"/>
      <c r="D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4.25" customHeight="1" x14ac:dyDescent="0.25">
      <c r="A670" s="1"/>
      <c r="B670" s="1"/>
      <c r="C670" s="1"/>
      <c r="D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4.25" customHeight="1" x14ac:dyDescent="0.25">
      <c r="A671" s="1"/>
      <c r="B671" s="1"/>
      <c r="C671" s="1"/>
      <c r="D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4.25" customHeight="1" x14ac:dyDescent="0.25">
      <c r="A672" s="1"/>
      <c r="B672" s="1"/>
      <c r="C672" s="1"/>
      <c r="D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4.25" customHeight="1" x14ac:dyDescent="0.25">
      <c r="A673" s="1"/>
      <c r="B673" s="1"/>
      <c r="C673" s="1"/>
      <c r="D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4.25" customHeight="1" x14ac:dyDescent="0.25">
      <c r="A674" s="1"/>
      <c r="B674" s="1"/>
      <c r="C674" s="1"/>
      <c r="D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4.25" customHeight="1" x14ac:dyDescent="0.25">
      <c r="A675" s="1"/>
      <c r="B675" s="1"/>
      <c r="C675" s="1"/>
      <c r="D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4.25" customHeight="1" x14ac:dyDescent="0.25">
      <c r="A676" s="1"/>
      <c r="B676" s="1"/>
      <c r="C676" s="1"/>
      <c r="D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4.25" customHeight="1" x14ac:dyDescent="0.25">
      <c r="A677" s="1"/>
      <c r="B677" s="1"/>
      <c r="C677" s="1"/>
      <c r="D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4.25" customHeight="1" x14ac:dyDescent="0.25">
      <c r="A678" s="1"/>
      <c r="B678" s="1"/>
      <c r="C678" s="1"/>
      <c r="D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4.25" customHeight="1" x14ac:dyDescent="0.25">
      <c r="A679" s="1"/>
      <c r="B679" s="1"/>
      <c r="C679" s="1"/>
      <c r="D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4.25" customHeight="1" x14ac:dyDescent="0.25">
      <c r="A680" s="1"/>
      <c r="B680" s="1"/>
      <c r="C680" s="1"/>
      <c r="D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4.25" customHeight="1" x14ac:dyDescent="0.25">
      <c r="A681" s="1"/>
      <c r="B681" s="1"/>
      <c r="C681" s="1"/>
      <c r="D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4.25" customHeight="1" x14ac:dyDescent="0.25">
      <c r="A682" s="1"/>
      <c r="B682" s="1"/>
      <c r="C682" s="1"/>
      <c r="D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4.25" customHeight="1" x14ac:dyDescent="0.25">
      <c r="A683" s="1"/>
      <c r="B683" s="1"/>
      <c r="C683" s="1"/>
      <c r="D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4.25" customHeight="1" x14ac:dyDescent="0.25">
      <c r="A684" s="1"/>
      <c r="B684" s="1"/>
      <c r="C684" s="1"/>
      <c r="D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4.25" customHeight="1" x14ac:dyDescent="0.25">
      <c r="A685" s="1"/>
      <c r="B685" s="1"/>
      <c r="C685" s="1"/>
      <c r="D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4.25" customHeight="1" x14ac:dyDescent="0.25">
      <c r="A686" s="1"/>
      <c r="B686" s="1"/>
      <c r="C686" s="1"/>
      <c r="D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4.25" customHeight="1" x14ac:dyDescent="0.25">
      <c r="A687" s="1"/>
      <c r="B687" s="1"/>
      <c r="C687" s="1"/>
      <c r="D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4.25" customHeight="1" x14ac:dyDescent="0.25">
      <c r="A688" s="1"/>
      <c r="B688" s="1"/>
      <c r="C688" s="1"/>
      <c r="D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4.25" customHeight="1" x14ac:dyDescent="0.25">
      <c r="A689" s="1"/>
      <c r="B689" s="1"/>
      <c r="C689" s="1"/>
      <c r="D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4.25" customHeight="1" x14ac:dyDescent="0.25">
      <c r="A690" s="1"/>
      <c r="B690" s="1"/>
      <c r="C690" s="1"/>
      <c r="D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4.25" customHeight="1" x14ac:dyDescent="0.25">
      <c r="A691" s="1"/>
      <c r="B691" s="1"/>
      <c r="C691" s="1"/>
      <c r="D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4.25" customHeight="1" x14ac:dyDescent="0.25">
      <c r="A692" s="1"/>
      <c r="B692" s="1"/>
      <c r="C692" s="1"/>
      <c r="D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4.25" customHeight="1" x14ac:dyDescent="0.25">
      <c r="A693" s="1"/>
      <c r="B693" s="1"/>
      <c r="C693" s="1"/>
      <c r="D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4.25" customHeight="1" x14ac:dyDescent="0.25">
      <c r="A694" s="1"/>
      <c r="B694" s="1"/>
      <c r="C694" s="1"/>
      <c r="D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4.25" customHeight="1" x14ac:dyDescent="0.25">
      <c r="A695" s="1"/>
      <c r="B695" s="1"/>
      <c r="C695" s="1"/>
      <c r="D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4.25" customHeight="1" x14ac:dyDescent="0.25">
      <c r="A696" s="1"/>
      <c r="B696" s="1"/>
      <c r="C696" s="1"/>
      <c r="D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4.25" customHeight="1" x14ac:dyDescent="0.25">
      <c r="A697" s="1"/>
      <c r="B697" s="1"/>
      <c r="C697" s="1"/>
      <c r="D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4.25" customHeight="1" x14ac:dyDescent="0.25">
      <c r="A698" s="1"/>
      <c r="B698" s="1"/>
      <c r="C698" s="1"/>
      <c r="D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4.25" customHeight="1" x14ac:dyDescent="0.25">
      <c r="A699" s="1"/>
      <c r="B699" s="1"/>
      <c r="C699" s="1"/>
      <c r="D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4.25" customHeight="1" x14ac:dyDescent="0.25">
      <c r="A700" s="1"/>
      <c r="B700" s="1"/>
      <c r="C700" s="1"/>
      <c r="D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4.25" customHeight="1" x14ac:dyDescent="0.25">
      <c r="A701" s="1"/>
      <c r="B701" s="1"/>
      <c r="C701" s="1"/>
      <c r="D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4.25" customHeight="1" x14ac:dyDescent="0.25">
      <c r="A702" s="1"/>
      <c r="B702" s="1"/>
      <c r="C702" s="1"/>
      <c r="D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4.25" customHeight="1" x14ac:dyDescent="0.25">
      <c r="A703" s="1"/>
      <c r="B703" s="1"/>
      <c r="C703" s="1"/>
      <c r="D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4.25" customHeight="1" x14ac:dyDescent="0.25">
      <c r="A704" s="1"/>
      <c r="B704" s="1"/>
      <c r="C704" s="1"/>
      <c r="D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4.25" customHeight="1" x14ac:dyDescent="0.25">
      <c r="A705" s="1"/>
      <c r="B705" s="1"/>
      <c r="C705" s="1"/>
      <c r="D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4.25" customHeight="1" x14ac:dyDescent="0.25">
      <c r="A706" s="1"/>
      <c r="B706" s="1"/>
      <c r="C706" s="1"/>
      <c r="D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4.25" customHeight="1" x14ac:dyDescent="0.25">
      <c r="A707" s="1"/>
      <c r="B707" s="1"/>
      <c r="C707" s="1"/>
      <c r="D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4.25" customHeight="1" x14ac:dyDescent="0.25">
      <c r="A708" s="1"/>
      <c r="B708" s="1"/>
      <c r="C708" s="1"/>
      <c r="D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4.25" customHeight="1" x14ac:dyDescent="0.25">
      <c r="A709" s="1"/>
      <c r="B709" s="1"/>
      <c r="C709" s="1"/>
      <c r="D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4.25" customHeight="1" x14ac:dyDescent="0.25">
      <c r="A710" s="1"/>
      <c r="B710" s="1"/>
      <c r="C710" s="1"/>
      <c r="D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4.25" customHeight="1" x14ac:dyDescent="0.25">
      <c r="A711" s="1"/>
      <c r="B711" s="1"/>
      <c r="C711" s="1"/>
      <c r="D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4.25" customHeight="1" x14ac:dyDescent="0.25">
      <c r="A712" s="1"/>
      <c r="B712" s="1"/>
      <c r="C712" s="1"/>
      <c r="D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4.25" customHeight="1" x14ac:dyDescent="0.25">
      <c r="A713" s="1"/>
      <c r="B713" s="1"/>
      <c r="C713" s="1"/>
      <c r="D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4.25" customHeight="1" x14ac:dyDescent="0.25">
      <c r="A714" s="1"/>
      <c r="B714" s="1"/>
      <c r="C714" s="1"/>
      <c r="D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4.25" customHeight="1" x14ac:dyDescent="0.25">
      <c r="A715" s="1"/>
      <c r="B715" s="1"/>
      <c r="C715" s="1"/>
      <c r="D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4.25" customHeight="1" x14ac:dyDescent="0.25">
      <c r="A716" s="1"/>
      <c r="B716" s="1"/>
      <c r="C716" s="1"/>
      <c r="D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4.25" customHeight="1" x14ac:dyDescent="0.25">
      <c r="A717" s="1"/>
      <c r="B717" s="1"/>
      <c r="C717" s="1"/>
      <c r="D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4.25" customHeight="1" x14ac:dyDescent="0.25">
      <c r="A718" s="1"/>
      <c r="B718" s="1"/>
      <c r="C718" s="1"/>
      <c r="D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4.25" customHeight="1" x14ac:dyDescent="0.25">
      <c r="A719" s="1"/>
      <c r="B719" s="1"/>
      <c r="C719" s="1"/>
      <c r="D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4.25" customHeight="1" x14ac:dyDescent="0.25">
      <c r="A720" s="1"/>
      <c r="B720" s="1"/>
      <c r="C720" s="1"/>
      <c r="D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4.25" customHeight="1" x14ac:dyDescent="0.25">
      <c r="A721" s="1"/>
      <c r="B721" s="1"/>
      <c r="C721" s="1"/>
      <c r="D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4.25" customHeight="1" x14ac:dyDescent="0.25">
      <c r="A722" s="1"/>
      <c r="B722" s="1"/>
      <c r="C722" s="1"/>
      <c r="D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4.25" customHeight="1" x14ac:dyDescent="0.25">
      <c r="A723" s="1"/>
      <c r="B723" s="1"/>
      <c r="C723" s="1"/>
      <c r="D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4.25" customHeight="1" x14ac:dyDescent="0.25">
      <c r="A724" s="1"/>
      <c r="B724" s="1"/>
      <c r="C724" s="1"/>
      <c r="D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4.25" customHeight="1" x14ac:dyDescent="0.25">
      <c r="A725" s="1"/>
      <c r="B725" s="1"/>
      <c r="C725" s="1"/>
      <c r="D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4.25" customHeight="1" x14ac:dyDescent="0.25">
      <c r="A726" s="1"/>
      <c r="B726" s="1"/>
      <c r="C726" s="1"/>
      <c r="D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4.25" customHeight="1" x14ac:dyDescent="0.25">
      <c r="A727" s="1"/>
      <c r="B727" s="1"/>
      <c r="C727" s="1"/>
      <c r="D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4.25" customHeight="1" x14ac:dyDescent="0.25">
      <c r="A728" s="1"/>
      <c r="B728" s="1"/>
      <c r="C728" s="1"/>
      <c r="D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4.25" customHeight="1" x14ac:dyDescent="0.25">
      <c r="A729" s="1"/>
      <c r="B729" s="1"/>
      <c r="C729" s="1"/>
      <c r="D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4.25" customHeight="1" x14ac:dyDescent="0.25">
      <c r="A730" s="1"/>
      <c r="B730" s="1"/>
      <c r="C730" s="1"/>
      <c r="D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4.25" customHeight="1" x14ac:dyDescent="0.25">
      <c r="A731" s="1"/>
      <c r="B731" s="1"/>
      <c r="C731" s="1"/>
      <c r="D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4.25" customHeight="1" x14ac:dyDescent="0.25">
      <c r="A732" s="1"/>
      <c r="B732" s="1"/>
      <c r="C732" s="1"/>
      <c r="D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4.25" customHeight="1" x14ac:dyDescent="0.25">
      <c r="A733" s="1"/>
      <c r="B733" s="1"/>
      <c r="C733" s="1"/>
      <c r="D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4.25" customHeight="1" x14ac:dyDescent="0.25">
      <c r="A734" s="1"/>
      <c r="B734" s="1"/>
      <c r="C734" s="1"/>
      <c r="D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4.25" customHeight="1" x14ac:dyDescent="0.25">
      <c r="A735" s="1"/>
      <c r="B735" s="1"/>
      <c r="C735" s="1"/>
      <c r="D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4.25" customHeight="1" x14ac:dyDescent="0.25">
      <c r="A736" s="1"/>
      <c r="B736" s="1"/>
      <c r="C736" s="1"/>
      <c r="D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4.25" customHeight="1" x14ac:dyDescent="0.25">
      <c r="A737" s="1"/>
      <c r="B737" s="1"/>
      <c r="C737" s="1"/>
      <c r="D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4.25" customHeight="1" x14ac:dyDescent="0.25">
      <c r="A738" s="1"/>
      <c r="B738" s="1"/>
      <c r="C738" s="1"/>
      <c r="D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4.25" customHeight="1" x14ac:dyDescent="0.25">
      <c r="A739" s="1"/>
      <c r="B739" s="1"/>
      <c r="C739" s="1"/>
      <c r="D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4.25" customHeight="1" x14ac:dyDescent="0.25">
      <c r="A740" s="1"/>
      <c r="B740" s="1"/>
      <c r="C740" s="1"/>
      <c r="D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4.25" customHeight="1" x14ac:dyDescent="0.25">
      <c r="A741" s="1"/>
      <c r="B741" s="1"/>
      <c r="C741" s="1"/>
      <c r="D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4.25" customHeight="1" x14ac:dyDescent="0.25">
      <c r="A742" s="1"/>
      <c r="B742" s="1"/>
      <c r="C742" s="1"/>
      <c r="D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4.25" customHeight="1" x14ac:dyDescent="0.25">
      <c r="A743" s="1"/>
      <c r="B743" s="1"/>
      <c r="C743" s="1"/>
      <c r="D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4.25" customHeight="1" x14ac:dyDescent="0.25">
      <c r="A744" s="1"/>
      <c r="B744" s="1"/>
      <c r="C744" s="1"/>
      <c r="D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4.25" customHeight="1" x14ac:dyDescent="0.25">
      <c r="A745" s="1"/>
      <c r="B745" s="1"/>
      <c r="C745" s="1"/>
      <c r="D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4.25" customHeight="1" x14ac:dyDescent="0.25">
      <c r="A746" s="1"/>
      <c r="B746" s="1"/>
      <c r="C746" s="1"/>
      <c r="D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4.25" customHeight="1" x14ac:dyDescent="0.25">
      <c r="A747" s="1"/>
      <c r="B747" s="1"/>
      <c r="C747" s="1"/>
      <c r="D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4.25" customHeight="1" x14ac:dyDescent="0.25">
      <c r="A748" s="1"/>
      <c r="B748" s="1"/>
      <c r="C748" s="1"/>
      <c r="D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4.25" customHeight="1" x14ac:dyDescent="0.25">
      <c r="A749" s="1"/>
      <c r="B749" s="1"/>
      <c r="C749" s="1"/>
      <c r="D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4.25" customHeight="1" x14ac:dyDescent="0.25">
      <c r="A750" s="1"/>
      <c r="B750" s="1"/>
      <c r="C750" s="1"/>
      <c r="D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4.25" customHeight="1" x14ac:dyDescent="0.25">
      <c r="A751" s="1"/>
      <c r="B751" s="1"/>
      <c r="C751" s="1"/>
      <c r="D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4.25" customHeight="1" x14ac:dyDescent="0.25">
      <c r="A752" s="1"/>
      <c r="B752" s="1"/>
      <c r="C752" s="1"/>
      <c r="D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4.25" customHeight="1" x14ac:dyDescent="0.25">
      <c r="A753" s="1"/>
      <c r="B753" s="1"/>
      <c r="C753" s="1"/>
      <c r="D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4.25" customHeight="1" x14ac:dyDescent="0.25">
      <c r="A754" s="1"/>
      <c r="B754" s="1"/>
      <c r="C754" s="1"/>
      <c r="D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4.25" customHeight="1" x14ac:dyDescent="0.25">
      <c r="A755" s="1"/>
      <c r="B755" s="1"/>
      <c r="C755" s="1"/>
      <c r="D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4.25" customHeight="1" x14ac:dyDescent="0.25">
      <c r="A756" s="1"/>
      <c r="B756" s="1"/>
      <c r="C756" s="1"/>
      <c r="D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4.25" customHeight="1" x14ac:dyDescent="0.25">
      <c r="A757" s="1"/>
      <c r="B757" s="1"/>
      <c r="C757" s="1"/>
      <c r="D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4.25" customHeight="1" x14ac:dyDescent="0.25">
      <c r="A758" s="1"/>
      <c r="B758" s="1"/>
      <c r="C758" s="1"/>
      <c r="D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4.25" customHeight="1" x14ac:dyDescent="0.25">
      <c r="A759" s="1"/>
      <c r="B759" s="1"/>
      <c r="C759" s="1"/>
      <c r="D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4.25" customHeight="1" x14ac:dyDescent="0.25">
      <c r="A760" s="1"/>
      <c r="B760" s="1"/>
      <c r="C760" s="1"/>
      <c r="D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4.25" customHeight="1" x14ac:dyDescent="0.25">
      <c r="A761" s="1"/>
      <c r="B761" s="1"/>
      <c r="C761" s="1"/>
      <c r="D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4.25" customHeight="1" x14ac:dyDescent="0.25">
      <c r="A762" s="1"/>
      <c r="B762" s="1"/>
      <c r="C762" s="1"/>
      <c r="D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4.25" customHeight="1" x14ac:dyDescent="0.25">
      <c r="A763" s="1"/>
      <c r="B763" s="1"/>
      <c r="C763" s="1"/>
      <c r="D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4.25" customHeight="1" x14ac:dyDescent="0.25">
      <c r="A764" s="1"/>
      <c r="B764" s="1"/>
      <c r="C764" s="1"/>
      <c r="D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4.25" customHeight="1" x14ac:dyDescent="0.25">
      <c r="A765" s="1"/>
      <c r="B765" s="1"/>
      <c r="C765" s="1"/>
      <c r="D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4.25" customHeight="1" x14ac:dyDescent="0.25">
      <c r="A766" s="1"/>
      <c r="B766" s="1"/>
      <c r="C766" s="1"/>
      <c r="D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4.25" customHeight="1" x14ac:dyDescent="0.25">
      <c r="A767" s="1"/>
      <c r="B767" s="1"/>
      <c r="C767" s="1"/>
      <c r="D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4.25" customHeight="1" x14ac:dyDescent="0.25">
      <c r="A768" s="1"/>
      <c r="B768" s="1"/>
      <c r="C768" s="1"/>
      <c r="D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4.25" customHeight="1" x14ac:dyDescent="0.25">
      <c r="A769" s="1"/>
      <c r="B769" s="1"/>
      <c r="C769" s="1"/>
      <c r="D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4.25" customHeight="1" x14ac:dyDescent="0.25">
      <c r="A770" s="1"/>
      <c r="B770" s="1"/>
      <c r="C770" s="1"/>
      <c r="D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4.25" customHeight="1" x14ac:dyDescent="0.25">
      <c r="A771" s="1"/>
      <c r="B771" s="1"/>
      <c r="C771" s="1"/>
      <c r="D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4.25" customHeight="1" x14ac:dyDescent="0.25">
      <c r="A772" s="1"/>
      <c r="B772" s="1"/>
      <c r="C772" s="1"/>
      <c r="D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4.25" customHeight="1" x14ac:dyDescent="0.25">
      <c r="A773" s="1"/>
      <c r="B773" s="1"/>
      <c r="C773" s="1"/>
      <c r="D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4.25" customHeight="1" x14ac:dyDescent="0.25">
      <c r="A774" s="1"/>
      <c r="B774" s="1"/>
      <c r="C774" s="1"/>
      <c r="D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4.25" customHeight="1" x14ac:dyDescent="0.25">
      <c r="A775" s="1"/>
      <c r="B775" s="1"/>
      <c r="C775" s="1"/>
      <c r="D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4.25" customHeight="1" x14ac:dyDescent="0.25">
      <c r="A776" s="1"/>
      <c r="B776" s="1"/>
      <c r="C776" s="1"/>
      <c r="D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4.25" customHeight="1" x14ac:dyDescent="0.25">
      <c r="A777" s="1"/>
      <c r="B777" s="1"/>
      <c r="C777" s="1"/>
      <c r="D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4.25" customHeight="1" x14ac:dyDescent="0.25">
      <c r="A778" s="1"/>
      <c r="B778" s="1"/>
      <c r="C778" s="1"/>
      <c r="D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4.25" customHeight="1" x14ac:dyDescent="0.25">
      <c r="A779" s="1"/>
      <c r="B779" s="1"/>
      <c r="C779" s="1"/>
      <c r="D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4.25" customHeight="1" x14ac:dyDescent="0.25">
      <c r="A780" s="1"/>
      <c r="B780" s="1"/>
      <c r="C780" s="1"/>
      <c r="D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4.25" customHeight="1" x14ac:dyDescent="0.25">
      <c r="A781" s="1"/>
      <c r="B781" s="1"/>
      <c r="C781" s="1"/>
      <c r="D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4.25" customHeight="1" x14ac:dyDescent="0.25">
      <c r="A782" s="1"/>
      <c r="B782" s="1"/>
      <c r="C782" s="1"/>
      <c r="D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4.25" customHeight="1" x14ac:dyDescent="0.25">
      <c r="A783" s="1"/>
      <c r="B783" s="1"/>
      <c r="C783" s="1"/>
      <c r="D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4.25" customHeight="1" x14ac:dyDescent="0.25">
      <c r="A784" s="1"/>
      <c r="B784" s="1"/>
      <c r="C784" s="1"/>
      <c r="D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4.25" customHeight="1" x14ac:dyDescent="0.25">
      <c r="A785" s="1"/>
      <c r="B785" s="1"/>
      <c r="C785" s="1"/>
      <c r="D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4.25" customHeight="1" x14ac:dyDescent="0.25">
      <c r="A786" s="1"/>
      <c r="B786" s="1"/>
      <c r="C786" s="1"/>
      <c r="D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4.25" customHeight="1" x14ac:dyDescent="0.25">
      <c r="A787" s="1"/>
      <c r="B787" s="1"/>
      <c r="C787" s="1"/>
      <c r="D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4.25" customHeight="1" x14ac:dyDescent="0.25">
      <c r="A788" s="1"/>
      <c r="B788" s="1"/>
      <c r="C788" s="1"/>
      <c r="D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4.25" customHeight="1" x14ac:dyDescent="0.25">
      <c r="A789" s="1"/>
      <c r="B789" s="1"/>
      <c r="C789" s="1"/>
      <c r="D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4.25" customHeight="1" x14ac:dyDescent="0.25">
      <c r="A790" s="1"/>
      <c r="B790" s="1"/>
      <c r="C790" s="1"/>
      <c r="D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4.25" customHeight="1" x14ac:dyDescent="0.25">
      <c r="A791" s="1"/>
      <c r="B791" s="1"/>
      <c r="C791" s="1"/>
      <c r="D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4.25" customHeight="1" x14ac:dyDescent="0.25">
      <c r="A792" s="1"/>
      <c r="B792" s="1"/>
      <c r="C792" s="1"/>
      <c r="D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4.25" customHeight="1" x14ac:dyDescent="0.25">
      <c r="A793" s="1"/>
      <c r="B793" s="1"/>
      <c r="C793" s="1"/>
      <c r="D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4.25" customHeight="1" x14ac:dyDescent="0.25">
      <c r="A794" s="1"/>
      <c r="B794" s="1"/>
      <c r="C794" s="1"/>
      <c r="D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4.25" customHeight="1" x14ac:dyDescent="0.25">
      <c r="A795" s="1"/>
      <c r="B795" s="1"/>
      <c r="C795" s="1"/>
      <c r="D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4.25" customHeight="1" x14ac:dyDescent="0.25">
      <c r="A796" s="1"/>
      <c r="B796" s="1"/>
      <c r="C796" s="1"/>
      <c r="D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4.25" customHeight="1" x14ac:dyDescent="0.25">
      <c r="A797" s="1"/>
      <c r="B797" s="1"/>
      <c r="C797" s="1"/>
      <c r="D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4.25" customHeight="1" x14ac:dyDescent="0.25">
      <c r="A798" s="1"/>
      <c r="B798" s="1"/>
      <c r="C798" s="1"/>
      <c r="D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4.25" customHeight="1" x14ac:dyDescent="0.25">
      <c r="A799" s="1"/>
      <c r="B799" s="1"/>
      <c r="C799" s="1"/>
      <c r="D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4.25" customHeight="1" x14ac:dyDescent="0.25">
      <c r="A800" s="1"/>
      <c r="B800" s="1"/>
      <c r="C800" s="1"/>
      <c r="D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4.25" customHeight="1" x14ac:dyDescent="0.25">
      <c r="A801" s="1"/>
      <c r="B801" s="1"/>
      <c r="C801" s="1"/>
      <c r="D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4.25" customHeight="1" x14ac:dyDescent="0.25">
      <c r="A802" s="1"/>
      <c r="B802" s="1"/>
      <c r="C802" s="1"/>
      <c r="D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4.25" customHeight="1" x14ac:dyDescent="0.25">
      <c r="A803" s="1"/>
      <c r="B803" s="1"/>
      <c r="C803" s="1"/>
      <c r="D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4.25" customHeight="1" x14ac:dyDescent="0.25">
      <c r="A804" s="1"/>
      <c r="B804" s="1"/>
      <c r="C804" s="1"/>
      <c r="D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4.25" customHeight="1" x14ac:dyDescent="0.25">
      <c r="A805" s="1"/>
      <c r="B805" s="1"/>
      <c r="C805" s="1"/>
      <c r="D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4.25" customHeight="1" x14ac:dyDescent="0.25">
      <c r="A806" s="1"/>
      <c r="B806" s="1"/>
      <c r="C806" s="1"/>
      <c r="D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4.25" customHeight="1" x14ac:dyDescent="0.25">
      <c r="A807" s="1"/>
      <c r="B807" s="1"/>
      <c r="C807" s="1"/>
      <c r="D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4.25" customHeight="1" x14ac:dyDescent="0.25">
      <c r="A808" s="1"/>
      <c r="B808" s="1"/>
      <c r="C808" s="1"/>
      <c r="D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4.25" customHeight="1" x14ac:dyDescent="0.25">
      <c r="A809" s="1"/>
      <c r="B809" s="1"/>
      <c r="C809" s="1"/>
      <c r="D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4.25" customHeight="1" x14ac:dyDescent="0.25">
      <c r="A810" s="1"/>
      <c r="B810" s="1"/>
      <c r="C810" s="1"/>
      <c r="D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4.25" customHeight="1" x14ac:dyDescent="0.25">
      <c r="A811" s="1"/>
      <c r="B811" s="1"/>
      <c r="C811" s="1"/>
      <c r="D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4.25" customHeight="1" x14ac:dyDescent="0.25">
      <c r="A812" s="1"/>
      <c r="B812" s="1"/>
      <c r="C812" s="1"/>
      <c r="D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4.25" customHeight="1" x14ac:dyDescent="0.25">
      <c r="A813" s="1"/>
      <c r="B813" s="1"/>
      <c r="C813" s="1"/>
      <c r="D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4.25" customHeight="1" x14ac:dyDescent="0.25">
      <c r="A814" s="1"/>
      <c r="B814" s="1"/>
      <c r="C814" s="1"/>
      <c r="D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4.25" customHeight="1" x14ac:dyDescent="0.25">
      <c r="A815" s="1"/>
      <c r="B815" s="1"/>
      <c r="C815" s="1"/>
      <c r="D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4.25" customHeight="1" x14ac:dyDescent="0.25">
      <c r="A816" s="1"/>
      <c r="B816" s="1"/>
      <c r="C816" s="1"/>
      <c r="D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4.25" customHeight="1" x14ac:dyDescent="0.25">
      <c r="A817" s="1"/>
      <c r="B817" s="1"/>
      <c r="C817" s="1"/>
      <c r="D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4.25" customHeight="1" x14ac:dyDescent="0.25">
      <c r="A818" s="1"/>
      <c r="B818" s="1"/>
      <c r="C818" s="1"/>
      <c r="D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4.25" customHeight="1" x14ac:dyDescent="0.25">
      <c r="A819" s="1"/>
      <c r="B819" s="1"/>
      <c r="C819" s="1"/>
      <c r="D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4.25" customHeight="1" x14ac:dyDescent="0.25">
      <c r="A820" s="1"/>
      <c r="B820" s="1"/>
      <c r="C820" s="1"/>
      <c r="D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4.25" customHeight="1" x14ac:dyDescent="0.25">
      <c r="A821" s="1"/>
      <c r="B821" s="1"/>
      <c r="C821" s="1"/>
      <c r="D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4.25" customHeight="1" x14ac:dyDescent="0.25">
      <c r="A822" s="1"/>
      <c r="B822" s="1"/>
      <c r="C822" s="1"/>
      <c r="D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4.25" customHeight="1" x14ac:dyDescent="0.25">
      <c r="A823" s="1"/>
      <c r="B823" s="1"/>
      <c r="C823" s="1"/>
      <c r="D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4.25" customHeight="1" x14ac:dyDescent="0.25">
      <c r="A824" s="1"/>
      <c r="B824" s="1"/>
      <c r="C824" s="1"/>
      <c r="D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4.25" customHeight="1" x14ac:dyDescent="0.25">
      <c r="A825" s="1"/>
      <c r="B825" s="1"/>
      <c r="C825" s="1"/>
      <c r="D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4.25" customHeight="1" x14ac:dyDescent="0.25">
      <c r="A826" s="1"/>
      <c r="B826" s="1"/>
      <c r="C826" s="1"/>
      <c r="D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4.25" customHeight="1" x14ac:dyDescent="0.25">
      <c r="A827" s="1"/>
      <c r="B827" s="1"/>
      <c r="C827" s="1"/>
      <c r="D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4.25" customHeight="1" x14ac:dyDescent="0.25">
      <c r="A828" s="1"/>
      <c r="B828" s="1"/>
      <c r="C828" s="1"/>
      <c r="D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4.25" customHeight="1" x14ac:dyDescent="0.25">
      <c r="A829" s="1"/>
      <c r="B829" s="1"/>
      <c r="C829" s="1"/>
      <c r="D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4.25" customHeight="1" x14ac:dyDescent="0.25">
      <c r="A830" s="1"/>
      <c r="B830" s="1"/>
      <c r="C830" s="1"/>
      <c r="D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4.25" customHeight="1" x14ac:dyDescent="0.25">
      <c r="A831" s="1"/>
      <c r="B831" s="1"/>
      <c r="C831" s="1"/>
      <c r="D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4.25" customHeight="1" x14ac:dyDescent="0.25">
      <c r="A832" s="1"/>
      <c r="B832" s="1"/>
      <c r="C832" s="1"/>
      <c r="D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4.25" customHeight="1" x14ac:dyDescent="0.25">
      <c r="A833" s="1"/>
      <c r="B833" s="1"/>
      <c r="C833" s="1"/>
      <c r="D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4.25" customHeight="1" x14ac:dyDescent="0.25">
      <c r="A834" s="1"/>
      <c r="B834" s="1"/>
      <c r="C834" s="1"/>
      <c r="D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4.25" customHeight="1" x14ac:dyDescent="0.25">
      <c r="A835" s="1"/>
      <c r="B835" s="1"/>
      <c r="C835" s="1"/>
      <c r="D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4.25" customHeight="1" x14ac:dyDescent="0.25">
      <c r="A836" s="1"/>
      <c r="B836" s="1"/>
      <c r="C836" s="1"/>
      <c r="D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4.25" customHeight="1" x14ac:dyDescent="0.25">
      <c r="A837" s="1"/>
      <c r="B837" s="1"/>
      <c r="C837" s="1"/>
      <c r="D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4.25" customHeight="1" x14ac:dyDescent="0.25">
      <c r="A838" s="1"/>
      <c r="B838" s="1"/>
      <c r="C838" s="1"/>
      <c r="D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4.25" customHeight="1" x14ac:dyDescent="0.25">
      <c r="A839" s="1"/>
      <c r="B839" s="1"/>
      <c r="C839" s="1"/>
      <c r="D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4.25" customHeight="1" x14ac:dyDescent="0.25">
      <c r="A840" s="1"/>
      <c r="B840" s="1"/>
      <c r="C840" s="1"/>
      <c r="D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4.25" customHeight="1" x14ac:dyDescent="0.25">
      <c r="A841" s="1"/>
      <c r="B841" s="1"/>
      <c r="C841" s="1"/>
      <c r="D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4.25" customHeight="1" x14ac:dyDescent="0.25">
      <c r="A842" s="1"/>
      <c r="B842" s="1"/>
      <c r="C842" s="1"/>
      <c r="D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4.25" customHeight="1" x14ac:dyDescent="0.25">
      <c r="A843" s="1"/>
      <c r="B843" s="1"/>
      <c r="C843" s="1"/>
      <c r="D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4.25" customHeight="1" x14ac:dyDescent="0.25">
      <c r="A844" s="1"/>
      <c r="B844" s="1"/>
      <c r="C844" s="1"/>
      <c r="D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4.25" customHeight="1" x14ac:dyDescent="0.25">
      <c r="A845" s="1"/>
      <c r="B845" s="1"/>
      <c r="C845" s="1"/>
      <c r="D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4.25" customHeight="1" x14ac:dyDescent="0.25">
      <c r="A846" s="1"/>
      <c r="B846" s="1"/>
      <c r="C846" s="1"/>
      <c r="D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4.25" customHeight="1" x14ac:dyDescent="0.25">
      <c r="A847" s="1"/>
      <c r="B847" s="1"/>
      <c r="C847" s="1"/>
      <c r="D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4.25" customHeight="1" x14ac:dyDescent="0.25">
      <c r="A848" s="1"/>
      <c r="B848" s="1"/>
      <c r="C848" s="1"/>
      <c r="D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4.25" customHeight="1" x14ac:dyDescent="0.25">
      <c r="A849" s="1"/>
      <c r="B849" s="1"/>
      <c r="C849" s="1"/>
      <c r="D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4.25" customHeight="1" x14ac:dyDescent="0.25">
      <c r="A850" s="1"/>
      <c r="B850" s="1"/>
      <c r="C850" s="1"/>
      <c r="D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4.25" customHeight="1" x14ac:dyDescent="0.25">
      <c r="A851" s="1"/>
      <c r="B851" s="1"/>
      <c r="C851" s="1"/>
      <c r="D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4.25" customHeight="1" x14ac:dyDescent="0.25">
      <c r="A852" s="1"/>
      <c r="B852" s="1"/>
      <c r="C852" s="1"/>
      <c r="D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4.25" customHeight="1" x14ac:dyDescent="0.25">
      <c r="A853" s="1"/>
      <c r="B853" s="1"/>
      <c r="C853" s="1"/>
      <c r="D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4.25" customHeight="1" x14ac:dyDescent="0.25">
      <c r="A854" s="1"/>
      <c r="B854" s="1"/>
      <c r="C854" s="1"/>
      <c r="D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4.25" customHeight="1" x14ac:dyDescent="0.25">
      <c r="A855" s="1"/>
      <c r="B855" s="1"/>
      <c r="C855" s="1"/>
      <c r="D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4.25" customHeight="1" x14ac:dyDescent="0.25">
      <c r="A856" s="1"/>
      <c r="B856" s="1"/>
      <c r="C856" s="1"/>
      <c r="D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4.25" customHeight="1" x14ac:dyDescent="0.25">
      <c r="A857" s="1"/>
      <c r="B857" s="1"/>
      <c r="C857" s="1"/>
      <c r="D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4.25" customHeight="1" x14ac:dyDescent="0.25">
      <c r="A858" s="1"/>
      <c r="B858" s="1"/>
      <c r="C858" s="1"/>
      <c r="D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4.25" customHeight="1" x14ac:dyDescent="0.25">
      <c r="A859" s="1"/>
      <c r="B859" s="1"/>
      <c r="C859" s="1"/>
      <c r="D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4.25" customHeight="1" x14ac:dyDescent="0.25">
      <c r="A860" s="1"/>
      <c r="B860" s="1"/>
      <c r="C860" s="1"/>
      <c r="D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4.25" customHeight="1" x14ac:dyDescent="0.25">
      <c r="A861" s="1"/>
      <c r="B861" s="1"/>
      <c r="C861" s="1"/>
      <c r="D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4.25" customHeight="1" x14ac:dyDescent="0.25">
      <c r="A862" s="1"/>
      <c r="B862" s="1"/>
      <c r="C862" s="1"/>
      <c r="D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4.25" customHeight="1" x14ac:dyDescent="0.25">
      <c r="A863" s="1"/>
      <c r="B863" s="1"/>
      <c r="C863" s="1"/>
      <c r="D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4.25" customHeight="1" x14ac:dyDescent="0.25">
      <c r="A864" s="1"/>
      <c r="B864" s="1"/>
      <c r="C864" s="1"/>
      <c r="D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4.25" customHeight="1" x14ac:dyDescent="0.25">
      <c r="A865" s="1"/>
      <c r="B865" s="1"/>
      <c r="C865" s="1"/>
      <c r="D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4.25" customHeight="1" x14ac:dyDescent="0.25">
      <c r="A866" s="1"/>
      <c r="B866" s="1"/>
      <c r="C866" s="1"/>
      <c r="D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4.25" customHeight="1" x14ac:dyDescent="0.25">
      <c r="A867" s="1"/>
      <c r="B867" s="1"/>
      <c r="C867" s="1"/>
      <c r="D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4.25" customHeight="1" x14ac:dyDescent="0.25">
      <c r="A868" s="1"/>
      <c r="B868" s="1"/>
      <c r="C868" s="1"/>
      <c r="D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4.25" customHeight="1" x14ac:dyDescent="0.25">
      <c r="A869" s="1"/>
      <c r="B869" s="1"/>
      <c r="C869" s="1"/>
      <c r="D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4.25" customHeight="1" x14ac:dyDescent="0.25">
      <c r="A870" s="1"/>
      <c r="B870" s="1"/>
      <c r="C870" s="1"/>
      <c r="D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4.25" customHeight="1" x14ac:dyDescent="0.25">
      <c r="A871" s="1"/>
      <c r="B871" s="1"/>
      <c r="C871" s="1"/>
      <c r="D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4.25" customHeight="1" x14ac:dyDescent="0.25">
      <c r="A872" s="1"/>
      <c r="B872" s="1"/>
      <c r="C872" s="1"/>
      <c r="D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4.25" customHeight="1" x14ac:dyDescent="0.25">
      <c r="A873" s="1"/>
      <c r="B873" s="1"/>
      <c r="C873" s="1"/>
      <c r="D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4.25" customHeight="1" x14ac:dyDescent="0.25">
      <c r="A874" s="1"/>
      <c r="B874" s="1"/>
      <c r="C874" s="1"/>
      <c r="D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4.25" customHeight="1" x14ac:dyDescent="0.25">
      <c r="A875" s="1"/>
      <c r="B875" s="1"/>
      <c r="C875" s="1"/>
      <c r="D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4.25" customHeight="1" x14ac:dyDescent="0.25">
      <c r="A876" s="1"/>
      <c r="B876" s="1"/>
      <c r="C876" s="1"/>
      <c r="D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4.25" customHeight="1" x14ac:dyDescent="0.25">
      <c r="A877" s="1"/>
      <c r="B877" s="1"/>
      <c r="C877" s="1"/>
      <c r="D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4.25" customHeight="1" x14ac:dyDescent="0.25">
      <c r="A878" s="1"/>
      <c r="B878" s="1"/>
      <c r="C878" s="1"/>
      <c r="D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4.25" customHeight="1" x14ac:dyDescent="0.25">
      <c r="A879" s="1"/>
      <c r="B879" s="1"/>
      <c r="C879" s="1"/>
      <c r="D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4.25" customHeight="1" x14ac:dyDescent="0.25">
      <c r="A880" s="1"/>
      <c r="B880" s="1"/>
      <c r="C880" s="1"/>
      <c r="D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4.25" customHeight="1" x14ac:dyDescent="0.25">
      <c r="A881" s="1"/>
      <c r="B881" s="1"/>
      <c r="C881" s="1"/>
      <c r="D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4.25" customHeight="1" x14ac:dyDescent="0.25">
      <c r="A882" s="1"/>
      <c r="B882" s="1"/>
      <c r="C882" s="1"/>
      <c r="D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4.25" customHeight="1" x14ac:dyDescent="0.25">
      <c r="A883" s="1"/>
      <c r="B883" s="1"/>
      <c r="C883" s="1"/>
      <c r="D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4.25" customHeight="1" x14ac:dyDescent="0.25">
      <c r="A884" s="1"/>
      <c r="B884" s="1"/>
      <c r="C884" s="1"/>
      <c r="D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4.25" customHeight="1" x14ac:dyDescent="0.25">
      <c r="A885" s="1"/>
      <c r="B885" s="1"/>
      <c r="C885" s="1"/>
      <c r="D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4.25" customHeight="1" x14ac:dyDescent="0.25">
      <c r="A886" s="1"/>
      <c r="B886" s="1"/>
      <c r="C886" s="1"/>
      <c r="D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4.25" customHeight="1" x14ac:dyDescent="0.25">
      <c r="A887" s="1"/>
      <c r="B887" s="1"/>
      <c r="C887" s="1"/>
      <c r="D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4.25" customHeight="1" x14ac:dyDescent="0.25">
      <c r="A888" s="1"/>
      <c r="B888" s="1"/>
      <c r="C888" s="1"/>
      <c r="D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4.25" customHeight="1" x14ac:dyDescent="0.25">
      <c r="A889" s="1"/>
      <c r="B889" s="1"/>
      <c r="C889" s="1"/>
      <c r="D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4.25" customHeight="1" x14ac:dyDescent="0.25">
      <c r="A890" s="1"/>
      <c r="B890" s="1"/>
      <c r="C890" s="1"/>
      <c r="D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4.25" customHeight="1" x14ac:dyDescent="0.25">
      <c r="A891" s="1"/>
      <c r="B891" s="1"/>
      <c r="C891" s="1"/>
      <c r="D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4.25" customHeight="1" x14ac:dyDescent="0.25">
      <c r="A892" s="1"/>
      <c r="B892" s="1"/>
      <c r="C892" s="1"/>
      <c r="D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4.25" customHeight="1" x14ac:dyDescent="0.25">
      <c r="A893" s="1"/>
      <c r="B893" s="1"/>
      <c r="C893" s="1"/>
      <c r="D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4.25" customHeight="1" x14ac:dyDescent="0.25">
      <c r="A894" s="1"/>
      <c r="B894" s="1"/>
      <c r="C894" s="1"/>
      <c r="D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4.25" customHeight="1" x14ac:dyDescent="0.25">
      <c r="A895" s="1"/>
      <c r="B895" s="1"/>
      <c r="C895" s="1"/>
      <c r="D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4.25" customHeight="1" x14ac:dyDescent="0.25">
      <c r="A896" s="1"/>
      <c r="B896" s="1"/>
      <c r="C896" s="1"/>
      <c r="D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4.25" customHeight="1" x14ac:dyDescent="0.25">
      <c r="A897" s="1"/>
      <c r="B897" s="1"/>
      <c r="C897" s="1"/>
      <c r="D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4.25" customHeight="1" x14ac:dyDescent="0.25">
      <c r="A898" s="1"/>
      <c r="B898" s="1"/>
      <c r="C898" s="1"/>
      <c r="D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4.25" customHeight="1" x14ac:dyDescent="0.25">
      <c r="A899" s="1"/>
      <c r="B899" s="1"/>
      <c r="C899" s="1"/>
      <c r="D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4.25" customHeight="1" x14ac:dyDescent="0.25">
      <c r="A900" s="1"/>
      <c r="B900" s="1"/>
      <c r="C900" s="1"/>
      <c r="D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4.25" customHeight="1" x14ac:dyDescent="0.25">
      <c r="A901" s="1"/>
      <c r="B901" s="1"/>
      <c r="C901" s="1"/>
      <c r="D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4.25" customHeight="1" x14ac:dyDescent="0.25">
      <c r="A902" s="1"/>
      <c r="B902" s="1"/>
      <c r="C902" s="1"/>
      <c r="D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4.25" customHeight="1" x14ac:dyDescent="0.25">
      <c r="A903" s="1"/>
      <c r="B903" s="1"/>
      <c r="C903" s="1"/>
      <c r="D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4.25" customHeight="1" x14ac:dyDescent="0.25">
      <c r="A904" s="1"/>
      <c r="B904" s="1"/>
      <c r="C904" s="1"/>
      <c r="D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4.25" customHeight="1" x14ac:dyDescent="0.25">
      <c r="A905" s="1"/>
      <c r="B905" s="1"/>
      <c r="C905" s="1"/>
      <c r="D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4.25" customHeight="1" x14ac:dyDescent="0.25">
      <c r="A906" s="1"/>
      <c r="B906" s="1"/>
      <c r="C906" s="1"/>
      <c r="D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4.25" customHeight="1" x14ac:dyDescent="0.25">
      <c r="A907" s="1"/>
      <c r="B907" s="1"/>
      <c r="C907" s="1"/>
      <c r="D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4.25" customHeight="1" x14ac:dyDescent="0.25">
      <c r="A908" s="1"/>
      <c r="B908" s="1"/>
      <c r="C908" s="1"/>
      <c r="D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4.25" customHeight="1" x14ac:dyDescent="0.25">
      <c r="A909" s="1"/>
      <c r="B909" s="1"/>
      <c r="C909" s="1"/>
      <c r="D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4.25" customHeight="1" x14ac:dyDescent="0.25">
      <c r="A910" s="1"/>
      <c r="B910" s="1"/>
      <c r="C910" s="1"/>
      <c r="D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4.25" customHeight="1" x14ac:dyDescent="0.25">
      <c r="A911" s="1"/>
      <c r="B911" s="1"/>
      <c r="C911" s="1"/>
      <c r="D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4.25" customHeight="1" x14ac:dyDescent="0.25">
      <c r="A912" s="1"/>
      <c r="B912" s="1"/>
      <c r="C912" s="1"/>
      <c r="D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4.25" customHeight="1" x14ac:dyDescent="0.25">
      <c r="A913" s="1"/>
      <c r="B913" s="1"/>
      <c r="C913" s="1"/>
      <c r="D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4.25" customHeight="1" x14ac:dyDescent="0.25">
      <c r="A914" s="1"/>
      <c r="B914" s="1"/>
      <c r="C914" s="1"/>
      <c r="D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4.25" customHeight="1" x14ac:dyDescent="0.25">
      <c r="A915" s="1"/>
      <c r="B915" s="1"/>
      <c r="C915" s="1"/>
      <c r="D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4.25" customHeight="1" x14ac:dyDescent="0.25">
      <c r="A916" s="1"/>
      <c r="B916" s="1"/>
      <c r="C916" s="1"/>
      <c r="D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4.25" customHeight="1" x14ac:dyDescent="0.25">
      <c r="A917" s="1"/>
      <c r="B917" s="1"/>
      <c r="C917" s="1"/>
      <c r="D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4.25" customHeight="1" x14ac:dyDescent="0.25">
      <c r="A918" s="1"/>
      <c r="B918" s="1"/>
      <c r="C918" s="1"/>
      <c r="D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4.25" customHeight="1" x14ac:dyDescent="0.25">
      <c r="A919" s="1"/>
      <c r="B919" s="1"/>
      <c r="C919" s="1"/>
      <c r="D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4.25" customHeight="1" x14ac:dyDescent="0.25">
      <c r="A920" s="1"/>
      <c r="B920" s="1"/>
      <c r="C920" s="1"/>
      <c r="D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4.25" customHeight="1" x14ac:dyDescent="0.25">
      <c r="A921" s="1"/>
      <c r="B921" s="1"/>
      <c r="C921" s="1"/>
      <c r="D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4.25" customHeight="1" x14ac:dyDescent="0.25">
      <c r="A922" s="1"/>
      <c r="B922" s="1"/>
      <c r="C922" s="1"/>
      <c r="D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4.25" customHeight="1" x14ac:dyDescent="0.25">
      <c r="A923" s="1"/>
      <c r="B923" s="1"/>
      <c r="C923" s="1"/>
      <c r="D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4.25" customHeight="1" x14ac:dyDescent="0.25">
      <c r="A924" s="1"/>
      <c r="B924" s="1"/>
      <c r="C924" s="1"/>
      <c r="D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4.25" customHeight="1" x14ac:dyDescent="0.25">
      <c r="A925" s="1"/>
      <c r="B925" s="1"/>
      <c r="C925" s="1"/>
      <c r="D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4.25" customHeight="1" x14ac:dyDescent="0.25">
      <c r="A926" s="1"/>
      <c r="B926" s="1"/>
      <c r="C926" s="1"/>
      <c r="D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4.25" customHeight="1" x14ac:dyDescent="0.25">
      <c r="A927" s="1"/>
      <c r="B927" s="1"/>
      <c r="C927" s="1"/>
      <c r="D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4.25" customHeight="1" x14ac:dyDescent="0.25">
      <c r="A928" s="1"/>
      <c r="B928" s="1"/>
      <c r="C928" s="1"/>
      <c r="D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4.25" customHeight="1" x14ac:dyDescent="0.25">
      <c r="A929" s="1"/>
      <c r="B929" s="1"/>
      <c r="C929" s="1"/>
      <c r="D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4.25" customHeight="1" x14ac:dyDescent="0.25">
      <c r="A930" s="1"/>
      <c r="B930" s="1"/>
      <c r="C930" s="1"/>
      <c r="D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4.25" customHeight="1" x14ac:dyDescent="0.25">
      <c r="A931" s="1"/>
      <c r="B931" s="1"/>
      <c r="C931" s="1"/>
      <c r="D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4.25" customHeight="1" x14ac:dyDescent="0.25">
      <c r="A932" s="1"/>
      <c r="B932" s="1"/>
      <c r="C932" s="1"/>
      <c r="D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4.25" customHeight="1" x14ac:dyDescent="0.25">
      <c r="A933" s="1"/>
      <c r="B933" s="1"/>
      <c r="C933" s="1"/>
      <c r="D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4.25" customHeight="1" x14ac:dyDescent="0.25">
      <c r="A934" s="1"/>
      <c r="B934" s="1"/>
      <c r="C934" s="1"/>
      <c r="D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4.25" customHeight="1" x14ac:dyDescent="0.25">
      <c r="A935" s="1"/>
      <c r="B935" s="1"/>
      <c r="C935" s="1"/>
      <c r="D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4.25" customHeight="1" x14ac:dyDescent="0.25">
      <c r="A936" s="1"/>
      <c r="B936" s="1"/>
      <c r="C936" s="1"/>
      <c r="D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4.25" customHeight="1" x14ac:dyDescent="0.25">
      <c r="A937" s="1"/>
      <c r="B937" s="1"/>
      <c r="C937" s="1"/>
      <c r="D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4.25" customHeight="1" x14ac:dyDescent="0.25">
      <c r="A938" s="1"/>
      <c r="B938" s="1"/>
      <c r="C938" s="1"/>
      <c r="D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4.25" customHeight="1" x14ac:dyDescent="0.25">
      <c r="A939" s="1"/>
      <c r="B939" s="1"/>
      <c r="C939" s="1"/>
      <c r="D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4.25" customHeight="1" x14ac:dyDescent="0.25">
      <c r="A940" s="1"/>
      <c r="B940" s="1"/>
      <c r="C940" s="1"/>
      <c r="D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4.25" customHeight="1" x14ac:dyDescent="0.25">
      <c r="A941" s="1"/>
      <c r="B941" s="1"/>
      <c r="C941" s="1"/>
      <c r="D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4.25" customHeight="1" x14ac:dyDescent="0.25">
      <c r="A942" s="1"/>
      <c r="B942" s="1"/>
      <c r="C942" s="1"/>
      <c r="D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4.25" customHeight="1" x14ac:dyDescent="0.25">
      <c r="A943" s="1"/>
      <c r="B943" s="1"/>
      <c r="C943" s="1"/>
      <c r="D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4.25" customHeight="1" x14ac:dyDescent="0.25">
      <c r="A944" s="1"/>
      <c r="B944" s="1"/>
      <c r="C944" s="1"/>
      <c r="D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4.25" customHeight="1" x14ac:dyDescent="0.25">
      <c r="A945" s="1"/>
      <c r="B945" s="1"/>
      <c r="C945" s="1"/>
      <c r="D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4.25" customHeight="1" x14ac:dyDescent="0.25">
      <c r="A946" s="1"/>
      <c r="B946" s="1"/>
      <c r="C946" s="1"/>
      <c r="D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4.25" customHeight="1" x14ac:dyDescent="0.25">
      <c r="A947" s="1"/>
      <c r="B947" s="1"/>
      <c r="C947" s="1"/>
      <c r="D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4.25" customHeight="1" x14ac:dyDescent="0.25">
      <c r="A948" s="1"/>
      <c r="B948" s="1"/>
      <c r="C948" s="1"/>
      <c r="D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4.25" customHeight="1" x14ac:dyDescent="0.25">
      <c r="A949" s="1"/>
      <c r="B949" s="1"/>
      <c r="C949" s="1"/>
      <c r="D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4.25" customHeight="1" x14ac:dyDescent="0.25">
      <c r="A950" s="1"/>
      <c r="B950" s="1"/>
      <c r="C950" s="1"/>
      <c r="D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4.25" customHeight="1" x14ac:dyDescent="0.25">
      <c r="A951" s="1"/>
      <c r="B951" s="1"/>
      <c r="C951" s="1"/>
      <c r="D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4.25" customHeight="1" x14ac:dyDescent="0.25">
      <c r="A952" s="1"/>
      <c r="B952" s="1"/>
      <c r="C952" s="1"/>
      <c r="D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4.25" customHeight="1" x14ac:dyDescent="0.25">
      <c r="A953" s="1"/>
      <c r="B953" s="1"/>
      <c r="C953" s="1"/>
      <c r="D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4.25" customHeight="1" x14ac:dyDescent="0.25">
      <c r="A954" s="1"/>
      <c r="B954" s="1"/>
      <c r="C954" s="1"/>
      <c r="D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4.25" customHeight="1" x14ac:dyDescent="0.25">
      <c r="A955" s="1"/>
      <c r="B955" s="1"/>
      <c r="C955" s="1"/>
      <c r="D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4.25" customHeight="1" x14ac:dyDescent="0.25">
      <c r="A956" s="1"/>
      <c r="B956" s="1"/>
      <c r="C956" s="1"/>
      <c r="D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4.25" customHeight="1" x14ac:dyDescent="0.25">
      <c r="A957" s="1"/>
      <c r="B957" s="1"/>
      <c r="C957" s="1"/>
      <c r="D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4.25" customHeight="1" x14ac:dyDescent="0.25">
      <c r="A958" s="1"/>
      <c r="B958" s="1"/>
      <c r="C958" s="1"/>
      <c r="D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4.25" customHeight="1" x14ac:dyDescent="0.25">
      <c r="A959" s="1"/>
      <c r="B959" s="1"/>
      <c r="C959" s="1"/>
      <c r="D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4.25" customHeight="1" x14ac:dyDescent="0.25">
      <c r="A960" s="1"/>
      <c r="B960" s="1"/>
      <c r="C960" s="1"/>
      <c r="D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4.25" customHeight="1" x14ac:dyDescent="0.25">
      <c r="A961" s="1"/>
      <c r="B961" s="1"/>
      <c r="C961" s="1"/>
      <c r="D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4.25" customHeight="1" x14ac:dyDescent="0.25">
      <c r="A962" s="1"/>
      <c r="B962" s="1"/>
      <c r="C962" s="1"/>
      <c r="D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4.25" customHeight="1" x14ac:dyDescent="0.25">
      <c r="A963" s="1"/>
      <c r="B963" s="1"/>
      <c r="C963" s="1"/>
      <c r="D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4.25" customHeight="1" x14ac:dyDescent="0.25">
      <c r="A964" s="1"/>
      <c r="B964" s="1"/>
      <c r="C964" s="1"/>
      <c r="D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4.25" customHeight="1" x14ac:dyDescent="0.25">
      <c r="A965" s="1"/>
      <c r="B965" s="1"/>
      <c r="C965" s="1"/>
      <c r="D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4.25" customHeight="1" x14ac:dyDescent="0.25">
      <c r="A966" s="1"/>
      <c r="B966" s="1"/>
      <c r="C966" s="1"/>
      <c r="D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4.25" customHeight="1" x14ac:dyDescent="0.25">
      <c r="A967" s="1"/>
      <c r="B967" s="1"/>
      <c r="C967" s="1"/>
      <c r="D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4.25" customHeight="1" x14ac:dyDescent="0.25">
      <c r="A968" s="1"/>
      <c r="B968" s="1"/>
      <c r="C968" s="1"/>
      <c r="D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4.25" customHeight="1" x14ac:dyDescent="0.25">
      <c r="A969" s="1"/>
      <c r="B969" s="1"/>
      <c r="C969" s="1"/>
      <c r="D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4.25" customHeight="1" x14ac:dyDescent="0.25">
      <c r="A970" s="1"/>
      <c r="B970" s="1"/>
      <c r="C970" s="1"/>
      <c r="D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4.25" customHeight="1" x14ac:dyDescent="0.25">
      <c r="A971" s="1"/>
      <c r="B971" s="1"/>
      <c r="C971" s="1"/>
      <c r="D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4.25" customHeight="1" x14ac:dyDescent="0.25">
      <c r="A972" s="1"/>
      <c r="B972" s="1"/>
      <c r="C972" s="1"/>
      <c r="D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4.25" customHeight="1" x14ac:dyDescent="0.25">
      <c r="A973" s="1"/>
      <c r="B973" s="1"/>
      <c r="C973" s="1"/>
      <c r="D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4.25" customHeight="1" x14ac:dyDescent="0.25">
      <c r="A974" s="1"/>
      <c r="B974" s="1"/>
      <c r="C974" s="1"/>
      <c r="D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4.25" customHeight="1" x14ac:dyDescent="0.25">
      <c r="A975" s="1"/>
      <c r="B975" s="1"/>
      <c r="C975" s="1"/>
      <c r="D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4.25" customHeight="1" x14ac:dyDescent="0.25">
      <c r="A976" s="1"/>
      <c r="B976" s="1"/>
      <c r="C976" s="1"/>
      <c r="D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4.25" customHeight="1" x14ac:dyDescent="0.25">
      <c r="A977" s="1"/>
      <c r="B977" s="1"/>
      <c r="C977" s="1"/>
      <c r="D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4.25" customHeight="1" x14ac:dyDescent="0.25">
      <c r="A978" s="1"/>
      <c r="B978" s="1"/>
      <c r="C978" s="1"/>
      <c r="D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4.25" customHeight="1" x14ac:dyDescent="0.25">
      <c r="A979" s="1"/>
      <c r="B979" s="1"/>
      <c r="C979" s="1"/>
      <c r="D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4.25" customHeight="1" x14ac:dyDescent="0.25">
      <c r="A980" s="1"/>
      <c r="B980" s="1"/>
      <c r="C980" s="1"/>
      <c r="D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4.25" customHeight="1" x14ac:dyDescent="0.25">
      <c r="A981" s="1"/>
      <c r="B981" s="1"/>
      <c r="C981" s="1"/>
      <c r="D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4.25" customHeight="1" x14ac:dyDescent="0.25">
      <c r="A982" s="1"/>
      <c r="B982" s="1"/>
      <c r="C982" s="1"/>
      <c r="D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4.25" customHeight="1" x14ac:dyDescent="0.25">
      <c r="A983" s="1"/>
      <c r="B983" s="1"/>
      <c r="C983" s="1"/>
      <c r="D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4.25" customHeight="1" x14ac:dyDescent="0.25">
      <c r="A984" s="1"/>
      <c r="B984" s="1"/>
      <c r="C984" s="1"/>
      <c r="D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4.25" customHeight="1" x14ac:dyDescent="0.25">
      <c r="A985" s="1"/>
      <c r="B985" s="1"/>
      <c r="C985" s="1"/>
      <c r="D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4.25" customHeight="1" x14ac:dyDescent="0.25">
      <c r="A986" s="1"/>
      <c r="B986" s="1"/>
      <c r="C986" s="1"/>
      <c r="D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4.25" customHeight="1" x14ac:dyDescent="0.25">
      <c r="A987" s="1"/>
      <c r="B987" s="1"/>
      <c r="C987" s="1"/>
      <c r="D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4.25" customHeight="1" x14ac:dyDescent="0.25">
      <c r="A988" s="1"/>
      <c r="B988" s="1"/>
      <c r="C988" s="1"/>
      <c r="D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4.25" customHeight="1" x14ac:dyDescent="0.25">
      <c r="A989" s="1"/>
      <c r="B989" s="1"/>
      <c r="C989" s="1"/>
      <c r="D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4.25" customHeight="1" x14ac:dyDescent="0.25">
      <c r="A990" s="1"/>
      <c r="B990" s="1"/>
      <c r="C990" s="1"/>
      <c r="D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4.25" customHeight="1" x14ac:dyDescent="0.25">
      <c r="A991" s="1"/>
      <c r="B991" s="1"/>
      <c r="C991" s="1"/>
      <c r="D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</sheetData>
  <autoFilter ref="A4:AX150" xr:uid="{00000000-0009-0000-0000-000005000000}">
    <filterColumn colId="36">
      <filters>
        <filter val="1"/>
        <filter val="2050"/>
        <filter val="26"/>
        <filter val="4.1"/>
      </filters>
    </filterColumn>
  </autoFilter>
  <mergeCells count="7">
    <mergeCell ref="E1:AJ1"/>
    <mergeCell ref="E2:T2"/>
    <mergeCell ref="U2:AJ2"/>
    <mergeCell ref="E3:L3"/>
    <mergeCell ref="M3:T3"/>
    <mergeCell ref="U3:AB3"/>
    <mergeCell ref="AC3:AJ3"/>
  </mergeCell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Z9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"/>
  <cols>
    <col min="1" max="1" width="4" customWidth="1"/>
    <col min="2" max="2" width="7.7109375" customWidth="1"/>
    <col min="3" max="3" width="8.85546875" customWidth="1"/>
    <col min="4" max="4" width="9.140625" customWidth="1"/>
    <col min="5" max="15" width="11.5703125" customWidth="1"/>
    <col min="16" max="26" width="8" customWidth="1"/>
  </cols>
  <sheetData>
    <row r="1" spans="1:26" ht="14.25" customHeight="1" x14ac:dyDescent="0.25">
      <c r="A1" s="1"/>
      <c r="B1" s="1"/>
      <c r="C1" s="1"/>
      <c r="D1" s="4" t="s">
        <v>299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 t="s">
        <v>10</v>
      </c>
      <c r="B2" s="1" t="s">
        <v>11</v>
      </c>
      <c r="C2" s="1" t="s">
        <v>12</v>
      </c>
      <c r="D2" s="4" t="s">
        <v>300</v>
      </c>
      <c r="E2" s="1" t="s">
        <v>301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hidden="1" customHeight="1" x14ac:dyDescent="0.25">
      <c r="A3" s="1">
        <v>1</v>
      </c>
      <c r="B3" s="14" t="s">
        <v>37</v>
      </c>
      <c r="C3" s="1" t="s">
        <v>42</v>
      </c>
      <c r="D3" s="1"/>
      <c r="E3" s="1">
        <f>Üldinfo!E4</f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>
        <v>2</v>
      </c>
      <c r="B4" s="14" t="s">
        <v>76</v>
      </c>
      <c r="C4" s="1" t="s">
        <v>64</v>
      </c>
      <c r="D4" s="1">
        <v>3</v>
      </c>
      <c r="E4" s="1">
        <f>Üldinfo!E5</f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hidden="1" customHeight="1" x14ac:dyDescent="0.25">
      <c r="A5" s="1">
        <v>3</v>
      </c>
      <c r="B5" s="14" t="s">
        <v>37</v>
      </c>
      <c r="C5" s="1" t="s">
        <v>67</v>
      </c>
      <c r="D5" s="1"/>
      <c r="E5" s="1">
        <f>Üldinfo!E6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hidden="1" customHeight="1" x14ac:dyDescent="0.25">
      <c r="A6" s="1">
        <v>4</v>
      </c>
      <c r="B6" s="14" t="s">
        <v>76</v>
      </c>
      <c r="C6" s="1" t="s">
        <v>68</v>
      </c>
      <c r="D6" s="1"/>
      <c r="E6" s="1">
        <f>Üldinfo!E7</f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>
        <v>5</v>
      </c>
      <c r="B7" s="14" t="s">
        <v>76</v>
      </c>
      <c r="C7" s="1" t="s">
        <v>71</v>
      </c>
      <c r="D7" s="1">
        <v>3</v>
      </c>
      <c r="E7" s="1">
        <f>Üldinfo!E8</f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hidden="1" customHeight="1" x14ac:dyDescent="0.25">
      <c r="A8" s="1">
        <v>6</v>
      </c>
      <c r="B8" s="14" t="s">
        <v>76</v>
      </c>
      <c r="C8" s="1" t="s">
        <v>42</v>
      </c>
      <c r="D8" s="1"/>
      <c r="E8" s="1">
        <f>Üldinfo!E9</f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hidden="1" customHeight="1" x14ac:dyDescent="0.25">
      <c r="A9" s="1">
        <v>7</v>
      </c>
      <c r="B9" s="14" t="s">
        <v>119</v>
      </c>
      <c r="C9" s="1" t="s">
        <v>75</v>
      </c>
      <c r="D9" s="1"/>
      <c r="E9" s="1">
        <f>Üldinfo!E10</f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>
        <v>8</v>
      </c>
      <c r="B10" s="14" t="s">
        <v>37</v>
      </c>
      <c r="C10" s="1" t="s">
        <v>64</v>
      </c>
      <c r="D10" s="1">
        <v>3</v>
      </c>
      <c r="E10" s="1">
        <f>Üldinfo!E11</f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hidden="1" customHeight="1" x14ac:dyDescent="0.25">
      <c r="A11" s="1">
        <v>9</v>
      </c>
      <c r="B11" s="14" t="s">
        <v>37</v>
      </c>
      <c r="C11" s="1" t="s">
        <v>42</v>
      </c>
      <c r="D11" s="1"/>
      <c r="E11" s="1">
        <f>Üldinfo!E12</f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>
        <v>10</v>
      </c>
      <c r="B12" s="14" t="s">
        <v>37</v>
      </c>
      <c r="C12" s="1" t="s">
        <v>71</v>
      </c>
      <c r="D12" s="1">
        <v>3</v>
      </c>
      <c r="E12" s="1">
        <f>Üldinfo!E13</f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hidden="1" customHeight="1" x14ac:dyDescent="0.25">
      <c r="A13" s="1">
        <v>11</v>
      </c>
      <c r="B13" s="14" t="s">
        <v>76</v>
      </c>
      <c r="C13" s="1" t="s">
        <v>86</v>
      </c>
      <c r="D13" s="1"/>
      <c r="E13" s="1">
        <f>Üldinfo!E14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hidden="1" customHeight="1" x14ac:dyDescent="0.25">
      <c r="A14" s="1">
        <v>12</v>
      </c>
      <c r="B14" s="14" t="s">
        <v>37</v>
      </c>
      <c r="C14" s="1" t="s">
        <v>92</v>
      </c>
      <c r="D14" s="1"/>
      <c r="E14" s="1">
        <f>Üldinfo!E15</f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>
        <v>13</v>
      </c>
      <c r="B15" s="14" t="s">
        <v>37</v>
      </c>
      <c r="C15" s="1" t="s">
        <v>93</v>
      </c>
      <c r="D15" s="1">
        <v>3</v>
      </c>
      <c r="E15" s="1">
        <f>Üldinfo!E16</f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>
        <v>14</v>
      </c>
      <c r="B16" s="14" t="s">
        <v>76</v>
      </c>
      <c r="C16" s="1" t="s">
        <v>95</v>
      </c>
      <c r="D16" s="1">
        <v>3</v>
      </c>
      <c r="E16" s="1">
        <f>Üldinfo!E17</f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>
        <v>15</v>
      </c>
      <c r="B17" s="14" t="s">
        <v>37</v>
      </c>
      <c r="C17" s="1" t="s">
        <v>99</v>
      </c>
      <c r="D17" s="1">
        <v>3</v>
      </c>
      <c r="E17" s="1">
        <f>Üldinfo!E18</f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hidden="1" customHeight="1" x14ac:dyDescent="0.25">
      <c r="A18" s="1">
        <v>16</v>
      </c>
      <c r="B18" s="14" t="s">
        <v>76</v>
      </c>
      <c r="C18" s="1" t="s">
        <v>93</v>
      </c>
      <c r="D18" s="1"/>
      <c r="E18" s="1">
        <f>Üldinfo!E19</f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hidden="1" customHeight="1" x14ac:dyDescent="0.25">
      <c r="A19" s="1">
        <v>17</v>
      </c>
      <c r="B19" s="14" t="s">
        <v>37</v>
      </c>
      <c r="C19" s="1" t="s">
        <v>93</v>
      </c>
      <c r="D19" s="1"/>
      <c r="E19" s="1">
        <f>Üldinfo!E20</f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hidden="1" customHeight="1" x14ac:dyDescent="0.25">
      <c r="A20" s="1">
        <v>18</v>
      </c>
      <c r="B20" s="14" t="s">
        <v>37</v>
      </c>
      <c r="C20" s="1" t="s">
        <v>112</v>
      </c>
      <c r="D20" s="1"/>
      <c r="E20" s="1">
        <f>Üldinfo!E21</f>
        <v>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hidden="1" customHeight="1" x14ac:dyDescent="0.25">
      <c r="A21" s="1">
        <v>19</v>
      </c>
      <c r="B21" s="14" t="s">
        <v>165</v>
      </c>
      <c r="C21" s="1" t="s">
        <v>99</v>
      </c>
      <c r="D21" s="1"/>
      <c r="E21" s="1">
        <f>Üldinfo!E22</f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hidden="1" customHeight="1" x14ac:dyDescent="0.25">
      <c r="A22" s="1">
        <v>20</v>
      </c>
      <c r="B22" s="1" t="str">
        <f>Üldinfo!B23</f>
        <v>Mees</v>
      </c>
      <c r="C22" s="1" t="str">
        <f>Üldinfo!C23</f>
        <v>22-24 a</v>
      </c>
      <c r="D22" s="1"/>
      <c r="E22" s="1">
        <f>Üldinfo!E23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>
        <v>21</v>
      </c>
      <c r="B23" s="1" t="str">
        <f>Üldinfo!B24</f>
        <v>Naine</v>
      </c>
      <c r="C23" s="1" t="str">
        <f>Üldinfo!C24</f>
        <v>40+ a</v>
      </c>
      <c r="D23" s="1">
        <v>2</v>
      </c>
      <c r="E23" s="1">
        <f>Üldinfo!E24</f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hidden="1" customHeight="1" x14ac:dyDescent="0.25">
      <c r="A24" s="1">
        <v>22</v>
      </c>
      <c r="B24" s="1" t="str">
        <f>Üldinfo!B25</f>
        <v>Mees ?</v>
      </c>
      <c r="C24" s="1" t="str">
        <f>Üldinfo!C25</f>
        <v>25-35 a</v>
      </c>
      <c r="D24" s="1"/>
      <c r="E24" s="1">
        <f>Üldinfo!E25</f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>
        <v>23</v>
      </c>
      <c r="B25" s="1" t="str">
        <f>Üldinfo!B26</f>
        <v>Mees</v>
      </c>
      <c r="C25" s="1" t="str">
        <f>Üldinfo!C26</f>
        <v>50+ a</v>
      </c>
      <c r="D25" s="1">
        <v>2</v>
      </c>
      <c r="E25" s="1">
        <f>Üldinfo!E26</f>
        <v>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hidden="1" customHeight="1" x14ac:dyDescent="0.25">
      <c r="A26" s="1">
        <v>25</v>
      </c>
      <c r="B26" s="1" t="str">
        <f>Üldinfo!B27</f>
        <v>Naine ?</v>
      </c>
      <c r="C26" s="1" t="str">
        <f>Üldinfo!C27</f>
        <v>Täisk</v>
      </c>
      <c r="D26" s="1"/>
      <c r="E26" s="1">
        <f>Üldinfo!E27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hidden="1" customHeight="1" x14ac:dyDescent="0.25">
      <c r="A27" s="1">
        <v>26</v>
      </c>
      <c r="B27" s="1" t="str">
        <f>Üldinfo!B28</f>
        <v>Alaealine</v>
      </c>
      <c r="C27" s="1" t="str">
        <f>Üldinfo!C28</f>
        <v>5-9 a</v>
      </c>
      <c r="D27" s="1"/>
      <c r="E27" s="1">
        <f>Üldinfo!E28</f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hidden="1" customHeight="1" x14ac:dyDescent="0.25">
      <c r="A28" s="1">
        <v>27</v>
      </c>
      <c r="B28" s="1" t="str">
        <f>Üldinfo!B29</f>
        <v>Naine ?</v>
      </c>
      <c r="C28" s="1" t="str">
        <f>Üldinfo!C29</f>
        <v>Täisk</v>
      </c>
      <c r="D28" s="1"/>
      <c r="E28" s="1">
        <f>Üldinfo!E29</f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hidden="1" customHeight="1" x14ac:dyDescent="0.25">
      <c r="A29" s="1">
        <v>28</v>
      </c>
      <c r="B29" s="1" t="str">
        <f>Üldinfo!B30</f>
        <v>Mees</v>
      </c>
      <c r="C29" s="1" t="str">
        <f>Üldinfo!C30</f>
        <v>18-19 a</v>
      </c>
      <c r="D29" s="1"/>
      <c r="E29" s="1">
        <f>Üldinfo!E30</f>
        <v>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hidden="1" customHeight="1" x14ac:dyDescent="0.25">
      <c r="A30" s="1">
        <v>29</v>
      </c>
      <c r="B30" s="1" t="str">
        <f>Üldinfo!B31</f>
        <v>Naine ?</v>
      </c>
      <c r="C30" s="1" t="str">
        <f>Üldinfo!C31</f>
        <v>Täisk</v>
      </c>
      <c r="D30" s="1"/>
      <c r="E30" s="1">
        <f>Üldinfo!E31</f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hidden="1" customHeight="1" x14ac:dyDescent="0.25">
      <c r="A31" s="1">
        <v>30</v>
      </c>
      <c r="B31" s="14" t="s">
        <v>37</v>
      </c>
      <c r="C31" s="1" t="s">
        <v>133</v>
      </c>
      <c r="D31" s="1"/>
      <c r="E31" s="1">
        <f>Üldinfo!E32</f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>
        <v>31</v>
      </c>
      <c r="B32" s="1" t="str">
        <f>Üldinfo!B33</f>
        <v>Mees</v>
      </c>
      <c r="C32" s="1" t="str">
        <f>Üldinfo!C33</f>
        <v>39-44 a</v>
      </c>
      <c r="D32" s="1">
        <v>1</v>
      </c>
      <c r="E32" s="1">
        <f>Üldinfo!E33</f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hidden="1" customHeight="1" x14ac:dyDescent="0.25">
      <c r="A33" s="1">
        <v>32</v>
      </c>
      <c r="B33" s="1" t="str">
        <f>Üldinfo!B34</f>
        <v>Alaealine</v>
      </c>
      <c r="C33" s="1" t="str">
        <f>Üldinfo!C34</f>
        <v>15-18 a</v>
      </c>
      <c r="D33" s="1"/>
      <c r="E33" s="1">
        <f>Üldinfo!E34</f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hidden="1" customHeight="1" x14ac:dyDescent="0.25">
      <c r="A34" s="1">
        <v>33</v>
      </c>
      <c r="B34" s="1" t="str">
        <f>Üldinfo!B35</f>
        <v>Mees</v>
      </c>
      <c r="C34" s="1" t="str">
        <f>Üldinfo!C35</f>
        <v>40+ a</v>
      </c>
      <c r="D34" s="1"/>
      <c r="E34" s="1">
        <f>Üldinfo!E35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hidden="1" customHeight="1" x14ac:dyDescent="0.25">
      <c r="A35" s="1">
        <v>34</v>
      </c>
      <c r="B35" s="1" t="str">
        <f>Üldinfo!B36</f>
        <v>Mees</v>
      </c>
      <c r="C35" s="1" t="str">
        <f>Üldinfo!C36</f>
        <v>39-44 a</v>
      </c>
      <c r="D35" s="1"/>
      <c r="E35" s="1">
        <f>Üldinfo!E36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hidden="1" customHeight="1" x14ac:dyDescent="0.25">
      <c r="A36" s="1">
        <v>35</v>
      </c>
      <c r="B36" s="1" t="str">
        <f>Üldinfo!B37</f>
        <v>Alaealine</v>
      </c>
      <c r="C36" s="1" t="str">
        <f>Üldinfo!C37</f>
        <v>5 a ± 16 k</v>
      </c>
      <c r="D36" s="1"/>
      <c r="E36" s="1">
        <f>Üldinfo!E37</f>
        <v>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hidden="1" customHeight="1" x14ac:dyDescent="0.25">
      <c r="A37" s="1">
        <v>36</v>
      </c>
      <c r="B37" s="1" t="str">
        <f>Üldinfo!B38</f>
        <v>Mees</v>
      </c>
      <c r="C37" s="1" t="str">
        <f>Üldinfo!C38</f>
        <v>44-50 a</v>
      </c>
      <c r="D37" s="1"/>
      <c r="E37" s="1">
        <f>Üldinfo!E38</f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hidden="1" customHeight="1" x14ac:dyDescent="0.25">
      <c r="A38" s="1">
        <v>37</v>
      </c>
      <c r="B38" s="1" t="str">
        <f>Üldinfo!B39</f>
        <v>Naine</v>
      </c>
      <c r="C38" s="1" t="str">
        <f>Üldinfo!C39</f>
        <v>39-44 a</v>
      </c>
      <c r="D38" s="1"/>
      <c r="E38" s="1">
        <f>Üldinfo!E39</f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hidden="1" customHeight="1" x14ac:dyDescent="0.25">
      <c r="A39" s="1">
        <v>38</v>
      </c>
      <c r="B39" s="1" t="str">
        <f>Üldinfo!B40</f>
        <v>Naine</v>
      </c>
      <c r="C39" s="1" t="str">
        <f>Üldinfo!C40</f>
        <v>25-40 a</v>
      </c>
      <c r="D39" s="1"/>
      <c r="E39" s="1">
        <f>Üldinfo!E40</f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hidden="1" customHeight="1" x14ac:dyDescent="0.25">
      <c r="A40" s="1">
        <v>39</v>
      </c>
      <c r="B40" s="1" t="str">
        <f>Üldinfo!B41</f>
        <v>Mees ?</v>
      </c>
      <c r="C40" s="1" t="str">
        <f>Üldinfo!C41</f>
        <v>44-50 a</v>
      </c>
      <c r="D40" s="1"/>
      <c r="E40" s="1">
        <f>Üldinfo!E41</f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hidden="1" customHeight="1" x14ac:dyDescent="0.25">
      <c r="A41" s="1">
        <v>40</v>
      </c>
      <c r="B41" s="1" t="str">
        <f>Üldinfo!B42</f>
        <v>Naine</v>
      </c>
      <c r="C41" s="1" t="str">
        <f>Üldinfo!C42</f>
        <v>40+ a</v>
      </c>
      <c r="D41" s="1"/>
      <c r="E41" s="1">
        <f>Üldinfo!E42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>
        <v>42</v>
      </c>
      <c r="B42" s="1" t="str">
        <f>Üldinfo!B43</f>
        <v>Mees</v>
      </c>
      <c r="C42" s="1" t="str">
        <f>Üldinfo!C43</f>
        <v>25-35 a</v>
      </c>
      <c r="D42" s="1">
        <v>1</v>
      </c>
      <c r="E42" s="1">
        <f>Üldinfo!E43</f>
        <v>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hidden="1" customHeight="1" x14ac:dyDescent="0.25">
      <c r="A43" s="1" t="s">
        <v>159</v>
      </c>
      <c r="B43" s="1" t="s">
        <v>119</v>
      </c>
      <c r="C43" s="1" t="s">
        <v>160</v>
      </c>
      <c r="D43" s="1"/>
      <c r="E43" s="1">
        <f>Üldinfo!E44</f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hidden="1" customHeight="1" x14ac:dyDescent="0.25">
      <c r="A44" s="1">
        <v>43</v>
      </c>
      <c r="B44" s="1" t="str">
        <f>Üldinfo!B45</f>
        <v>Mees</v>
      </c>
      <c r="C44" s="1" t="str">
        <f>Üldinfo!C45</f>
        <v>18-19 a</v>
      </c>
      <c r="D44" s="1"/>
      <c r="E44" s="1">
        <f>Üldinfo!E45</f>
        <v>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hidden="1" customHeight="1" x14ac:dyDescent="0.25">
      <c r="A45" s="1">
        <v>44</v>
      </c>
      <c r="B45" s="1" t="str">
        <f>Üldinfo!B46</f>
        <v>Alaealine</v>
      </c>
      <c r="C45" s="1" t="str">
        <f>Üldinfo!C46</f>
        <v>4-8 a</v>
      </c>
      <c r="D45" s="1"/>
      <c r="E45" s="1">
        <f>Üldinfo!E46</f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hidden="1" customHeight="1" x14ac:dyDescent="0.25">
      <c r="A46" s="1">
        <v>45</v>
      </c>
      <c r="B46" s="1" t="str">
        <f>Üldinfo!B47</f>
        <v>Alaealine</v>
      </c>
      <c r="C46" s="1" t="str">
        <f>Üldinfo!C47</f>
        <v>3-9 k</v>
      </c>
      <c r="D46" s="1"/>
      <c r="E46" s="1">
        <f>Üldinfo!E47</f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hidden="1" customHeight="1" x14ac:dyDescent="0.25">
      <c r="A47" s="1">
        <v>46</v>
      </c>
      <c r="B47" s="1" t="str">
        <f>Üldinfo!B48</f>
        <v>Mees</v>
      </c>
      <c r="C47" s="1" t="str">
        <f>Üldinfo!C48</f>
        <v>25-26 a</v>
      </c>
      <c r="D47" s="1"/>
      <c r="E47" s="1">
        <f>Üldinfo!E48</f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hidden="1" customHeight="1" x14ac:dyDescent="0.25">
      <c r="A48" s="1">
        <v>47</v>
      </c>
      <c r="B48" s="1" t="str">
        <f>Üldinfo!B49</f>
        <v>Mees</v>
      </c>
      <c r="C48" s="1" t="str">
        <f>Üldinfo!C49</f>
        <v>18-20 a</v>
      </c>
      <c r="D48" s="1"/>
      <c r="E48" s="1">
        <f>Üldinfo!E49</f>
        <v>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hidden="1" customHeight="1" x14ac:dyDescent="0.25">
      <c r="A49" s="1">
        <v>48</v>
      </c>
      <c r="B49" s="1" t="str">
        <f>Üldinfo!B50</f>
        <v>Mees</v>
      </c>
      <c r="C49" s="1" t="str">
        <f>Üldinfo!C50</f>
        <v>25-35 a</v>
      </c>
      <c r="D49" s="1"/>
      <c r="E49" s="1">
        <f>Üldinfo!E50</f>
        <v>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hidden="1" customHeight="1" x14ac:dyDescent="0.25">
      <c r="A50" s="1">
        <v>49</v>
      </c>
      <c r="B50" s="1" t="str">
        <f>Üldinfo!B51</f>
        <v>Mees</v>
      </c>
      <c r="C50" s="1" t="str">
        <f>Üldinfo!C51</f>
        <v>18-20 a</v>
      </c>
      <c r="D50" s="1"/>
      <c r="E50" s="1">
        <f>Üldinfo!E51</f>
        <v>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hidden="1" customHeight="1" x14ac:dyDescent="0.25">
      <c r="A51" s="1">
        <v>50</v>
      </c>
      <c r="B51" s="1" t="str">
        <f>Üldinfo!B52</f>
        <v>Mees</v>
      </c>
      <c r="C51" s="1" t="str">
        <f>Üldinfo!C52</f>
        <v>18-19 a</v>
      </c>
      <c r="D51" s="1"/>
      <c r="E51" s="1">
        <f>Üldinfo!E52</f>
        <v>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hidden="1" customHeight="1" x14ac:dyDescent="0.25">
      <c r="A52" s="1">
        <v>51</v>
      </c>
      <c r="B52" s="1" t="str">
        <f>Üldinfo!B53</f>
        <v>Naine</v>
      </c>
      <c r="C52" s="1" t="str">
        <f>Üldinfo!C53</f>
        <v>25-40 a</v>
      </c>
      <c r="D52" s="1"/>
      <c r="E52" s="1">
        <f>Üldinfo!E53</f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hidden="1" customHeight="1" x14ac:dyDescent="0.25">
      <c r="A53" s="1">
        <v>52</v>
      </c>
      <c r="B53" s="1" t="str">
        <f>Üldinfo!B54</f>
        <v>Alaealine</v>
      </c>
      <c r="C53" s="1" t="str">
        <f>Üldinfo!C54</f>
        <v>10-16 a</v>
      </c>
      <c r="D53" s="1"/>
      <c r="E53" s="1">
        <f>Üldinfo!E54</f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hidden="1" customHeight="1" x14ac:dyDescent="0.25">
      <c r="A54" s="1">
        <v>53</v>
      </c>
      <c r="B54" s="1" t="str">
        <f>Üldinfo!B55</f>
        <v>Naine ?</v>
      </c>
      <c r="C54" s="1" t="str">
        <f>Üldinfo!C55</f>
        <v>Täisk</v>
      </c>
      <c r="D54" s="1"/>
      <c r="E54" s="1">
        <f>Üldinfo!E55</f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>
        <v>54</v>
      </c>
      <c r="B55" s="1" t="str">
        <f>Üldinfo!B56</f>
        <v>Naine</v>
      </c>
      <c r="C55" s="1" t="str">
        <f>Üldinfo!C56</f>
        <v>44-50 a</v>
      </c>
      <c r="D55" s="1">
        <v>3</v>
      </c>
      <c r="E55" s="1">
        <f>Üldinfo!E56</f>
        <v>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>
        <v>55</v>
      </c>
      <c r="B56" s="1" t="str">
        <f>Üldinfo!B57</f>
        <v>Mees</v>
      </c>
      <c r="C56" s="1" t="str">
        <f>Üldinfo!C57</f>
        <v>25-35 a</v>
      </c>
      <c r="D56" s="1">
        <v>1</v>
      </c>
      <c r="E56" s="1">
        <f>Üldinfo!E57</f>
        <v>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>
        <v>56</v>
      </c>
      <c r="B57" s="1" t="str">
        <f>Üldinfo!B58</f>
        <v>Mees</v>
      </c>
      <c r="C57" s="1" t="str">
        <f>Üldinfo!C58</f>
        <v>50+ a</v>
      </c>
      <c r="D57" s="1">
        <v>2</v>
      </c>
      <c r="E57" s="1">
        <f>Üldinfo!E58</f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>
        <v>57</v>
      </c>
      <c r="B58" s="1" t="str">
        <f>Üldinfo!B59</f>
        <v>Naine</v>
      </c>
      <c r="C58" s="1" t="str">
        <f>Üldinfo!C59</f>
        <v>25-35 a</v>
      </c>
      <c r="D58" s="1">
        <v>2</v>
      </c>
      <c r="E58" s="1">
        <f>Üldinfo!E59</f>
        <v>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hidden="1" customHeight="1" x14ac:dyDescent="0.25">
      <c r="A59" s="1">
        <v>58</v>
      </c>
      <c r="B59" s="1" t="str">
        <f>Üldinfo!B60</f>
        <v>Alaealine</v>
      </c>
      <c r="C59" s="1" t="str">
        <f>Üldinfo!C60</f>
        <v>4-8 a</v>
      </c>
      <c r="D59" s="1"/>
      <c r="E59" s="1">
        <f>Üldinfo!E60</f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hidden="1" customHeight="1" x14ac:dyDescent="0.25">
      <c r="A60" s="1">
        <v>59</v>
      </c>
      <c r="B60" s="1" t="str">
        <f>Üldinfo!B61</f>
        <v>Mees</v>
      </c>
      <c r="C60" s="1" t="str">
        <f>Üldinfo!C61</f>
        <v>40+ a</v>
      </c>
      <c r="D60" s="1"/>
      <c r="E60" s="1">
        <f>Üldinfo!E61</f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hidden="1" customHeight="1" x14ac:dyDescent="0.25">
      <c r="A61" s="1">
        <v>60</v>
      </c>
      <c r="B61" s="1" t="str">
        <f>Üldinfo!B62</f>
        <v>Alaealine</v>
      </c>
      <c r="C61" s="1" t="str">
        <f>Üldinfo!C62</f>
        <v>0 ± 2 k</v>
      </c>
      <c r="D61" s="1"/>
      <c r="E61" s="1">
        <f>Üldinfo!E62</f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hidden="1" customHeight="1" x14ac:dyDescent="0.25">
      <c r="A62" s="1">
        <v>61</v>
      </c>
      <c r="B62" s="1" t="str">
        <f>Üldinfo!B63</f>
        <v>Alaealine</v>
      </c>
      <c r="C62" s="1" t="str">
        <f>Üldinfo!C63</f>
        <v>12-16 a</v>
      </c>
      <c r="D62" s="1"/>
      <c r="E62" s="1">
        <f>Üldinfo!E63</f>
        <v>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hidden="1" customHeight="1" x14ac:dyDescent="0.25">
      <c r="A63" s="1">
        <v>62</v>
      </c>
      <c r="B63" s="1" t="str">
        <f>Üldinfo!B64</f>
        <v>Alaealine</v>
      </c>
      <c r="C63" s="1" t="str">
        <f>Üldinfo!C64</f>
        <v>2 a ± 8 k</v>
      </c>
      <c r="D63" s="1"/>
      <c r="E63" s="1">
        <f>Üldinfo!E64</f>
        <v>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hidden="1" customHeight="1" x14ac:dyDescent="0.25">
      <c r="A64" s="1">
        <v>63</v>
      </c>
      <c r="B64" s="1" t="str">
        <f>Üldinfo!B65</f>
        <v>Alaealine</v>
      </c>
      <c r="C64" s="1" t="str">
        <f>Üldinfo!C65</f>
        <v>4-8 a</v>
      </c>
      <c r="D64" s="1"/>
      <c r="E64" s="1">
        <f>Üldinfo!E65</f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hidden="1" customHeight="1" x14ac:dyDescent="0.25">
      <c r="A65" s="1">
        <v>64</v>
      </c>
      <c r="B65" s="1" t="str">
        <f>Üldinfo!B66</f>
        <v>Mees</v>
      </c>
      <c r="C65" s="1" t="str">
        <f>Üldinfo!C66</f>
        <v>20-25 a</v>
      </c>
      <c r="D65" s="1"/>
      <c r="E65" s="1">
        <f>Üldinfo!E66</f>
        <v>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>
        <v>65</v>
      </c>
      <c r="B66" s="1" t="str">
        <f>Üldinfo!B67</f>
        <v>Mees</v>
      </c>
      <c r="C66" s="1" t="str">
        <f>Üldinfo!C67</f>
        <v>35-45 a</v>
      </c>
      <c r="D66" s="1">
        <v>1</v>
      </c>
      <c r="E66" s="1">
        <f>Üldinfo!E67</f>
        <v>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hidden="1" customHeight="1" x14ac:dyDescent="0.25">
      <c r="A67" s="1">
        <v>66</v>
      </c>
      <c r="B67" s="1" t="str">
        <f>Üldinfo!B68</f>
        <v>Alaealine</v>
      </c>
      <c r="C67" s="1" t="str">
        <f>Üldinfo!C68</f>
        <v>11-16 a</v>
      </c>
      <c r="D67" s="1"/>
      <c r="E67" s="1">
        <f>Üldinfo!E68</f>
        <v>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hidden="1" customHeight="1" x14ac:dyDescent="0.25">
      <c r="A68" s="1">
        <v>67</v>
      </c>
      <c r="B68" s="1" t="str">
        <f>Üldinfo!B69</f>
        <v>Mees</v>
      </c>
      <c r="C68" s="1" t="str">
        <f>Üldinfo!C69</f>
        <v>22-24 a</v>
      </c>
      <c r="D68" s="1"/>
      <c r="E68" s="1">
        <f>Üldinfo!E69</f>
        <v>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hidden="1" customHeight="1" x14ac:dyDescent="0.25">
      <c r="A69" s="1">
        <v>68</v>
      </c>
      <c r="B69" s="1" t="str">
        <f>Üldinfo!B70</f>
        <v>Alaealine</v>
      </c>
      <c r="C69" s="1" t="str">
        <f>Üldinfo!C70</f>
        <v>3-9 k</v>
      </c>
      <c r="D69" s="1"/>
      <c r="E69" s="1">
        <f>Üldinfo!E70</f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>
        <v>69</v>
      </c>
      <c r="B70" s="1" t="str">
        <f>Üldinfo!B71</f>
        <v>Mees</v>
      </c>
      <c r="C70" s="1" t="str">
        <f>Üldinfo!C71</f>
        <v>39-44 a</v>
      </c>
      <c r="D70" s="1">
        <v>1</v>
      </c>
      <c r="E70" s="1">
        <f>Üldinfo!E71</f>
        <v>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>
        <v>70</v>
      </c>
      <c r="B71" s="1" t="str">
        <f>Üldinfo!B72</f>
        <v>Mees</v>
      </c>
      <c r="C71" s="1" t="str">
        <f>Üldinfo!C72</f>
        <v>25-35 a</v>
      </c>
      <c r="D71" s="1">
        <v>3</v>
      </c>
      <c r="E71" s="1">
        <f>Üldinfo!E72</f>
        <v>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hidden="1" customHeight="1" x14ac:dyDescent="0.25">
      <c r="A72" s="1">
        <v>71</v>
      </c>
      <c r="B72" s="1" t="str">
        <f>Üldinfo!B73</f>
        <v>Mees</v>
      </c>
      <c r="C72" s="1" t="str">
        <f>Üldinfo!C73</f>
        <v>17-20 a</v>
      </c>
      <c r="D72" s="1"/>
      <c r="E72" s="1">
        <f>Üldinfo!E73</f>
        <v>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>
        <v>72</v>
      </c>
      <c r="B73" s="1" t="str">
        <f>Üldinfo!B74</f>
        <v>Mees</v>
      </c>
      <c r="C73" s="1" t="str">
        <f>Üldinfo!C74</f>
        <v>39-44 a</v>
      </c>
      <c r="D73" s="1">
        <v>3</v>
      </c>
      <c r="E73" s="1">
        <f>Üldinfo!E74</f>
        <v>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hidden="1" customHeight="1" x14ac:dyDescent="0.25">
      <c r="A74" s="1">
        <v>73</v>
      </c>
      <c r="B74" s="1" t="str">
        <f>Üldinfo!B75</f>
        <v>Alaealine</v>
      </c>
      <c r="C74" s="1" t="str">
        <f>Üldinfo!C75</f>
        <v>11-16 a</v>
      </c>
      <c r="D74" s="1"/>
      <c r="E74" s="1">
        <f>Üldinfo!E75</f>
        <v>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hidden="1" customHeight="1" x14ac:dyDescent="0.25">
      <c r="A75" s="1">
        <v>74</v>
      </c>
      <c r="B75" s="1" t="str">
        <f>Üldinfo!B76</f>
        <v>Naine</v>
      </c>
      <c r="C75" s="1" t="str">
        <f>Üldinfo!C76</f>
        <v>39-44 a</v>
      </c>
      <c r="D75" s="1"/>
      <c r="E75" s="1">
        <f>Üldinfo!E76</f>
        <v>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hidden="1" customHeight="1" x14ac:dyDescent="0.25">
      <c r="A76" s="1">
        <v>75</v>
      </c>
      <c r="B76" s="1" t="str">
        <f>Üldinfo!B77</f>
        <v>Mees</v>
      </c>
      <c r="C76" s="1" t="str">
        <f>Üldinfo!C77</f>
        <v>Täisk</v>
      </c>
      <c r="D76" s="1"/>
      <c r="E76" s="1">
        <f>Üldinfo!E77</f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>
        <v>76</v>
      </c>
      <c r="B77" s="1" t="str">
        <f>Üldinfo!B78</f>
        <v>Naine</v>
      </c>
      <c r="C77" s="1" t="str">
        <f>Üldinfo!C78</f>
        <v>44-50 a</v>
      </c>
      <c r="D77" s="1">
        <v>3</v>
      </c>
      <c r="E77" s="1">
        <f>Üldinfo!E78</f>
        <v>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hidden="1" customHeight="1" x14ac:dyDescent="0.25">
      <c r="A78" s="1">
        <v>77</v>
      </c>
      <c r="B78" s="1" t="str">
        <f>Üldinfo!B79</f>
        <v>Alaealine</v>
      </c>
      <c r="C78" s="1" t="str">
        <f>Üldinfo!C79</f>
        <v>15-16 a</v>
      </c>
      <c r="D78" s="1"/>
      <c r="E78" s="1">
        <f>Üldinfo!E79</f>
        <v>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>
        <v>78</v>
      </c>
      <c r="B79" s="1" t="str">
        <f>Üldinfo!B80</f>
        <v>Mees</v>
      </c>
      <c r="C79" s="1" t="str">
        <f>Üldinfo!C80</f>
        <v>39-44 a</v>
      </c>
      <c r="D79" s="1">
        <v>2</v>
      </c>
      <c r="E79" s="1">
        <f>Üldinfo!E80</f>
        <v>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>
        <v>79</v>
      </c>
      <c r="B80" s="1" t="str">
        <f>Üldinfo!B81</f>
        <v>Naine</v>
      </c>
      <c r="C80" s="1" t="str">
        <f>Üldinfo!C81</f>
        <v>44-50 a</v>
      </c>
      <c r="D80" s="1">
        <v>3</v>
      </c>
      <c r="E80" s="1">
        <f>Üldinfo!E81</f>
        <v>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hidden="1" customHeight="1" x14ac:dyDescent="0.25">
      <c r="A81" s="1">
        <v>80</v>
      </c>
      <c r="B81" s="1" t="str">
        <f>Üldinfo!B82</f>
        <v>Mees</v>
      </c>
      <c r="C81" s="1" t="str">
        <f>Üldinfo!C82</f>
        <v>Täisk</v>
      </c>
      <c r="D81" s="1"/>
      <c r="E81" s="1">
        <f>Üldinfo!E82</f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hidden="1" customHeight="1" x14ac:dyDescent="0.25">
      <c r="A82" s="1">
        <v>81</v>
      </c>
      <c r="B82" s="1" t="str">
        <f>Üldinfo!B83</f>
        <v>Mees</v>
      </c>
      <c r="C82" s="1" t="str">
        <f>Üldinfo!C83</f>
        <v>39-44 a</v>
      </c>
      <c r="D82" s="1"/>
      <c r="E82" s="1">
        <f>Üldinfo!E83</f>
        <v>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hidden="1" customHeight="1" x14ac:dyDescent="0.25">
      <c r="A83" s="1">
        <v>82</v>
      </c>
      <c r="B83" s="1" t="str">
        <f>Üldinfo!B84</f>
        <v>Alaealine</v>
      </c>
      <c r="C83" s="1" t="str">
        <f>Üldinfo!C84</f>
        <v>4-8 a</v>
      </c>
      <c r="D83" s="1"/>
      <c r="E83" s="1">
        <f>Üldinfo!E84</f>
        <v>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hidden="1" customHeight="1" x14ac:dyDescent="0.25">
      <c r="A84" s="1">
        <v>83</v>
      </c>
      <c r="B84" s="1" t="str">
        <f>Üldinfo!B85</f>
        <v>Alaealine</v>
      </c>
      <c r="C84" s="1" t="str">
        <f>Üldinfo!C85</f>
        <v>11-15 a</v>
      </c>
      <c r="D84" s="1"/>
      <c r="E84" s="1">
        <f>Üldinfo!E85</f>
        <v>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>
        <v>84</v>
      </c>
      <c r="B85" s="1" t="str">
        <f>Üldinfo!B86</f>
        <v>Mees</v>
      </c>
      <c r="C85" s="1" t="str">
        <f>Üldinfo!C86</f>
        <v>22-24 a</v>
      </c>
      <c r="D85" s="1">
        <v>2</v>
      </c>
      <c r="E85" s="1">
        <f>Üldinfo!E86</f>
        <v>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hidden="1" customHeight="1" x14ac:dyDescent="0.25">
      <c r="A86" s="1">
        <v>85</v>
      </c>
      <c r="B86" s="1" t="str">
        <f>Üldinfo!B87</f>
        <v>Naine</v>
      </c>
      <c r="C86" s="1" t="str">
        <f>Üldinfo!C87</f>
        <v>20-24 a</v>
      </c>
      <c r="D86" s="1"/>
      <c r="E86" s="1">
        <f>Üldinfo!E87</f>
        <v>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hidden="1" customHeight="1" x14ac:dyDescent="0.25">
      <c r="A87" s="1">
        <v>86</v>
      </c>
      <c r="B87" s="1" t="str">
        <f>Üldinfo!B88</f>
        <v>Alaealine</v>
      </c>
      <c r="C87" s="1" t="str">
        <f>Üldinfo!C88</f>
        <v>11-14 a</v>
      </c>
      <c r="D87" s="1"/>
      <c r="E87" s="1">
        <f>Üldinfo!E88</f>
        <v>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hidden="1" customHeight="1" x14ac:dyDescent="0.25">
      <c r="A88" s="1">
        <v>87</v>
      </c>
      <c r="B88" s="1" t="str">
        <f>Üldinfo!B89</f>
        <v>Alaealine</v>
      </c>
      <c r="C88" s="1" t="str">
        <f>Üldinfo!C89</f>
        <v>5 a ± 16 k</v>
      </c>
      <c r="D88" s="1"/>
      <c r="E88" s="1">
        <f>Üldinfo!E89</f>
        <v>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hidden="1" customHeight="1" x14ac:dyDescent="0.25">
      <c r="A89" s="1">
        <v>88</v>
      </c>
      <c r="B89" s="1" t="str">
        <f>Üldinfo!B90</f>
        <v>Naine</v>
      </c>
      <c r="C89" s="1" t="str">
        <f>Üldinfo!C90</f>
        <v>39-44 a</v>
      </c>
      <c r="D89" s="1"/>
      <c r="E89" s="1">
        <f>Üldinfo!E90</f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hidden="1" customHeight="1" x14ac:dyDescent="0.25">
      <c r="A90" s="1">
        <v>89</v>
      </c>
      <c r="B90" s="1" t="str">
        <f>Üldinfo!B91</f>
        <v>Naine</v>
      </c>
      <c r="C90" s="1" t="str">
        <f>Üldinfo!C91</f>
        <v>19-21 a</v>
      </c>
      <c r="D90" s="1"/>
      <c r="E90" s="1">
        <f>Üldinfo!E91</f>
        <v>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>
        <v>90</v>
      </c>
      <c r="B91" s="1" t="str">
        <f>Üldinfo!B92</f>
        <v>Mees</v>
      </c>
      <c r="C91" s="1" t="str">
        <f>Üldinfo!C92</f>
        <v>25-40 a</v>
      </c>
      <c r="D91" s="1">
        <v>1</v>
      </c>
      <c r="E91" s="1">
        <f>Üldinfo!E92</f>
        <v>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hidden="1" customHeight="1" x14ac:dyDescent="0.25">
      <c r="A92" s="1">
        <v>91</v>
      </c>
      <c r="B92" s="1" t="str">
        <f>Üldinfo!B93</f>
        <v>Alaealine</v>
      </c>
      <c r="C92" s="1" t="str">
        <f>Üldinfo!C93</f>
        <v>1 a ± 4 k</v>
      </c>
      <c r="D92" s="1"/>
      <c r="E92" s="1">
        <f>Üldinfo!E93</f>
        <v>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hidden="1" customHeight="1" x14ac:dyDescent="0.25">
      <c r="A93" s="1">
        <v>92</v>
      </c>
      <c r="B93" s="1" t="str">
        <f>Üldinfo!B94</f>
        <v>Mees</v>
      </c>
      <c r="C93" s="1" t="str">
        <f>Üldinfo!C94</f>
        <v>30-39 a</v>
      </c>
      <c r="D93" s="1"/>
      <c r="E93" s="1">
        <f>Üldinfo!E94</f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hidden="1" customHeight="1" x14ac:dyDescent="0.25">
      <c r="A94" s="1">
        <v>93</v>
      </c>
      <c r="B94" s="1" t="str">
        <f>Üldinfo!B95</f>
        <v>Alaealine</v>
      </c>
      <c r="C94" s="1" t="str">
        <f>Üldinfo!C95</f>
        <v>1-2 a</v>
      </c>
      <c r="D94" s="1"/>
      <c r="E94" s="1">
        <f>Üldinfo!E95</f>
        <v>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hidden="1" customHeight="1" x14ac:dyDescent="0.25">
      <c r="A95" s="1">
        <v>94</v>
      </c>
      <c r="B95" s="1" t="str">
        <f>Üldinfo!B96</f>
        <v>Alaealine</v>
      </c>
      <c r="C95" s="1" t="str">
        <f>Üldinfo!C96</f>
        <v>3-9 k</v>
      </c>
      <c r="D95" s="1"/>
      <c r="E95" s="1">
        <f>Üldinfo!E96</f>
        <v>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hidden="1" customHeight="1" x14ac:dyDescent="0.25">
      <c r="A96" s="1">
        <v>95</v>
      </c>
      <c r="B96" s="1" t="str">
        <f>Üldinfo!B97</f>
        <v>Mees</v>
      </c>
      <c r="C96" s="1" t="str">
        <f>Üldinfo!C97</f>
        <v>39-44 a</v>
      </c>
      <c r="D96" s="1"/>
      <c r="E96" s="1">
        <f>Üldinfo!E97</f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hidden="1" customHeight="1" x14ac:dyDescent="0.25">
      <c r="A97" s="1">
        <v>96</v>
      </c>
      <c r="B97" s="1" t="str">
        <f>Üldinfo!B98</f>
        <v>Naine</v>
      </c>
      <c r="C97" s="1" t="str">
        <f>Üldinfo!C98</f>
        <v>15-19 a</v>
      </c>
      <c r="D97" s="1"/>
      <c r="E97" s="1">
        <f>Üldinfo!E98</f>
        <v>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hidden="1" customHeight="1" x14ac:dyDescent="0.25">
      <c r="A98" s="1">
        <v>97</v>
      </c>
      <c r="B98" s="1" t="str">
        <f>Üldinfo!B99</f>
        <v>Alaealine</v>
      </c>
      <c r="C98" s="1" t="str">
        <f>Üldinfo!C99</f>
        <v>3-5 a</v>
      </c>
      <c r="D98" s="1"/>
      <c r="E98" s="1">
        <f>Üldinfo!E99</f>
        <v>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hidden="1" customHeight="1" x14ac:dyDescent="0.25">
      <c r="A99" s="1">
        <v>98</v>
      </c>
      <c r="B99" s="1" t="str">
        <f>Üldinfo!B100</f>
        <v>Naine</v>
      </c>
      <c r="C99" s="1" t="str">
        <f>Üldinfo!C100</f>
        <v>25-35 a</v>
      </c>
      <c r="D99" s="1"/>
      <c r="E99" s="1">
        <f>Üldinfo!E100</f>
        <v>1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>
        <v>99</v>
      </c>
      <c r="B100" s="1" t="str">
        <f>Üldinfo!B101</f>
        <v>Mees</v>
      </c>
      <c r="C100" s="1" t="str">
        <f>Üldinfo!C101</f>
        <v>30-35 a</v>
      </c>
      <c r="D100" s="1">
        <v>2</v>
      </c>
      <c r="E100" s="1">
        <f>Üldinfo!E101</f>
        <v>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>
        <v>100</v>
      </c>
      <c r="B101" s="1" t="str">
        <f>Üldinfo!B102</f>
        <v>Naine</v>
      </c>
      <c r="C101" s="1" t="str">
        <f>Üldinfo!C102</f>
        <v>50+ a</v>
      </c>
      <c r="D101" s="1">
        <v>3</v>
      </c>
      <c r="E101" s="1">
        <f>Üldinfo!E102</f>
        <v>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>
        <v>101</v>
      </c>
      <c r="B102" s="1" t="str">
        <f>Üldinfo!B103</f>
        <v>Naine</v>
      </c>
      <c r="C102" s="1" t="str">
        <f>Üldinfo!C103</f>
        <v>44-50 a</v>
      </c>
      <c r="D102" s="1">
        <v>3</v>
      </c>
      <c r="E102" s="1">
        <f>Üldinfo!E103</f>
        <v>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hidden="1" customHeight="1" x14ac:dyDescent="0.25">
      <c r="A103" s="1">
        <v>102</v>
      </c>
      <c r="B103" s="1" t="str">
        <f>Üldinfo!B104</f>
        <v>Alaealine</v>
      </c>
      <c r="C103" s="1" t="str">
        <f>Üldinfo!C104</f>
        <v>11-16 a</v>
      </c>
      <c r="D103" s="1"/>
      <c r="E103" s="1">
        <f>Üldinfo!E104</f>
        <v>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hidden="1" customHeight="1" x14ac:dyDescent="0.25">
      <c r="A104" s="1">
        <v>103</v>
      </c>
      <c r="B104" s="1" t="str">
        <f>Üldinfo!B105</f>
        <v>Alaealine</v>
      </c>
      <c r="C104" s="1" t="str">
        <f>Üldinfo!C105</f>
        <v>11-16 a</v>
      </c>
      <c r="D104" s="1"/>
      <c r="E104" s="1">
        <f>Üldinfo!E105</f>
        <v>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25">
      <c r="A105" s="1">
        <v>104</v>
      </c>
      <c r="B105" s="1" t="str">
        <f>Üldinfo!B106</f>
        <v xml:space="preserve">Alaealine </v>
      </c>
      <c r="C105" s="1" t="str">
        <f>Üldinfo!C106</f>
        <v>10 a ± 30 k</v>
      </c>
      <c r="D105" s="1"/>
      <c r="E105" s="1">
        <f>Üldinfo!E106</f>
        <v>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>
        <v>105</v>
      </c>
      <c r="B106" s="1" t="str">
        <f>Üldinfo!B107</f>
        <v>Mees</v>
      </c>
      <c r="C106" s="1" t="str">
        <f>Üldinfo!C107</f>
        <v>25-40 a</v>
      </c>
      <c r="D106" s="1">
        <v>3</v>
      </c>
      <c r="E106" s="1">
        <f>Üldinfo!E107</f>
        <v>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25">
      <c r="A107" s="1">
        <v>106</v>
      </c>
      <c r="B107" s="1" t="str">
        <f>Üldinfo!B108</f>
        <v xml:space="preserve">Alaealine </v>
      </c>
      <c r="C107" s="1" t="str">
        <f>Üldinfo!C108</f>
        <v>1 a ± 4 k</v>
      </c>
      <c r="D107" s="1"/>
      <c r="E107" s="1">
        <f>Üldinfo!E108</f>
        <v>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25">
      <c r="A108" s="12">
        <v>107</v>
      </c>
      <c r="B108" s="1" t="str">
        <f>Üldinfo!B109</f>
        <v>?</v>
      </c>
      <c r="C108" s="1" t="str">
        <f>Üldinfo!C109</f>
        <v>Täisk</v>
      </c>
      <c r="D108" s="1"/>
      <c r="E108" s="1">
        <f>Üldinfo!E109</f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25">
      <c r="A109" s="1">
        <v>108</v>
      </c>
      <c r="B109" s="1" t="str">
        <f>Üldinfo!B110</f>
        <v>Mees</v>
      </c>
      <c r="C109" s="1" t="str">
        <f>Üldinfo!C110</f>
        <v>40+ a</v>
      </c>
      <c r="D109" s="1"/>
      <c r="E109" s="1">
        <f>Üldinfo!E110</f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25">
      <c r="A110" s="1">
        <v>109</v>
      </c>
      <c r="B110" s="1" t="str">
        <f>Üldinfo!B111</f>
        <v>Alaealine</v>
      </c>
      <c r="C110" s="1" t="str">
        <f>Üldinfo!C111</f>
        <v>8-11 a</v>
      </c>
      <c r="D110" s="1"/>
      <c r="E110" s="1">
        <f>Üldinfo!E111</f>
        <v>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25">
      <c r="A111" s="1">
        <v>110</v>
      </c>
      <c r="B111" s="1" t="str">
        <f>Üldinfo!B112</f>
        <v>Mees</v>
      </c>
      <c r="C111" s="1" t="str">
        <f>Üldinfo!C112</f>
        <v>39-44 a</v>
      </c>
      <c r="D111" s="1"/>
      <c r="E111" s="1">
        <f>Üldinfo!E112</f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25">
      <c r="A112" s="1">
        <v>111</v>
      </c>
      <c r="B112" s="1" t="str">
        <f>Üldinfo!B113</f>
        <v>Mees</v>
      </c>
      <c r="C112" s="1" t="str">
        <f>Üldinfo!C113</f>
        <v>18-19 a</v>
      </c>
      <c r="D112" s="1"/>
      <c r="E112" s="1">
        <f>Üldinfo!E113</f>
        <v>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25">
      <c r="A113" s="1">
        <v>112</v>
      </c>
      <c r="B113" s="1" t="str">
        <f>Üldinfo!B114</f>
        <v>Alaealine</v>
      </c>
      <c r="C113" s="1" t="str">
        <f>Üldinfo!C114</f>
        <v>12 a ± 30 k</v>
      </c>
      <c r="D113" s="1"/>
      <c r="E113" s="1">
        <f>Üldinfo!E114</f>
        <v>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25">
      <c r="A114" s="1">
        <v>113</v>
      </c>
      <c r="B114" s="1" t="str">
        <f>Üldinfo!B115</f>
        <v>Mees</v>
      </c>
      <c r="C114" s="1" t="str">
        <f>Üldinfo!C115</f>
        <v>40+ a</v>
      </c>
      <c r="D114" s="1"/>
      <c r="E114" s="1">
        <f>Üldinfo!E115</f>
        <v>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25">
      <c r="A115" s="1">
        <v>115</v>
      </c>
      <c r="B115" s="1" t="str">
        <f>Üldinfo!B116</f>
        <v>Mees</v>
      </c>
      <c r="C115" s="1" t="str">
        <f>Üldinfo!C116</f>
        <v>16-18 a</v>
      </c>
      <c r="D115" s="1"/>
      <c r="E115" s="1">
        <f>Üldinfo!E116</f>
        <v>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25">
      <c r="A116" s="1">
        <v>116</v>
      </c>
      <c r="B116" s="1" t="str">
        <f>Üldinfo!B117</f>
        <v>Naine</v>
      </c>
      <c r="C116" s="1" t="str">
        <f>Üldinfo!C117</f>
        <v>27-35 a</v>
      </c>
      <c r="D116" s="1"/>
      <c r="E116" s="1">
        <f>Üldinfo!E117</f>
        <v>1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>
        <v>117</v>
      </c>
      <c r="B117" s="1" t="str">
        <f>Üldinfo!B118</f>
        <v>Mees</v>
      </c>
      <c r="C117" s="1" t="str">
        <f>Üldinfo!C118</f>
        <v>39-44 a</v>
      </c>
      <c r="D117" s="1">
        <v>1</v>
      </c>
      <c r="E117" s="1">
        <f>Üldinfo!E118</f>
        <v>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25">
      <c r="A118" s="1">
        <v>118</v>
      </c>
      <c r="B118" s="1" t="str">
        <f>Üldinfo!B119</f>
        <v>Naine</v>
      </c>
      <c r="C118" s="1" t="str">
        <f>Üldinfo!C119</f>
        <v>25-35 a</v>
      </c>
      <c r="D118" s="1"/>
      <c r="E118" s="1">
        <f>Üldinfo!E119</f>
        <v>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25">
      <c r="A119" s="1">
        <v>119</v>
      </c>
      <c r="B119" s="1" t="str">
        <f>Üldinfo!B120</f>
        <v>Alaealine</v>
      </c>
      <c r="C119" s="1" t="str">
        <f>Üldinfo!C120</f>
        <v>15-18 a</v>
      </c>
      <c r="D119" s="1"/>
      <c r="E119" s="1">
        <f>Üldinfo!E120</f>
        <v>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25">
      <c r="A120" s="1">
        <v>120</v>
      </c>
      <c r="B120" s="1" t="str">
        <f>Üldinfo!B121</f>
        <v>Naine</v>
      </c>
      <c r="C120" s="1" t="str">
        <f>Üldinfo!C121</f>
        <v>Täisk</v>
      </c>
      <c r="D120" s="1"/>
      <c r="E120" s="1">
        <f>Üldinfo!E121</f>
        <v>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25">
      <c r="A121" s="1">
        <v>122</v>
      </c>
      <c r="B121" s="1" t="str">
        <f>Üldinfo!B122</f>
        <v>Mees</v>
      </c>
      <c r="C121" s="1" t="str">
        <f>Üldinfo!C122</f>
        <v>Täisk</v>
      </c>
      <c r="D121" s="1"/>
      <c r="E121" s="1">
        <f>Üldinfo!E122</f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25">
      <c r="A122" s="1">
        <v>123</v>
      </c>
      <c r="B122" s="1" t="str">
        <f>Üldinfo!B123</f>
        <v>Mees</v>
      </c>
      <c r="C122" s="1" t="str">
        <f>Üldinfo!C123</f>
        <v>Täisk</v>
      </c>
      <c r="D122" s="1"/>
      <c r="E122" s="1">
        <f>Üldinfo!E123</f>
        <v>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hidden="1" customHeight="1" x14ac:dyDescent="0.25">
      <c r="A123" s="1">
        <v>124</v>
      </c>
      <c r="B123" s="1" t="str">
        <f>Üldinfo!B124</f>
        <v>Alaealine</v>
      </c>
      <c r="C123" s="1" t="str">
        <f>Üldinfo!C124</f>
        <v>0 ± 2 k</v>
      </c>
      <c r="D123" s="1"/>
      <c r="E123" s="1">
        <f>Üldinfo!E124</f>
        <v>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hidden="1" customHeight="1" x14ac:dyDescent="0.25">
      <c r="A124" s="1">
        <v>125</v>
      </c>
      <c r="B124" s="1" t="str">
        <f>Üldinfo!B125</f>
        <v>Naine</v>
      </c>
      <c r="C124" s="1" t="str">
        <f>Üldinfo!C125</f>
        <v>35-39 a</v>
      </c>
      <c r="D124" s="1"/>
      <c r="E124" s="1">
        <f>Üldinfo!E125</f>
        <v>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hidden="1" customHeight="1" x14ac:dyDescent="0.25">
      <c r="A125" s="1">
        <v>126</v>
      </c>
      <c r="B125" s="1" t="str">
        <f>Üldinfo!B126</f>
        <v>Alaealine</v>
      </c>
      <c r="C125" s="1" t="str">
        <f>Üldinfo!C126</f>
        <v>11-18 a</v>
      </c>
      <c r="D125" s="1"/>
      <c r="E125" s="1">
        <f>Üldinfo!E126</f>
        <v>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hidden="1" customHeight="1" x14ac:dyDescent="0.25">
      <c r="A126" s="1">
        <v>127</v>
      </c>
      <c r="B126" s="1" t="str">
        <f>Üldinfo!B127</f>
        <v>Mees</v>
      </c>
      <c r="C126" s="1" t="str">
        <f>Üldinfo!C127</f>
        <v>39-44 a</v>
      </c>
      <c r="D126" s="1"/>
      <c r="E126" s="1">
        <f>Üldinfo!E127</f>
        <v>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hidden="1" customHeight="1" x14ac:dyDescent="0.25">
      <c r="A127" s="1">
        <v>128</v>
      </c>
      <c r="B127" s="1" t="str">
        <f>Üldinfo!B128</f>
        <v>Alaealine</v>
      </c>
      <c r="C127" s="1" t="str">
        <f>Üldinfo!C128</f>
        <v>2 a ± 8k</v>
      </c>
      <c r="D127" s="1"/>
      <c r="E127" s="1">
        <f>Üldinfo!E128</f>
        <v>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hidden="1" customHeight="1" x14ac:dyDescent="0.25">
      <c r="A128" s="1">
        <v>129</v>
      </c>
      <c r="B128" s="1" t="str">
        <f>Üldinfo!B129</f>
        <v>Alaealine</v>
      </c>
      <c r="C128" s="1" t="str">
        <f>Üldinfo!C129</f>
        <v>7-11 a</v>
      </c>
      <c r="D128" s="1"/>
      <c r="E128" s="1">
        <f>Üldinfo!E129</f>
        <v>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hidden="1" customHeight="1" x14ac:dyDescent="0.25">
      <c r="A129" s="1">
        <v>130</v>
      </c>
      <c r="B129" s="1" t="str">
        <f>Üldinfo!B130</f>
        <v>Alaealine</v>
      </c>
      <c r="C129" s="1" t="str">
        <f>Üldinfo!C130</f>
        <v>2-3 a</v>
      </c>
      <c r="D129" s="1"/>
      <c r="E129" s="1">
        <f>Üldinfo!E130</f>
        <v>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hidden="1" customHeight="1" x14ac:dyDescent="0.25">
      <c r="A130" s="1">
        <v>131</v>
      </c>
      <c r="B130" s="1" t="str">
        <f>Üldinfo!B131</f>
        <v>Mees</v>
      </c>
      <c r="C130" s="1" t="str">
        <f>Üldinfo!C131</f>
        <v>Täisk</v>
      </c>
      <c r="D130" s="1"/>
      <c r="E130" s="1">
        <f>Üldinfo!E131</f>
        <v>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hidden="1" customHeight="1" x14ac:dyDescent="0.25">
      <c r="A131" s="1">
        <v>132</v>
      </c>
      <c r="B131" s="1" t="str">
        <f>Üldinfo!B132</f>
        <v>Alaealine</v>
      </c>
      <c r="C131" s="1" t="str">
        <f>Üldinfo!C132</f>
        <v>0 ± 6 k</v>
      </c>
      <c r="D131" s="1"/>
      <c r="E131" s="1">
        <f>Üldinfo!E132</f>
        <v>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hidden="1" customHeight="1" x14ac:dyDescent="0.25">
      <c r="A132" s="1">
        <v>133</v>
      </c>
      <c r="B132" s="1" t="str">
        <f>Üldinfo!B133</f>
        <v>Mees</v>
      </c>
      <c r="C132" s="1" t="str">
        <f>Üldinfo!C133</f>
        <v>Täisk</v>
      </c>
      <c r="D132" s="1"/>
      <c r="E132" s="1">
        <f>Üldinfo!E133</f>
        <v>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hidden="1" customHeight="1" x14ac:dyDescent="0.25">
      <c r="A133" s="1">
        <v>134</v>
      </c>
      <c r="B133" s="1" t="str">
        <f>Üldinfo!B134</f>
        <v>Mees</v>
      </c>
      <c r="C133" s="1" t="str">
        <f>Üldinfo!C134</f>
        <v>35-39 a</v>
      </c>
      <c r="D133" s="1"/>
      <c r="E133" s="1">
        <f>Üldinfo!E134</f>
        <v>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hidden="1" customHeight="1" x14ac:dyDescent="0.25">
      <c r="A134" s="1">
        <v>135</v>
      </c>
      <c r="B134" s="1" t="str">
        <f>Üldinfo!B135</f>
        <v>Naine</v>
      </c>
      <c r="C134" s="1" t="str">
        <f>Üldinfo!C135</f>
        <v>Täisk</v>
      </c>
      <c r="D134" s="1"/>
      <c r="E134" s="1">
        <f>Üldinfo!E135</f>
        <v>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>
        <v>136</v>
      </c>
      <c r="B135" s="1" t="str">
        <f>Üldinfo!B136</f>
        <v>Mees</v>
      </c>
      <c r="C135" s="1" t="str">
        <f>Üldinfo!C136</f>
        <v>39-50 a</v>
      </c>
      <c r="D135" s="1">
        <v>1</v>
      </c>
      <c r="E135" s="1">
        <f>Üldinfo!E136</f>
        <v>1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hidden="1" customHeight="1" x14ac:dyDescent="0.25">
      <c r="A136" s="1">
        <v>137</v>
      </c>
      <c r="B136" s="1" t="str">
        <f>Üldinfo!B137</f>
        <v>Naine</v>
      </c>
      <c r="C136" s="1" t="str">
        <f>Üldinfo!C137</f>
        <v>Täisk</v>
      </c>
      <c r="D136" s="1"/>
      <c r="E136" s="1">
        <f>Üldinfo!E137</f>
        <v>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hidden="1" customHeight="1" x14ac:dyDescent="0.25">
      <c r="A137" s="1">
        <v>139</v>
      </c>
      <c r="B137" s="1" t="str">
        <f>Üldinfo!B138</f>
        <v>Mees</v>
      </c>
      <c r="C137" s="1" t="str">
        <f>Üldinfo!C138</f>
        <v>25-35 a</v>
      </c>
      <c r="D137" s="1"/>
      <c r="E137" s="1">
        <f>Üldinfo!E138</f>
        <v>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hidden="1" customHeight="1" x14ac:dyDescent="0.25">
      <c r="A138" s="1">
        <v>140</v>
      </c>
      <c r="B138" s="1" t="str">
        <f>Üldinfo!B139</f>
        <v>Alaealine</v>
      </c>
      <c r="C138" s="1" t="str">
        <f>Üldinfo!C139</f>
        <v>3-5 a</v>
      </c>
      <c r="D138" s="1"/>
      <c r="E138" s="1">
        <f>Üldinfo!E139</f>
        <v>1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hidden="1" customHeight="1" x14ac:dyDescent="0.25">
      <c r="A139" s="1">
        <v>141</v>
      </c>
      <c r="B139" s="1" t="str">
        <f>Üldinfo!B140</f>
        <v>Naine</v>
      </c>
      <c r="C139" s="1" t="str">
        <f>Üldinfo!C140</f>
        <v>Täisk</v>
      </c>
      <c r="D139" s="1"/>
      <c r="E139" s="1">
        <f>Üldinfo!E140</f>
        <v>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hidden="1" customHeight="1" x14ac:dyDescent="0.25">
      <c r="A140" s="1">
        <v>142</v>
      </c>
      <c r="B140" s="1" t="str">
        <f>Üldinfo!B141</f>
        <v>Mees</v>
      </c>
      <c r="C140" s="1" t="str">
        <f>Üldinfo!C141</f>
        <v>44-50 a</v>
      </c>
      <c r="D140" s="1"/>
      <c r="E140" s="1">
        <f>Üldinfo!E141</f>
        <v>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hidden="1" customHeight="1" x14ac:dyDescent="0.25">
      <c r="A141" s="1">
        <v>143</v>
      </c>
      <c r="B141" s="1" t="str">
        <f>Üldinfo!B142</f>
        <v>Alaealine</v>
      </c>
      <c r="C141" s="1" t="str">
        <f>Üldinfo!C142</f>
        <v>3-5 a</v>
      </c>
      <c r="D141" s="1"/>
      <c r="E141" s="1">
        <f>Üldinfo!E142</f>
        <v>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hidden="1" customHeight="1" x14ac:dyDescent="0.25">
      <c r="A142" s="1">
        <v>144</v>
      </c>
      <c r="B142" s="1" t="str">
        <f>Üldinfo!B143</f>
        <v>Alaealine</v>
      </c>
      <c r="C142" s="1" t="str">
        <f>Üldinfo!C143</f>
        <v>11-14 a</v>
      </c>
      <c r="D142" s="1"/>
      <c r="E142" s="1">
        <f>Üldinfo!E143</f>
        <v>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hidden="1" customHeight="1" x14ac:dyDescent="0.25">
      <c r="A143" s="1">
        <v>146</v>
      </c>
      <c r="B143" s="1" t="str">
        <f>Üldinfo!B144</f>
        <v>Alaealine</v>
      </c>
      <c r="C143" s="1" t="str">
        <f>Üldinfo!C144</f>
        <v>10 a ± 30 k</v>
      </c>
      <c r="D143" s="1"/>
      <c r="E143" s="1">
        <f>Üldinfo!E144</f>
        <v>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hidden="1" customHeight="1" x14ac:dyDescent="0.25">
      <c r="A144" s="1">
        <v>147</v>
      </c>
      <c r="B144" s="1" t="str">
        <f>Üldinfo!B145</f>
        <v>Mees</v>
      </c>
      <c r="C144" s="1" t="str">
        <f>Üldinfo!C145</f>
        <v>Täisk</v>
      </c>
      <c r="D144" s="1"/>
      <c r="E144" s="1">
        <f>Üldinfo!E145</f>
        <v>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>
        <v>148</v>
      </c>
      <c r="B145" s="1" t="str">
        <f>Üldinfo!B146</f>
        <v>Naine</v>
      </c>
      <c r="C145" s="1" t="str">
        <f>Üldinfo!C146</f>
        <v>35-45 a</v>
      </c>
      <c r="D145" s="1">
        <v>3</v>
      </c>
      <c r="E145" s="1">
        <f>Üldinfo!E146</f>
        <v>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5" t="s">
        <v>19</v>
      </c>
      <c r="D146" s="31">
        <f>COUNTA(D$3:D$145)</f>
        <v>31</v>
      </c>
      <c r="E146" s="1">
        <f>SUM(E3:E145)</f>
        <v>81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hidden="1" customHeight="1" x14ac:dyDescent="0.25">
      <c r="A147" s="1"/>
      <c r="B147" s="1"/>
      <c r="C147" s="1">
        <v>1</v>
      </c>
      <c r="D147" s="4">
        <f>COUNTIF(D$3:D$145,"1")</f>
        <v>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hidden="1" customHeight="1" x14ac:dyDescent="0.25">
      <c r="A148" s="1"/>
      <c r="B148" s="1"/>
      <c r="C148" s="1">
        <v>2</v>
      </c>
      <c r="D148" s="4">
        <f>COUNTIF(D$3:D$145,"2")</f>
        <v>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hidden="1" customHeight="1" x14ac:dyDescent="0.25">
      <c r="A149" s="1"/>
      <c r="B149" s="1"/>
      <c r="C149" s="1">
        <v>3</v>
      </c>
      <c r="D149" s="4">
        <f>COUNTIF(D$3:D$145,"3")</f>
        <v>16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 t="s">
        <v>302</v>
      </c>
      <c r="D150" s="1">
        <f>Üldinfo!E147</f>
        <v>81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 t="s">
        <v>270</v>
      </c>
      <c r="D151" s="49">
        <f t="shared" ref="D151:D154" si="0">D146/$D$150*100</f>
        <v>38.271604938271601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hidden="1" customHeight="1" x14ac:dyDescent="0.25">
      <c r="A152" s="1"/>
      <c r="B152" s="1"/>
      <c r="C152" s="50" t="s">
        <v>303</v>
      </c>
      <c r="D152" s="49">
        <f t="shared" si="0"/>
        <v>9.8765432098765427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hidden="1" customHeight="1" x14ac:dyDescent="0.25">
      <c r="A153" s="1"/>
      <c r="B153" s="1"/>
      <c r="C153" s="50" t="s">
        <v>304</v>
      </c>
      <c r="D153" s="49">
        <f t="shared" si="0"/>
        <v>8.6419753086419746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50" t="s">
        <v>305</v>
      </c>
      <c r="D154" s="49">
        <f t="shared" si="0"/>
        <v>19.753086419753085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29" t="s">
        <v>37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29" t="s">
        <v>165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 t="s">
        <v>76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 t="s">
        <v>272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 t="s">
        <v>119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autoFilter ref="A2:Z154" xr:uid="{00000000-0009-0000-0000-000006000000}">
    <filterColumn colId="3">
      <filters>
        <filter val="1"/>
        <filter val="19.8"/>
        <filter val="2"/>
        <filter val="3"/>
        <filter val="31"/>
        <filter val="38.3"/>
        <filter val="81"/>
      </filters>
    </filterColumn>
  </autoFilter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Üldinfo</vt:lpstr>
      <vt:lpstr>DC</vt:lpstr>
      <vt:lpstr>Kaaries</vt:lpstr>
      <vt:lpstr>DEH</vt:lpstr>
      <vt:lpstr>PA</vt:lpstr>
      <vt:lpstr>AM</vt:lpstr>
      <vt:lpstr>Reduktsioon</vt:lpstr>
      <vt:lpstr>Üldinfo!Excel_BuiltIn__FilterDatabase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MariAnne</cp:lastModifiedBy>
  <dcterms:created xsi:type="dcterms:W3CDTF">2018-09-19T13:24:45Z</dcterms:created>
  <dcterms:modified xsi:type="dcterms:W3CDTF">2018-09-19T13:24:45Z</dcterms:modified>
</cp:coreProperties>
</file>