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husni\Desktop\"/>
    </mc:Choice>
  </mc:AlternateContent>
  <xr:revisionPtr revIDLastSave="0" documentId="13_ncr:1_{928F9BA2-BD1A-4985-B244-8F42F4D5ED04}" xr6:coauthVersionLast="47" xr6:coauthVersionMax="47" xr10:uidLastSave="{00000000-0000-0000-0000-000000000000}"/>
  <bookViews>
    <workbookView xWindow="-108" yWindow="-108" windowWidth="23256" windowHeight="12576" xr2:uid="{4A146315-349F-4F6B-B441-77FD27E83319}"/>
  </bookViews>
  <sheets>
    <sheet name="Dashboard" sheetId="2" r:id="rId1"/>
    <sheet name="Data" sheetId="1" r:id="rId2"/>
    <sheet name="Sheet3" sheetId="3" r:id="rId3"/>
  </sheets>
  <definedNames>
    <definedName name="_xlchart.v5.0" hidden="1">Sheet3!$D$23</definedName>
    <definedName name="_xlchart.v5.1" hidden="1">Sheet3!$D$24:$D$73</definedName>
    <definedName name="_xlchart.v5.2" hidden="1">Sheet3!$E$23</definedName>
    <definedName name="_xlchart.v5.3" hidden="1">Sheet3!$E$24:$E$73</definedName>
    <definedName name="_xlchart.v5.4" hidden="1">Sheet3!$D$23</definedName>
    <definedName name="_xlchart.v5.5" hidden="1">Sheet3!$D$24:$D$73</definedName>
    <definedName name="_xlchart.v5.6" hidden="1">Sheet3!$E$23</definedName>
    <definedName name="_xlchart.v5.7" hidden="1">Sheet3!$E$24:$E$73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3" l="1"/>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E24" i="3"/>
  <c r="D24" i="3"/>
  <c r="R3893" i="1"/>
  <c r="Q3893" i="1"/>
  <c r="P3893" i="1"/>
  <c r="L3893" i="1"/>
  <c r="K3893" i="1"/>
  <c r="R3892" i="1"/>
  <c r="Q3892" i="1"/>
  <c r="P3892" i="1"/>
  <c r="K3892" i="1"/>
  <c r="L3892" i="1" s="1"/>
  <c r="R3891" i="1"/>
  <c r="Q3891" i="1"/>
  <c r="P3891" i="1"/>
  <c r="K3891" i="1"/>
  <c r="L3891" i="1" s="1"/>
  <c r="R3890" i="1"/>
  <c r="Q3890" i="1"/>
  <c r="P3890" i="1"/>
  <c r="L3890" i="1"/>
  <c r="K3890" i="1"/>
  <c r="R3889" i="1"/>
  <c r="Q3889" i="1"/>
  <c r="P3889" i="1"/>
  <c r="K3889" i="1"/>
  <c r="L3889" i="1" s="1"/>
  <c r="R3888" i="1"/>
  <c r="Q3888" i="1"/>
  <c r="P3888" i="1"/>
  <c r="K3888" i="1"/>
  <c r="L3888" i="1" s="1"/>
  <c r="R3887" i="1"/>
  <c r="Q3887" i="1"/>
  <c r="P3887" i="1"/>
  <c r="L3887" i="1"/>
  <c r="K3887" i="1"/>
  <c r="R3886" i="1"/>
  <c r="Q3886" i="1"/>
  <c r="P3886" i="1"/>
  <c r="K3886" i="1"/>
  <c r="L3886" i="1" s="1"/>
  <c r="R3885" i="1"/>
  <c r="Q3885" i="1"/>
  <c r="P3885" i="1"/>
  <c r="K3885" i="1"/>
  <c r="L3885" i="1" s="1"/>
  <c r="R3884" i="1"/>
  <c r="Q3884" i="1"/>
  <c r="P3884" i="1"/>
  <c r="K3884" i="1"/>
  <c r="L3884" i="1" s="1"/>
  <c r="R3883" i="1"/>
  <c r="Q3883" i="1"/>
  <c r="P3883" i="1"/>
  <c r="K3883" i="1"/>
  <c r="L3883" i="1" s="1"/>
  <c r="R3882" i="1"/>
  <c r="Q3882" i="1"/>
  <c r="P3882" i="1"/>
  <c r="K3882" i="1"/>
  <c r="L3882" i="1" s="1"/>
  <c r="R3881" i="1"/>
  <c r="Q3881" i="1"/>
  <c r="P3881" i="1"/>
  <c r="K3881" i="1"/>
  <c r="L3881" i="1" s="1"/>
  <c r="R3880" i="1"/>
  <c r="Q3880" i="1"/>
  <c r="P3880" i="1"/>
  <c r="K3880" i="1"/>
  <c r="L3880" i="1" s="1"/>
  <c r="R3879" i="1"/>
  <c r="Q3879" i="1"/>
  <c r="P3879" i="1"/>
  <c r="K3879" i="1"/>
  <c r="L3879" i="1" s="1"/>
  <c r="R3878" i="1"/>
  <c r="Q3878" i="1"/>
  <c r="P3878" i="1"/>
  <c r="K3878" i="1"/>
  <c r="L3878" i="1" s="1"/>
  <c r="R3877" i="1"/>
  <c r="Q3877" i="1"/>
  <c r="P3877" i="1"/>
  <c r="K3877" i="1"/>
  <c r="L3877" i="1" s="1"/>
  <c r="R3876" i="1"/>
  <c r="Q3876" i="1"/>
  <c r="P3876" i="1"/>
  <c r="L3876" i="1"/>
  <c r="K3876" i="1"/>
  <c r="R3875" i="1"/>
  <c r="Q3875" i="1"/>
  <c r="P3875" i="1"/>
  <c r="L3875" i="1"/>
  <c r="K3875" i="1"/>
  <c r="R3874" i="1"/>
  <c r="Q3874" i="1"/>
  <c r="P3874" i="1"/>
  <c r="K3874" i="1"/>
  <c r="L3874" i="1" s="1"/>
  <c r="R3873" i="1"/>
  <c r="Q3873" i="1"/>
  <c r="P3873" i="1"/>
  <c r="K3873" i="1"/>
  <c r="L3873" i="1" s="1"/>
  <c r="R3872" i="1"/>
  <c r="Q3872" i="1"/>
  <c r="P3872" i="1"/>
  <c r="L3872" i="1"/>
  <c r="K3872" i="1"/>
  <c r="R3871" i="1"/>
  <c r="Q3871" i="1"/>
  <c r="P3871" i="1"/>
  <c r="K3871" i="1"/>
  <c r="L3871" i="1" s="1"/>
  <c r="R3870" i="1"/>
  <c r="Q3870" i="1"/>
  <c r="P3870" i="1"/>
  <c r="L3870" i="1"/>
  <c r="K3870" i="1"/>
  <c r="R3869" i="1"/>
  <c r="Q3869" i="1"/>
  <c r="P3869" i="1"/>
  <c r="L3869" i="1"/>
  <c r="K3869" i="1"/>
  <c r="R3868" i="1"/>
  <c r="Q3868" i="1"/>
  <c r="P3868" i="1"/>
  <c r="L3868" i="1"/>
  <c r="K3868" i="1"/>
  <c r="R3867" i="1"/>
  <c r="Q3867" i="1"/>
  <c r="P3867" i="1"/>
  <c r="K3867" i="1"/>
  <c r="L3867" i="1" s="1"/>
  <c r="R3866" i="1"/>
  <c r="Q3866" i="1"/>
  <c r="P3866" i="1"/>
  <c r="K3866" i="1"/>
  <c r="L3866" i="1" s="1"/>
  <c r="R3865" i="1"/>
  <c r="Q3865" i="1"/>
  <c r="P3865" i="1"/>
  <c r="K3865" i="1"/>
  <c r="L3865" i="1" s="1"/>
  <c r="R3864" i="1"/>
  <c r="Q3864" i="1"/>
  <c r="P3864" i="1"/>
  <c r="L3864" i="1"/>
  <c r="K3864" i="1"/>
  <c r="R3863" i="1"/>
  <c r="Q3863" i="1"/>
  <c r="P3863" i="1"/>
  <c r="K3863" i="1"/>
  <c r="L3863" i="1" s="1"/>
  <c r="R3862" i="1"/>
  <c r="Q3862" i="1"/>
  <c r="P3862" i="1"/>
  <c r="L3862" i="1"/>
  <c r="K3862" i="1"/>
  <c r="R3861" i="1"/>
  <c r="Q3861" i="1"/>
  <c r="P3861" i="1"/>
  <c r="K3861" i="1"/>
  <c r="L3861" i="1" s="1"/>
  <c r="R3860" i="1"/>
  <c r="Q3860" i="1"/>
  <c r="P3860" i="1"/>
  <c r="L3860" i="1"/>
  <c r="K3860" i="1"/>
  <c r="R3859" i="1"/>
  <c r="Q3859" i="1"/>
  <c r="P3859" i="1"/>
  <c r="L3859" i="1"/>
  <c r="K3859" i="1"/>
  <c r="R3858" i="1"/>
  <c r="Q3858" i="1"/>
  <c r="P3858" i="1"/>
  <c r="K3858" i="1"/>
  <c r="L3858" i="1" s="1"/>
  <c r="R3857" i="1"/>
  <c r="Q3857" i="1"/>
  <c r="P3857" i="1"/>
  <c r="K3857" i="1"/>
  <c r="L3857" i="1" s="1"/>
  <c r="R3856" i="1"/>
  <c r="Q3856" i="1"/>
  <c r="P3856" i="1"/>
  <c r="L3856" i="1"/>
  <c r="K3856" i="1"/>
  <c r="R3855" i="1"/>
  <c r="Q3855" i="1"/>
  <c r="P3855" i="1"/>
  <c r="K3855" i="1"/>
  <c r="L3855" i="1" s="1"/>
  <c r="R3854" i="1"/>
  <c r="Q3854" i="1"/>
  <c r="P3854" i="1"/>
  <c r="L3854" i="1"/>
  <c r="K3854" i="1"/>
  <c r="R3853" i="1"/>
  <c r="Q3853" i="1"/>
  <c r="P3853" i="1"/>
  <c r="L3853" i="1"/>
  <c r="K3853" i="1"/>
  <c r="R3852" i="1"/>
  <c r="Q3852" i="1"/>
  <c r="P3852" i="1"/>
  <c r="L3852" i="1"/>
  <c r="K3852" i="1"/>
  <c r="R3851" i="1"/>
  <c r="Q3851" i="1"/>
  <c r="P3851" i="1"/>
  <c r="K3851" i="1"/>
  <c r="L3851" i="1" s="1"/>
  <c r="R3850" i="1"/>
  <c r="Q3850" i="1"/>
  <c r="P3850" i="1"/>
  <c r="K3850" i="1"/>
  <c r="L3850" i="1" s="1"/>
  <c r="R3849" i="1"/>
  <c r="Q3849" i="1"/>
  <c r="P3849" i="1"/>
  <c r="K3849" i="1"/>
  <c r="L3849" i="1" s="1"/>
  <c r="R3848" i="1"/>
  <c r="Q3848" i="1"/>
  <c r="P3848" i="1"/>
  <c r="L3848" i="1"/>
  <c r="K3848" i="1"/>
  <c r="R3847" i="1"/>
  <c r="Q3847" i="1"/>
  <c r="P3847" i="1"/>
  <c r="K3847" i="1"/>
  <c r="L3847" i="1" s="1"/>
  <c r="R3846" i="1"/>
  <c r="Q3846" i="1"/>
  <c r="P3846" i="1"/>
  <c r="L3846" i="1"/>
  <c r="K3846" i="1"/>
  <c r="R3845" i="1"/>
  <c r="Q3845" i="1"/>
  <c r="P3845" i="1"/>
  <c r="K3845" i="1"/>
  <c r="L3845" i="1" s="1"/>
  <c r="R3844" i="1"/>
  <c r="Q3844" i="1"/>
  <c r="P3844" i="1"/>
  <c r="L3844" i="1"/>
  <c r="K3844" i="1"/>
  <c r="R3843" i="1"/>
  <c r="Q3843" i="1"/>
  <c r="P3843" i="1"/>
  <c r="L3843" i="1"/>
  <c r="K3843" i="1"/>
  <c r="R3842" i="1"/>
  <c r="Q3842" i="1"/>
  <c r="P3842" i="1"/>
  <c r="K3842" i="1"/>
  <c r="L3842" i="1" s="1"/>
  <c r="R3841" i="1"/>
  <c r="Q3841" i="1"/>
  <c r="P3841" i="1"/>
  <c r="K3841" i="1"/>
  <c r="L3841" i="1" s="1"/>
  <c r="R3840" i="1"/>
  <c r="Q3840" i="1"/>
  <c r="P3840" i="1"/>
  <c r="L3840" i="1"/>
  <c r="K3840" i="1"/>
  <c r="R3839" i="1"/>
  <c r="Q3839" i="1"/>
  <c r="P3839" i="1"/>
  <c r="K3839" i="1"/>
  <c r="L3839" i="1" s="1"/>
  <c r="R3838" i="1"/>
  <c r="Q3838" i="1"/>
  <c r="P3838" i="1"/>
  <c r="L3838" i="1"/>
  <c r="K3838" i="1"/>
  <c r="R3837" i="1"/>
  <c r="Q3837" i="1"/>
  <c r="P3837" i="1"/>
  <c r="K3837" i="1"/>
  <c r="L3837" i="1" s="1"/>
  <c r="R3836" i="1"/>
  <c r="Q3836" i="1"/>
  <c r="P3836" i="1"/>
  <c r="L3836" i="1"/>
  <c r="K3836" i="1"/>
  <c r="R3835" i="1"/>
  <c r="Q3835" i="1"/>
  <c r="P3835" i="1"/>
  <c r="K3835" i="1"/>
  <c r="L3835" i="1" s="1"/>
  <c r="R3834" i="1"/>
  <c r="Q3834" i="1"/>
  <c r="P3834" i="1"/>
  <c r="K3834" i="1"/>
  <c r="L3834" i="1" s="1"/>
  <c r="R3833" i="1"/>
  <c r="Q3833" i="1"/>
  <c r="P3833" i="1"/>
  <c r="K3833" i="1"/>
  <c r="L3833" i="1" s="1"/>
  <c r="R3832" i="1"/>
  <c r="Q3832" i="1"/>
  <c r="P3832" i="1"/>
  <c r="L3832" i="1"/>
  <c r="K3832" i="1"/>
  <c r="R3831" i="1"/>
  <c r="Q3831" i="1"/>
  <c r="P3831" i="1"/>
  <c r="K3831" i="1"/>
  <c r="L3831" i="1" s="1"/>
  <c r="R3830" i="1"/>
  <c r="Q3830" i="1"/>
  <c r="P3830" i="1"/>
  <c r="L3830" i="1"/>
  <c r="K3830" i="1"/>
  <c r="R3829" i="1"/>
  <c r="Q3829" i="1"/>
  <c r="P3829" i="1"/>
  <c r="K3829" i="1"/>
  <c r="L3829" i="1" s="1"/>
  <c r="R3828" i="1"/>
  <c r="Q3828" i="1"/>
  <c r="P3828" i="1"/>
  <c r="L3828" i="1"/>
  <c r="K3828" i="1"/>
  <c r="R3827" i="1"/>
  <c r="Q3827" i="1"/>
  <c r="P3827" i="1"/>
  <c r="L3827" i="1"/>
  <c r="K3827" i="1"/>
  <c r="R3826" i="1"/>
  <c r="Q3826" i="1"/>
  <c r="P3826" i="1"/>
  <c r="K3826" i="1"/>
  <c r="L3826" i="1" s="1"/>
  <c r="R3825" i="1"/>
  <c r="Q3825" i="1"/>
  <c r="P3825" i="1"/>
  <c r="K3825" i="1"/>
  <c r="L3825" i="1" s="1"/>
  <c r="R3824" i="1"/>
  <c r="Q3824" i="1"/>
  <c r="P3824" i="1"/>
  <c r="K3824" i="1"/>
  <c r="L3824" i="1" s="1"/>
  <c r="R3823" i="1"/>
  <c r="Q3823" i="1"/>
  <c r="P3823" i="1"/>
  <c r="L3823" i="1"/>
  <c r="K3823" i="1"/>
  <c r="R3822" i="1"/>
  <c r="Q3822" i="1"/>
  <c r="P3822" i="1"/>
  <c r="L3822" i="1"/>
  <c r="K3822" i="1"/>
  <c r="L3821" i="1"/>
  <c r="K3821" i="1"/>
  <c r="K3820" i="1"/>
  <c r="L3820" i="1" s="1"/>
  <c r="L3819" i="1"/>
  <c r="K3819" i="1"/>
  <c r="L3818" i="1"/>
  <c r="K3818" i="1"/>
  <c r="L3817" i="1"/>
  <c r="K3817" i="1"/>
  <c r="K3816" i="1"/>
  <c r="L3816" i="1" s="1"/>
  <c r="L3815" i="1"/>
  <c r="K3815" i="1"/>
  <c r="L3814" i="1"/>
  <c r="K3814" i="1"/>
  <c r="L3813" i="1"/>
  <c r="K3813" i="1"/>
  <c r="K3812" i="1"/>
  <c r="L3812" i="1" s="1"/>
  <c r="K3811" i="1"/>
  <c r="L3811" i="1" s="1"/>
  <c r="L3810" i="1"/>
  <c r="K3810" i="1"/>
  <c r="L3809" i="1"/>
  <c r="K3809" i="1"/>
  <c r="K3808" i="1"/>
  <c r="L3808" i="1" s="1"/>
  <c r="L3807" i="1"/>
  <c r="K3807" i="1"/>
  <c r="L3806" i="1"/>
  <c r="K3806" i="1"/>
  <c r="L3805" i="1"/>
  <c r="K3805" i="1"/>
  <c r="K3804" i="1"/>
  <c r="L3804" i="1" s="1"/>
  <c r="L3803" i="1"/>
  <c r="K3803" i="1"/>
  <c r="L3802" i="1"/>
  <c r="K3802" i="1"/>
  <c r="L3801" i="1"/>
  <c r="K3801" i="1"/>
  <c r="K3800" i="1"/>
  <c r="L3800" i="1" s="1"/>
  <c r="L3799" i="1"/>
  <c r="K3799" i="1"/>
  <c r="L3798" i="1"/>
  <c r="K3798" i="1"/>
  <c r="L3797" i="1"/>
  <c r="K3797" i="1"/>
  <c r="K3796" i="1"/>
  <c r="L3796" i="1" s="1"/>
  <c r="L3795" i="1"/>
  <c r="K3795" i="1"/>
  <c r="L3794" i="1"/>
  <c r="K3794" i="1"/>
  <c r="L3793" i="1"/>
  <c r="K3793" i="1"/>
  <c r="K3792" i="1"/>
  <c r="L3792" i="1" s="1"/>
  <c r="L3791" i="1"/>
  <c r="K3791" i="1"/>
  <c r="L3790" i="1"/>
  <c r="K3790" i="1"/>
  <c r="L3789" i="1"/>
  <c r="K3789" i="1"/>
  <c r="K3788" i="1"/>
  <c r="L3788" i="1" s="1"/>
  <c r="L3787" i="1"/>
  <c r="K3787" i="1"/>
  <c r="L3786" i="1"/>
  <c r="K3786" i="1"/>
  <c r="L3785" i="1"/>
  <c r="K3785" i="1"/>
  <c r="K3784" i="1"/>
  <c r="L3784" i="1" s="1"/>
  <c r="L3783" i="1"/>
  <c r="K3783" i="1"/>
  <c r="L3782" i="1"/>
  <c r="K3782" i="1"/>
  <c r="L3781" i="1"/>
  <c r="K3781" i="1"/>
  <c r="K3780" i="1"/>
  <c r="L3780" i="1" s="1"/>
  <c r="K3779" i="1"/>
  <c r="L3779" i="1" s="1"/>
  <c r="L3778" i="1"/>
  <c r="K3778" i="1"/>
  <c r="L3777" i="1"/>
  <c r="K3777" i="1"/>
  <c r="K3776" i="1"/>
  <c r="L3776" i="1" s="1"/>
  <c r="L3775" i="1"/>
  <c r="K3775" i="1"/>
  <c r="L3774" i="1"/>
  <c r="K3774" i="1"/>
  <c r="L3773" i="1"/>
  <c r="K3773" i="1"/>
  <c r="K3772" i="1"/>
  <c r="L3772" i="1" s="1"/>
  <c r="L3771" i="1"/>
  <c r="K3771" i="1"/>
  <c r="L3770" i="1"/>
  <c r="K3770" i="1"/>
  <c r="L3769" i="1"/>
  <c r="K3769" i="1"/>
  <c r="K3768" i="1"/>
  <c r="L3768" i="1" s="1"/>
  <c r="L3767" i="1"/>
  <c r="K3767" i="1"/>
  <c r="L3766" i="1"/>
  <c r="K3766" i="1"/>
  <c r="L3765" i="1"/>
  <c r="K3765" i="1"/>
  <c r="K3764" i="1"/>
  <c r="L3764" i="1" s="1"/>
  <c r="K3763" i="1"/>
  <c r="L3763" i="1" s="1"/>
  <c r="L3762" i="1"/>
  <c r="K3762" i="1"/>
  <c r="L3761" i="1"/>
  <c r="K3761" i="1"/>
  <c r="K3760" i="1"/>
  <c r="L3760" i="1" s="1"/>
  <c r="L3759" i="1"/>
  <c r="K3759" i="1"/>
  <c r="L3758" i="1"/>
  <c r="K3758" i="1"/>
  <c r="L3757" i="1"/>
  <c r="K3757" i="1"/>
  <c r="K3756" i="1"/>
  <c r="L3756" i="1" s="1"/>
  <c r="L3755" i="1"/>
  <c r="K3755" i="1"/>
  <c r="L3754" i="1"/>
  <c r="K3754" i="1"/>
  <c r="L3753" i="1"/>
  <c r="K3753" i="1"/>
  <c r="K3752" i="1"/>
  <c r="L3752" i="1" s="1"/>
  <c r="K3751" i="1"/>
  <c r="L3751" i="1" s="1"/>
  <c r="L3750" i="1"/>
  <c r="K3750" i="1"/>
  <c r="L3749" i="1"/>
  <c r="K3749" i="1"/>
  <c r="K3748" i="1"/>
  <c r="L3748" i="1" s="1"/>
  <c r="L3747" i="1"/>
  <c r="K3747" i="1"/>
  <c r="L3746" i="1"/>
  <c r="K3746" i="1"/>
  <c r="L3745" i="1"/>
  <c r="K3745" i="1"/>
  <c r="K3744" i="1"/>
  <c r="L3744" i="1" s="1"/>
  <c r="K3743" i="1"/>
  <c r="L3743" i="1" s="1"/>
  <c r="L3742" i="1"/>
  <c r="K3742" i="1"/>
  <c r="L3741" i="1"/>
  <c r="K3741" i="1"/>
  <c r="K3740" i="1"/>
  <c r="L3740" i="1" s="1"/>
  <c r="K3739" i="1"/>
  <c r="L3739" i="1" s="1"/>
  <c r="L3738" i="1"/>
  <c r="K3738" i="1"/>
  <c r="L3737" i="1"/>
  <c r="K3737" i="1"/>
  <c r="K3736" i="1"/>
  <c r="L3736" i="1" s="1"/>
  <c r="K3735" i="1"/>
  <c r="L3735" i="1" s="1"/>
  <c r="L3734" i="1"/>
  <c r="K3734" i="1"/>
  <c r="L3733" i="1"/>
  <c r="K3733" i="1"/>
  <c r="K3732" i="1"/>
  <c r="L3732" i="1" s="1"/>
  <c r="L3731" i="1"/>
  <c r="K3731" i="1"/>
  <c r="L3730" i="1"/>
  <c r="K3730" i="1"/>
  <c r="L3729" i="1"/>
  <c r="K3729" i="1"/>
  <c r="K3728" i="1"/>
  <c r="L3728" i="1" s="1"/>
  <c r="K3727" i="1"/>
  <c r="L3727" i="1" s="1"/>
  <c r="L3726" i="1"/>
  <c r="K3726" i="1"/>
  <c r="L3725" i="1"/>
  <c r="K3725" i="1"/>
  <c r="K3724" i="1"/>
  <c r="L3724" i="1" s="1"/>
  <c r="L3723" i="1"/>
  <c r="K3723" i="1"/>
  <c r="L3722" i="1"/>
  <c r="K3722" i="1"/>
  <c r="L3721" i="1"/>
  <c r="K3721" i="1"/>
  <c r="K3720" i="1"/>
  <c r="L3720" i="1" s="1"/>
  <c r="K3719" i="1"/>
  <c r="L3719" i="1" s="1"/>
  <c r="L3718" i="1"/>
  <c r="K3718" i="1"/>
  <c r="L3717" i="1"/>
  <c r="K3717" i="1"/>
  <c r="K3716" i="1"/>
  <c r="L3716" i="1" s="1"/>
  <c r="K3715" i="1"/>
  <c r="L3715" i="1" s="1"/>
  <c r="L3714" i="1"/>
  <c r="K3714" i="1"/>
  <c r="L3713" i="1"/>
  <c r="K3713" i="1"/>
  <c r="K3712" i="1"/>
  <c r="L3712" i="1" s="1"/>
  <c r="K3711" i="1"/>
  <c r="L3711" i="1" s="1"/>
  <c r="L3710" i="1"/>
  <c r="K3710" i="1"/>
  <c r="L3709" i="1"/>
  <c r="K3709" i="1"/>
  <c r="K3708" i="1"/>
  <c r="L3708" i="1" s="1"/>
  <c r="K3707" i="1"/>
  <c r="L3707" i="1" s="1"/>
  <c r="L3706" i="1"/>
  <c r="K3706" i="1"/>
  <c r="L3705" i="1"/>
  <c r="K3705" i="1"/>
  <c r="K3704" i="1"/>
  <c r="L3704" i="1" s="1"/>
  <c r="K3703" i="1"/>
  <c r="L3703" i="1" s="1"/>
  <c r="L3702" i="1"/>
  <c r="K3702" i="1"/>
  <c r="L3701" i="1"/>
  <c r="K3701" i="1"/>
  <c r="K3700" i="1"/>
  <c r="L3700" i="1" s="1"/>
  <c r="K3699" i="1"/>
  <c r="L3699" i="1" s="1"/>
  <c r="L3698" i="1"/>
  <c r="K3698" i="1"/>
  <c r="L3697" i="1"/>
  <c r="K3697" i="1"/>
  <c r="K3696" i="1"/>
  <c r="L3696" i="1" s="1"/>
  <c r="K3695" i="1"/>
  <c r="L3695" i="1" s="1"/>
  <c r="L3694" i="1"/>
  <c r="K3694" i="1"/>
  <c r="L3693" i="1"/>
  <c r="K3693" i="1"/>
  <c r="K3692" i="1"/>
  <c r="L3692" i="1" s="1"/>
  <c r="L3691" i="1"/>
  <c r="K3691" i="1"/>
  <c r="L3690" i="1"/>
  <c r="K3690" i="1"/>
  <c r="L3689" i="1"/>
  <c r="K3689" i="1"/>
  <c r="K3688" i="1"/>
  <c r="L3688" i="1" s="1"/>
  <c r="K3687" i="1"/>
  <c r="L3687" i="1" s="1"/>
  <c r="L3686" i="1"/>
  <c r="K3686" i="1"/>
  <c r="L3685" i="1"/>
  <c r="K3685" i="1"/>
  <c r="K3684" i="1"/>
  <c r="L3684" i="1" s="1"/>
  <c r="K3683" i="1"/>
  <c r="L3683" i="1" s="1"/>
  <c r="L3682" i="1"/>
  <c r="K3682" i="1"/>
  <c r="L3681" i="1"/>
  <c r="K3681" i="1"/>
  <c r="K3680" i="1"/>
  <c r="L3680" i="1" s="1"/>
  <c r="K3679" i="1"/>
  <c r="L3679" i="1" s="1"/>
  <c r="L3678" i="1"/>
  <c r="K3678" i="1"/>
  <c r="L3677" i="1"/>
  <c r="K3677" i="1"/>
  <c r="K3676" i="1"/>
  <c r="L3676" i="1" s="1"/>
  <c r="L3675" i="1"/>
  <c r="K3675" i="1"/>
  <c r="L3674" i="1"/>
  <c r="K3674" i="1"/>
  <c r="L3673" i="1"/>
  <c r="K3673" i="1"/>
  <c r="K3672" i="1"/>
  <c r="L3672" i="1" s="1"/>
  <c r="K3671" i="1"/>
  <c r="L3671" i="1" s="1"/>
  <c r="L3670" i="1"/>
  <c r="K3670" i="1"/>
  <c r="L3669" i="1"/>
  <c r="K3669" i="1"/>
  <c r="K3668" i="1"/>
  <c r="L3668" i="1" s="1"/>
  <c r="L3667" i="1"/>
  <c r="K3667" i="1"/>
  <c r="L3666" i="1"/>
  <c r="K3666" i="1"/>
  <c r="L3665" i="1"/>
  <c r="K3665" i="1"/>
  <c r="K3664" i="1"/>
  <c r="L3664" i="1" s="1"/>
  <c r="K3663" i="1"/>
  <c r="L3663" i="1" s="1"/>
  <c r="L3662" i="1"/>
  <c r="K3662" i="1"/>
  <c r="L3661" i="1"/>
  <c r="K3661" i="1"/>
  <c r="K3660" i="1"/>
  <c r="L3660" i="1" s="1"/>
  <c r="L3659" i="1"/>
  <c r="K3659" i="1"/>
  <c r="L3658" i="1"/>
  <c r="K3658" i="1"/>
  <c r="L3657" i="1"/>
  <c r="K3657" i="1"/>
  <c r="K3656" i="1"/>
  <c r="L3656" i="1" s="1"/>
  <c r="K3655" i="1"/>
  <c r="L3655" i="1" s="1"/>
  <c r="L3654" i="1"/>
  <c r="K3654" i="1"/>
  <c r="L3653" i="1"/>
  <c r="K3653" i="1"/>
  <c r="K3652" i="1"/>
  <c r="L3652" i="1" s="1"/>
  <c r="K3651" i="1"/>
  <c r="L3651" i="1" s="1"/>
  <c r="L3650" i="1"/>
  <c r="K3650" i="1"/>
  <c r="L3649" i="1"/>
  <c r="K3649" i="1"/>
  <c r="K3648" i="1"/>
  <c r="L3648" i="1" s="1"/>
  <c r="K3647" i="1"/>
  <c r="L3647" i="1" s="1"/>
  <c r="L3646" i="1"/>
  <c r="K3646" i="1"/>
  <c r="L3645" i="1"/>
  <c r="K3645" i="1"/>
  <c r="K3644" i="1"/>
  <c r="L3644" i="1" s="1"/>
  <c r="K3643" i="1"/>
  <c r="L3643" i="1" s="1"/>
  <c r="L3642" i="1"/>
  <c r="K3642" i="1"/>
  <c r="L3641" i="1"/>
  <c r="K3641" i="1"/>
  <c r="K3640" i="1"/>
  <c r="L3640" i="1" s="1"/>
  <c r="K3639" i="1"/>
  <c r="L3639" i="1" s="1"/>
  <c r="L3638" i="1"/>
  <c r="K3638" i="1"/>
  <c r="L3637" i="1"/>
  <c r="K3637" i="1"/>
  <c r="K3636" i="1"/>
  <c r="L3636" i="1" s="1"/>
  <c r="L3635" i="1"/>
  <c r="K3635" i="1"/>
  <c r="L3634" i="1"/>
  <c r="K3634" i="1"/>
  <c r="L3633" i="1"/>
  <c r="K3633" i="1"/>
  <c r="K3632" i="1"/>
  <c r="L3632" i="1" s="1"/>
  <c r="K3631" i="1"/>
  <c r="L3631" i="1" s="1"/>
  <c r="L3630" i="1"/>
  <c r="K3630" i="1"/>
  <c r="L3629" i="1"/>
  <c r="K3629" i="1"/>
  <c r="K3628" i="1"/>
  <c r="L3628" i="1" s="1"/>
  <c r="L3627" i="1"/>
  <c r="K3627" i="1"/>
  <c r="L3626" i="1"/>
  <c r="K3626" i="1"/>
  <c r="L3625" i="1"/>
  <c r="K3625" i="1"/>
  <c r="K3624" i="1"/>
  <c r="L3624" i="1" s="1"/>
  <c r="K3623" i="1"/>
  <c r="L3623" i="1" s="1"/>
  <c r="L3622" i="1"/>
  <c r="K3622" i="1"/>
  <c r="L3621" i="1"/>
  <c r="K3621" i="1"/>
  <c r="K3620" i="1"/>
  <c r="L3620" i="1" s="1"/>
  <c r="L3619" i="1"/>
  <c r="K3619" i="1"/>
  <c r="L3618" i="1"/>
  <c r="K3618" i="1"/>
  <c r="L3617" i="1"/>
  <c r="K3617" i="1"/>
  <c r="K3616" i="1"/>
  <c r="L3616" i="1" s="1"/>
  <c r="K3615" i="1"/>
  <c r="L3615" i="1" s="1"/>
  <c r="L3614" i="1"/>
  <c r="K3614" i="1"/>
  <c r="L3613" i="1"/>
  <c r="K3613" i="1"/>
  <c r="K3612" i="1"/>
  <c r="L3612" i="1" s="1"/>
  <c r="K3611" i="1"/>
  <c r="L3611" i="1" s="1"/>
  <c r="L3610" i="1"/>
  <c r="K3610" i="1"/>
  <c r="L3609" i="1"/>
  <c r="K3609" i="1"/>
  <c r="K3608" i="1"/>
  <c r="L3608" i="1" s="1"/>
  <c r="K3607" i="1"/>
  <c r="L3607" i="1" s="1"/>
  <c r="L3606" i="1"/>
  <c r="K3606" i="1"/>
  <c r="L3605" i="1"/>
  <c r="K3605" i="1"/>
  <c r="K3604" i="1"/>
  <c r="L3604" i="1" s="1"/>
  <c r="L3603" i="1"/>
  <c r="K3603" i="1"/>
  <c r="L3602" i="1"/>
  <c r="K3602" i="1"/>
  <c r="L3601" i="1"/>
  <c r="K3601" i="1"/>
  <c r="K3600" i="1"/>
  <c r="L3600" i="1" s="1"/>
  <c r="K3599" i="1"/>
  <c r="L3599" i="1" s="1"/>
  <c r="L3598" i="1"/>
  <c r="K3598" i="1"/>
  <c r="L3597" i="1"/>
  <c r="K3597" i="1"/>
  <c r="K3596" i="1"/>
  <c r="L3596" i="1" s="1"/>
  <c r="L3595" i="1"/>
  <c r="K3595" i="1"/>
  <c r="L3594" i="1"/>
  <c r="K3594" i="1"/>
  <c r="L3593" i="1"/>
  <c r="K3593" i="1"/>
  <c r="K3592" i="1"/>
  <c r="L3592" i="1" s="1"/>
  <c r="K3591" i="1"/>
  <c r="L3591" i="1" s="1"/>
  <c r="L3590" i="1"/>
  <c r="K3590" i="1"/>
  <c r="L3589" i="1"/>
  <c r="K3589" i="1"/>
  <c r="K3588" i="1"/>
  <c r="L3588" i="1" s="1"/>
  <c r="K3587" i="1"/>
  <c r="L3587" i="1" s="1"/>
  <c r="L3586" i="1"/>
  <c r="K3586" i="1"/>
  <c r="L3585" i="1"/>
  <c r="K3585" i="1"/>
  <c r="K3584" i="1"/>
  <c r="L3584" i="1" s="1"/>
  <c r="K3583" i="1"/>
  <c r="L3583" i="1" s="1"/>
  <c r="L3582" i="1"/>
  <c r="K3582" i="1"/>
  <c r="L3581" i="1"/>
  <c r="K3581" i="1"/>
  <c r="K3580" i="1"/>
  <c r="L3580" i="1" s="1"/>
  <c r="K3579" i="1"/>
  <c r="L3579" i="1" s="1"/>
  <c r="L3578" i="1"/>
  <c r="K3578" i="1"/>
  <c r="L3577" i="1"/>
  <c r="K3577" i="1"/>
  <c r="K3576" i="1"/>
  <c r="L3576" i="1" s="1"/>
  <c r="K3575" i="1"/>
  <c r="L3575" i="1" s="1"/>
  <c r="L3574" i="1"/>
  <c r="K3574" i="1"/>
  <c r="L3573" i="1"/>
  <c r="K3573" i="1"/>
  <c r="K3572" i="1"/>
  <c r="L3572" i="1" s="1"/>
  <c r="L3571" i="1"/>
  <c r="K3571" i="1"/>
  <c r="L3570" i="1"/>
  <c r="K3570" i="1"/>
  <c r="L3569" i="1"/>
  <c r="K3569" i="1"/>
  <c r="K3568" i="1"/>
  <c r="L3568" i="1" s="1"/>
  <c r="K3567" i="1"/>
  <c r="L3567" i="1" s="1"/>
  <c r="L3566" i="1"/>
  <c r="K3566" i="1"/>
  <c r="L3565" i="1"/>
  <c r="K3565" i="1"/>
  <c r="K3564" i="1"/>
  <c r="L3564" i="1" s="1"/>
  <c r="L3563" i="1"/>
  <c r="K3563" i="1"/>
  <c r="L3562" i="1"/>
  <c r="K3562" i="1"/>
  <c r="L3561" i="1"/>
  <c r="K3561" i="1"/>
  <c r="K3560" i="1"/>
  <c r="L3560" i="1" s="1"/>
  <c r="K3559" i="1"/>
  <c r="L3559" i="1" s="1"/>
  <c r="L3558" i="1"/>
  <c r="K3558" i="1"/>
  <c r="L3557" i="1"/>
  <c r="K3557" i="1"/>
  <c r="K3556" i="1"/>
  <c r="L3556" i="1" s="1"/>
  <c r="K3555" i="1"/>
  <c r="L3555" i="1" s="1"/>
  <c r="L3554" i="1"/>
  <c r="K3554" i="1"/>
  <c r="L3553" i="1"/>
  <c r="K3553" i="1"/>
  <c r="K3552" i="1"/>
  <c r="L3552" i="1" s="1"/>
  <c r="K3551" i="1"/>
  <c r="L3551" i="1" s="1"/>
  <c r="L3550" i="1"/>
  <c r="K3550" i="1"/>
  <c r="L3549" i="1"/>
  <c r="K3549" i="1"/>
  <c r="K3548" i="1"/>
  <c r="L3548" i="1" s="1"/>
  <c r="L3547" i="1"/>
  <c r="K3547" i="1"/>
  <c r="L3546" i="1"/>
  <c r="K3546" i="1"/>
  <c r="L3545" i="1"/>
  <c r="K3545" i="1"/>
  <c r="K3544" i="1"/>
  <c r="L3544" i="1" s="1"/>
  <c r="K3543" i="1"/>
  <c r="L3543" i="1" s="1"/>
  <c r="L3542" i="1"/>
  <c r="K3542" i="1"/>
  <c r="L3541" i="1"/>
  <c r="K3541" i="1"/>
  <c r="K3540" i="1"/>
  <c r="L3540" i="1" s="1"/>
  <c r="L3539" i="1"/>
  <c r="K3539" i="1"/>
  <c r="L3538" i="1"/>
  <c r="K3538" i="1"/>
  <c r="L3537" i="1"/>
  <c r="K3537" i="1"/>
  <c r="K3536" i="1"/>
  <c r="L3536" i="1" s="1"/>
  <c r="K3535" i="1"/>
  <c r="L3535" i="1" s="1"/>
  <c r="L3534" i="1"/>
  <c r="K3534" i="1"/>
  <c r="L3533" i="1"/>
  <c r="K3533" i="1"/>
  <c r="K3532" i="1"/>
  <c r="L3532" i="1" s="1"/>
  <c r="L3531" i="1"/>
  <c r="K3531" i="1"/>
  <c r="L3530" i="1"/>
  <c r="K3530" i="1"/>
  <c r="L3529" i="1"/>
  <c r="K3529" i="1"/>
  <c r="K3528" i="1"/>
  <c r="L3528" i="1" s="1"/>
  <c r="K3527" i="1"/>
  <c r="L3527" i="1" s="1"/>
  <c r="L3526" i="1"/>
  <c r="K3526" i="1"/>
  <c r="L3525" i="1"/>
  <c r="K3525" i="1"/>
  <c r="K3524" i="1"/>
  <c r="L3524" i="1" s="1"/>
  <c r="K3523" i="1"/>
  <c r="L3523" i="1" s="1"/>
  <c r="L3522" i="1"/>
  <c r="K3522" i="1"/>
  <c r="L3521" i="1"/>
  <c r="K3521" i="1"/>
  <c r="K3520" i="1"/>
  <c r="L3520" i="1" s="1"/>
  <c r="K3519" i="1"/>
  <c r="L3519" i="1" s="1"/>
  <c r="L3518" i="1"/>
  <c r="K3518" i="1"/>
  <c r="L3517" i="1"/>
  <c r="K3517" i="1"/>
  <c r="K3516" i="1"/>
  <c r="L3516" i="1" s="1"/>
  <c r="K3515" i="1"/>
  <c r="L3515" i="1" s="1"/>
  <c r="L3514" i="1"/>
  <c r="K3514" i="1"/>
  <c r="L3513" i="1"/>
  <c r="K3513" i="1"/>
  <c r="K3512" i="1"/>
  <c r="L3512" i="1" s="1"/>
  <c r="K3511" i="1"/>
  <c r="L3511" i="1" s="1"/>
  <c r="L3510" i="1"/>
  <c r="K3510" i="1"/>
  <c r="L3509" i="1"/>
  <c r="K3509" i="1"/>
  <c r="K3508" i="1"/>
  <c r="L3508" i="1" s="1"/>
  <c r="L3507" i="1"/>
  <c r="K3507" i="1"/>
  <c r="L3506" i="1"/>
  <c r="K3506" i="1"/>
  <c r="K3505" i="1"/>
  <c r="L3505" i="1" s="1"/>
  <c r="K3504" i="1"/>
  <c r="L3504" i="1" s="1"/>
  <c r="K3503" i="1"/>
  <c r="L3503" i="1" s="1"/>
  <c r="L3502" i="1"/>
  <c r="K3502" i="1"/>
  <c r="L3501" i="1"/>
  <c r="K3501" i="1"/>
  <c r="K3500" i="1"/>
  <c r="L3500" i="1" s="1"/>
  <c r="L3499" i="1"/>
  <c r="K3499" i="1"/>
  <c r="L3498" i="1"/>
  <c r="K3498" i="1"/>
  <c r="L3497" i="1"/>
  <c r="K3497" i="1"/>
  <c r="K3496" i="1"/>
  <c r="L3496" i="1" s="1"/>
  <c r="K3495" i="1"/>
  <c r="L3495" i="1" s="1"/>
  <c r="L3494" i="1"/>
  <c r="K3494" i="1"/>
  <c r="L3493" i="1"/>
  <c r="K3493" i="1"/>
  <c r="K3492" i="1"/>
  <c r="L3492" i="1" s="1"/>
  <c r="L3491" i="1"/>
  <c r="K3491" i="1"/>
  <c r="L3490" i="1"/>
  <c r="K3490" i="1"/>
  <c r="K3489" i="1"/>
  <c r="L3489" i="1" s="1"/>
  <c r="K3488" i="1"/>
  <c r="L3488" i="1" s="1"/>
  <c r="K3487" i="1"/>
  <c r="L3487" i="1" s="1"/>
  <c r="L3486" i="1"/>
  <c r="K3486" i="1"/>
  <c r="L3485" i="1"/>
  <c r="K3485" i="1"/>
  <c r="K3484" i="1"/>
  <c r="L3484" i="1" s="1"/>
  <c r="K3483" i="1"/>
  <c r="L3483" i="1" s="1"/>
  <c r="L3482" i="1"/>
  <c r="K3482" i="1"/>
  <c r="K3481" i="1"/>
  <c r="L3481" i="1" s="1"/>
  <c r="K3480" i="1"/>
  <c r="L3480" i="1" s="1"/>
  <c r="K3479" i="1"/>
  <c r="L3479" i="1" s="1"/>
  <c r="L3478" i="1"/>
  <c r="K3478" i="1"/>
  <c r="L3477" i="1"/>
  <c r="K3477" i="1"/>
  <c r="K3476" i="1"/>
  <c r="L3476" i="1" s="1"/>
  <c r="K3475" i="1"/>
  <c r="L3475" i="1" s="1"/>
  <c r="L3474" i="1"/>
  <c r="K3474" i="1"/>
  <c r="K3473" i="1"/>
  <c r="L3473" i="1" s="1"/>
  <c r="K3472" i="1"/>
  <c r="L3472" i="1" s="1"/>
  <c r="K3471" i="1"/>
  <c r="L3471" i="1" s="1"/>
  <c r="L3470" i="1"/>
  <c r="K3470" i="1"/>
  <c r="K3469" i="1"/>
  <c r="L3469" i="1" s="1"/>
  <c r="K3468" i="1"/>
  <c r="L3468" i="1" s="1"/>
  <c r="L3467" i="1"/>
  <c r="K3467" i="1"/>
  <c r="L3466" i="1"/>
  <c r="K3466" i="1"/>
  <c r="L3465" i="1"/>
  <c r="K3465" i="1"/>
  <c r="K3464" i="1"/>
  <c r="L3464" i="1" s="1"/>
  <c r="K3463" i="1"/>
  <c r="L3463" i="1" s="1"/>
  <c r="L3462" i="1"/>
  <c r="K3462" i="1"/>
  <c r="K3461" i="1"/>
  <c r="L3461" i="1" s="1"/>
  <c r="K3460" i="1"/>
  <c r="L3460" i="1" s="1"/>
  <c r="K3459" i="1"/>
  <c r="L3459" i="1" s="1"/>
  <c r="L3458" i="1"/>
  <c r="K3458" i="1"/>
  <c r="K3457" i="1"/>
  <c r="L3457" i="1" s="1"/>
  <c r="K3456" i="1"/>
  <c r="L3456" i="1" s="1"/>
  <c r="K3455" i="1"/>
  <c r="L3455" i="1" s="1"/>
  <c r="L3454" i="1"/>
  <c r="K3454" i="1"/>
  <c r="K3453" i="1"/>
  <c r="L3453" i="1" s="1"/>
  <c r="K3452" i="1"/>
  <c r="L3452" i="1" s="1"/>
  <c r="K3451" i="1"/>
  <c r="L3451" i="1" s="1"/>
  <c r="L3450" i="1"/>
  <c r="K3450" i="1"/>
  <c r="K3449" i="1"/>
  <c r="L3449" i="1" s="1"/>
  <c r="K3448" i="1"/>
  <c r="L3448" i="1" s="1"/>
  <c r="K3447" i="1"/>
  <c r="L3447" i="1" s="1"/>
  <c r="L3446" i="1"/>
  <c r="K3446" i="1"/>
  <c r="L3445" i="1"/>
  <c r="K3445" i="1"/>
  <c r="K3444" i="1"/>
  <c r="L3444" i="1" s="1"/>
  <c r="K3443" i="1"/>
  <c r="L3443" i="1" s="1"/>
  <c r="L3442" i="1"/>
  <c r="K3442" i="1"/>
  <c r="L3441" i="1"/>
  <c r="K3441" i="1"/>
  <c r="K3440" i="1"/>
  <c r="L3440" i="1" s="1"/>
  <c r="K3439" i="1"/>
  <c r="L3439" i="1" s="1"/>
  <c r="L3438" i="1"/>
  <c r="K3438" i="1"/>
  <c r="K3437" i="1"/>
  <c r="L3437" i="1" s="1"/>
  <c r="K3436" i="1"/>
  <c r="L3436" i="1" s="1"/>
  <c r="L3435" i="1"/>
  <c r="K3435" i="1"/>
  <c r="L3434" i="1"/>
  <c r="K3434" i="1"/>
  <c r="L3433" i="1"/>
  <c r="K3433" i="1"/>
  <c r="K3432" i="1"/>
  <c r="L3432" i="1" s="1"/>
  <c r="K3431" i="1"/>
  <c r="L3431" i="1" s="1"/>
  <c r="L3430" i="1"/>
  <c r="K3430" i="1"/>
  <c r="L3429" i="1"/>
  <c r="K3429" i="1"/>
  <c r="K3428" i="1"/>
  <c r="L3428" i="1" s="1"/>
  <c r="K3427" i="1"/>
  <c r="L3427" i="1" s="1"/>
  <c r="L3426" i="1"/>
  <c r="K3426" i="1"/>
  <c r="K3425" i="1"/>
  <c r="L3425" i="1" s="1"/>
  <c r="K3424" i="1"/>
  <c r="L3424" i="1" s="1"/>
  <c r="K3423" i="1"/>
  <c r="L3423" i="1" s="1"/>
  <c r="L3422" i="1"/>
  <c r="K3422" i="1"/>
  <c r="K3421" i="1"/>
  <c r="L3421" i="1" s="1"/>
  <c r="K3420" i="1"/>
  <c r="L3420" i="1" s="1"/>
  <c r="L3419" i="1"/>
  <c r="K3419" i="1"/>
  <c r="L3418" i="1"/>
  <c r="K3418" i="1"/>
  <c r="K3417" i="1"/>
  <c r="L3417" i="1" s="1"/>
  <c r="K3416" i="1"/>
  <c r="L3416" i="1" s="1"/>
  <c r="K3415" i="1"/>
  <c r="L3415" i="1" s="1"/>
  <c r="L3414" i="1"/>
  <c r="K3414" i="1"/>
  <c r="K3413" i="1"/>
  <c r="L3413" i="1" s="1"/>
  <c r="K3412" i="1"/>
  <c r="L3412" i="1" s="1"/>
  <c r="L3411" i="1"/>
  <c r="K3411" i="1"/>
  <c r="L3410" i="1"/>
  <c r="K3410" i="1"/>
  <c r="L3409" i="1"/>
  <c r="K3409" i="1"/>
  <c r="K3408" i="1"/>
  <c r="L3408" i="1" s="1"/>
  <c r="K3407" i="1"/>
  <c r="L3407" i="1" s="1"/>
  <c r="L3406" i="1"/>
  <c r="K3406" i="1"/>
  <c r="K3405" i="1"/>
  <c r="L3405" i="1" s="1"/>
  <c r="K3404" i="1"/>
  <c r="L3404" i="1" s="1"/>
  <c r="L3403" i="1"/>
  <c r="K3403" i="1"/>
  <c r="L3402" i="1"/>
  <c r="K3402" i="1"/>
  <c r="L3401" i="1"/>
  <c r="K3401" i="1"/>
  <c r="K3400" i="1"/>
  <c r="L3400" i="1" s="1"/>
  <c r="K3399" i="1"/>
  <c r="L3399" i="1" s="1"/>
  <c r="L3398" i="1"/>
  <c r="K3398" i="1"/>
  <c r="K3397" i="1"/>
  <c r="L3397" i="1" s="1"/>
  <c r="K3396" i="1"/>
  <c r="L3396" i="1" s="1"/>
  <c r="K3395" i="1"/>
  <c r="L3395" i="1" s="1"/>
  <c r="L3394" i="1"/>
  <c r="K3394" i="1"/>
  <c r="L3393" i="1"/>
  <c r="K3393" i="1"/>
  <c r="K3392" i="1"/>
  <c r="L3392" i="1" s="1"/>
  <c r="K3391" i="1"/>
  <c r="L3391" i="1" s="1"/>
  <c r="L3390" i="1"/>
  <c r="K3390" i="1"/>
  <c r="L3389" i="1"/>
  <c r="K3389" i="1"/>
  <c r="K3388" i="1"/>
  <c r="L3388" i="1" s="1"/>
  <c r="K3387" i="1"/>
  <c r="L3387" i="1" s="1"/>
  <c r="L3386" i="1"/>
  <c r="K3386" i="1"/>
  <c r="K3385" i="1"/>
  <c r="L3385" i="1" s="1"/>
  <c r="K3384" i="1"/>
  <c r="L3384" i="1" s="1"/>
  <c r="K3383" i="1"/>
  <c r="L3383" i="1" s="1"/>
  <c r="L3382" i="1"/>
  <c r="K3382" i="1"/>
  <c r="L3381" i="1"/>
  <c r="K3381" i="1"/>
  <c r="K3380" i="1"/>
  <c r="L3380" i="1" s="1"/>
  <c r="L3379" i="1"/>
  <c r="K3379" i="1"/>
  <c r="L3378" i="1"/>
  <c r="K3378" i="1"/>
  <c r="L3377" i="1"/>
  <c r="K3377" i="1"/>
  <c r="K3376" i="1"/>
  <c r="L3376" i="1" s="1"/>
  <c r="K3375" i="1"/>
  <c r="L3375" i="1" s="1"/>
  <c r="L3374" i="1"/>
  <c r="K3374" i="1"/>
  <c r="L3373" i="1"/>
  <c r="K3373" i="1"/>
  <c r="K3372" i="1"/>
  <c r="L3372" i="1" s="1"/>
  <c r="L3371" i="1"/>
  <c r="K3371" i="1"/>
  <c r="L3370" i="1"/>
  <c r="K3370" i="1"/>
  <c r="L3369" i="1"/>
  <c r="K3369" i="1"/>
  <c r="K3368" i="1"/>
  <c r="L3368" i="1" s="1"/>
  <c r="K3367" i="1"/>
  <c r="L3367" i="1" s="1"/>
  <c r="L3366" i="1"/>
  <c r="K3366" i="1"/>
  <c r="K3365" i="1"/>
  <c r="L3365" i="1" s="1"/>
  <c r="K3364" i="1"/>
  <c r="L3364" i="1" s="1"/>
  <c r="L3363" i="1"/>
  <c r="K3363" i="1"/>
  <c r="L3362" i="1"/>
  <c r="K3362" i="1"/>
  <c r="K3361" i="1"/>
  <c r="L3361" i="1" s="1"/>
  <c r="K3360" i="1"/>
  <c r="L3360" i="1" s="1"/>
  <c r="K3359" i="1"/>
  <c r="L3359" i="1" s="1"/>
  <c r="L3358" i="1"/>
  <c r="K3358" i="1"/>
  <c r="K3357" i="1"/>
  <c r="L3357" i="1" s="1"/>
  <c r="K3356" i="1"/>
  <c r="L3356" i="1" s="1"/>
  <c r="L3355" i="1"/>
  <c r="K3355" i="1"/>
  <c r="L3354" i="1"/>
  <c r="K3354" i="1"/>
  <c r="K3353" i="1"/>
  <c r="L3353" i="1" s="1"/>
  <c r="K3352" i="1"/>
  <c r="L3352" i="1" s="1"/>
  <c r="K3351" i="1"/>
  <c r="L3351" i="1" s="1"/>
  <c r="L3350" i="1"/>
  <c r="K3350" i="1"/>
  <c r="L3349" i="1"/>
  <c r="K3349" i="1"/>
  <c r="K3348" i="1"/>
  <c r="L3348" i="1" s="1"/>
  <c r="K3347" i="1"/>
  <c r="L3347" i="1" s="1"/>
  <c r="L3346" i="1"/>
  <c r="K3346" i="1"/>
  <c r="K3345" i="1"/>
  <c r="L3345" i="1" s="1"/>
  <c r="K3344" i="1"/>
  <c r="L3344" i="1" s="1"/>
  <c r="K3343" i="1"/>
  <c r="L3343" i="1" s="1"/>
  <c r="L3342" i="1"/>
  <c r="K3342" i="1"/>
  <c r="K3341" i="1"/>
  <c r="L3341" i="1" s="1"/>
  <c r="K3340" i="1"/>
  <c r="L3340" i="1" s="1"/>
  <c r="L3339" i="1"/>
  <c r="K3339" i="1"/>
  <c r="L3338" i="1"/>
  <c r="K3338" i="1"/>
  <c r="L3337" i="1"/>
  <c r="K3337" i="1"/>
  <c r="K3336" i="1"/>
  <c r="L3336" i="1" s="1"/>
  <c r="K3335" i="1"/>
  <c r="L3335" i="1" s="1"/>
  <c r="L3334" i="1"/>
  <c r="K3334" i="1"/>
  <c r="K3333" i="1"/>
  <c r="L3333" i="1" s="1"/>
  <c r="K3332" i="1"/>
  <c r="L3332" i="1" s="1"/>
  <c r="K3331" i="1"/>
  <c r="L3331" i="1" s="1"/>
  <c r="L3330" i="1"/>
  <c r="K3330" i="1"/>
  <c r="K3329" i="1"/>
  <c r="L3329" i="1" s="1"/>
  <c r="K3328" i="1"/>
  <c r="L3328" i="1" s="1"/>
  <c r="K3327" i="1"/>
  <c r="L3327" i="1" s="1"/>
  <c r="L3326" i="1"/>
  <c r="K3326" i="1"/>
  <c r="K3325" i="1"/>
  <c r="L3325" i="1" s="1"/>
  <c r="K3324" i="1"/>
  <c r="L3324" i="1" s="1"/>
  <c r="K3323" i="1"/>
  <c r="L3323" i="1" s="1"/>
  <c r="L3322" i="1"/>
  <c r="K3322" i="1"/>
  <c r="L3321" i="1"/>
  <c r="K3321" i="1"/>
  <c r="K3320" i="1"/>
  <c r="L3320" i="1" s="1"/>
  <c r="K3319" i="1"/>
  <c r="L3319" i="1" s="1"/>
  <c r="L3318" i="1"/>
  <c r="K3318" i="1"/>
  <c r="L3317" i="1"/>
  <c r="K3317" i="1"/>
  <c r="K3316" i="1"/>
  <c r="L3316" i="1" s="1"/>
  <c r="K3315" i="1"/>
  <c r="L3315" i="1" s="1"/>
  <c r="L3314" i="1"/>
  <c r="K3314" i="1"/>
  <c r="L3313" i="1"/>
  <c r="K3313" i="1"/>
  <c r="K3312" i="1"/>
  <c r="L3312" i="1" s="1"/>
  <c r="K3311" i="1"/>
  <c r="L3311" i="1" s="1"/>
  <c r="L3310" i="1"/>
  <c r="K3310" i="1"/>
  <c r="K3309" i="1"/>
  <c r="L3309" i="1" s="1"/>
  <c r="K3308" i="1"/>
  <c r="L3308" i="1" s="1"/>
  <c r="L3307" i="1"/>
  <c r="K3307" i="1"/>
  <c r="L3306" i="1"/>
  <c r="K3306" i="1"/>
  <c r="K3305" i="1"/>
  <c r="L3305" i="1" s="1"/>
  <c r="K3304" i="1"/>
  <c r="L3304" i="1" s="1"/>
  <c r="K3303" i="1"/>
  <c r="L3303" i="1" s="1"/>
  <c r="L3302" i="1"/>
  <c r="K3302" i="1"/>
  <c r="K3301" i="1"/>
  <c r="L3301" i="1" s="1"/>
  <c r="K3300" i="1"/>
  <c r="L3300" i="1" s="1"/>
  <c r="K3299" i="1"/>
  <c r="L3299" i="1" s="1"/>
  <c r="L3298" i="1"/>
  <c r="K3298" i="1"/>
  <c r="K3297" i="1"/>
  <c r="L3297" i="1" s="1"/>
  <c r="K3296" i="1"/>
  <c r="L3296" i="1" s="1"/>
  <c r="K3295" i="1"/>
  <c r="L3295" i="1" s="1"/>
  <c r="L3294" i="1"/>
  <c r="K3294" i="1"/>
  <c r="L3293" i="1"/>
  <c r="K3293" i="1"/>
  <c r="K3292" i="1"/>
  <c r="L3292" i="1" s="1"/>
  <c r="K3291" i="1"/>
  <c r="L3291" i="1" s="1"/>
  <c r="L3290" i="1"/>
  <c r="K3290" i="1"/>
  <c r="K3289" i="1"/>
  <c r="L3289" i="1" s="1"/>
  <c r="K3288" i="1"/>
  <c r="L3288" i="1" s="1"/>
  <c r="K3287" i="1"/>
  <c r="L3287" i="1" s="1"/>
  <c r="L3286" i="1"/>
  <c r="K3286" i="1"/>
  <c r="K3285" i="1"/>
  <c r="L3285" i="1" s="1"/>
  <c r="K3284" i="1"/>
  <c r="L3284" i="1" s="1"/>
  <c r="L3283" i="1"/>
  <c r="K3283" i="1"/>
  <c r="L3282" i="1"/>
  <c r="K3282" i="1"/>
  <c r="L3281" i="1"/>
  <c r="K3281" i="1"/>
  <c r="K3280" i="1"/>
  <c r="L3280" i="1" s="1"/>
  <c r="K3279" i="1"/>
  <c r="L3279" i="1" s="1"/>
  <c r="L3278" i="1"/>
  <c r="K3278" i="1"/>
  <c r="K3277" i="1"/>
  <c r="L3277" i="1" s="1"/>
  <c r="K3276" i="1"/>
  <c r="L3276" i="1" s="1"/>
  <c r="K3275" i="1"/>
  <c r="L3275" i="1" s="1"/>
  <c r="L3274" i="1"/>
  <c r="K3274" i="1"/>
  <c r="L3273" i="1"/>
  <c r="K3273" i="1"/>
  <c r="K3272" i="1"/>
  <c r="L3272" i="1" s="1"/>
  <c r="K3271" i="1"/>
  <c r="L3271" i="1" s="1"/>
  <c r="L3270" i="1"/>
  <c r="K3270" i="1"/>
  <c r="K3269" i="1"/>
  <c r="L3269" i="1" s="1"/>
  <c r="L3268" i="1"/>
  <c r="K3268" i="1"/>
  <c r="K3267" i="1"/>
  <c r="L3267" i="1" s="1"/>
  <c r="L3266" i="1"/>
  <c r="K3266" i="1"/>
  <c r="K3265" i="1"/>
  <c r="L3265" i="1" s="1"/>
  <c r="K3264" i="1"/>
  <c r="L3264" i="1" s="1"/>
  <c r="K3263" i="1"/>
  <c r="L3263" i="1" s="1"/>
  <c r="L3262" i="1"/>
  <c r="K3262" i="1"/>
  <c r="L3261" i="1"/>
  <c r="K3261" i="1"/>
  <c r="K3260" i="1"/>
  <c r="L3260" i="1" s="1"/>
  <c r="L3259" i="1"/>
  <c r="K3259" i="1"/>
  <c r="L3258" i="1"/>
  <c r="K3258" i="1"/>
  <c r="K3257" i="1"/>
  <c r="L3257" i="1" s="1"/>
  <c r="K3256" i="1"/>
  <c r="L3256" i="1" s="1"/>
  <c r="K3255" i="1"/>
  <c r="L3255" i="1" s="1"/>
  <c r="L3254" i="1"/>
  <c r="K3254" i="1"/>
  <c r="K3253" i="1"/>
  <c r="L3253" i="1" s="1"/>
  <c r="L3252" i="1"/>
  <c r="K3252" i="1"/>
  <c r="K3251" i="1"/>
  <c r="L3251" i="1" s="1"/>
  <c r="L3250" i="1"/>
  <c r="K3250" i="1"/>
  <c r="K3249" i="1"/>
  <c r="L3249" i="1" s="1"/>
  <c r="K3248" i="1"/>
  <c r="L3248" i="1" s="1"/>
  <c r="K3247" i="1"/>
  <c r="L3247" i="1" s="1"/>
  <c r="L3246" i="1"/>
  <c r="K3246" i="1"/>
  <c r="L3245" i="1"/>
  <c r="K3245" i="1"/>
  <c r="L3244" i="1"/>
  <c r="K3244" i="1"/>
  <c r="L3243" i="1"/>
  <c r="K3243" i="1"/>
  <c r="L3242" i="1"/>
  <c r="K3242" i="1"/>
  <c r="L3241" i="1"/>
  <c r="K3241" i="1"/>
  <c r="K3240" i="1"/>
  <c r="L3240" i="1" s="1"/>
  <c r="K3239" i="1"/>
  <c r="L3239" i="1" s="1"/>
  <c r="L3238" i="1"/>
  <c r="K3238" i="1"/>
  <c r="K3237" i="1"/>
  <c r="L3237" i="1" s="1"/>
  <c r="L3236" i="1"/>
  <c r="K3236" i="1"/>
  <c r="L3235" i="1"/>
  <c r="K3235" i="1"/>
  <c r="L3234" i="1"/>
  <c r="K3234" i="1"/>
  <c r="K3233" i="1"/>
  <c r="L3233" i="1" s="1"/>
  <c r="K3232" i="1"/>
  <c r="L3232" i="1" s="1"/>
  <c r="K3231" i="1"/>
  <c r="L3231" i="1" s="1"/>
  <c r="L3230" i="1"/>
  <c r="K3230" i="1"/>
  <c r="K3229" i="1"/>
  <c r="L3229" i="1" s="1"/>
  <c r="K3228" i="1"/>
  <c r="L3228" i="1" s="1"/>
  <c r="L3227" i="1"/>
  <c r="K3227" i="1"/>
  <c r="L3226" i="1"/>
  <c r="K3226" i="1"/>
  <c r="L3225" i="1"/>
  <c r="K3225" i="1"/>
  <c r="K3224" i="1"/>
  <c r="L3224" i="1" s="1"/>
  <c r="K3223" i="1"/>
  <c r="L3223" i="1" s="1"/>
  <c r="L3222" i="1"/>
  <c r="K3222" i="1"/>
  <c r="L3221" i="1"/>
  <c r="K3221" i="1"/>
  <c r="K3220" i="1"/>
  <c r="L3220" i="1" s="1"/>
  <c r="K3219" i="1"/>
  <c r="L3219" i="1" s="1"/>
  <c r="L3218" i="1"/>
  <c r="K3218" i="1"/>
  <c r="K3217" i="1"/>
  <c r="L3217" i="1" s="1"/>
  <c r="K3216" i="1"/>
  <c r="L3216" i="1" s="1"/>
  <c r="K3215" i="1"/>
  <c r="L3215" i="1" s="1"/>
  <c r="L3214" i="1"/>
  <c r="K3214" i="1"/>
  <c r="L3213" i="1"/>
  <c r="K3213" i="1"/>
  <c r="K3212" i="1"/>
  <c r="L3212" i="1" s="1"/>
  <c r="K3211" i="1"/>
  <c r="L3211" i="1" s="1"/>
  <c r="L3210" i="1"/>
  <c r="K3210" i="1"/>
  <c r="L3209" i="1"/>
  <c r="K3209" i="1"/>
  <c r="K3208" i="1"/>
  <c r="L3208" i="1" s="1"/>
  <c r="K3207" i="1"/>
  <c r="L3207" i="1" s="1"/>
  <c r="L3206" i="1"/>
  <c r="K3206" i="1"/>
  <c r="K3205" i="1"/>
  <c r="L3205" i="1" s="1"/>
  <c r="L3204" i="1"/>
  <c r="K3204" i="1"/>
  <c r="K3203" i="1"/>
  <c r="L3203" i="1" s="1"/>
  <c r="L3202" i="1"/>
  <c r="K3202" i="1"/>
  <c r="K3201" i="1"/>
  <c r="L3201" i="1" s="1"/>
  <c r="K3200" i="1"/>
  <c r="L3200" i="1" s="1"/>
  <c r="K3199" i="1"/>
  <c r="L3199" i="1" s="1"/>
  <c r="L3198" i="1"/>
  <c r="K3198" i="1"/>
  <c r="L3197" i="1"/>
  <c r="K3197" i="1"/>
  <c r="K3196" i="1"/>
  <c r="L3196" i="1" s="1"/>
  <c r="L3195" i="1"/>
  <c r="K3195" i="1"/>
  <c r="L3194" i="1"/>
  <c r="K3194" i="1"/>
  <c r="K3193" i="1"/>
  <c r="L3193" i="1" s="1"/>
  <c r="K3192" i="1"/>
  <c r="L3192" i="1" s="1"/>
  <c r="K3191" i="1"/>
  <c r="L3191" i="1" s="1"/>
  <c r="K3190" i="1"/>
  <c r="L3190" i="1" s="1"/>
  <c r="L3189" i="1"/>
  <c r="K3189" i="1"/>
  <c r="K3188" i="1"/>
  <c r="L3188" i="1" s="1"/>
  <c r="K3187" i="1"/>
  <c r="L3187" i="1" s="1"/>
  <c r="L3186" i="1"/>
  <c r="K3186" i="1"/>
  <c r="K3185" i="1"/>
  <c r="L3185" i="1" s="1"/>
  <c r="L3184" i="1"/>
  <c r="K3184" i="1"/>
  <c r="K3183" i="1"/>
  <c r="L3183" i="1" s="1"/>
  <c r="L3182" i="1"/>
  <c r="K3182" i="1"/>
  <c r="K3181" i="1"/>
  <c r="L3181" i="1" s="1"/>
  <c r="L3180" i="1"/>
  <c r="K3180" i="1"/>
  <c r="K3179" i="1"/>
  <c r="L3179" i="1" s="1"/>
  <c r="L3178" i="1"/>
  <c r="K3178" i="1"/>
  <c r="L3177" i="1"/>
  <c r="K3177" i="1"/>
  <c r="K3176" i="1"/>
  <c r="L3176" i="1" s="1"/>
  <c r="K3175" i="1"/>
  <c r="L3175" i="1" s="1"/>
  <c r="K3174" i="1"/>
  <c r="L3174" i="1" s="1"/>
  <c r="K3173" i="1"/>
  <c r="L3173" i="1" s="1"/>
  <c r="L3172" i="1"/>
  <c r="K3172" i="1"/>
  <c r="K3171" i="1"/>
  <c r="L3171" i="1" s="1"/>
  <c r="L3170" i="1"/>
  <c r="K3170" i="1"/>
  <c r="K3169" i="1"/>
  <c r="L3169" i="1" s="1"/>
  <c r="L3168" i="1"/>
  <c r="K3168" i="1"/>
  <c r="K3167" i="1"/>
  <c r="L3167" i="1" s="1"/>
  <c r="K3166" i="1"/>
  <c r="L3166" i="1" s="1"/>
  <c r="L3165" i="1"/>
  <c r="K3165" i="1"/>
  <c r="L3164" i="1"/>
  <c r="K3164" i="1"/>
  <c r="L3163" i="1"/>
  <c r="K3163" i="1"/>
  <c r="L3162" i="1"/>
  <c r="K3162" i="1"/>
  <c r="L3161" i="1"/>
  <c r="K3161" i="1"/>
  <c r="L3160" i="1"/>
  <c r="K3160" i="1"/>
  <c r="K3159" i="1"/>
  <c r="L3159" i="1" s="1"/>
  <c r="L3158" i="1"/>
  <c r="K3158" i="1"/>
  <c r="K3157" i="1"/>
  <c r="L3157" i="1" s="1"/>
  <c r="K3156" i="1"/>
  <c r="L3156" i="1" s="1"/>
  <c r="L3155" i="1"/>
  <c r="K3155" i="1"/>
  <c r="L3154" i="1"/>
  <c r="K3154" i="1"/>
  <c r="K3153" i="1"/>
  <c r="L3153" i="1" s="1"/>
  <c r="K3152" i="1"/>
  <c r="L3152" i="1" s="1"/>
  <c r="K3151" i="1"/>
  <c r="L3151" i="1" s="1"/>
  <c r="K3150" i="1"/>
  <c r="L3150" i="1" s="1"/>
  <c r="K3149" i="1"/>
  <c r="L3149" i="1" s="1"/>
  <c r="L3148" i="1"/>
  <c r="K3148" i="1"/>
  <c r="K3147" i="1"/>
  <c r="L3147" i="1" s="1"/>
  <c r="L3146" i="1"/>
  <c r="K3146" i="1"/>
  <c r="K3145" i="1"/>
  <c r="L3145" i="1" s="1"/>
  <c r="L3144" i="1"/>
  <c r="K3144" i="1"/>
  <c r="K3143" i="1"/>
  <c r="L3143" i="1" s="1"/>
  <c r="K3142" i="1"/>
  <c r="L3142" i="1" s="1"/>
  <c r="L3141" i="1"/>
  <c r="K3141" i="1"/>
  <c r="L3140" i="1"/>
  <c r="K3140" i="1"/>
  <c r="K3139" i="1"/>
  <c r="L3139" i="1" s="1"/>
  <c r="L3138" i="1"/>
  <c r="K3138" i="1"/>
  <c r="K3137" i="1"/>
  <c r="L3137" i="1" s="1"/>
  <c r="K3136" i="1"/>
  <c r="L3136" i="1" s="1"/>
  <c r="K3135" i="1"/>
  <c r="L3135" i="1" s="1"/>
  <c r="K3134" i="1"/>
  <c r="L3134" i="1" s="1"/>
  <c r="K3133" i="1"/>
  <c r="L3133" i="1" s="1"/>
  <c r="K3132" i="1"/>
  <c r="L3132" i="1" s="1"/>
  <c r="L3131" i="1"/>
  <c r="K3131" i="1"/>
  <c r="L3130" i="1"/>
  <c r="K3130" i="1"/>
  <c r="L3129" i="1"/>
  <c r="K3129" i="1"/>
  <c r="K3128" i="1"/>
  <c r="L3128" i="1" s="1"/>
  <c r="K3127" i="1"/>
  <c r="L3127" i="1" s="1"/>
  <c r="K3126" i="1"/>
  <c r="L3126" i="1" s="1"/>
  <c r="L3125" i="1"/>
  <c r="K3125" i="1"/>
  <c r="L3124" i="1"/>
  <c r="K3124" i="1"/>
  <c r="L3123" i="1"/>
  <c r="K3123" i="1"/>
  <c r="L3122" i="1"/>
  <c r="K3122" i="1"/>
  <c r="L3121" i="1"/>
  <c r="K3121" i="1"/>
  <c r="K3120" i="1"/>
  <c r="L3120" i="1" s="1"/>
  <c r="K3119" i="1"/>
  <c r="L3119" i="1" s="1"/>
  <c r="L3118" i="1"/>
  <c r="K3118" i="1"/>
  <c r="L3117" i="1"/>
  <c r="K3117" i="1"/>
  <c r="L3116" i="1"/>
  <c r="K3116" i="1"/>
  <c r="K3115" i="1"/>
  <c r="L3115" i="1" s="1"/>
  <c r="L3114" i="1"/>
  <c r="K3114" i="1"/>
  <c r="K3113" i="1"/>
  <c r="L3113" i="1" s="1"/>
  <c r="L3112" i="1"/>
  <c r="K3112" i="1"/>
  <c r="K3111" i="1"/>
  <c r="L3111" i="1" s="1"/>
  <c r="L3110" i="1"/>
  <c r="K3110" i="1"/>
  <c r="K3109" i="1"/>
  <c r="L3109" i="1" s="1"/>
  <c r="K3108" i="1"/>
  <c r="L3108" i="1" s="1"/>
  <c r="L3107" i="1"/>
  <c r="K3107" i="1"/>
  <c r="L3106" i="1"/>
  <c r="K3106" i="1"/>
  <c r="K3105" i="1"/>
  <c r="L3105" i="1" s="1"/>
  <c r="L3104" i="1"/>
  <c r="K3104" i="1"/>
  <c r="K3103" i="1"/>
  <c r="L3103" i="1" s="1"/>
  <c r="K3102" i="1"/>
  <c r="L3102" i="1" s="1"/>
  <c r="L3101" i="1"/>
  <c r="K3101" i="1"/>
  <c r="L3100" i="1"/>
  <c r="K3100" i="1"/>
  <c r="K3099" i="1"/>
  <c r="L3099" i="1" s="1"/>
  <c r="L3098" i="1"/>
  <c r="K3098" i="1"/>
  <c r="L3097" i="1"/>
  <c r="K3097" i="1"/>
  <c r="K3096" i="1"/>
  <c r="L3096" i="1" s="1"/>
  <c r="K3095" i="1"/>
  <c r="L3095" i="1" s="1"/>
  <c r="K3094" i="1"/>
  <c r="L3094" i="1" s="1"/>
  <c r="L3093" i="1"/>
  <c r="K3093" i="1"/>
  <c r="K3092" i="1"/>
  <c r="L3092" i="1" s="1"/>
  <c r="K3091" i="1"/>
  <c r="L3091" i="1" s="1"/>
  <c r="L3090" i="1"/>
  <c r="K3090" i="1"/>
  <c r="K3089" i="1"/>
  <c r="L3089" i="1" s="1"/>
  <c r="K3088" i="1"/>
  <c r="L3088" i="1" s="1"/>
  <c r="K3087" i="1"/>
  <c r="L3087" i="1" s="1"/>
  <c r="L3086" i="1"/>
  <c r="K3086" i="1"/>
  <c r="K3085" i="1"/>
  <c r="L3085" i="1" s="1"/>
  <c r="L3084" i="1"/>
  <c r="K3084" i="1"/>
  <c r="L3083" i="1"/>
  <c r="K3083" i="1"/>
  <c r="L3082" i="1"/>
  <c r="K3082" i="1"/>
  <c r="K3081" i="1"/>
  <c r="L3081" i="1" s="1"/>
  <c r="L3080" i="1"/>
  <c r="K3080" i="1"/>
  <c r="K3079" i="1"/>
  <c r="L3079" i="1" s="1"/>
  <c r="L3078" i="1"/>
  <c r="K3078" i="1"/>
  <c r="K3077" i="1"/>
  <c r="L3077" i="1" s="1"/>
  <c r="L3076" i="1"/>
  <c r="K3076" i="1"/>
  <c r="K3075" i="1"/>
  <c r="L3075" i="1" s="1"/>
  <c r="L3074" i="1"/>
  <c r="K3074" i="1"/>
  <c r="K3073" i="1"/>
  <c r="L3073" i="1" s="1"/>
  <c r="L3072" i="1"/>
  <c r="K3072" i="1"/>
  <c r="L3071" i="1"/>
  <c r="K3071" i="1"/>
  <c r="L3070" i="1"/>
  <c r="K3070" i="1"/>
  <c r="K3069" i="1"/>
  <c r="L3069" i="1" s="1"/>
  <c r="L3068" i="1"/>
  <c r="K3068" i="1"/>
  <c r="L3067" i="1"/>
  <c r="K3067" i="1"/>
  <c r="K3066" i="1"/>
  <c r="L3066" i="1" s="1"/>
  <c r="K3065" i="1"/>
  <c r="L3065" i="1" s="1"/>
  <c r="L3064" i="1"/>
  <c r="K3064" i="1"/>
  <c r="L3063" i="1"/>
  <c r="K3063" i="1"/>
  <c r="L3062" i="1"/>
  <c r="K3062" i="1"/>
  <c r="K3061" i="1"/>
  <c r="L3061" i="1" s="1"/>
  <c r="L3060" i="1"/>
  <c r="K3060" i="1"/>
  <c r="K3059" i="1"/>
  <c r="L3059" i="1" s="1"/>
  <c r="L3058" i="1"/>
  <c r="K3058" i="1"/>
  <c r="K3057" i="1"/>
  <c r="L3057" i="1" s="1"/>
  <c r="L3056" i="1"/>
  <c r="K3056" i="1"/>
  <c r="L3055" i="1"/>
  <c r="K3055" i="1"/>
  <c r="L3054" i="1"/>
  <c r="K3054" i="1"/>
  <c r="K3053" i="1"/>
  <c r="L3053" i="1" s="1"/>
  <c r="L3052" i="1"/>
  <c r="K3052" i="1"/>
  <c r="K3051" i="1"/>
  <c r="L3051" i="1" s="1"/>
  <c r="K3050" i="1"/>
  <c r="L3050" i="1" s="1"/>
  <c r="K3049" i="1"/>
  <c r="L3049" i="1" s="1"/>
  <c r="L3048" i="1"/>
  <c r="K3048" i="1"/>
  <c r="K3047" i="1"/>
  <c r="L3047" i="1" s="1"/>
  <c r="L3046" i="1"/>
  <c r="K3046" i="1"/>
  <c r="K3045" i="1"/>
  <c r="L3045" i="1" s="1"/>
  <c r="L3044" i="1"/>
  <c r="K3044" i="1"/>
  <c r="L3043" i="1"/>
  <c r="K3043" i="1"/>
  <c r="K3042" i="1"/>
  <c r="L3042" i="1" s="1"/>
  <c r="K3041" i="1"/>
  <c r="L3041" i="1" s="1"/>
  <c r="L3040" i="1"/>
  <c r="K3040" i="1"/>
  <c r="K3039" i="1"/>
  <c r="L3039" i="1" s="1"/>
  <c r="L3038" i="1"/>
  <c r="K3038" i="1"/>
  <c r="K3037" i="1"/>
  <c r="L3037" i="1" s="1"/>
  <c r="L3036" i="1"/>
  <c r="K3036" i="1"/>
  <c r="L3035" i="1"/>
  <c r="K3035" i="1"/>
  <c r="L3034" i="1"/>
  <c r="K3034" i="1"/>
  <c r="K3033" i="1"/>
  <c r="L3033" i="1" s="1"/>
  <c r="L3032" i="1"/>
  <c r="K3032" i="1"/>
  <c r="K3031" i="1"/>
  <c r="L3031" i="1" s="1"/>
  <c r="L3030" i="1"/>
  <c r="K3030" i="1"/>
  <c r="K3029" i="1"/>
  <c r="L3029" i="1" s="1"/>
  <c r="L3028" i="1"/>
  <c r="K3028" i="1"/>
  <c r="K3027" i="1"/>
  <c r="L3027" i="1" s="1"/>
  <c r="L3026" i="1"/>
  <c r="K3026" i="1"/>
  <c r="K3025" i="1"/>
  <c r="L3025" i="1" s="1"/>
  <c r="L3024" i="1"/>
  <c r="K3024" i="1"/>
  <c r="L3023" i="1"/>
  <c r="K3023" i="1"/>
  <c r="L3022" i="1"/>
  <c r="K3022" i="1"/>
  <c r="K3021" i="1"/>
  <c r="L3021" i="1" s="1"/>
  <c r="L3020" i="1"/>
  <c r="K3020" i="1"/>
  <c r="L3019" i="1"/>
  <c r="K3019" i="1"/>
  <c r="K3018" i="1"/>
  <c r="L3018" i="1" s="1"/>
  <c r="K3017" i="1"/>
  <c r="L3017" i="1" s="1"/>
  <c r="L3016" i="1"/>
  <c r="K3016" i="1"/>
  <c r="K3015" i="1"/>
  <c r="L3015" i="1" s="1"/>
  <c r="L3014" i="1"/>
  <c r="K3014" i="1"/>
  <c r="K3013" i="1"/>
  <c r="L3013" i="1" s="1"/>
  <c r="L3012" i="1"/>
  <c r="K3012" i="1"/>
  <c r="K3011" i="1"/>
  <c r="L3011" i="1" s="1"/>
  <c r="K3010" i="1"/>
  <c r="L3010" i="1" s="1"/>
  <c r="K3009" i="1"/>
  <c r="L3009" i="1" s="1"/>
  <c r="L3008" i="1"/>
  <c r="K3008" i="1"/>
  <c r="L3007" i="1"/>
  <c r="K3007" i="1"/>
  <c r="L3006" i="1"/>
  <c r="K3006" i="1"/>
  <c r="K3005" i="1"/>
  <c r="L3005" i="1" s="1"/>
  <c r="L3004" i="1"/>
  <c r="K3004" i="1"/>
  <c r="L3003" i="1"/>
  <c r="K3003" i="1"/>
  <c r="K3002" i="1"/>
  <c r="L3002" i="1" s="1"/>
  <c r="K3001" i="1"/>
  <c r="L3001" i="1" s="1"/>
  <c r="L3000" i="1"/>
  <c r="K3000" i="1"/>
  <c r="K2999" i="1"/>
  <c r="L2999" i="1" s="1"/>
  <c r="L2998" i="1"/>
  <c r="K2998" i="1"/>
  <c r="K2997" i="1"/>
  <c r="L2997" i="1" s="1"/>
  <c r="L2996" i="1"/>
  <c r="K2996" i="1"/>
  <c r="K2995" i="1"/>
  <c r="L2995" i="1" s="1"/>
  <c r="L2994" i="1"/>
  <c r="K2994" i="1"/>
  <c r="K2993" i="1"/>
  <c r="L2993" i="1" s="1"/>
  <c r="L2992" i="1"/>
  <c r="K2992" i="1"/>
  <c r="L2991" i="1"/>
  <c r="K2991" i="1"/>
  <c r="L2990" i="1"/>
  <c r="K2990" i="1"/>
  <c r="K2989" i="1"/>
  <c r="L2989" i="1" s="1"/>
  <c r="L2988" i="1"/>
  <c r="K2988" i="1"/>
  <c r="K2987" i="1"/>
  <c r="L2987" i="1" s="1"/>
  <c r="K2986" i="1"/>
  <c r="L2986" i="1" s="1"/>
  <c r="K2985" i="1"/>
  <c r="L2985" i="1" s="1"/>
  <c r="L2984" i="1"/>
  <c r="K2984" i="1"/>
  <c r="K2983" i="1"/>
  <c r="L2983" i="1" s="1"/>
  <c r="L2982" i="1"/>
  <c r="K2982" i="1"/>
  <c r="K2981" i="1"/>
  <c r="L2981" i="1" s="1"/>
  <c r="L2980" i="1"/>
  <c r="K2980" i="1"/>
  <c r="L2979" i="1"/>
  <c r="K2979" i="1"/>
  <c r="K2978" i="1"/>
  <c r="L2978" i="1" s="1"/>
  <c r="K2977" i="1"/>
  <c r="L2977" i="1" s="1"/>
  <c r="L2976" i="1"/>
  <c r="K2976" i="1"/>
  <c r="K2975" i="1"/>
  <c r="L2975" i="1" s="1"/>
  <c r="L2974" i="1"/>
  <c r="K2974" i="1"/>
  <c r="K2973" i="1"/>
  <c r="L2973" i="1" s="1"/>
  <c r="L2972" i="1"/>
  <c r="K2972" i="1"/>
  <c r="K2971" i="1"/>
  <c r="L2971" i="1" s="1"/>
  <c r="L2970" i="1"/>
  <c r="K2970" i="1"/>
  <c r="K2969" i="1"/>
  <c r="L2969" i="1" s="1"/>
  <c r="L2968" i="1"/>
  <c r="K2968" i="1"/>
  <c r="K2967" i="1"/>
  <c r="L2967" i="1" s="1"/>
  <c r="L2966" i="1"/>
  <c r="K2966" i="1"/>
  <c r="K2965" i="1"/>
  <c r="L2965" i="1" s="1"/>
  <c r="L2964" i="1"/>
  <c r="K2964" i="1"/>
  <c r="K2963" i="1"/>
  <c r="L2963" i="1" s="1"/>
  <c r="L2962" i="1"/>
  <c r="K2962" i="1"/>
  <c r="K2961" i="1"/>
  <c r="L2961" i="1" s="1"/>
  <c r="L2960" i="1"/>
  <c r="K2960" i="1"/>
  <c r="L2959" i="1"/>
  <c r="K2959" i="1"/>
  <c r="L2958" i="1"/>
  <c r="K2958" i="1"/>
  <c r="K2957" i="1"/>
  <c r="L2957" i="1" s="1"/>
  <c r="L2956" i="1"/>
  <c r="K2956" i="1"/>
  <c r="L2955" i="1"/>
  <c r="K2955" i="1"/>
  <c r="K2954" i="1"/>
  <c r="L2954" i="1" s="1"/>
  <c r="K2953" i="1"/>
  <c r="L2953" i="1" s="1"/>
  <c r="L2952" i="1"/>
  <c r="K2952" i="1"/>
  <c r="K2951" i="1"/>
  <c r="L2951" i="1" s="1"/>
  <c r="L2950" i="1"/>
  <c r="K2950" i="1"/>
  <c r="K2949" i="1"/>
  <c r="L2949" i="1" s="1"/>
  <c r="L2948" i="1"/>
  <c r="K2948" i="1"/>
  <c r="K2947" i="1"/>
  <c r="L2947" i="1" s="1"/>
  <c r="K2946" i="1"/>
  <c r="L2946" i="1" s="1"/>
  <c r="K2945" i="1"/>
  <c r="L2945" i="1" s="1"/>
  <c r="L2944" i="1"/>
  <c r="K2944" i="1"/>
  <c r="L2943" i="1"/>
  <c r="K2943" i="1"/>
  <c r="L2942" i="1"/>
  <c r="K2942" i="1"/>
  <c r="K2941" i="1"/>
  <c r="L2941" i="1" s="1"/>
  <c r="L2940" i="1"/>
  <c r="K2940" i="1"/>
  <c r="L2939" i="1"/>
  <c r="K2939" i="1"/>
  <c r="K2938" i="1"/>
  <c r="L2938" i="1" s="1"/>
  <c r="K2937" i="1"/>
  <c r="L2937" i="1" s="1"/>
  <c r="L2936" i="1"/>
  <c r="K2936" i="1"/>
  <c r="K2935" i="1"/>
  <c r="L2935" i="1" s="1"/>
  <c r="L2934" i="1"/>
  <c r="K2934" i="1"/>
  <c r="K2933" i="1"/>
  <c r="L2933" i="1" s="1"/>
  <c r="L2932" i="1"/>
  <c r="K2932" i="1"/>
  <c r="K2931" i="1"/>
  <c r="L2931" i="1" s="1"/>
  <c r="L2930" i="1"/>
  <c r="K2930" i="1"/>
  <c r="K2929" i="1"/>
  <c r="L2929" i="1" s="1"/>
  <c r="L2928" i="1"/>
  <c r="K2928" i="1"/>
  <c r="L2927" i="1"/>
  <c r="K2927" i="1"/>
  <c r="L2926" i="1"/>
  <c r="K2926" i="1"/>
  <c r="K2925" i="1"/>
  <c r="L2925" i="1" s="1"/>
  <c r="L2924" i="1"/>
  <c r="K2924" i="1"/>
  <c r="K2923" i="1"/>
  <c r="L2923" i="1" s="1"/>
  <c r="K2922" i="1"/>
  <c r="L2922" i="1" s="1"/>
  <c r="K2921" i="1"/>
  <c r="L2921" i="1" s="1"/>
  <c r="L2920" i="1"/>
  <c r="K2920" i="1"/>
  <c r="K2919" i="1"/>
  <c r="L2919" i="1" s="1"/>
  <c r="L2918" i="1"/>
  <c r="K2918" i="1"/>
  <c r="K2917" i="1"/>
  <c r="L2917" i="1" s="1"/>
  <c r="L2916" i="1"/>
  <c r="K2916" i="1"/>
  <c r="L2915" i="1"/>
  <c r="K2915" i="1"/>
  <c r="K2914" i="1"/>
  <c r="L2914" i="1" s="1"/>
  <c r="K2913" i="1"/>
  <c r="L2913" i="1" s="1"/>
  <c r="L2912" i="1"/>
  <c r="K2912" i="1"/>
  <c r="K2911" i="1"/>
  <c r="L2911" i="1" s="1"/>
  <c r="L2910" i="1"/>
  <c r="K2910" i="1"/>
  <c r="K2909" i="1"/>
  <c r="L2909" i="1" s="1"/>
  <c r="L2908" i="1"/>
  <c r="K2908" i="1"/>
  <c r="K2907" i="1"/>
  <c r="L2907" i="1" s="1"/>
  <c r="L2906" i="1"/>
  <c r="K2906" i="1"/>
  <c r="K2905" i="1"/>
  <c r="L2905" i="1" s="1"/>
  <c r="L2904" i="1"/>
  <c r="K2904" i="1"/>
  <c r="K2903" i="1"/>
  <c r="L2903" i="1" s="1"/>
  <c r="L2902" i="1"/>
  <c r="K2902" i="1"/>
  <c r="K2901" i="1"/>
  <c r="L2901" i="1" s="1"/>
  <c r="L2900" i="1"/>
  <c r="K2900" i="1"/>
  <c r="K2899" i="1"/>
  <c r="L2899" i="1" s="1"/>
  <c r="K2898" i="1"/>
  <c r="L2898" i="1" s="1"/>
  <c r="K2897" i="1"/>
  <c r="L2897" i="1" s="1"/>
  <c r="L2896" i="1"/>
  <c r="K2896" i="1"/>
  <c r="L2895" i="1"/>
  <c r="K2895" i="1"/>
  <c r="L2894" i="1"/>
  <c r="K2894" i="1"/>
  <c r="K2893" i="1"/>
  <c r="L2893" i="1" s="1"/>
  <c r="L2892" i="1"/>
  <c r="K2892" i="1"/>
  <c r="K2891" i="1"/>
  <c r="L2891" i="1" s="1"/>
  <c r="K2890" i="1"/>
  <c r="L2890" i="1" s="1"/>
  <c r="K2889" i="1"/>
  <c r="L2889" i="1" s="1"/>
  <c r="L2888" i="1"/>
  <c r="K2888" i="1"/>
  <c r="K2887" i="1"/>
  <c r="L2887" i="1" s="1"/>
  <c r="L2886" i="1"/>
  <c r="K2886" i="1"/>
  <c r="K2885" i="1"/>
  <c r="L2885" i="1" s="1"/>
  <c r="L2884" i="1"/>
  <c r="K2884" i="1"/>
  <c r="K2883" i="1"/>
  <c r="L2883" i="1" s="1"/>
  <c r="L2882" i="1"/>
  <c r="K2882" i="1"/>
  <c r="K2881" i="1"/>
  <c r="L2881" i="1" s="1"/>
  <c r="L2880" i="1"/>
  <c r="K2880" i="1"/>
  <c r="L2879" i="1"/>
  <c r="K2879" i="1"/>
  <c r="L2878" i="1"/>
  <c r="K2878" i="1"/>
  <c r="L2877" i="1"/>
  <c r="K2877" i="1"/>
  <c r="L2876" i="1"/>
  <c r="K2876" i="1"/>
  <c r="K2875" i="1"/>
  <c r="L2875" i="1" s="1"/>
  <c r="L2874" i="1"/>
  <c r="K2874" i="1"/>
  <c r="K2873" i="1"/>
  <c r="L2873" i="1" s="1"/>
  <c r="L2872" i="1"/>
  <c r="K2872" i="1"/>
  <c r="K2871" i="1"/>
  <c r="L2871" i="1" s="1"/>
  <c r="L2870" i="1"/>
  <c r="K2870" i="1"/>
  <c r="K2869" i="1"/>
  <c r="L2869" i="1" s="1"/>
  <c r="L2868" i="1"/>
  <c r="K2868" i="1"/>
  <c r="L2867" i="1"/>
  <c r="K2867" i="1"/>
  <c r="K2866" i="1"/>
  <c r="L2866" i="1" s="1"/>
  <c r="K2865" i="1"/>
  <c r="L2865" i="1" s="1"/>
  <c r="L2864" i="1"/>
  <c r="K2864" i="1"/>
  <c r="L2863" i="1"/>
  <c r="K2863" i="1"/>
  <c r="L2862" i="1"/>
  <c r="K2862" i="1"/>
  <c r="K2861" i="1"/>
  <c r="L2861" i="1" s="1"/>
  <c r="L2860" i="1"/>
  <c r="K2860" i="1"/>
  <c r="K2859" i="1"/>
  <c r="L2859" i="1" s="1"/>
  <c r="K2858" i="1"/>
  <c r="L2858" i="1" s="1"/>
  <c r="K2857" i="1"/>
  <c r="L2857" i="1" s="1"/>
  <c r="L2856" i="1"/>
  <c r="K2856" i="1"/>
  <c r="K2855" i="1"/>
  <c r="L2855" i="1" s="1"/>
  <c r="L2854" i="1"/>
  <c r="K2854" i="1"/>
  <c r="L2853" i="1"/>
  <c r="K2853" i="1"/>
  <c r="L2852" i="1"/>
  <c r="K2852" i="1"/>
  <c r="K2851" i="1"/>
  <c r="L2851" i="1" s="1"/>
  <c r="L2850" i="1"/>
  <c r="K2850" i="1"/>
  <c r="K2849" i="1"/>
  <c r="L2849" i="1" s="1"/>
  <c r="L2848" i="1"/>
  <c r="K2848" i="1"/>
  <c r="L2847" i="1"/>
  <c r="K2847" i="1"/>
  <c r="L2846" i="1"/>
  <c r="K2846" i="1"/>
  <c r="L2845" i="1"/>
  <c r="K2845" i="1"/>
  <c r="L2844" i="1"/>
  <c r="K2844" i="1"/>
  <c r="L2843" i="1"/>
  <c r="K2843" i="1"/>
  <c r="K2842" i="1"/>
  <c r="L2842" i="1" s="1"/>
  <c r="K2841" i="1"/>
  <c r="L2841" i="1" s="1"/>
  <c r="L2840" i="1"/>
  <c r="K2840" i="1"/>
  <c r="K2839" i="1"/>
  <c r="L2839" i="1" s="1"/>
  <c r="L2838" i="1"/>
  <c r="K2838" i="1"/>
  <c r="K2837" i="1"/>
  <c r="L2837" i="1" s="1"/>
  <c r="L2836" i="1"/>
  <c r="K2836" i="1"/>
  <c r="K2835" i="1"/>
  <c r="L2835" i="1" s="1"/>
  <c r="K2834" i="1"/>
  <c r="L2834" i="1" s="1"/>
  <c r="K2833" i="1"/>
  <c r="L2833" i="1" s="1"/>
  <c r="L2832" i="1"/>
  <c r="K2832" i="1"/>
  <c r="L2831" i="1"/>
  <c r="K2831" i="1"/>
  <c r="L2830" i="1"/>
  <c r="K2830" i="1"/>
  <c r="K2829" i="1"/>
  <c r="L2829" i="1" s="1"/>
  <c r="L2828" i="1"/>
  <c r="K2828" i="1"/>
  <c r="K2827" i="1"/>
  <c r="L2827" i="1" s="1"/>
  <c r="L2826" i="1"/>
  <c r="K2826" i="1"/>
  <c r="K2825" i="1"/>
  <c r="L2825" i="1" s="1"/>
  <c r="L2824" i="1"/>
  <c r="K2824" i="1"/>
  <c r="K2823" i="1"/>
  <c r="L2823" i="1" s="1"/>
  <c r="L2822" i="1"/>
  <c r="K2822" i="1"/>
  <c r="K2821" i="1"/>
  <c r="L2821" i="1" s="1"/>
  <c r="L2820" i="1"/>
  <c r="K2820" i="1"/>
  <c r="L2819" i="1"/>
  <c r="K2819" i="1"/>
  <c r="K2818" i="1"/>
  <c r="L2818" i="1" s="1"/>
  <c r="K2817" i="1"/>
  <c r="L2817" i="1" s="1"/>
  <c r="L2816" i="1"/>
  <c r="K2816" i="1"/>
  <c r="K2815" i="1"/>
  <c r="L2815" i="1" s="1"/>
  <c r="L2814" i="1"/>
  <c r="K2814" i="1"/>
  <c r="L2813" i="1"/>
  <c r="K2813" i="1"/>
  <c r="L2812" i="1"/>
  <c r="K2812" i="1"/>
  <c r="L2811" i="1"/>
  <c r="K2811" i="1"/>
  <c r="K2810" i="1"/>
  <c r="L2810" i="1" s="1"/>
  <c r="K2809" i="1"/>
  <c r="L2809" i="1" s="1"/>
  <c r="L2808" i="1"/>
  <c r="K2808" i="1"/>
  <c r="L2807" i="1"/>
  <c r="K2807" i="1"/>
  <c r="L2806" i="1"/>
  <c r="K2806" i="1"/>
  <c r="K2805" i="1"/>
  <c r="L2805" i="1" s="1"/>
  <c r="L2804" i="1"/>
  <c r="K2804" i="1"/>
  <c r="K2803" i="1"/>
  <c r="L2803" i="1" s="1"/>
  <c r="L2802" i="1"/>
  <c r="K2802" i="1"/>
  <c r="K2801" i="1"/>
  <c r="L2801" i="1" s="1"/>
  <c r="L2800" i="1"/>
  <c r="K2800" i="1"/>
  <c r="L2799" i="1"/>
  <c r="K2799" i="1"/>
  <c r="L2798" i="1"/>
  <c r="K2798" i="1"/>
  <c r="L2797" i="1"/>
  <c r="K2797" i="1"/>
  <c r="L2796" i="1"/>
  <c r="K2796" i="1"/>
  <c r="L2795" i="1"/>
  <c r="K2795" i="1"/>
  <c r="L2794" i="1"/>
  <c r="K2794" i="1"/>
  <c r="K2793" i="1"/>
  <c r="L2793" i="1" s="1"/>
  <c r="L2792" i="1"/>
  <c r="K2792" i="1"/>
  <c r="K2791" i="1"/>
  <c r="L2791" i="1" s="1"/>
  <c r="L2790" i="1"/>
  <c r="K2790" i="1"/>
  <c r="K2789" i="1"/>
  <c r="L2789" i="1" s="1"/>
  <c r="L2788" i="1"/>
  <c r="K2788" i="1"/>
  <c r="K2787" i="1"/>
  <c r="L2787" i="1" s="1"/>
  <c r="L2786" i="1"/>
  <c r="K2786" i="1"/>
  <c r="K2785" i="1"/>
  <c r="L2785" i="1" s="1"/>
  <c r="L2784" i="1"/>
  <c r="K2784" i="1"/>
  <c r="L2783" i="1"/>
  <c r="K2783" i="1"/>
  <c r="L2782" i="1"/>
  <c r="K2782" i="1"/>
  <c r="K2781" i="1"/>
  <c r="L2781" i="1" s="1"/>
  <c r="L2780" i="1"/>
  <c r="K2780" i="1"/>
  <c r="L2779" i="1"/>
  <c r="K2779" i="1"/>
  <c r="L2778" i="1"/>
  <c r="K2778" i="1"/>
  <c r="K2777" i="1"/>
  <c r="L2777" i="1" s="1"/>
  <c r="L2776" i="1"/>
  <c r="K2776" i="1"/>
  <c r="K2775" i="1"/>
  <c r="L2775" i="1" s="1"/>
  <c r="L2774" i="1"/>
  <c r="K2774" i="1"/>
  <c r="L2773" i="1"/>
  <c r="K2773" i="1"/>
  <c r="L2772" i="1"/>
  <c r="K2772" i="1"/>
  <c r="L2771" i="1"/>
  <c r="K2771" i="1"/>
  <c r="K2770" i="1"/>
  <c r="L2770" i="1" s="1"/>
  <c r="K2769" i="1"/>
  <c r="L2769" i="1" s="1"/>
  <c r="L2768" i="1"/>
  <c r="K2768" i="1"/>
  <c r="K2767" i="1"/>
  <c r="L2767" i="1" s="1"/>
  <c r="L2766" i="1"/>
  <c r="K2766" i="1"/>
  <c r="K2765" i="1"/>
  <c r="L2765" i="1" s="1"/>
  <c r="L2764" i="1"/>
  <c r="K2764" i="1"/>
  <c r="K2763" i="1"/>
  <c r="L2763" i="1" s="1"/>
  <c r="L2762" i="1"/>
  <c r="K2762" i="1"/>
  <c r="K2761" i="1"/>
  <c r="L2761" i="1" s="1"/>
  <c r="L2760" i="1"/>
  <c r="K2760" i="1"/>
  <c r="L2759" i="1"/>
  <c r="K2759" i="1"/>
  <c r="L2758" i="1"/>
  <c r="K2758" i="1"/>
  <c r="K2757" i="1"/>
  <c r="L2757" i="1" s="1"/>
  <c r="L2756" i="1"/>
  <c r="K2756" i="1"/>
  <c r="K2755" i="1"/>
  <c r="L2755" i="1" s="1"/>
  <c r="K2754" i="1"/>
  <c r="L2754" i="1" s="1"/>
  <c r="K2753" i="1"/>
  <c r="L2753" i="1" s="1"/>
  <c r="L2752" i="1"/>
  <c r="K2752" i="1"/>
  <c r="L2751" i="1"/>
  <c r="K2751" i="1"/>
  <c r="L2750" i="1"/>
  <c r="K2750" i="1"/>
  <c r="L2749" i="1"/>
  <c r="K2749" i="1"/>
  <c r="L2748" i="1"/>
  <c r="K2748" i="1"/>
  <c r="K2747" i="1"/>
  <c r="L2747" i="1" s="1"/>
  <c r="K2746" i="1"/>
  <c r="L2746" i="1" s="1"/>
  <c r="K2745" i="1"/>
  <c r="L2745" i="1" s="1"/>
  <c r="L2744" i="1"/>
  <c r="K2744" i="1"/>
  <c r="K2743" i="1"/>
  <c r="L2743" i="1" s="1"/>
  <c r="L2742" i="1"/>
  <c r="K2742" i="1"/>
  <c r="K2741" i="1"/>
  <c r="L2741" i="1" s="1"/>
  <c r="L2740" i="1"/>
  <c r="K2740" i="1"/>
  <c r="L2739" i="1"/>
  <c r="K2739" i="1"/>
  <c r="K2738" i="1"/>
  <c r="L2738" i="1" s="1"/>
  <c r="K2737" i="1"/>
  <c r="L2737" i="1" s="1"/>
  <c r="L2736" i="1"/>
  <c r="K2736" i="1"/>
  <c r="K2735" i="1"/>
  <c r="L2735" i="1" s="1"/>
  <c r="L2734" i="1"/>
  <c r="K2734" i="1"/>
  <c r="K2733" i="1"/>
  <c r="L2733" i="1" s="1"/>
  <c r="L2732" i="1"/>
  <c r="K2732" i="1"/>
  <c r="K2731" i="1"/>
  <c r="L2731" i="1" s="1"/>
  <c r="K2730" i="1"/>
  <c r="L2730" i="1" s="1"/>
  <c r="K2729" i="1"/>
  <c r="L2729" i="1" s="1"/>
  <c r="L2728" i="1"/>
  <c r="K2728" i="1"/>
  <c r="K2727" i="1"/>
  <c r="L2727" i="1" s="1"/>
  <c r="L2726" i="1"/>
  <c r="K2726" i="1"/>
  <c r="L2725" i="1"/>
  <c r="K2725" i="1"/>
  <c r="L2724" i="1"/>
  <c r="K2724" i="1"/>
  <c r="K2723" i="1"/>
  <c r="L2723" i="1" s="1"/>
  <c r="L2722" i="1"/>
  <c r="K2722" i="1"/>
  <c r="K2721" i="1"/>
  <c r="L2721" i="1" s="1"/>
  <c r="L2720" i="1"/>
  <c r="K2720" i="1"/>
  <c r="L2719" i="1"/>
  <c r="K2719" i="1"/>
  <c r="L2718" i="1"/>
  <c r="K2718" i="1"/>
  <c r="L2717" i="1"/>
  <c r="K2717" i="1"/>
  <c r="L2716" i="1"/>
  <c r="K2716" i="1"/>
  <c r="L2715" i="1"/>
  <c r="K2715" i="1"/>
  <c r="L2714" i="1"/>
  <c r="K2714" i="1"/>
  <c r="K2713" i="1"/>
  <c r="L2713" i="1" s="1"/>
  <c r="L2712" i="1"/>
  <c r="K2712" i="1"/>
  <c r="K2711" i="1"/>
  <c r="L2711" i="1" s="1"/>
  <c r="L2710" i="1"/>
  <c r="K2710" i="1"/>
  <c r="K2709" i="1"/>
  <c r="L2709" i="1" s="1"/>
  <c r="L2708" i="1"/>
  <c r="K2708" i="1"/>
  <c r="K2707" i="1"/>
  <c r="L2707" i="1" s="1"/>
  <c r="K2706" i="1"/>
  <c r="L2706" i="1" s="1"/>
  <c r="K2705" i="1"/>
  <c r="L2705" i="1" s="1"/>
  <c r="L2704" i="1"/>
  <c r="K2704" i="1"/>
  <c r="K2703" i="1"/>
  <c r="L2703" i="1" s="1"/>
  <c r="L2702" i="1"/>
  <c r="K2702" i="1"/>
  <c r="L2701" i="1"/>
  <c r="K2701" i="1"/>
  <c r="L2700" i="1"/>
  <c r="K2700" i="1"/>
  <c r="K2699" i="1"/>
  <c r="L2699" i="1" s="1"/>
  <c r="L2698" i="1"/>
  <c r="K2698" i="1"/>
  <c r="K2697" i="1"/>
  <c r="L2697" i="1" s="1"/>
  <c r="L2696" i="1"/>
  <c r="K2696" i="1"/>
  <c r="K2695" i="1"/>
  <c r="L2695" i="1" s="1"/>
  <c r="L2694" i="1"/>
  <c r="K2694" i="1"/>
  <c r="K2693" i="1"/>
  <c r="L2693" i="1" s="1"/>
  <c r="L2692" i="1"/>
  <c r="K2692" i="1"/>
  <c r="K2691" i="1"/>
  <c r="L2691" i="1" s="1"/>
  <c r="K2690" i="1"/>
  <c r="L2690" i="1" s="1"/>
  <c r="K2689" i="1"/>
  <c r="L2689" i="1" s="1"/>
  <c r="L2688" i="1"/>
  <c r="K2688" i="1"/>
  <c r="K2687" i="1"/>
  <c r="L2687" i="1" s="1"/>
  <c r="L2686" i="1"/>
  <c r="K2686" i="1"/>
  <c r="L2685" i="1"/>
  <c r="K2685" i="1"/>
  <c r="L2684" i="1"/>
  <c r="K2684" i="1"/>
  <c r="L2683" i="1"/>
  <c r="K2683" i="1"/>
  <c r="K2682" i="1"/>
  <c r="L2682" i="1" s="1"/>
  <c r="K2681" i="1"/>
  <c r="L2681" i="1" s="1"/>
  <c r="L2680" i="1"/>
  <c r="K2680" i="1"/>
  <c r="L2679" i="1"/>
  <c r="K2679" i="1"/>
  <c r="L2678" i="1"/>
  <c r="K2678" i="1"/>
  <c r="K2677" i="1"/>
  <c r="L2677" i="1" s="1"/>
  <c r="L2676" i="1"/>
  <c r="K2676" i="1"/>
  <c r="L2675" i="1"/>
  <c r="K2675" i="1"/>
  <c r="K2674" i="1"/>
  <c r="L2674" i="1" s="1"/>
  <c r="K2673" i="1"/>
  <c r="L2673" i="1" s="1"/>
  <c r="L2672" i="1"/>
  <c r="K2672" i="1"/>
  <c r="L2671" i="1"/>
  <c r="K2671" i="1"/>
  <c r="L2670" i="1"/>
  <c r="K2670" i="1"/>
  <c r="L2669" i="1"/>
  <c r="K2669" i="1"/>
  <c r="L2668" i="1"/>
  <c r="K2668" i="1"/>
  <c r="K2667" i="1"/>
  <c r="L2667" i="1" s="1"/>
  <c r="L2666" i="1"/>
  <c r="K2666" i="1"/>
  <c r="K2665" i="1"/>
  <c r="L2665" i="1" s="1"/>
  <c r="L2664" i="1"/>
  <c r="K2664" i="1"/>
  <c r="K2663" i="1"/>
  <c r="L2663" i="1" s="1"/>
  <c r="L2662" i="1"/>
  <c r="K2662" i="1"/>
  <c r="K2661" i="1"/>
  <c r="L2661" i="1" s="1"/>
  <c r="L2660" i="1"/>
  <c r="K2660" i="1"/>
  <c r="K2659" i="1"/>
  <c r="L2659" i="1" s="1"/>
  <c r="K2658" i="1"/>
  <c r="L2658" i="1" s="1"/>
  <c r="K2657" i="1"/>
  <c r="L2657" i="1" s="1"/>
  <c r="L2656" i="1"/>
  <c r="K2656" i="1"/>
  <c r="L2655" i="1"/>
  <c r="K2655" i="1"/>
  <c r="L2654" i="1"/>
  <c r="K2654" i="1"/>
  <c r="K2653" i="1"/>
  <c r="L2653" i="1" s="1"/>
  <c r="L2652" i="1"/>
  <c r="K2652" i="1"/>
  <c r="L2651" i="1"/>
  <c r="K2651" i="1"/>
  <c r="L2650" i="1"/>
  <c r="K2650" i="1"/>
  <c r="K2649" i="1"/>
  <c r="L2649" i="1" s="1"/>
  <c r="L2648" i="1"/>
  <c r="K2648" i="1"/>
  <c r="K2647" i="1"/>
  <c r="L2647" i="1" s="1"/>
  <c r="L2646" i="1"/>
  <c r="K2646" i="1"/>
  <c r="L2645" i="1"/>
  <c r="K2645" i="1"/>
  <c r="L2644" i="1"/>
  <c r="K2644" i="1"/>
  <c r="L2643" i="1"/>
  <c r="K2643" i="1"/>
  <c r="K2642" i="1"/>
  <c r="L2642" i="1" s="1"/>
  <c r="K2641" i="1"/>
  <c r="L2641" i="1" s="1"/>
  <c r="L2640" i="1"/>
  <c r="K2640" i="1"/>
  <c r="K2639" i="1"/>
  <c r="L2639" i="1" s="1"/>
  <c r="L2638" i="1"/>
  <c r="K2638" i="1"/>
  <c r="K2637" i="1"/>
  <c r="L2637" i="1" s="1"/>
  <c r="L2636" i="1"/>
  <c r="K2636" i="1"/>
  <c r="L2635" i="1"/>
  <c r="K2635" i="1"/>
  <c r="L2634" i="1"/>
  <c r="K2634" i="1"/>
  <c r="K2633" i="1"/>
  <c r="L2633" i="1" s="1"/>
  <c r="L2632" i="1"/>
  <c r="K2632" i="1"/>
  <c r="K2631" i="1"/>
  <c r="L2631" i="1" s="1"/>
  <c r="L2630" i="1"/>
  <c r="K2630" i="1"/>
  <c r="K2629" i="1"/>
  <c r="L2629" i="1" s="1"/>
  <c r="L2628" i="1"/>
  <c r="K2628" i="1"/>
  <c r="K2627" i="1"/>
  <c r="L2627" i="1" s="1"/>
  <c r="K2626" i="1"/>
  <c r="L2626" i="1" s="1"/>
  <c r="K2625" i="1"/>
  <c r="L2625" i="1" s="1"/>
  <c r="L2624" i="1"/>
  <c r="K2624" i="1"/>
  <c r="L2623" i="1"/>
  <c r="K2623" i="1"/>
  <c r="L2622" i="1"/>
  <c r="K2622" i="1"/>
  <c r="L2621" i="1"/>
  <c r="K2621" i="1"/>
  <c r="L2620" i="1"/>
  <c r="K2620" i="1"/>
  <c r="K2619" i="1"/>
  <c r="L2619" i="1" s="1"/>
  <c r="K2618" i="1"/>
  <c r="L2618" i="1" s="1"/>
  <c r="K2617" i="1"/>
  <c r="L2617" i="1" s="1"/>
  <c r="L2616" i="1"/>
  <c r="K2616" i="1"/>
  <c r="L2615" i="1"/>
  <c r="K2615" i="1"/>
  <c r="L2614" i="1"/>
  <c r="K2614" i="1"/>
  <c r="K2613" i="1"/>
  <c r="L2613" i="1" s="1"/>
  <c r="K2612" i="1"/>
  <c r="L2612" i="1" s="1"/>
  <c r="L2611" i="1"/>
  <c r="K2611" i="1"/>
  <c r="K2610" i="1"/>
  <c r="L2610" i="1" s="1"/>
  <c r="K2609" i="1"/>
  <c r="L2609" i="1" s="1"/>
  <c r="L2608" i="1"/>
  <c r="K2608" i="1"/>
  <c r="L2607" i="1"/>
  <c r="K2607" i="1"/>
  <c r="L2606" i="1"/>
  <c r="K2606" i="1"/>
  <c r="K2605" i="1"/>
  <c r="L2605" i="1" s="1"/>
  <c r="L2604" i="1"/>
  <c r="K2604" i="1"/>
  <c r="L2603" i="1"/>
  <c r="K2603" i="1"/>
  <c r="K2602" i="1"/>
  <c r="L2602" i="1" s="1"/>
  <c r="K2601" i="1"/>
  <c r="L2601" i="1" s="1"/>
  <c r="L2600" i="1"/>
  <c r="K2600" i="1"/>
  <c r="K2599" i="1"/>
  <c r="L2599" i="1" s="1"/>
  <c r="L2598" i="1"/>
  <c r="K2598" i="1"/>
  <c r="K2597" i="1"/>
  <c r="L2597" i="1" s="1"/>
  <c r="K2596" i="1"/>
  <c r="L2596" i="1" s="1"/>
  <c r="K2595" i="1"/>
  <c r="L2595" i="1" s="1"/>
  <c r="L2594" i="1"/>
  <c r="K2594" i="1"/>
  <c r="K2593" i="1"/>
  <c r="L2593" i="1" s="1"/>
  <c r="L2592" i="1"/>
  <c r="K2592" i="1"/>
  <c r="L2591" i="1"/>
  <c r="K2591" i="1"/>
  <c r="L2590" i="1"/>
  <c r="K2590" i="1"/>
  <c r="L2589" i="1"/>
  <c r="K2589" i="1"/>
  <c r="K2588" i="1"/>
  <c r="L2588" i="1" s="1"/>
  <c r="L2587" i="1"/>
  <c r="K2587" i="1"/>
  <c r="K2586" i="1"/>
  <c r="L2586" i="1" s="1"/>
  <c r="K2585" i="1"/>
  <c r="L2585" i="1" s="1"/>
  <c r="L2584" i="1"/>
  <c r="K2584" i="1"/>
  <c r="L2583" i="1"/>
  <c r="K2583" i="1"/>
  <c r="L2582" i="1"/>
  <c r="K2582" i="1"/>
  <c r="L2581" i="1"/>
  <c r="K2581" i="1"/>
  <c r="K2580" i="1"/>
  <c r="L2580" i="1" s="1"/>
  <c r="K2579" i="1"/>
  <c r="L2579" i="1" s="1"/>
  <c r="K2578" i="1"/>
  <c r="L2578" i="1" s="1"/>
  <c r="K2577" i="1"/>
  <c r="L2577" i="1" s="1"/>
  <c r="L2576" i="1"/>
  <c r="K2576" i="1"/>
  <c r="K2575" i="1"/>
  <c r="L2575" i="1" s="1"/>
  <c r="L2574" i="1"/>
  <c r="K2574" i="1"/>
  <c r="L2573" i="1"/>
  <c r="K2573" i="1"/>
  <c r="L2572" i="1"/>
  <c r="K2572" i="1"/>
  <c r="K2571" i="1"/>
  <c r="L2571" i="1" s="1"/>
  <c r="L2570" i="1"/>
  <c r="K2570" i="1"/>
  <c r="K2569" i="1"/>
  <c r="L2569" i="1" s="1"/>
  <c r="L2568" i="1"/>
  <c r="K2568" i="1"/>
  <c r="K2567" i="1"/>
  <c r="L2567" i="1" s="1"/>
  <c r="L2566" i="1"/>
  <c r="K2566" i="1"/>
  <c r="K2565" i="1"/>
  <c r="L2565" i="1" s="1"/>
  <c r="L2564" i="1"/>
  <c r="K2564" i="1"/>
  <c r="K2563" i="1"/>
  <c r="L2563" i="1" s="1"/>
  <c r="K2562" i="1"/>
  <c r="L2562" i="1" s="1"/>
  <c r="K2561" i="1"/>
  <c r="L2561" i="1" s="1"/>
  <c r="L2560" i="1"/>
  <c r="K2560" i="1"/>
  <c r="K2559" i="1"/>
  <c r="L2559" i="1" s="1"/>
  <c r="K2558" i="1"/>
  <c r="L2558" i="1" s="1"/>
  <c r="L2557" i="1"/>
  <c r="K2557" i="1"/>
  <c r="L2556" i="1"/>
  <c r="K2556" i="1"/>
  <c r="L2555" i="1"/>
  <c r="K2555" i="1"/>
  <c r="K2554" i="1"/>
  <c r="L2554" i="1" s="1"/>
  <c r="L2553" i="1"/>
  <c r="K2553" i="1"/>
  <c r="L2552" i="1"/>
  <c r="K2552" i="1"/>
  <c r="K2551" i="1"/>
  <c r="L2551" i="1" s="1"/>
  <c r="L2550" i="1"/>
  <c r="K2550" i="1"/>
  <c r="L2549" i="1"/>
  <c r="K2549" i="1"/>
  <c r="K2548" i="1"/>
  <c r="L2548" i="1" s="1"/>
  <c r="L2547" i="1"/>
  <c r="K2547" i="1"/>
  <c r="K2546" i="1"/>
  <c r="L2546" i="1" s="1"/>
  <c r="L2545" i="1"/>
  <c r="K2545" i="1"/>
  <c r="K2544" i="1"/>
  <c r="L2544" i="1" s="1"/>
  <c r="K2543" i="1"/>
  <c r="L2543" i="1" s="1"/>
  <c r="L2542" i="1"/>
  <c r="K2542" i="1"/>
  <c r="L2541" i="1"/>
  <c r="K2541" i="1"/>
  <c r="K2540" i="1"/>
  <c r="L2540" i="1" s="1"/>
  <c r="L2539" i="1"/>
  <c r="K2539" i="1"/>
  <c r="K2538" i="1"/>
  <c r="L2538" i="1" s="1"/>
  <c r="L2537" i="1"/>
  <c r="K2537" i="1"/>
  <c r="L2536" i="1"/>
  <c r="K2536" i="1"/>
  <c r="K2535" i="1"/>
  <c r="L2535" i="1" s="1"/>
  <c r="L2534" i="1"/>
  <c r="K2534" i="1"/>
  <c r="L2533" i="1"/>
  <c r="K2533" i="1"/>
  <c r="L2532" i="1"/>
  <c r="K2532" i="1"/>
  <c r="L2531" i="1"/>
  <c r="K2531" i="1"/>
  <c r="K2530" i="1"/>
  <c r="L2530" i="1" s="1"/>
  <c r="L2529" i="1"/>
  <c r="K2529" i="1"/>
  <c r="K2528" i="1"/>
  <c r="L2528" i="1" s="1"/>
  <c r="K2527" i="1"/>
  <c r="L2527" i="1" s="1"/>
  <c r="L2526" i="1"/>
  <c r="K2526" i="1"/>
  <c r="L2525" i="1"/>
  <c r="K2525" i="1"/>
  <c r="L2524" i="1"/>
  <c r="K2524" i="1"/>
  <c r="L2523" i="1"/>
  <c r="K2523" i="1"/>
  <c r="K2522" i="1"/>
  <c r="L2522" i="1" s="1"/>
  <c r="L2521" i="1"/>
  <c r="K2521" i="1"/>
  <c r="K2520" i="1"/>
  <c r="L2520" i="1" s="1"/>
  <c r="K2519" i="1"/>
  <c r="L2519" i="1" s="1"/>
  <c r="K2518" i="1"/>
  <c r="L2518" i="1" s="1"/>
  <c r="L2517" i="1"/>
  <c r="K2517" i="1"/>
  <c r="L2516" i="1"/>
  <c r="K2516" i="1"/>
  <c r="L2515" i="1"/>
  <c r="K2515" i="1"/>
  <c r="K2514" i="1"/>
  <c r="L2514" i="1" s="1"/>
  <c r="L2513" i="1"/>
  <c r="K2513" i="1"/>
  <c r="K2512" i="1"/>
  <c r="L2512" i="1" s="1"/>
  <c r="K2511" i="1"/>
  <c r="L2511" i="1" s="1"/>
  <c r="L2510" i="1"/>
  <c r="K2510" i="1"/>
  <c r="L2509" i="1"/>
  <c r="K2509" i="1"/>
  <c r="L2508" i="1"/>
  <c r="K2508" i="1"/>
  <c r="L2507" i="1"/>
  <c r="K2507" i="1"/>
  <c r="K2506" i="1"/>
  <c r="L2506" i="1" s="1"/>
  <c r="L2505" i="1"/>
  <c r="K2505" i="1"/>
  <c r="L2504" i="1"/>
  <c r="K2504" i="1"/>
  <c r="K2503" i="1"/>
  <c r="L2503" i="1" s="1"/>
  <c r="K2502" i="1"/>
  <c r="L2502" i="1" s="1"/>
  <c r="L2501" i="1"/>
  <c r="K2501" i="1"/>
  <c r="K2500" i="1"/>
  <c r="L2500" i="1" s="1"/>
  <c r="L2499" i="1"/>
  <c r="K2499" i="1"/>
  <c r="K2498" i="1"/>
  <c r="L2498" i="1" s="1"/>
  <c r="L2497" i="1"/>
  <c r="K2497" i="1"/>
  <c r="K2496" i="1"/>
  <c r="L2496" i="1" s="1"/>
  <c r="K2495" i="1"/>
  <c r="L2495" i="1" s="1"/>
  <c r="K2494" i="1"/>
  <c r="L2494" i="1" s="1"/>
  <c r="L2493" i="1"/>
  <c r="K2493" i="1"/>
  <c r="L2492" i="1"/>
  <c r="K2492" i="1"/>
  <c r="L2491" i="1"/>
  <c r="K2491" i="1"/>
  <c r="K2490" i="1"/>
  <c r="L2490" i="1" s="1"/>
  <c r="L2489" i="1"/>
  <c r="K2489" i="1"/>
  <c r="L2488" i="1"/>
  <c r="K2488" i="1"/>
  <c r="K2487" i="1"/>
  <c r="L2487" i="1" s="1"/>
  <c r="L2486" i="1"/>
  <c r="K2486" i="1"/>
  <c r="L2485" i="1"/>
  <c r="K2485" i="1"/>
  <c r="K2484" i="1"/>
  <c r="L2484" i="1" s="1"/>
  <c r="L2483" i="1"/>
  <c r="K2483" i="1"/>
  <c r="K2482" i="1"/>
  <c r="L2482" i="1" s="1"/>
  <c r="L2481" i="1"/>
  <c r="K2481" i="1"/>
  <c r="K2480" i="1"/>
  <c r="L2480" i="1" s="1"/>
  <c r="K2479" i="1"/>
  <c r="L2479" i="1" s="1"/>
  <c r="L2478" i="1"/>
  <c r="K2478" i="1"/>
  <c r="L2477" i="1"/>
  <c r="K2477" i="1"/>
  <c r="K2476" i="1"/>
  <c r="L2476" i="1" s="1"/>
  <c r="L2475" i="1"/>
  <c r="K2475" i="1"/>
  <c r="K2474" i="1"/>
  <c r="L2474" i="1" s="1"/>
  <c r="L2473" i="1"/>
  <c r="K2473" i="1"/>
  <c r="L2472" i="1"/>
  <c r="K2472" i="1"/>
  <c r="K2471" i="1"/>
  <c r="L2471" i="1" s="1"/>
  <c r="L2470" i="1"/>
  <c r="K2470" i="1"/>
  <c r="L2469" i="1"/>
  <c r="K2469" i="1"/>
  <c r="L2468" i="1"/>
  <c r="K2468" i="1"/>
  <c r="L2467" i="1"/>
  <c r="K2467" i="1"/>
  <c r="K2466" i="1"/>
  <c r="L2466" i="1" s="1"/>
  <c r="L2465" i="1"/>
  <c r="K2465" i="1"/>
  <c r="K2464" i="1"/>
  <c r="L2464" i="1" s="1"/>
  <c r="K2463" i="1"/>
  <c r="L2463" i="1" s="1"/>
  <c r="L2462" i="1"/>
  <c r="K2462" i="1"/>
  <c r="L2461" i="1"/>
  <c r="K2461" i="1"/>
  <c r="L2460" i="1"/>
  <c r="K2460" i="1"/>
  <c r="L2459" i="1"/>
  <c r="K2459" i="1"/>
  <c r="K2458" i="1"/>
  <c r="L2458" i="1" s="1"/>
  <c r="L2457" i="1"/>
  <c r="K2457" i="1"/>
  <c r="L2456" i="1"/>
  <c r="K2456" i="1"/>
  <c r="K2455" i="1"/>
  <c r="L2455" i="1" s="1"/>
  <c r="K2454" i="1"/>
  <c r="L2454" i="1" s="1"/>
  <c r="L2453" i="1"/>
  <c r="K2453" i="1"/>
  <c r="L2452" i="1"/>
  <c r="K2452" i="1"/>
  <c r="L2451" i="1"/>
  <c r="K2451" i="1"/>
  <c r="K2450" i="1"/>
  <c r="L2450" i="1" s="1"/>
  <c r="L2449" i="1"/>
  <c r="K2449" i="1"/>
  <c r="K2448" i="1"/>
  <c r="L2448" i="1" s="1"/>
  <c r="K2447" i="1"/>
  <c r="L2447" i="1" s="1"/>
  <c r="L2446" i="1"/>
  <c r="K2446" i="1"/>
  <c r="L2445" i="1"/>
  <c r="K2445" i="1"/>
  <c r="L2444" i="1"/>
  <c r="K2444" i="1"/>
  <c r="L2443" i="1"/>
  <c r="K2443" i="1"/>
  <c r="K2442" i="1"/>
  <c r="L2442" i="1" s="1"/>
  <c r="L2441" i="1"/>
  <c r="K2441" i="1"/>
  <c r="L2440" i="1"/>
  <c r="K2440" i="1"/>
  <c r="K2439" i="1"/>
  <c r="L2439" i="1" s="1"/>
  <c r="K2438" i="1"/>
  <c r="L2438" i="1" s="1"/>
  <c r="L2437" i="1"/>
  <c r="K2437" i="1"/>
  <c r="K2436" i="1"/>
  <c r="L2436" i="1" s="1"/>
  <c r="L2435" i="1"/>
  <c r="K2435" i="1"/>
  <c r="K2434" i="1"/>
  <c r="L2434" i="1" s="1"/>
  <c r="L2433" i="1"/>
  <c r="K2433" i="1"/>
  <c r="K2432" i="1"/>
  <c r="L2432" i="1" s="1"/>
  <c r="K2431" i="1"/>
  <c r="L2431" i="1" s="1"/>
  <c r="K2430" i="1"/>
  <c r="L2430" i="1" s="1"/>
  <c r="L2429" i="1"/>
  <c r="K2429" i="1"/>
  <c r="L2428" i="1"/>
  <c r="K2428" i="1"/>
  <c r="L2427" i="1"/>
  <c r="K2427" i="1"/>
  <c r="K2426" i="1"/>
  <c r="L2426" i="1" s="1"/>
  <c r="L2425" i="1"/>
  <c r="K2425" i="1"/>
  <c r="L2424" i="1"/>
  <c r="K2424" i="1"/>
  <c r="K2423" i="1"/>
  <c r="L2423" i="1" s="1"/>
  <c r="K2422" i="1"/>
  <c r="L2422" i="1" s="1"/>
  <c r="L2421" i="1"/>
  <c r="K2421" i="1"/>
  <c r="K2420" i="1"/>
  <c r="L2420" i="1" s="1"/>
  <c r="L2419" i="1"/>
  <c r="K2419" i="1"/>
  <c r="K2418" i="1"/>
  <c r="L2418" i="1" s="1"/>
  <c r="L2417" i="1"/>
  <c r="K2417" i="1"/>
  <c r="K2416" i="1"/>
  <c r="L2416" i="1" s="1"/>
  <c r="K2415" i="1"/>
  <c r="L2415" i="1" s="1"/>
  <c r="L2414" i="1"/>
  <c r="K2414" i="1"/>
  <c r="L2413" i="1"/>
  <c r="K2413" i="1"/>
  <c r="K2412" i="1"/>
  <c r="L2412" i="1" s="1"/>
  <c r="L2411" i="1"/>
  <c r="K2411" i="1"/>
  <c r="K2410" i="1"/>
  <c r="L2410" i="1" s="1"/>
  <c r="L2409" i="1"/>
  <c r="K2409" i="1"/>
  <c r="K2408" i="1"/>
  <c r="L2408" i="1" s="1"/>
  <c r="K2407" i="1"/>
  <c r="L2407" i="1" s="1"/>
  <c r="L2406" i="1"/>
  <c r="K2406" i="1"/>
  <c r="L2405" i="1"/>
  <c r="K2405" i="1"/>
  <c r="K2404" i="1"/>
  <c r="L2404" i="1" s="1"/>
  <c r="L2403" i="1"/>
  <c r="K2403" i="1"/>
  <c r="K2402" i="1"/>
  <c r="L2402" i="1" s="1"/>
  <c r="L2401" i="1"/>
  <c r="K2401" i="1"/>
  <c r="K2400" i="1"/>
  <c r="L2400" i="1" s="1"/>
  <c r="K2399" i="1"/>
  <c r="L2399" i="1" s="1"/>
  <c r="L2398" i="1"/>
  <c r="K2398" i="1"/>
  <c r="L2397" i="1"/>
  <c r="K2397" i="1"/>
  <c r="L2396" i="1"/>
  <c r="K2396" i="1"/>
  <c r="L2395" i="1"/>
  <c r="K2395" i="1"/>
  <c r="K2394" i="1"/>
  <c r="L2394" i="1" s="1"/>
  <c r="L2393" i="1"/>
  <c r="K2393" i="1"/>
  <c r="K2392" i="1"/>
  <c r="L2392" i="1" s="1"/>
  <c r="K2391" i="1"/>
  <c r="L2391" i="1" s="1"/>
  <c r="K2390" i="1"/>
  <c r="L2390" i="1" s="1"/>
  <c r="L2389" i="1"/>
  <c r="K2389" i="1"/>
  <c r="L2388" i="1"/>
  <c r="K2388" i="1"/>
  <c r="L2387" i="1"/>
  <c r="K2387" i="1"/>
  <c r="K2386" i="1"/>
  <c r="L2386" i="1" s="1"/>
  <c r="L2385" i="1"/>
  <c r="K2385" i="1"/>
  <c r="K2384" i="1"/>
  <c r="L2384" i="1" s="1"/>
  <c r="K2383" i="1"/>
  <c r="L2383" i="1" s="1"/>
  <c r="L2382" i="1"/>
  <c r="K2382" i="1"/>
  <c r="L2381" i="1"/>
  <c r="K2381" i="1"/>
  <c r="L2380" i="1"/>
  <c r="K2380" i="1"/>
  <c r="L2379" i="1"/>
  <c r="K2379" i="1"/>
  <c r="K2378" i="1"/>
  <c r="L2378" i="1" s="1"/>
  <c r="L2377" i="1"/>
  <c r="K2377" i="1"/>
  <c r="L2376" i="1"/>
  <c r="K2376" i="1"/>
  <c r="K2375" i="1"/>
  <c r="L2375" i="1" s="1"/>
  <c r="K2374" i="1"/>
  <c r="L2374" i="1" s="1"/>
  <c r="L2373" i="1"/>
  <c r="K2373" i="1"/>
  <c r="K2372" i="1"/>
  <c r="L2372" i="1" s="1"/>
  <c r="L2371" i="1"/>
  <c r="K2371" i="1"/>
  <c r="K2370" i="1"/>
  <c r="L2370" i="1" s="1"/>
  <c r="L2369" i="1"/>
  <c r="K2369" i="1"/>
  <c r="K2368" i="1"/>
  <c r="L2368" i="1" s="1"/>
  <c r="K2367" i="1"/>
  <c r="L2367" i="1" s="1"/>
  <c r="K2366" i="1"/>
  <c r="L2366" i="1" s="1"/>
  <c r="L2365" i="1"/>
  <c r="K2365" i="1"/>
  <c r="L2364" i="1"/>
  <c r="K2364" i="1"/>
  <c r="L2363" i="1"/>
  <c r="K2363" i="1"/>
  <c r="K2362" i="1"/>
  <c r="L2362" i="1" s="1"/>
  <c r="L2361" i="1"/>
  <c r="K2361" i="1"/>
  <c r="L2360" i="1"/>
  <c r="K2360" i="1"/>
  <c r="K2359" i="1"/>
  <c r="L2359" i="1" s="1"/>
  <c r="K2358" i="1"/>
  <c r="L2358" i="1" s="1"/>
  <c r="L2357" i="1"/>
  <c r="K2357" i="1"/>
  <c r="K2356" i="1"/>
  <c r="L2356" i="1" s="1"/>
  <c r="L2355" i="1"/>
  <c r="K2355" i="1"/>
  <c r="K2354" i="1"/>
  <c r="L2354" i="1" s="1"/>
  <c r="L2353" i="1"/>
  <c r="K2353" i="1"/>
  <c r="K2352" i="1"/>
  <c r="L2352" i="1" s="1"/>
  <c r="K2351" i="1"/>
  <c r="L2351" i="1" s="1"/>
  <c r="L2350" i="1"/>
  <c r="K2350" i="1"/>
  <c r="L2349" i="1"/>
  <c r="K2349" i="1"/>
  <c r="K2348" i="1"/>
  <c r="L2348" i="1" s="1"/>
  <c r="L2347" i="1"/>
  <c r="K2347" i="1"/>
  <c r="K2346" i="1"/>
  <c r="L2346" i="1" s="1"/>
  <c r="L2345" i="1"/>
  <c r="K2345" i="1"/>
  <c r="L2344" i="1"/>
  <c r="K2344" i="1"/>
  <c r="K2343" i="1"/>
  <c r="L2343" i="1" s="1"/>
  <c r="L2342" i="1"/>
  <c r="K2342" i="1"/>
  <c r="L2341" i="1"/>
  <c r="K2341" i="1"/>
  <c r="L2340" i="1"/>
  <c r="K2340" i="1"/>
  <c r="L2339" i="1"/>
  <c r="K2339" i="1"/>
  <c r="K2338" i="1"/>
  <c r="L2338" i="1" s="1"/>
  <c r="L2337" i="1"/>
  <c r="K2337" i="1"/>
  <c r="K2336" i="1"/>
  <c r="L2336" i="1" s="1"/>
  <c r="K2335" i="1"/>
  <c r="L2335" i="1" s="1"/>
  <c r="L2334" i="1"/>
  <c r="K2334" i="1"/>
  <c r="L2333" i="1"/>
  <c r="K2333" i="1"/>
  <c r="L2332" i="1"/>
  <c r="K2332" i="1"/>
  <c r="L2331" i="1"/>
  <c r="K2331" i="1"/>
  <c r="K2330" i="1"/>
  <c r="L2330" i="1" s="1"/>
  <c r="L2329" i="1"/>
  <c r="K2329" i="1"/>
  <c r="L2328" i="1"/>
  <c r="K2328" i="1"/>
  <c r="K2327" i="1"/>
  <c r="L2327" i="1" s="1"/>
  <c r="K2326" i="1"/>
  <c r="L2326" i="1" s="1"/>
  <c r="L2325" i="1"/>
  <c r="K2325" i="1"/>
  <c r="L2324" i="1"/>
  <c r="K2324" i="1"/>
  <c r="L2323" i="1"/>
  <c r="K2323" i="1"/>
  <c r="K2322" i="1"/>
  <c r="L2322" i="1" s="1"/>
  <c r="L2321" i="1"/>
  <c r="K2321" i="1"/>
  <c r="K2320" i="1"/>
  <c r="L2320" i="1" s="1"/>
  <c r="K2319" i="1"/>
  <c r="L2319" i="1" s="1"/>
  <c r="L2318" i="1"/>
  <c r="K2318" i="1"/>
  <c r="L2317" i="1"/>
  <c r="K2317" i="1"/>
  <c r="L2316" i="1"/>
  <c r="K2316" i="1"/>
  <c r="L2315" i="1"/>
  <c r="K2315" i="1"/>
  <c r="K2314" i="1"/>
  <c r="L2314" i="1" s="1"/>
  <c r="L2313" i="1"/>
  <c r="K2313" i="1"/>
  <c r="L2312" i="1"/>
  <c r="K2312" i="1"/>
  <c r="K2311" i="1"/>
  <c r="L2311" i="1" s="1"/>
  <c r="K2310" i="1"/>
  <c r="L2310" i="1" s="1"/>
  <c r="L2309" i="1"/>
  <c r="K2309" i="1"/>
  <c r="K2308" i="1"/>
  <c r="L2308" i="1" s="1"/>
  <c r="L2307" i="1"/>
  <c r="K2307" i="1"/>
  <c r="K2306" i="1"/>
  <c r="L2306" i="1" s="1"/>
  <c r="L2305" i="1"/>
  <c r="K2305" i="1"/>
  <c r="K2304" i="1"/>
  <c r="L2304" i="1" s="1"/>
  <c r="K2303" i="1"/>
  <c r="L2303" i="1" s="1"/>
  <c r="K2302" i="1"/>
  <c r="L2302" i="1" s="1"/>
  <c r="L2301" i="1"/>
  <c r="K2301" i="1"/>
  <c r="L2300" i="1"/>
  <c r="K2300" i="1"/>
  <c r="L2299" i="1"/>
  <c r="K2299" i="1"/>
  <c r="K2298" i="1"/>
  <c r="L2298" i="1" s="1"/>
  <c r="L2297" i="1"/>
  <c r="K2297" i="1"/>
  <c r="L2296" i="1"/>
  <c r="K2296" i="1"/>
  <c r="K2295" i="1"/>
  <c r="L2295" i="1" s="1"/>
  <c r="K2294" i="1"/>
  <c r="L2294" i="1" s="1"/>
  <c r="L2293" i="1"/>
  <c r="K2293" i="1"/>
  <c r="K2292" i="1"/>
  <c r="L2292" i="1" s="1"/>
  <c r="L2291" i="1"/>
  <c r="K2291" i="1"/>
  <c r="K2290" i="1"/>
  <c r="L2290" i="1" s="1"/>
  <c r="L2289" i="1"/>
  <c r="K2289" i="1"/>
  <c r="K2288" i="1"/>
  <c r="L2288" i="1" s="1"/>
  <c r="K2287" i="1"/>
  <c r="L2287" i="1" s="1"/>
  <c r="L2286" i="1"/>
  <c r="K2286" i="1"/>
  <c r="L2285" i="1"/>
  <c r="K2285" i="1"/>
  <c r="K2284" i="1"/>
  <c r="L2284" i="1" s="1"/>
  <c r="L2283" i="1"/>
  <c r="K2283" i="1"/>
  <c r="K2282" i="1"/>
  <c r="L2282" i="1" s="1"/>
  <c r="L2281" i="1"/>
  <c r="K2281" i="1"/>
  <c r="K2280" i="1"/>
  <c r="L2280" i="1" s="1"/>
  <c r="K2279" i="1"/>
  <c r="L2279" i="1" s="1"/>
  <c r="L2278" i="1"/>
  <c r="K2278" i="1"/>
  <c r="L2277" i="1"/>
  <c r="K2277" i="1"/>
  <c r="K2276" i="1"/>
  <c r="L2276" i="1" s="1"/>
  <c r="L2275" i="1"/>
  <c r="K2275" i="1"/>
  <c r="K2274" i="1"/>
  <c r="L2274" i="1" s="1"/>
  <c r="L2273" i="1"/>
  <c r="K2273" i="1"/>
  <c r="K2272" i="1"/>
  <c r="L2272" i="1" s="1"/>
  <c r="K2271" i="1"/>
  <c r="L2271" i="1" s="1"/>
  <c r="L2270" i="1"/>
  <c r="K2270" i="1"/>
  <c r="L2269" i="1"/>
  <c r="K2269" i="1"/>
  <c r="L2268" i="1"/>
  <c r="K2268" i="1"/>
  <c r="L2267" i="1"/>
  <c r="K2267" i="1"/>
  <c r="K2266" i="1"/>
  <c r="L2266" i="1" s="1"/>
  <c r="L2265" i="1"/>
  <c r="K2265" i="1"/>
  <c r="K2264" i="1"/>
  <c r="L2264" i="1" s="1"/>
  <c r="K2263" i="1"/>
  <c r="L2263" i="1" s="1"/>
  <c r="K2262" i="1"/>
  <c r="L2262" i="1" s="1"/>
  <c r="L2261" i="1"/>
  <c r="K2261" i="1"/>
  <c r="L2260" i="1"/>
  <c r="K2260" i="1"/>
  <c r="L2259" i="1"/>
  <c r="K2259" i="1"/>
  <c r="K2258" i="1"/>
  <c r="L2258" i="1" s="1"/>
  <c r="L2257" i="1"/>
  <c r="K2257" i="1"/>
  <c r="K2256" i="1"/>
  <c r="L2256" i="1" s="1"/>
  <c r="K2255" i="1"/>
  <c r="L2255" i="1" s="1"/>
  <c r="L2254" i="1"/>
  <c r="K2254" i="1"/>
  <c r="L2253" i="1"/>
  <c r="K2253" i="1"/>
  <c r="L2252" i="1"/>
  <c r="K2252" i="1"/>
  <c r="L2251" i="1"/>
  <c r="K2251" i="1"/>
  <c r="K2250" i="1"/>
  <c r="L2250" i="1" s="1"/>
  <c r="L2249" i="1"/>
  <c r="K2249" i="1"/>
  <c r="L2248" i="1"/>
  <c r="K2248" i="1"/>
  <c r="K2247" i="1"/>
  <c r="L2247" i="1" s="1"/>
  <c r="K2246" i="1"/>
  <c r="L2246" i="1" s="1"/>
  <c r="L2245" i="1"/>
  <c r="K2245" i="1"/>
  <c r="K2244" i="1"/>
  <c r="L2244" i="1" s="1"/>
  <c r="L2243" i="1"/>
  <c r="K2243" i="1"/>
  <c r="K2242" i="1"/>
  <c r="L2242" i="1" s="1"/>
  <c r="L2241" i="1"/>
  <c r="K2241" i="1"/>
  <c r="K2240" i="1"/>
  <c r="L2240" i="1" s="1"/>
  <c r="K2239" i="1"/>
  <c r="L2239" i="1" s="1"/>
  <c r="K2238" i="1"/>
  <c r="L2238" i="1" s="1"/>
  <c r="L2237" i="1"/>
  <c r="K2237" i="1"/>
  <c r="L2236" i="1"/>
  <c r="K2236" i="1"/>
  <c r="L2235" i="1"/>
  <c r="K2235" i="1"/>
  <c r="K2234" i="1"/>
  <c r="L2234" i="1" s="1"/>
  <c r="L2233" i="1"/>
  <c r="K2233" i="1"/>
  <c r="L2232" i="1"/>
  <c r="K2232" i="1"/>
  <c r="K2231" i="1"/>
  <c r="L2231" i="1" s="1"/>
  <c r="K2230" i="1"/>
  <c r="L2230" i="1" s="1"/>
  <c r="L2229" i="1"/>
  <c r="K2229" i="1"/>
  <c r="K2228" i="1"/>
  <c r="L2228" i="1" s="1"/>
  <c r="L2227" i="1"/>
  <c r="K2227" i="1"/>
  <c r="K2226" i="1"/>
  <c r="L2226" i="1" s="1"/>
  <c r="L2225" i="1"/>
  <c r="K2225" i="1"/>
  <c r="K2224" i="1"/>
  <c r="L2224" i="1" s="1"/>
  <c r="K2223" i="1"/>
  <c r="L2223" i="1" s="1"/>
  <c r="L2222" i="1"/>
  <c r="K2222" i="1"/>
  <c r="L2221" i="1"/>
  <c r="K2221" i="1"/>
  <c r="K2220" i="1"/>
  <c r="L2220" i="1" s="1"/>
  <c r="L2219" i="1"/>
  <c r="K2219" i="1"/>
  <c r="K2218" i="1"/>
  <c r="L2218" i="1" s="1"/>
  <c r="L2217" i="1"/>
  <c r="K2217" i="1"/>
  <c r="L2216" i="1"/>
  <c r="K2216" i="1"/>
  <c r="K2215" i="1"/>
  <c r="L2215" i="1" s="1"/>
  <c r="L2214" i="1"/>
  <c r="K2214" i="1"/>
  <c r="L2213" i="1"/>
  <c r="K2213" i="1"/>
  <c r="K2212" i="1"/>
  <c r="L2212" i="1" s="1"/>
  <c r="L2211" i="1"/>
  <c r="K2211" i="1"/>
  <c r="K2210" i="1"/>
  <c r="L2210" i="1" s="1"/>
  <c r="L2209" i="1"/>
  <c r="K2209" i="1"/>
  <c r="K2208" i="1"/>
  <c r="L2208" i="1" s="1"/>
  <c r="K2207" i="1"/>
  <c r="L2207" i="1" s="1"/>
  <c r="K2206" i="1"/>
  <c r="L2206" i="1" s="1"/>
  <c r="L2205" i="1"/>
  <c r="K2205" i="1"/>
  <c r="K2204" i="1"/>
  <c r="L2204" i="1" s="1"/>
  <c r="L2203" i="1"/>
  <c r="K2203" i="1"/>
  <c r="K2202" i="1"/>
  <c r="L2202" i="1" s="1"/>
  <c r="L2201" i="1"/>
  <c r="K2201" i="1"/>
  <c r="K2200" i="1"/>
  <c r="L2200" i="1" s="1"/>
  <c r="K2199" i="1"/>
  <c r="L2199" i="1" s="1"/>
  <c r="L2198" i="1"/>
  <c r="K2198" i="1"/>
  <c r="L2197" i="1"/>
  <c r="K2197" i="1"/>
  <c r="L2196" i="1"/>
  <c r="K2196" i="1"/>
  <c r="K2195" i="1"/>
  <c r="L2195" i="1" s="1"/>
  <c r="K2194" i="1"/>
  <c r="L2194" i="1" s="1"/>
  <c r="L2193" i="1"/>
  <c r="K2193" i="1"/>
  <c r="L2192" i="1"/>
  <c r="K2192" i="1"/>
  <c r="K2191" i="1"/>
  <c r="L2191" i="1" s="1"/>
  <c r="K2190" i="1"/>
  <c r="L2190" i="1" s="1"/>
  <c r="L2189" i="1"/>
  <c r="K2189" i="1"/>
  <c r="L2188" i="1"/>
  <c r="K2188" i="1"/>
  <c r="K2187" i="1"/>
  <c r="L2187" i="1" s="1"/>
  <c r="L2186" i="1"/>
  <c r="K2186" i="1"/>
  <c r="L2185" i="1"/>
  <c r="K2185" i="1"/>
  <c r="L2184" i="1"/>
  <c r="K2184" i="1"/>
  <c r="K2183" i="1"/>
  <c r="L2183" i="1" s="1"/>
  <c r="K2182" i="1"/>
  <c r="L2182" i="1" s="1"/>
  <c r="L2181" i="1"/>
  <c r="K2181" i="1"/>
  <c r="L2180" i="1"/>
  <c r="K2180" i="1"/>
  <c r="L2179" i="1"/>
  <c r="K2179" i="1"/>
  <c r="L2178" i="1"/>
  <c r="K2178" i="1"/>
  <c r="L2177" i="1"/>
  <c r="K2177" i="1"/>
  <c r="K2176" i="1"/>
  <c r="L2176" i="1" s="1"/>
  <c r="K2175" i="1"/>
  <c r="L2175" i="1" s="1"/>
  <c r="K2174" i="1"/>
  <c r="L2174" i="1" s="1"/>
  <c r="L2173" i="1"/>
  <c r="K2173" i="1"/>
  <c r="K2172" i="1"/>
  <c r="L2172" i="1" s="1"/>
  <c r="L2171" i="1"/>
  <c r="K2171" i="1"/>
  <c r="K2170" i="1"/>
  <c r="L2170" i="1" s="1"/>
  <c r="L2169" i="1"/>
  <c r="K2169" i="1"/>
  <c r="K2168" i="1"/>
  <c r="L2168" i="1" s="1"/>
  <c r="K2167" i="1"/>
  <c r="L2167" i="1" s="1"/>
  <c r="L2166" i="1"/>
  <c r="K2166" i="1"/>
  <c r="L2165" i="1"/>
  <c r="K2165" i="1"/>
  <c r="L2164" i="1"/>
  <c r="K2164" i="1"/>
  <c r="L2163" i="1"/>
  <c r="K2163" i="1"/>
  <c r="L2162" i="1"/>
  <c r="K2162" i="1"/>
  <c r="L2161" i="1"/>
  <c r="K2161" i="1"/>
  <c r="K2160" i="1"/>
  <c r="L2160" i="1" s="1"/>
  <c r="K2159" i="1"/>
  <c r="L2159" i="1" s="1"/>
  <c r="K2158" i="1"/>
  <c r="L2158" i="1" s="1"/>
  <c r="L2157" i="1"/>
  <c r="K2157" i="1"/>
  <c r="K2156" i="1"/>
  <c r="L2156" i="1" s="1"/>
  <c r="K2155" i="1"/>
  <c r="L2155" i="1" s="1"/>
  <c r="L2154" i="1"/>
  <c r="K2154" i="1"/>
  <c r="L2153" i="1"/>
  <c r="K2153" i="1"/>
  <c r="L2152" i="1"/>
  <c r="K2152" i="1"/>
  <c r="K2151" i="1"/>
  <c r="L2151" i="1" s="1"/>
  <c r="K2150" i="1"/>
  <c r="L2150" i="1" s="1"/>
  <c r="L2149" i="1"/>
  <c r="K2149" i="1"/>
  <c r="L2148" i="1"/>
  <c r="K2148" i="1"/>
  <c r="L2147" i="1"/>
  <c r="K2147" i="1"/>
  <c r="L2146" i="1"/>
  <c r="K2146" i="1"/>
  <c r="L2145" i="1"/>
  <c r="K2145" i="1"/>
  <c r="K2144" i="1"/>
  <c r="L2144" i="1" s="1"/>
  <c r="K2143" i="1"/>
  <c r="L2143" i="1" s="1"/>
  <c r="K2142" i="1"/>
  <c r="L2142" i="1" s="1"/>
  <c r="L2141" i="1"/>
  <c r="K2141" i="1"/>
  <c r="K2140" i="1"/>
  <c r="L2140" i="1" s="1"/>
  <c r="K2139" i="1"/>
  <c r="L2139" i="1" s="1"/>
  <c r="K2138" i="1"/>
  <c r="L2138" i="1" s="1"/>
  <c r="L2137" i="1"/>
  <c r="K2137" i="1"/>
  <c r="K2136" i="1"/>
  <c r="L2136" i="1" s="1"/>
  <c r="K2135" i="1"/>
  <c r="L2135" i="1" s="1"/>
  <c r="K2134" i="1"/>
  <c r="L2134" i="1" s="1"/>
  <c r="L2133" i="1"/>
  <c r="K2133" i="1"/>
  <c r="L2132" i="1"/>
  <c r="K2132" i="1"/>
  <c r="L2131" i="1"/>
  <c r="K2131" i="1"/>
  <c r="L2130" i="1"/>
  <c r="K2130" i="1"/>
  <c r="L2129" i="1"/>
  <c r="K2129" i="1"/>
  <c r="L2128" i="1"/>
  <c r="K2128" i="1"/>
  <c r="K2127" i="1"/>
  <c r="L2127" i="1" s="1"/>
  <c r="L2126" i="1"/>
  <c r="K2126" i="1"/>
  <c r="L2125" i="1"/>
  <c r="K2125" i="1"/>
  <c r="L2124" i="1"/>
  <c r="K2124" i="1"/>
  <c r="K2123" i="1"/>
  <c r="L2123" i="1" s="1"/>
  <c r="L2122" i="1"/>
  <c r="K2122" i="1"/>
  <c r="L2121" i="1"/>
  <c r="K2121" i="1"/>
  <c r="L2120" i="1"/>
  <c r="K2120" i="1"/>
  <c r="K2119" i="1"/>
  <c r="L2119" i="1" s="1"/>
  <c r="K2118" i="1"/>
  <c r="L2118" i="1" s="1"/>
  <c r="L2117" i="1"/>
  <c r="K2117" i="1"/>
  <c r="K2116" i="1"/>
  <c r="L2116" i="1" s="1"/>
  <c r="L2115" i="1"/>
  <c r="K2115" i="1"/>
  <c r="L2114" i="1"/>
  <c r="K2114" i="1"/>
  <c r="L2113" i="1"/>
  <c r="K2113" i="1"/>
  <c r="L2112" i="1"/>
  <c r="K2112" i="1"/>
  <c r="K2111" i="1"/>
  <c r="L2111" i="1" s="1"/>
  <c r="K2110" i="1"/>
  <c r="L2110" i="1" s="1"/>
  <c r="L2109" i="1"/>
  <c r="K2109" i="1"/>
  <c r="K2108" i="1"/>
  <c r="L2108" i="1" s="1"/>
  <c r="K2107" i="1"/>
  <c r="L2107" i="1" s="1"/>
  <c r="K2106" i="1"/>
  <c r="L2106" i="1" s="1"/>
  <c r="L2105" i="1"/>
  <c r="K2105" i="1"/>
  <c r="K2104" i="1"/>
  <c r="L2104" i="1" s="1"/>
  <c r="K2103" i="1"/>
  <c r="L2103" i="1" s="1"/>
  <c r="L2102" i="1"/>
  <c r="K2102" i="1"/>
  <c r="L2101" i="1"/>
  <c r="K2101" i="1"/>
  <c r="K2100" i="1"/>
  <c r="L2100" i="1" s="1"/>
  <c r="K2099" i="1"/>
  <c r="L2099" i="1" s="1"/>
  <c r="L2098" i="1"/>
  <c r="K2098" i="1"/>
  <c r="L2097" i="1"/>
  <c r="K2097" i="1"/>
  <c r="L2096" i="1"/>
  <c r="K2096" i="1"/>
  <c r="K2095" i="1"/>
  <c r="L2095" i="1" s="1"/>
  <c r="L2094" i="1"/>
  <c r="K2094" i="1"/>
  <c r="L2093" i="1"/>
  <c r="K2093" i="1"/>
  <c r="L2092" i="1"/>
  <c r="K2092" i="1"/>
  <c r="K2091" i="1"/>
  <c r="L2091" i="1" s="1"/>
  <c r="K2090" i="1"/>
  <c r="L2090" i="1" s="1"/>
  <c r="L2089" i="1"/>
  <c r="K2089" i="1"/>
  <c r="K2088" i="1"/>
  <c r="L2088" i="1" s="1"/>
  <c r="K2087" i="1"/>
  <c r="L2087" i="1" s="1"/>
  <c r="L2086" i="1"/>
  <c r="K2086" i="1"/>
  <c r="L2085" i="1"/>
  <c r="K2085" i="1"/>
  <c r="K2084" i="1"/>
  <c r="L2084" i="1" s="1"/>
  <c r="K2083" i="1"/>
  <c r="L2083" i="1" s="1"/>
  <c r="K2082" i="1"/>
  <c r="L2082" i="1" s="1"/>
  <c r="L2081" i="1"/>
  <c r="K2081" i="1"/>
  <c r="L2080" i="1"/>
  <c r="K2080" i="1"/>
  <c r="K2079" i="1"/>
  <c r="L2079" i="1" s="1"/>
  <c r="K2078" i="1"/>
  <c r="L2078" i="1" s="1"/>
  <c r="L2077" i="1"/>
  <c r="K2077" i="1"/>
  <c r="K2076" i="1"/>
  <c r="L2076" i="1" s="1"/>
  <c r="L2075" i="1"/>
  <c r="K2075" i="1"/>
  <c r="K2074" i="1"/>
  <c r="L2074" i="1" s="1"/>
  <c r="L2073" i="1"/>
  <c r="K2073" i="1"/>
  <c r="K2072" i="1"/>
  <c r="L2072" i="1" s="1"/>
  <c r="K2071" i="1"/>
  <c r="L2071" i="1" s="1"/>
  <c r="L2070" i="1"/>
  <c r="K2070" i="1"/>
  <c r="L2069" i="1"/>
  <c r="K2069" i="1"/>
  <c r="L2068" i="1"/>
  <c r="K2068" i="1"/>
  <c r="K2067" i="1"/>
  <c r="L2067" i="1" s="1"/>
  <c r="K2066" i="1"/>
  <c r="L2066" i="1" s="1"/>
  <c r="L2065" i="1"/>
  <c r="K2065" i="1"/>
  <c r="L2064" i="1"/>
  <c r="K2064" i="1"/>
  <c r="K2063" i="1"/>
  <c r="L2063" i="1" s="1"/>
  <c r="K2062" i="1"/>
  <c r="L2062" i="1" s="1"/>
  <c r="L2061" i="1"/>
  <c r="K2061" i="1"/>
  <c r="L2060" i="1"/>
  <c r="K2060" i="1"/>
  <c r="K2059" i="1"/>
  <c r="L2059" i="1" s="1"/>
  <c r="L2058" i="1"/>
  <c r="K2058" i="1"/>
  <c r="L2057" i="1"/>
  <c r="K2057" i="1"/>
  <c r="K2056" i="1"/>
  <c r="L2056" i="1" s="1"/>
  <c r="K2055" i="1"/>
  <c r="L2055" i="1" s="1"/>
  <c r="K2054" i="1"/>
  <c r="L2054" i="1" s="1"/>
  <c r="L2053" i="1"/>
  <c r="K2053" i="1"/>
  <c r="L2052" i="1"/>
  <c r="K2052" i="1"/>
  <c r="L2051" i="1"/>
  <c r="K2051" i="1"/>
  <c r="K2050" i="1"/>
  <c r="L2050" i="1" s="1"/>
  <c r="L2049" i="1"/>
  <c r="K2049" i="1"/>
  <c r="K2048" i="1"/>
  <c r="L2048" i="1" s="1"/>
  <c r="K2047" i="1"/>
  <c r="L2047" i="1" s="1"/>
  <c r="K2046" i="1"/>
  <c r="L2046" i="1" s="1"/>
  <c r="L2045" i="1"/>
  <c r="K2045" i="1"/>
  <c r="K2044" i="1"/>
  <c r="L2044" i="1" s="1"/>
  <c r="L2043" i="1"/>
  <c r="K2043" i="1"/>
  <c r="K2042" i="1"/>
  <c r="L2042" i="1" s="1"/>
  <c r="L2041" i="1"/>
  <c r="K2041" i="1"/>
  <c r="K2040" i="1"/>
  <c r="L2040" i="1" s="1"/>
  <c r="K2039" i="1"/>
  <c r="L2039" i="1" s="1"/>
  <c r="L2038" i="1"/>
  <c r="K2038" i="1"/>
  <c r="L2037" i="1"/>
  <c r="K2037" i="1"/>
  <c r="L2036" i="1"/>
  <c r="K2036" i="1"/>
  <c r="L2035" i="1"/>
  <c r="K2035" i="1"/>
  <c r="L2034" i="1"/>
  <c r="K2034" i="1"/>
  <c r="L2033" i="1"/>
  <c r="K2033" i="1"/>
  <c r="K2032" i="1"/>
  <c r="L2032" i="1" s="1"/>
  <c r="K2031" i="1"/>
  <c r="L2031" i="1" s="1"/>
  <c r="K2030" i="1"/>
  <c r="L2030" i="1" s="1"/>
  <c r="L2029" i="1"/>
  <c r="K2029" i="1"/>
  <c r="L2028" i="1"/>
  <c r="K2028" i="1"/>
  <c r="K2027" i="1"/>
  <c r="L2027" i="1" s="1"/>
  <c r="L2026" i="1"/>
  <c r="K2026" i="1"/>
  <c r="L2025" i="1"/>
  <c r="K2025" i="1"/>
  <c r="L2024" i="1"/>
  <c r="K2024" i="1"/>
  <c r="K2023" i="1"/>
  <c r="L2023" i="1" s="1"/>
  <c r="K2022" i="1"/>
  <c r="L2022" i="1" s="1"/>
  <c r="L2021" i="1"/>
  <c r="K2021" i="1"/>
  <c r="K2020" i="1"/>
  <c r="L2020" i="1" s="1"/>
  <c r="L2019" i="1"/>
  <c r="K2019" i="1"/>
  <c r="L2018" i="1"/>
  <c r="K2018" i="1"/>
  <c r="L2017" i="1"/>
  <c r="K2017" i="1"/>
  <c r="K2016" i="1"/>
  <c r="L2016" i="1" s="1"/>
  <c r="K2015" i="1"/>
  <c r="L2015" i="1" s="1"/>
  <c r="K2014" i="1"/>
  <c r="L2014" i="1" s="1"/>
  <c r="L2013" i="1"/>
  <c r="K2013" i="1"/>
  <c r="K2012" i="1"/>
  <c r="L2012" i="1" s="1"/>
  <c r="K2011" i="1"/>
  <c r="L2011" i="1" s="1"/>
  <c r="K2010" i="1"/>
  <c r="L2010" i="1" s="1"/>
  <c r="L2009" i="1"/>
  <c r="K2009" i="1"/>
  <c r="K2008" i="1"/>
  <c r="L2008" i="1" s="1"/>
  <c r="L2007" i="1"/>
  <c r="K2007" i="1"/>
  <c r="K2006" i="1"/>
  <c r="L2006" i="1" s="1"/>
  <c r="L2005" i="1"/>
  <c r="K2005" i="1"/>
  <c r="K2004" i="1"/>
  <c r="L2004" i="1" s="1"/>
  <c r="L2003" i="1"/>
  <c r="K2003" i="1"/>
  <c r="K2002" i="1"/>
  <c r="L2002" i="1" s="1"/>
  <c r="L2001" i="1"/>
  <c r="K2001" i="1"/>
  <c r="K2000" i="1"/>
  <c r="L2000" i="1" s="1"/>
  <c r="L1999" i="1"/>
  <c r="K1999" i="1"/>
  <c r="K1998" i="1"/>
  <c r="L1998" i="1" s="1"/>
  <c r="K1997" i="1"/>
  <c r="L1997" i="1" s="1"/>
  <c r="K1996" i="1"/>
  <c r="L1996" i="1" s="1"/>
  <c r="L1995" i="1"/>
  <c r="K1995" i="1"/>
  <c r="K1994" i="1"/>
  <c r="L1994" i="1" s="1"/>
  <c r="L1993" i="1"/>
  <c r="K1993" i="1"/>
  <c r="K1992" i="1"/>
  <c r="L1992" i="1" s="1"/>
  <c r="L1991" i="1"/>
  <c r="K1991" i="1"/>
  <c r="K1990" i="1"/>
  <c r="L1990" i="1" s="1"/>
  <c r="K1989" i="1"/>
  <c r="L1989" i="1" s="1"/>
  <c r="K1988" i="1"/>
  <c r="L1988" i="1" s="1"/>
  <c r="L1987" i="1"/>
  <c r="K1987" i="1"/>
  <c r="K1986" i="1"/>
  <c r="L1986" i="1" s="1"/>
  <c r="L1985" i="1"/>
  <c r="K1985" i="1"/>
  <c r="K1984" i="1"/>
  <c r="L1984" i="1" s="1"/>
  <c r="L1983" i="1"/>
  <c r="K1983" i="1"/>
  <c r="K1982" i="1"/>
  <c r="L1982" i="1" s="1"/>
  <c r="K1981" i="1"/>
  <c r="L1981" i="1" s="1"/>
  <c r="K1980" i="1"/>
  <c r="L1980" i="1" s="1"/>
  <c r="K1979" i="1"/>
  <c r="L1979" i="1" s="1"/>
  <c r="K1978" i="1"/>
  <c r="L1978" i="1" s="1"/>
  <c r="L1977" i="1"/>
  <c r="K1977" i="1"/>
  <c r="K1976" i="1"/>
  <c r="L1976" i="1" s="1"/>
  <c r="L1975" i="1"/>
  <c r="K1975" i="1"/>
  <c r="K1974" i="1"/>
  <c r="L1974" i="1" s="1"/>
  <c r="K1973" i="1"/>
  <c r="L1973" i="1" s="1"/>
  <c r="K1972" i="1"/>
  <c r="L1972" i="1" s="1"/>
  <c r="L1971" i="1"/>
  <c r="K1971" i="1"/>
  <c r="K1970" i="1"/>
  <c r="L1970" i="1" s="1"/>
  <c r="L1969" i="1"/>
  <c r="K1969" i="1"/>
  <c r="K1968" i="1"/>
  <c r="L1968" i="1" s="1"/>
  <c r="L1967" i="1"/>
  <c r="K1967" i="1"/>
  <c r="K1966" i="1"/>
  <c r="L1966" i="1" s="1"/>
  <c r="K1965" i="1"/>
  <c r="L1965" i="1" s="1"/>
  <c r="K1964" i="1"/>
  <c r="L1964" i="1" s="1"/>
  <c r="L1963" i="1"/>
  <c r="K1963" i="1"/>
  <c r="K1962" i="1"/>
  <c r="L1962" i="1" s="1"/>
  <c r="L1961" i="1"/>
  <c r="K1961" i="1"/>
  <c r="K1960" i="1"/>
  <c r="L1960" i="1" s="1"/>
  <c r="L1959" i="1"/>
  <c r="K1959" i="1"/>
  <c r="K1958" i="1"/>
  <c r="L1958" i="1" s="1"/>
  <c r="K1957" i="1"/>
  <c r="L1957" i="1" s="1"/>
  <c r="K1956" i="1"/>
  <c r="L1956" i="1" s="1"/>
  <c r="L1955" i="1"/>
  <c r="K1955" i="1"/>
  <c r="K1954" i="1"/>
  <c r="L1954" i="1" s="1"/>
  <c r="L1953" i="1"/>
  <c r="K1953" i="1"/>
  <c r="K1952" i="1"/>
  <c r="L1952" i="1" s="1"/>
  <c r="L1951" i="1"/>
  <c r="K1951" i="1"/>
  <c r="K1950" i="1"/>
  <c r="L1950" i="1" s="1"/>
  <c r="K1949" i="1"/>
  <c r="L1949" i="1" s="1"/>
  <c r="K1948" i="1"/>
  <c r="L1948" i="1" s="1"/>
  <c r="K1947" i="1"/>
  <c r="L1947" i="1" s="1"/>
  <c r="K1946" i="1"/>
  <c r="L1946" i="1" s="1"/>
  <c r="L1945" i="1"/>
  <c r="K1945" i="1"/>
  <c r="K1944" i="1"/>
  <c r="L1944" i="1" s="1"/>
  <c r="L1943" i="1"/>
  <c r="K1943" i="1"/>
  <c r="K1942" i="1"/>
  <c r="L1942" i="1" s="1"/>
  <c r="K1941" i="1"/>
  <c r="L1941" i="1" s="1"/>
  <c r="K1940" i="1"/>
  <c r="L1940" i="1" s="1"/>
  <c r="L1939" i="1"/>
  <c r="K1939" i="1"/>
  <c r="K1938" i="1"/>
  <c r="L1938" i="1" s="1"/>
  <c r="L1937" i="1"/>
  <c r="K1937" i="1"/>
  <c r="K1936" i="1"/>
  <c r="L1936" i="1" s="1"/>
  <c r="L1935" i="1"/>
  <c r="K1935" i="1"/>
  <c r="K1934" i="1"/>
  <c r="L1934" i="1" s="1"/>
  <c r="K1933" i="1"/>
  <c r="L1933" i="1" s="1"/>
  <c r="K1932" i="1"/>
  <c r="L1932" i="1" s="1"/>
  <c r="L1931" i="1"/>
  <c r="K1931" i="1"/>
  <c r="K1930" i="1"/>
  <c r="L1930" i="1" s="1"/>
  <c r="L1929" i="1"/>
  <c r="K1929" i="1"/>
  <c r="K1928" i="1"/>
  <c r="L1928" i="1" s="1"/>
  <c r="L1927" i="1"/>
  <c r="K1927" i="1"/>
  <c r="K1926" i="1"/>
  <c r="L1926" i="1" s="1"/>
  <c r="K1925" i="1"/>
  <c r="L1925" i="1" s="1"/>
  <c r="K1924" i="1"/>
  <c r="L1924" i="1" s="1"/>
  <c r="L1923" i="1"/>
  <c r="K1923" i="1"/>
  <c r="K1922" i="1"/>
  <c r="L1922" i="1" s="1"/>
  <c r="L1921" i="1"/>
  <c r="K1921" i="1"/>
  <c r="K1920" i="1"/>
  <c r="L1920" i="1" s="1"/>
  <c r="L1919" i="1"/>
  <c r="K1919" i="1"/>
  <c r="K1918" i="1"/>
  <c r="L1918" i="1" s="1"/>
  <c r="K1917" i="1"/>
  <c r="L1917" i="1" s="1"/>
  <c r="K1916" i="1"/>
  <c r="L1916" i="1" s="1"/>
  <c r="K1915" i="1"/>
  <c r="L1915" i="1" s="1"/>
  <c r="K1914" i="1"/>
  <c r="L1914" i="1" s="1"/>
  <c r="L1913" i="1"/>
  <c r="K1913" i="1"/>
  <c r="K1912" i="1"/>
  <c r="L1912" i="1" s="1"/>
  <c r="L1911" i="1"/>
  <c r="K1911" i="1"/>
  <c r="L1910" i="1"/>
  <c r="K1910" i="1"/>
  <c r="L1909" i="1"/>
  <c r="K1909" i="1"/>
  <c r="K1908" i="1"/>
  <c r="L1908" i="1" s="1"/>
  <c r="K1907" i="1"/>
  <c r="L1907" i="1" s="1"/>
  <c r="K1906" i="1"/>
  <c r="L1906" i="1" s="1"/>
  <c r="L1905" i="1"/>
  <c r="K1905" i="1"/>
  <c r="K1904" i="1"/>
  <c r="L1904" i="1" s="1"/>
  <c r="L1903" i="1"/>
  <c r="K1903" i="1"/>
  <c r="K1902" i="1"/>
  <c r="L1902" i="1" s="1"/>
  <c r="K1901" i="1"/>
  <c r="L1901" i="1" s="1"/>
  <c r="K1900" i="1"/>
  <c r="L1900" i="1" s="1"/>
  <c r="L1899" i="1"/>
  <c r="K1899" i="1"/>
  <c r="K1898" i="1"/>
  <c r="L1898" i="1" s="1"/>
  <c r="L1897" i="1"/>
  <c r="K1897" i="1"/>
  <c r="K1896" i="1"/>
  <c r="L1896" i="1" s="1"/>
  <c r="L1895" i="1"/>
  <c r="K1895" i="1"/>
  <c r="K1894" i="1"/>
  <c r="L1894" i="1" s="1"/>
  <c r="L1893" i="1"/>
  <c r="K1893" i="1"/>
  <c r="K1892" i="1"/>
  <c r="L1892" i="1" s="1"/>
  <c r="L1891" i="1"/>
  <c r="K1891" i="1"/>
  <c r="K1890" i="1"/>
  <c r="L1890" i="1" s="1"/>
  <c r="L1889" i="1"/>
  <c r="K1889" i="1"/>
  <c r="K1888" i="1"/>
  <c r="L1888" i="1" s="1"/>
  <c r="L1887" i="1"/>
  <c r="K1887" i="1"/>
  <c r="L1886" i="1"/>
  <c r="K1886" i="1"/>
  <c r="K1885" i="1"/>
  <c r="L1885" i="1" s="1"/>
  <c r="K1884" i="1"/>
  <c r="L1884" i="1" s="1"/>
  <c r="L1883" i="1"/>
  <c r="K1883" i="1"/>
  <c r="K1882" i="1"/>
  <c r="L1882" i="1" s="1"/>
  <c r="L1881" i="1"/>
  <c r="K1881" i="1"/>
  <c r="K1880" i="1"/>
  <c r="L1880" i="1" s="1"/>
  <c r="L1879" i="1"/>
  <c r="K1879" i="1"/>
  <c r="L1878" i="1"/>
  <c r="K1878" i="1"/>
  <c r="K1877" i="1"/>
  <c r="L1877" i="1" s="1"/>
  <c r="K1876" i="1"/>
  <c r="L1876" i="1" s="1"/>
  <c r="K1875" i="1"/>
  <c r="L1875" i="1" s="1"/>
  <c r="K1874" i="1"/>
  <c r="L1874" i="1" s="1"/>
  <c r="L1873" i="1"/>
  <c r="K1873" i="1"/>
  <c r="K1872" i="1"/>
  <c r="L1872" i="1" s="1"/>
  <c r="L1871" i="1"/>
  <c r="K1871" i="1"/>
  <c r="K1870" i="1"/>
  <c r="L1870" i="1" s="1"/>
  <c r="K1869" i="1"/>
  <c r="L1869" i="1" s="1"/>
  <c r="K1868" i="1"/>
  <c r="L1868" i="1" s="1"/>
  <c r="K1867" i="1"/>
  <c r="L1867" i="1" s="1"/>
  <c r="K1866" i="1"/>
  <c r="L1866" i="1" s="1"/>
  <c r="K1865" i="1"/>
  <c r="L1865" i="1" s="1"/>
  <c r="K1864" i="1"/>
  <c r="L1864" i="1" s="1"/>
  <c r="L1863" i="1"/>
  <c r="K1863" i="1"/>
  <c r="K1862" i="1"/>
  <c r="L1862" i="1" s="1"/>
  <c r="L1861" i="1"/>
  <c r="K1861" i="1"/>
  <c r="K1860" i="1"/>
  <c r="L1860" i="1" s="1"/>
  <c r="K1859" i="1"/>
  <c r="L1859" i="1" s="1"/>
  <c r="K1858" i="1"/>
  <c r="L1858" i="1" s="1"/>
  <c r="K1857" i="1"/>
  <c r="L1857" i="1" s="1"/>
  <c r="K1856" i="1"/>
  <c r="L1856" i="1" s="1"/>
  <c r="L1855" i="1"/>
  <c r="K1855" i="1"/>
  <c r="K1854" i="1"/>
  <c r="L1854" i="1" s="1"/>
  <c r="K1853" i="1"/>
  <c r="L1853" i="1" s="1"/>
  <c r="K1852" i="1"/>
  <c r="L1852" i="1" s="1"/>
  <c r="L1851" i="1"/>
  <c r="K1851" i="1"/>
  <c r="K1850" i="1"/>
  <c r="L1850" i="1" s="1"/>
  <c r="K1849" i="1"/>
  <c r="L1849" i="1" s="1"/>
  <c r="K1848" i="1"/>
  <c r="L1848" i="1" s="1"/>
  <c r="L1847" i="1"/>
  <c r="K1847" i="1"/>
  <c r="K1846" i="1"/>
  <c r="L1846" i="1" s="1"/>
  <c r="K1845" i="1"/>
  <c r="L1845" i="1" s="1"/>
  <c r="K1844" i="1"/>
  <c r="L1844" i="1" s="1"/>
  <c r="K1843" i="1"/>
  <c r="L1843" i="1" s="1"/>
  <c r="K1842" i="1"/>
  <c r="L1842" i="1" s="1"/>
  <c r="L1841" i="1"/>
  <c r="K1841" i="1"/>
  <c r="K1840" i="1"/>
  <c r="L1840" i="1" s="1"/>
  <c r="L1839" i="1"/>
  <c r="K1839" i="1"/>
  <c r="K1838" i="1"/>
  <c r="L1838" i="1" s="1"/>
  <c r="L1837" i="1"/>
  <c r="K1837" i="1"/>
  <c r="K1836" i="1"/>
  <c r="L1836" i="1" s="1"/>
  <c r="K1835" i="1"/>
  <c r="L1835" i="1" s="1"/>
  <c r="K1834" i="1"/>
  <c r="L1834" i="1" s="1"/>
  <c r="K1833" i="1"/>
  <c r="L1833" i="1" s="1"/>
  <c r="K1832" i="1"/>
  <c r="L1832" i="1" s="1"/>
  <c r="L1831" i="1"/>
  <c r="K1831" i="1"/>
  <c r="L1830" i="1"/>
  <c r="K1830" i="1"/>
  <c r="L1829" i="1"/>
  <c r="K1829" i="1"/>
  <c r="K1828" i="1"/>
  <c r="L1828" i="1" s="1"/>
  <c r="L1827" i="1"/>
  <c r="K1827" i="1"/>
  <c r="K1826" i="1"/>
  <c r="L1826" i="1" s="1"/>
  <c r="K1825" i="1"/>
  <c r="L1825" i="1" s="1"/>
  <c r="K1824" i="1"/>
  <c r="L1824" i="1" s="1"/>
  <c r="L1823" i="1"/>
  <c r="K1823" i="1"/>
  <c r="K1822" i="1"/>
  <c r="L1822" i="1" s="1"/>
  <c r="K1821" i="1"/>
  <c r="L1821" i="1" s="1"/>
  <c r="K1820" i="1"/>
  <c r="L1820" i="1" s="1"/>
  <c r="L1819" i="1"/>
  <c r="K1819" i="1"/>
  <c r="K1818" i="1"/>
  <c r="L1818" i="1" s="1"/>
  <c r="L1817" i="1"/>
  <c r="K1817" i="1"/>
  <c r="K1816" i="1"/>
  <c r="L1816" i="1" s="1"/>
  <c r="L1815" i="1"/>
  <c r="K1815" i="1"/>
  <c r="L1814" i="1"/>
  <c r="K1814" i="1"/>
  <c r="L1813" i="1"/>
  <c r="K1813" i="1"/>
  <c r="K1812" i="1"/>
  <c r="L1812" i="1" s="1"/>
  <c r="K1811" i="1"/>
  <c r="L1811" i="1" s="1"/>
  <c r="K1810" i="1"/>
  <c r="L1810" i="1" s="1"/>
  <c r="L1809" i="1"/>
  <c r="K1809" i="1"/>
  <c r="K1808" i="1"/>
  <c r="L1808" i="1" s="1"/>
  <c r="L1807" i="1"/>
  <c r="K1807" i="1"/>
  <c r="K1806" i="1"/>
  <c r="L1806" i="1" s="1"/>
  <c r="K1805" i="1"/>
  <c r="L1805" i="1" s="1"/>
  <c r="K1804" i="1"/>
  <c r="L1804" i="1" s="1"/>
  <c r="K1803" i="1"/>
  <c r="L1803" i="1" s="1"/>
  <c r="K1802" i="1"/>
  <c r="L1802" i="1" s="1"/>
  <c r="K1801" i="1"/>
  <c r="L1801" i="1" s="1"/>
  <c r="K1800" i="1"/>
  <c r="L1800" i="1" s="1"/>
  <c r="L1799" i="1"/>
  <c r="K1799" i="1"/>
  <c r="L1798" i="1"/>
  <c r="K1798" i="1"/>
  <c r="K1797" i="1"/>
  <c r="L1797" i="1" s="1"/>
  <c r="K1796" i="1"/>
  <c r="L1796" i="1" s="1"/>
  <c r="K1795" i="1"/>
  <c r="L1795" i="1" s="1"/>
  <c r="K1794" i="1"/>
  <c r="L1794" i="1" s="1"/>
  <c r="K1793" i="1"/>
  <c r="L1793" i="1" s="1"/>
  <c r="K1792" i="1"/>
  <c r="L1792" i="1" s="1"/>
  <c r="L1791" i="1"/>
  <c r="K1791" i="1"/>
  <c r="K1790" i="1"/>
  <c r="L1790" i="1" s="1"/>
  <c r="K1789" i="1"/>
  <c r="L1789" i="1" s="1"/>
  <c r="K1788" i="1"/>
  <c r="L1788" i="1" s="1"/>
  <c r="K1787" i="1"/>
  <c r="L1787" i="1" s="1"/>
  <c r="K1786" i="1"/>
  <c r="L1786" i="1" s="1"/>
  <c r="K1785" i="1"/>
  <c r="L1785" i="1" s="1"/>
  <c r="K1784" i="1"/>
  <c r="L1784" i="1" s="1"/>
  <c r="L1783" i="1"/>
  <c r="K1783" i="1"/>
  <c r="L1782" i="1"/>
  <c r="K1782" i="1"/>
  <c r="L1781" i="1"/>
  <c r="K1781" i="1"/>
  <c r="K1780" i="1"/>
  <c r="L1780" i="1" s="1"/>
  <c r="K1779" i="1"/>
  <c r="L1779" i="1" s="1"/>
  <c r="K1778" i="1"/>
  <c r="L1778" i="1" s="1"/>
  <c r="K1777" i="1"/>
  <c r="L1777" i="1" s="1"/>
  <c r="K1776" i="1"/>
  <c r="L1776" i="1" s="1"/>
  <c r="L1775" i="1"/>
  <c r="K1775" i="1"/>
  <c r="K1774" i="1"/>
  <c r="L1774" i="1" s="1"/>
  <c r="K1773" i="1"/>
  <c r="L1773" i="1" s="1"/>
  <c r="K1772" i="1"/>
  <c r="L1772" i="1" s="1"/>
  <c r="L1771" i="1"/>
  <c r="K1771" i="1"/>
  <c r="K1770" i="1"/>
  <c r="L1770" i="1" s="1"/>
  <c r="K1769" i="1"/>
  <c r="L1769" i="1" s="1"/>
  <c r="K1768" i="1"/>
  <c r="L1768" i="1" s="1"/>
  <c r="L1767" i="1"/>
  <c r="K1767" i="1"/>
  <c r="K1766" i="1"/>
  <c r="L1766" i="1" s="1"/>
  <c r="L1765" i="1"/>
  <c r="K1765" i="1"/>
  <c r="K1764" i="1"/>
  <c r="L1764" i="1" s="1"/>
  <c r="K1763" i="1"/>
  <c r="L1763" i="1" s="1"/>
  <c r="K1762" i="1"/>
  <c r="L1762" i="1" s="1"/>
  <c r="L1761" i="1"/>
  <c r="K1761" i="1"/>
  <c r="K1760" i="1"/>
  <c r="L1760" i="1" s="1"/>
  <c r="L1759" i="1"/>
  <c r="K1759" i="1"/>
  <c r="L1758" i="1"/>
  <c r="K1758" i="1"/>
  <c r="K1757" i="1"/>
  <c r="L1757" i="1" s="1"/>
  <c r="K1756" i="1"/>
  <c r="L1756" i="1" s="1"/>
  <c r="L1755" i="1"/>
  <c r="K1755" i="1"/>
  <c r="K1754" i="1"/>
  <c r="L1754" i="1" s="1"/>
  <c r="L1753" i="1"/>
  <c r="K1753" i="1"/>
  <c r="K1752" i="1"/>
  <c r="L1752" i="1" s="1"/>
  <c r="L1751" i="1"/>
  <c r="K1751" i="1"/>
  <c r="L1750" i="1"/>
  <c r="K1750" i="1"/>
  <c r="K1749" i="1"/>
  <c r="L1749" i="1" s="1"/>
  <c r="K1748" i="1"/>
  <c r="L1748" i="1" s="1"/>
  <c r="K1747" i="1"/>
  <c r="L1747" i="1" s="1"/>
  <c r="K1746" i="1"/>
  <c r="L1746" i="1" s="1"/>
  <c r="L1745" i="1"/>
  <c r="K1745" i="1"/>
  <c r="K1744" i="1"/>
  <c r="L1744" i="1" s="1"/>
  <c r="L1743" i="1"/>
  <c r="K1743" i="1"/>
  <c r="K1742" i="1"/>
  <c r="L1742" i="1" s="1"/>
  <c r="K1741" i="1"/>
  <c r="L1741" i="1" s="1"/>
  <c r="K1740" i="1"/>
  <c r="L1740" i="1" s="1"/>
  <c r="K1739" i="1"/>
  <c r="L1739" i="1" s="1"/>
  <c r="K1738" i="1"/>
  <c r="L1738" i="1" s="1"/>
  <c r="K1737" i="1"/>
  <c r="L1737" i="1" s="1"/>
  <c r="K1736" i="1"/>
  <c r="L1736" i="1" s="1"/>
  <c r="L1735" i="1"/>
  <c r="K1735" i="1"/>
  <c r="K1734" i="1"/>
  <c r="L1734" i="1" s="1"/>
  <c r="L1733" i="1"/>
  <c r="K1733" i="1"/>
  <c r="K1732" i="1"/>
  <c r="L1732" i="1" s="1"/>
  <c r="K1731" i="1"/>
  <c r="L1731" i="1" s="1"/>
  <c r="K1730" i="1"/>
  <c r="L1730" i="1" s="1"/>
  <c r="K1729" i="1"/>
  <c r="L1729" i="1" s="1"/>
  <c r="K1728" i="1"/>
  <c r="L1728" i="1" s="1"/>
  <c r="L1727" i="1"/>
  <c r="K1727" i="1"/>
  <c r="K1726" i="1"/>
  <c r="L1726" i="1" s="1"/>
  <c r="K1725" i="1"/>
  <c r="L1725" i="1" s="1"/>
  <c r="K1724" i="1"/>
  <c r="L1724" i="1" s="1"/>
  <c r="L1723" i="1"/>
  <c r="K1723" i="1"/>
  <c r="K1722" i="1"/>
  <c r="L1722" i="1" s="1"/>
  <c r="K1721" i="1"/>
  <c r="L1721" i="1" s="1"/>
  <c r="K1720" i="1"/>
  <c r="L1720" i="1" s="1"/>
  <c r="L1719" i="1"/>
  <c r="K1719" i="1"/>
  <c r="K1718" i="1"/>
  <c r="L1718" i="1" s="1"/>
  <c r="K1717" i="1"/>
  <c r="L1717" i="1" s="1"/>
  <c r="K1716" i="1"/>
  <c r="L1716" i="1" s="1"/>
  <c r="K1715" i="1"/>
  <c r="L1715" i="1" s="1"/>
  <c r="K1714" i="1"/>
  <c r="L1714" i="1" s="1"/>
  <c r="L1713" i="1"/>
  <c r="K1713" i="1"/>
  <c r="K1712" i="1"/>
  <c r="L1712" i="1" s="1"/>
  <c r="L1711" i="1"/>
  <c r="K1711" i="1"/>
  <c r="K1710" i="1"/>
  <c r="L1710" i="1" s="1"/>
  <c r="L1709" i="1"/>
  <c r="K1709" i="1"/>
  <c r="K1708" i="1"/>
  <c r="L1708" i="1" s="1"/>
  <c r="K1707" i="1"/>
  <c r="L1707" i="1" s="1"/>
  <c r="K1706" i="1"/>
  <c r="L1706" i="1" s="1"/>
  <c r="K1705" i="1"/>
  <c r="L1705" i="1" s="1"/>
  <c r="K1704" i="1"/>
  <c r="L1704" i="1" s="1"/>
  <c r="L1703" i="1"/>
  <c r="K1703" i="1"/>
  <c r="L1702" i="1"/>
  <c r="K1702" i="1"/>
  <c r="L1701" i="1"/>
  <c r="K1701" i="1"/>
  <c r="K1700" i="1"/>
  <c r="L1700" i="1" s="1"/>
  <c r="L1699" i="1"/>
  <c r="K1699" i="1"/>
  <c r="K1698" i="1"/>
  <c r="L1698" i="1" s="1"/>
  <c r="K1697" i="1"/>
  <c r="L1697" i="1" s="1"/>
  <c r="K1696" i="1"/>
  <c r="L1696" i="1" s="1"/>
  <c r="L1695" i="1"/>
  <c r="K1695" i="1"/>
  <c r="K1694" i="1"/>
  <c r="L1694" i="1" s="1"/>
  <c r="K1693" i="1"/>
  <c r="L1693" i="1" s="1"/>
  <c r="K1692" i="1"/>
  <c r="L1692" i="1" s="1"/>
  <c r="L1691" i="1"/>
  <c r="K1691" i="1"/>
  <c r="K1690" i="1"/>
  <c r="L1690" i="1" s="1"/>
  <c r="L1689" i="1"/>
  <c r="K1689" i="1"/>
  <c r="K1688" i="1"/>
  <c r="L1688" i="1" s="1"/>
  <c r="L1687" i="1"/>
  <c r="K1687" i="1"/>
  <c r="L1686" i="1"/>
  <c r="K1686" i="1"/>
  <c r="K1685" i="1"/>
  <c r="L1685" i="1" s="1"/>
  <c r="K1684" i="1"/>
  <c r="L1684" i="1" s="1"/>
  <c r="K1683" i="1"/>
  <c r="L1683" i="1" s="1"/>
  <c r="K1682" i="1"/>
  <c r="L1682" i="1" s="1"/>
  <c r="L1681" i="1"/>
  <c r="K1681" i="1"/>
  <c r="K1680" i="1"/>
  <c r="L1680" i="1" s="1"/>
  <c r="L1679" i="1"/>
  <c r="K1679" i="1"/>
  <c r="K1678" i="1"/>
  <c r="L1678" i="1" s="1"/>
  <c r="K1677" i="1"/>
  <c r="L1677" i="1" s="1"/>
  <c r="K1676" i="1"/>
  <c r="L1676" i="1" s="1"/>
  <c r="K1675" i="1"/>
  <c r="L1675" i="1" s="1"/>
  <c r="K1674" i="1"/>
  <c r="L1674" i="1" s="1"/>
  <c r="K1673" i="1"/>
  <c r="L1673" i="1" s="1"/>
  <c r="K1672" i="1"/>
  <c r="L1672" i="1" s="1"/>
  <c r="L1671" i="1"/>
  <c r="K1671" i="1"/>
  <c r="L1670" i="1"/>
  <c r="K1670" i="1"/>
  <c r="K1669" i="1"/>
  <c r="L1669" i="1" s="1"/>
  <c r="K1668" i="1"/>
  <c r="L1668" i="1" s="1"/>
  <c r="K1667" i="1"/>
  <c r="L1667" i="1" s="1"/>
  <c r="K1666" i="1"/>
  <c r="L1666" i="1" s="1"/>
  <c r="L1665" i="1"/>
  <c r="K1665" i="1"/>
  <c r="K1664" i="1"/>
  <c r="L1664" i="1" s="1"/>
  <c r="L1663" i="1"/>
  <c r="K1663" i="1"/>
  <c r="L1662" i="1"/>
  <c r="K1662" i="1"/>
  <c r="K1661" i="1"/>
  <c r="L1661" i="1" s="1"/>
  <c r="K1660" i="1"/>
  <c r="L1660" i="1" s="1"/>
  <c r="K1659" i="1"/>
  <c r="L1659" i="1" s="1"/>
  <c r="K1658" i="1"/>
  <c r="L1658" i="1" s="1"/>
  <c r="K1657" i="1"/>
  <c r="L1657" i="1" s="1"/>
  <c r="K1656" i="1"/>
  <c r="L1656" i="1" s="1"/>
  <c r="L1655" i="1"/>
  <c r="K1655" i="1"/>
  <c r="L1654" i="1"/>
  <c r="K1654" i="1"/>
  <c r="L1653" i="1"/>
  <c r="K1653" i="1"/>
  <c r="K1652" i="1"/>
  <c r="L1652" i="1" s="1"/>
  <c r="K1651" i="1"/>
  <c r="L1651" i="1" s="1"/>
  <c r="K1650" i="1"/>
  <c r="L1650" i="1" s="1"/>
  <c r="K1649" i="1"/>
  <c r="L1649" i="1" s="1"/>
  <c r="K1648" i="1"/>
  <c r="L1648" i="1" s="1"/>
  <c r="L1647" i="1"/>
  <c r="K1647" i="1"/>
  <c r="K1646" i="1"/>
  <c r="L1646" i="1" s="1"/>
  <c r="K1645" i="1"/>
  <c r="L1645" i="1" s="1"/>
  <c r="K1644" i="1"/>
  <c r="L1644" i="1" s="1"/>
  <c r="L1643" i="1"/>
  <c r="K1643" i="1"/>
  <c r="K1642" i="1"/>
  <c r="L1642" i="1" s="1"/>
  <c r="K1641" i="1"/>
  <c r="L1641" i="1" s="1"/>
  <c r="K1640" i="1"/>
  <c r="L1640" i="1" s="1"/>
  <c r="L1639" i="1"/>
  <c r="K1639" i="1"/>
  <c r="K1638" i="1"/>
  <c r="L1638" i="1" s="1"/>
  <c r="L1637" i="1"/>
  <c r="K1637" i="1"/>
  <c r="K1636" i="1"/>
  <c r="L1636" i="1" s="1"/>
  <c r="L1635" i="1"/>
  <c r="K1635" i="1"/>
  <c r="K1634" i="1"/>
  <c r="L1634" i="1" s="1"/>
  <c r="L1633" i="1"/>
  <c r="K1633" i="1"/>
  <c r="K1632" i="1"/>
  <c r="L1632" i="1" s="1"/>
  <c r="L1631" i="1"/>
  <c r="K1631" i="1"/>
  <c r="L1630" i="1"/>
  <c r="K1630" i="1"/>
  <c r="K1629" i="1"/>
  <c r="L1629" i="1" s="1"/>
  <c r="K1628" i="1"/>
  <c r="L1628" i="1" s="1"/>
  <c r="L1627" i="1"/>
  <c r="K1627" i="1"/>
  <c r="K1626" i="1"/>
  <c r="L1626" i="1" s="1"/>
  <c r="K1625" i="1"/>
  <c r="L1625" i="1" s="1"/>
  <c r="K1624" i="1"/>
  <c r="L1624" i="1" s="1"/>
  <c r="L1623" i="1"/>
  <c r="K1623" i="1"/>
  <c r="L1622" i="1"/>
  <c r="K1622" i="1"/>
  <c r="K1621" i="1"/>
  <c r="L1621" i="1" s="1"/>
  <c r="K1620" i="1"/>
  <c r="L1620" i="1" s="1"/>
  <c r="K1619" i="1"/>
  <c r="L1619" i="1" s="1"/>
  <c r="K1618" i="1"/>
  <c r="L1618" i="1" s="1"/>
  <c r="L1617" i="1"/>
  <c r="K1617" i="1"/>
  <c r="K1616" i="1"/>
  <c r="L1616" i="1" s="1"/>
  <c r="L1615" i="1"/>
  <c r="K1615" i="1"/>
  <c r="K1614" i="1"/>
  <c r="L1614" i="1" s="1"/>
  <c r="K1613" i="1"/>
  <c r="L1613" i="1" s="1"/>
  <c r="K1612" i="1"/>
  <c r="L1612" i="1" s="1"/>
  <c r="K1611" i="1"/>
  <c r="L1611" i="1" s="1"/>
  <c r="K1610" i="1"/>
  <c r="L1610" i="1" s="1"/>
  <c r="K1609" i="1"/>
  <c r="L1609" i="1" s="1"/>
  <c r="K1608" i="1"/>
  <c r="L1608" i="1" s="1"/>
  <c r="L1607" i="1"/>
  <c r="K1607" i="1"/>
  <c r="K1606" i="1"/>
  <c r="L1606" i="1" s="1"/>
  <c r="L1605" i="1"/>
  <c r="K1605" i="1"/>
  <c r="K1604" i="1"/>
  <c r="L1604" i="1" s="1"/>
  <c r="K1603" i="1"/>
  <c r="L1603" i="1" s="1"/>
  <c r="K1602" i="1"/>
  <c r="L1602" i="1" s="1"/>
  <c r="K1601" i="1"/>
  <c r="L1601" i="1" s="1"/>
  <c r="K1600" i="1"/>
  <c r="L1600" i="1" s="1"/>
  <c r="L1599" i="1"/>
  <c r="K1599" i="1"/>
  <c r="K1598" i="1"/>
  <c r="L1598" i="1" s="1"/>
  <c r="K1597" i="1"/>
  <c r="L1597" i="1" s="1"/>
  <c r="K1596" i="1"/>
  <c r="L1596" i="1" s="1"/>
  <c r="L1595" i="1"/>
  <c r="K1595" i="1"/>
  <c r="K1594" i="1"/>
  <c r="L1594" i="1" s="1"/>
  <c r="K1593" i="1"/>
  <c r="L1593" i="1" s="1"/>
  <c r="K1592" i="1"/>
  <c r="L1592" i="1" s="1"/>
  <c r="L1591" i="1"/>
  <c r="K1591" i="1"/>
  <c r="K1590" i="1"/>
  <c r="L1590" i="1" s="1"/>
  <c r="K1589" i="1"/>
  <c r="L1589" i="1" s="1"/>
  <c r="K1588" i="1"/>
  <c r="L1588" i="1" s="1"/>
  <c r="K1587" i="1"/>
  <c r="L1587" i="1" s="1"/>
  <c r="K1586" i="1"/>
  <c r="L1586" i="1" s="1"/>
  <c r="L1585" i="1"/>
  <c r="K1585" i="1"/>
  <c r="K1584" i="1"/>
  <c r="L1584" i="1" s="1"/>
  <c r="L1583" i="1"/>
  <c r="K1583" i="1"/>
  <c r="K1582" i="1"/>
  <c r="L1582" i="1" s="1"/>
  <c r="L1581" i="1"/>
  <c r="K1581" i="1"/>
  <c r="K1580" i="1"/>
  <c r="L1580" i="1" s="1"/>
  <c r="K1579" i="1"/>
  <c r="L1579" i="1" s="1"/>
  <c r="K1578" i="1"/>
  <c r="L1578" i="1" s="1"/>
  <c r="K1577" i="1"/>
  <c r="L1577" i="1" s="1"/>
  <c r="K1576" i="1"/>
  <c r="L1576" i="1" s="1"/>
  <c r="L1575" i="1"/>
  <c r="K1575" i="1"/>
  <c r="L1574" i="1"/>
  <c r="K1574" i="1"/>
  <c r="L1573" i="1"/>
  <c r="K1573" i="1"/>
  <c r="K1572" i="1"/>
  <c r="L1572" i="1" s="1"/>
  <c r="L1571" i="1"/>
  <c r="K1571" i="1"/>
  <c r="K1570" i="1"/>
  <c r="L1570" i="1" s="1"/>
  <c r="K1569" i="1"/>
  <c r="L1569" i="1" s="1"/>
  <c r="K1568" i="1"/>
  <c r="L1568" i="1" s="1"/>
  <c r="L1567" i="1"/>
  <c r="K1567" i="1"/>
  <c r="K1566" i="1"/>
  <c r="L1566" i="1" s="1"/>
  <c r="K1565" i="1"/>
  <c r="L1565" i="1" s="1"/>
  <c r="K1564" i="1"/>
  <c r="L1564" i="1" s="1"/>
  <c r="L1563" i="1"/>
  <c r="K1563" i="1"/>
  <c r="K1562" i="1"/>
  <c r="L1562" i="1" s="1"/>
  <c r="L1561" i="1"/>
  <c r="K1561" i="1"/>
  <c r="K1560" i="1"/>
  <c r="L1560" i="1" s="1"/>
  <c r="K1559" i="1"/>
  <c r="L1559" i="1" s="1"/>
  <c r="L1558" i="1"/>
  <c r="K1558" i="1"/>
  <c r="K1557" i="1"/>
  <c r="L1557" i="1" s="1"/>
  <c r="K1556" i="1"/>
  <c r="L1556" i="1" s="1"/>
  <c r="K1555" i="1"/>
  <c r="L1555" i="1" s="1"/>
  <c r="K1554" i="1"/>
  <c r="L1554" i="1" s="1"/>
  <c r="L1553" i="1"/>
  <c r="K1553" i="1"/>
  <c r="K1552" i="1"/>
  <c r="L1552" i="1" s="1"/>
  <c r="L1551" i="1"/>
  <c r="K1551" i="1"/>
  <c r="K1550" i="1"/>
  <c r="L1550" i="1" s="1"/>
  <c r="K1549" i="1"/>
  <c r="L1549" i="1" s="1"/>
  <c r="K1548" i="1"/>
  <c r="L1548" i="1" s="1"/>
  <c r="K1547" i="1"/>
  <c r="L1547" i="1" s="1"/>
  <c r="K1546" i="1"/>
  <c r="L1546" i="1" s="1"/>
  <c r="K1545" i="1"/>
  <c r="L1545" i="1" s="1"/>
  <c r="K1544" i="1"/>
  <c r="L1544" i="1" s="1"/>
  <c r="L1543" i="1"/>
  <c r="K1543" i="1"/>
  <c r="K1542" i="1"/>
  <c r="L1542" i="1" s="1"/>
  <c r="K1541" i="1"/>
  <c r="L1541" i="1" s="1"/>
  <c r="K1540" i="1"/>
  <c r="L1540" i="1" s="1"/>
  <c r="L1539" i="1"/>
  <c r="K1539" i="1"/>
  <c r="K1538" i="1"/>
  <c r="L1538" i="1" s="1"/>
  <c r="K1537" i="1"/>
  <c r="L1537" i="1" s="1"/>
  <c r="K1536" i="1"/>
  <c r="L1536" i="1" s="1"/>
  <c r="K1535" i="1"/>
  <c r="L1535" i="1" s="1"/>
  <c r="L1534" i="1"/>
  <c r="K1534" i="1"/>
  <c r="K1533" i="1"/>
  <c r="L1533" i="1" s="1"/>
  <c r="K1532" i="1"/>
  <c r="L1532" i="1" s="1"/>
  <c r="K1531" i="1"/>
  <c r="L1531" i="1" s="1"/>
  <c r="K1530" i="1"/>
  <c r="L1530" i="1" s="1"/>
  <c r="L1529" i="1"/>
  <c r="K1529" i="1"/>
  <c r="K1528" i="1"/>
  <c r="L1528" i="1" s="1"/>
  <c r="L1527" i="1"/>
  <c r="K1527" i="1"/>
  <c r="L1526" i="1"/>
  <c r="K1526" i="1"/>
  <c r="L1525" i="1"/>
  <c r="K1525" i="1"/>
  <c r="K1524" i="1"/>
  <c r="L1524" i="1" s="1"/>
  <c r="K1523" i="1"/>
  <c r="L1523" i="1" s="1"/>
  <c r="K1522" i="1"/>
  <c r="L1522" i="1" s="1"/>
  <c r="K1521" i="1"/>
  <c r="L1521" i="1" s="1"/>
  <c r="K1520" i="1"/>
  <c r="L1520" i="1" s="1"/>
  <c r="L1519" i="1"/>
  <c r="K1519" i="1"/>
  <c r="K1518" i="1"/>
  <c r="L1518" i="1" s="1"/>
  <c r="L1517" i="1"/>
  <c r="K1517" i="1"/>
  <c r="K1516" i="1"/>
  <c r="L1516" i="1" s="1"/>
  <c r="L1515" i="1"/>
  <c r="K1515" i="1"/>
  <c r="K1514" i="1"/>
  <c r="L1514" i="1" s="1"/>
  <c r="K1513" i="1"/>
  <c r="L1513" i="1" s="1"/>
  <c r="K1512" i="1"/>
  <c r="L1512" i="1" s="1"/>
  <c r="K1511" i="1"/>
  <c r="L1511" i="1" s="1"/>
  <c r="K1510" i="1"/>
  <c r="L1510" i="1" s="1"/>
  <c r="L1509" i="1"/>
  <c r="K1509" i="1"/>
  <c r="K1508" i="1"/>
  <c r="L1508" i="1" s="1"/>
  <c r="L1507" i="1"/>
  <c r="K1507" i="1"/>
  <c r="K1506" i="1"/>
  <c r="L1506" i="1" s="1"/>
  <c r="L1505" i="1"/>
  <c r="K1505" i="1"/>
  <c r="K1504" i="1"/>
  <c r="L1504" i="1" s="1"/>
  <c r="K1503" i="1"/>
  <c r="L1503" i="1" s="1"/>
  <c r="L1502" i="1"/>
  <c r="K1502" i="1"/>
  <c r="K1501" i="1"/>
  <c r="L1501" i="1" s="1"/>
  <c r="K1500" i="1"/>
  <c r="L1500" i="1" s="1"/>
  <c r="L1499" i="1"/>
  <c r="K1499" i="1"/>
  <c r="K1498" i="1"/>
  <c r="L1498" i="1" s="1"/>
  <c r="L1497" i="1"/>
  <c r="K1497" i="1"/>
  <c r="K1496" i="1"/>
  <c r="L1496" i="1" s="1"/>
  <c r="L1495" i="1"/>
  <c r="K1495" i="1"/>
  <c r="L1494" i="1"/>
  <c r="K1494" i="1"/>
  <c r="L1493" i="1"/>
  <c r="K1493" i="1"/>
  <c r="K1492" i="1"/>
  <c r="L1492" i="1" s="1"/>
  <c r="K1491" i="1"/>
  <c r="L1491" i="1" s="1"/>
  <c r="K1490" i="1"/>
  <c r="L1490" i="1" s="1"/>
  <c r="L1489" i="1"/>
  <c r="K1489" i="1"/>
  <c r="K1488" i="1"/>
  <c r="L1488" i="1" s="1"/>
  <c r="K1487" i="1"/>
  <c r="L1487" i="1" s="1"/>
  <c r="K1486" i="1"/>
  <c r="L1486" i="1" s="1"/>
  <c r="L1485" i="1"/>
  <c r="K1485" i="1"/>
  <c r="K1484" i="1"/>
  <c r="L1484" i="1" s="1"/>
  <c r="L1483" i="1"/>
  <c r="K1483" i="1"/>
  <c r="K1482" i="1"/>
  <c r="L1482" i="1" s="1"/>
  <c r="K1481" i="1"/>
  <c r="L1481" i="1" s="1"/>
  <c r="K1480" i="1"/>
  <c r="L1480" i="1" s="1"/>
  <c r="L1479" i="1"/>
  <c r="K1479" i="1"/>
  <c r="K1478" i="1"/>
  <c r="L1478" i="1" s="1"/>
  <c r="L1477" i="1"/>
  <c r="K1477" i="1"/>
  <c r="L1476" i="1"/>
  <c r="K1476" i="1"/>
  <c r="L1475" i="1"/>
  <c r="K1475" i="1"/>
  <c r="L1474" i="1"/>
  <c r="K1474" i="1"/>
  <c r="K1473" i="1"/>
  <c r="L1473" i="1" s="1"/>
  <c r="K1472" i="1"/>
  <c r="L1472" i="1" s="1"/>
  <c r="L1471" i="1"/>
  <c r="K1471" i="1"/>
  <c r="K1470" i="1"/>
  <c r="L1470" i="1" s="1"/>
  <c r="L1469" i="1"/>
  <c r="K1469" i="1"/>
  <c r="L1468" i="1"/>
  <c r="K1468" i="1"/>
  <c r="L1467" i="1"/>
  <c r="K1467" i="1"/>
  <c r="K1466" i="1"/>
  <c r="L1466" i="1" s="1"/>
  <c r="K1465" i="1"/>
  <c r="L1465" i="1" s="1"/>
  <c r="K1464" i="1"/>
  <c r="L1464" i="1" s="1"/>
  <c r="L1463" i="1"/>
  <c r="K1463" i="1"/>
  <c r="K1462" i="1"/>
  <c r="L1462" i="1" s="1"/>
  <c r="L1461" i="1"/>
  <c r="K1461" i="1"/>
  <c r="L1460" i="1"/>
  <c r="K1460" i="1"/>
  <c r="L1459" i="1"/>
  <c r="K1459" i="1"/>
  <c r="L1458" i="1"/>
  <c r="K1458" i="1"/>
  <c r="K1457" i="1"/>
  <c r="L1457" i="1" s="1"/>
  <c r="K1456" i="1"/>
  <c r="L1456" i="1" s="1"/>
  <c r="L1455" i="1"/>
  <c r="K1455" i="1"/>
  <c r="K1454" i="1"/>
  <c r="L1454" i="1" s="1"/>
  <c r="L1453" i="1"/>
  <c r="K1453" i="1"/>
  <c r="L1452" i="1"/>
  <c r="K1452" i="1"/>
  <c r="L1451" i="1"/>
  <c r="K1451" i="1"/>
  <c r="K1450" i="1"/>
  <c r="L1450" i="1" s="1"/>
  <c r="K1449" i="1"/>
  <c r="L1449" i="1" s="1"/>
  <c r="K1448" i="1"/>
  <c r="L1448" i="1" s="1"/>
  <c r="L1447" i="1"/>
  <c r="K1447" i="1"/>
  <c r="L1446" i="1"/>
  <c r="K1446" i="1"/>
  <c r="L1445" i="1"/>
  <c r="K1445" i="1"/>
  <c r="L1444" i="1"/>
  <c r="K1444" i="1"/>
  <c r="L1443" i="1"/>
  <c r="K1443" i="1"/>
  <c r="K1442" i="1"/>
  <c r="L1442" i="1" s="1"/>
  <c r="K1441" i="1"/>
  <c r="L1441" i="1" s="1"/>
  <c r="K1440" i="1"/>
  <c r="L1440" i="1" s="1"/>
  <c r="L1439" i="1"/>
  <c r="K1439" i="1"/>
  <c r="L1438" i="1"/>
  <c r="K1438" i="1"/>
  <c r="L1437" i="1"/>
  <c r="K1437" i="1"/>
  <c r="L1436" i="1"/>
  <c r="K1436" i="1"/>
  <c r="L1435" i="1"/>
  <c r="K1435" i="1"/>
  <c r="L1434" i="1"/>
  <c r="K1434" i="1"/>
  <c r="K1433" i="1"/>
  <c r="L1433" i="1" s="1"/>
  <c r="K1432" i="1"/>
  <c r="L1432" i="1" s="1"/>
  <c r="L1431" i="1"/>
  <c r="K1431" i="1"/>
  <c r="L1430" i="1"/>
  <c r="K1430" i="1"/>
  <c r="L1429" i="1"/>
  <c r="K1429" i="1"/>
  <c r="L1428" i="1"/>
  <c r="K1428" i="1"/>
  <c r="L1427" i="1"/>
  <c r="K1427" i="1"/>
  <c r="K1426" i="1"/>
  <c r="L1426" i="1" s="1"/>
  <c r="K1425" i="1"/>
  <c r="L1425" i="1" s="1"/>
  <c r="K1424" i="1"/>
  <c r="L1424" i="1" s="1"/>
  <c r="L1423" i="1"/>
  <c r="K1423" i="1"/>
  <c r="K1422" i="1"/>
  <c r="L1422" i="1" s="1"/>
  <c r="L1421" i="1"/>
  <c r="K1421" i="1"/>
  <c r="L1420" i="1"/>
  <c r="K1420" i="1"/>
  <c r="L1419" i="1"/>
  <c r="K1419" i="1"/>
  <c r="K1418" i="1"/>
  <c r="L1418" i="1" s="1"/>
  <c r="K1417" i="1"/>
  <c r="L1417" i="1" s="1"/>
  <c r="K1416" i="1"/>
  <c r="L1416" i="1" s="1"/>
  <c r="L1415" i="1"/>
  <c r="K1415" i="1"/>
  <c r="K1414" i="1"/>
  <c r="L1414" i="1" s="1"/>
  <c r="L1413" i="1"/>
  <c r="K1413" i="1"/>
  <c r="L1412" i="1"/>
  <c r="K1412" i="1"/>
  <c r="L1411" i="1"/>
  <c r="K1411" i="1"/>
  <c r="L1410" i="1"/>
  <c r="K1410" i="1"/>
  <c r="K1409" i="1"/>
  <c r="L1409" i="1" s="1"/>
  <c r="K1408" i="1"/>
  <c r="L1408" i="1" s="1"/>
  <c r="L1407" i="1"/>
  <c r="K1407" i="1"/>
  <c r="L1406" i="1"/>
  <c r="K1406" i="1"/>
  <c r="L1405" i="1"/>
  <c r="K1405" i="1"/>
  <c r="L1404" i="1"/>
  <c r="K1404" i="1"/>
  <c r="L1403" i="1"/>
  <c r="K1403" i="1"/>
  <c r="L1402" i="1"/>
  <c r="K1402" i="1"/>
  <c r="K1401" i="1"/>
  <c r="L1401" i="1" s="1"/>
  <c r="K1400" i="1"/>
  <c r="L1400" i="1" s="1"/>
  <c r="L1399" i="1"/>
  <c r="K1399" i="1"/>
  <c r="K1398" i="1"/>
  <c r="L1398" i="1" s="1"/>
  <c r="L1397" i="1"/>
  <c r="K1397" i="1"/>
  <c r="L1396" i="1"/>
  <c r="K1396" i="1"/>
  <c r="L1395" i="1"/>
  <c r="K1395" i="1"/>
  <c r="L1394" i="1"/>
  <c r="K1394" i="1"/>
  <c r="K1393" i="1"/>
  <c r="L1393" i="1" s="1"/>
  <c r="K1392" i="1"/>
  <c r="L1392" i="1" s="1"/>
  <c r="L1391" i="1"/>
  <c r="K1391" i="1"/>
  <c r="K1390" i="1"/>
  <c r="L1390" i="1" s="1"/>
  <c r="L1389" i="1"/>
  <c r="K1389" i="1"/>
  <c r="L1388" i="1"/>
  <c r="K1388" i="1"/>
  <c r="L1387" i="1"/>
  <c r="K1387" i="1"/>
  <c r="K1386" i="1"/>
  <c r="L1386" i="1" s="1"/>
  <c r="K1385" i="1"/>
  <c r="L1385" i="1" s="1"/>
  <c r="K1384" i="1"/>
  <c r="L1384" i="1" s="1"/>
  <c r="L1383" i="1"/>
  <c r="K1383" i="1"/>
  <c r="L1382" i="1"/>
  <c r="K1382" i="1"/>
  <c r="L1381" i="1"/>
  <c r="K1381" i="1"/>
  <c r="L1380" i="1"/>
  <c r="K1380" i="1"/>
  <c r="L1379" i="1"/>
  <c r="K1379" i="1"/>
  <c r="K1378" i="1"/>
  <c r="L1378" i="1" s="1"/>
  <c r="K1377" i="1"/>
  <c r="L1377" i="1" s="1"/>
  <c r="K1376" i="1"/>
  <c r="L1376" i="1" s="1"/>
  <c r="L1375" i="1"/>
  <c r="K1375" i="1"/>
  <c r="K1374" i="1"/>
  <c r="L1374" i="1" s="1"/>
  <c r="R1373" i="1"/>
  <c r="Q1373" i="1"/>
  <c r="P1373" i="1"/>
  <c r="L1373" i="1"/>
  <c r="K1373" i="1"/>
  <c r="R1372" i="1"/>
  <c r="Q1372" i="1"/>
  <c r="P1372" i="1"/>
  <c r="K1372" i="1"/>
  <c r="L1372" i="1" s="1"/>
  <c r="R1371" i="1"/>
  <c r="Q1371" i="1"/>
  <c r="P1371" i="1"/>
  <c r="K1371" i="1"/>
  <c r="L1371" i="1" s="1"/>
  <c r="R1370" i="1"/>
  <c r="Q1370" i="1"/>
  <c r="P1370" i="1"/>
  <c r="L1370" i="1"/>
  <c r="K1370" i="1"/>
  <c r="R1369" i="1"/>
  <c r="Q1369" i="1"/>
  <c r="P1369" i="1"/>
  <c r="L1369" i="1"/>
  <c r="K1369" i="1"/>
  <c r="R1368" i="1"/>
  <c r="Q1368" i="1"/>
  <c r="P1368" i="1"/>
  <c r="L1368" i="1"/>
  <c r="K1368" i="1"/>
  <c r="R1367" i="1"/>
  <c r="Q1367" i="1"/>
  <c r="P1367" i="1"/>
  <c r="K1367" i="1"/>
  <c r="L1367" i="1" s="1"/>
  <c r="R1366" i="1"/>
  <c r="Q1366" i="1"/>
  <c r="P1366" i="1"/>
  <c r="L1366" i="1"/>
  <c r="K1366" i="1"/>
  <c r="R1365" i="1"/>
  <c r="Q1365" i="1"/>
  <c r="P1365" i="1"/>
  <c r="K1365" i="1"/>
  <c r="L1365" i="1" s="1"/>
  <c r="R1364" i="1"/>
  <c r="Q1364" i="1"/>
  <c r="P1364" i="1"/>
  <c r="L1364" i="1"/>
  <c r="K1364" i="1"/>
  <c r="R1363" i="1"/>
  <c r="Q1363" i="1"/>
  <c r="P1363" i="1"/>
  <c r="K1363" i="1"/>
  <c r="L1363" i="1" s="1"/>
  <c r="R1362" i="1"/>
  <c r="Q1362" i="1"/>
  <c r="P1362" i="1"/>
  <c r="K1362" i="1"/>
  <c r="L1362" i="1" s="1"/>
  <c r="R1361" i="1"/>
  <c r="Q1361" i="1"/>
  <c r="P1361" i="1"/>
  <c r="K1361" i="1"/>
  <c r="L1361" i="1" s="1"/>
  <c r="R1360" i="1"/>
  <c r="Q1360" i="1"/>
  <c r="P1360" i="1"/>
  <c r="L1360" i="1"/>
  <c r="K1360" i="1"/>
  <c r="R1359" i="1"/>
  <c r="Q1359" i="1"/>
  <c r="P1359" i="1"/>
  <c r="K1359" i="1"/>
  <c r="L1359" i="1" s="1"/>
  <c r="R1358" i="1"/>
  <c r="Q1358" i="1"/>
  <c r="P1358" i="1"/>
  <c r="K1358" i="1"/>
  <c r="L1358" i="1" s="1"/>
  <c r="R1357" i="1"/>
  <c r="Q1357" i="1"/>
  <c r="P1357" i="1"/>
  <c r="L1357" i="1"/>
  <c r="K1357" i="1"/>
  <c r="R1356" i="1"/>
  <c r="Q1356" i="1"/>
  <c r="P1356" i="1"/>
  <c r="K1356" i="1"/>
  <c r="L1356" i="1" s="1"/>
  <c r="R1355" i="1"/>
  <c r="Q1355" i="1"/>
  <c r="P1355" i="1"/>
  <c r="K1355" i="1"/>
  <c r="L1355" i="1" s="1"/>
  <c r="R1354" i="1"/>
  <c r="Q1354" i="1"/>
  <c r="P1354" i="1"/>
  <c r="L1354" i="1"/>
  <c r="K1354" i="1"/>
  <c r="R1353" i="1"/>
  <c r="Q1353" i="1"/>
  <c r="P1353" i="1"/>
  <c r="L1353" i="1"/>
  <c r="K1353" i="1"/>
  <c r="R1352" i="1"/>
  <c r="Q1352" i="1"/>
  <c r="P1352" i="1"/>
  <c r="L1352" i="1"/>
  <c r="K1352" i="1"/>
  <c r="R1351" i="1"/>
  <c r="Q1351" i="1"/>
  <c r="P1351" i="1"/>
  <c r="K1351" i="1"/>
  <c r="L1351" i="1" s="1"/>
  <c r="R1350" i="1"/>
  <c r="Q1350" i="1"/>
  <c r="P1350" i="1"/>
  <c r="K1350" i="1"/>
  <c r="L1350" i="1" s="1"/>
  <c r="R1349" i="1"/>
  <c r="Q1349" i="1"/>
  <c r="P1349" i="1"/>
  <c r="K1349" i="1"/>
  <c r="L1349" i="1" s="1"/>
  <c r="R1348" i="1"/>
  <c r="Q1348" i="1"/>
  <c r="P1348" i="1"/>
  <c r="L1348" i="1"/>
  <c r="K1348" i="1"/>
  <c r="R1347" i="1"/>
  <c r="Q1347" i="1"/>
  <c r="P1347" i="1"/>
  <c r="K1347" i="1"/>
  <c r="L1347" i="1" s="1"/>
  <c r="R1346" i="1"/>
  <c r="Q1346" i="1"/>
  <c r="P1346" i="1"/>
  <c r="K1346" i="1"/>
  <c r="L1346" i="1" s="1"/>
  <c r="R1345" i="1"/>
  <c r="Q1345" i="1"/>
  <c r="P1345" i="1"/>
  <c r="K1345" i="1"/>
  <c r="L1345" i="1" s="1"/>
  <c r="R1344" i="1"/>
  <c r="Q1344" i="1"/>
  <c r="P1344" i="1"/>
  <c r="L1344" i="1"/>
  <c r="K1344" i="1"/>
  <c r="R1343" i="1"/>
  <c r="Q1343" i="1"/>
  <c r="P1343" i="1"/>
  <c r="K1343" i="1"/>
  <c r="L1343" i="1" s="1"/>
  <c r="R1342" i="1"/>
  <c r="Q1342" i="1"/>
  <c r="P1342" i="1"/>
  <c r="K1342" i="1"/>
  <c r="L1342" i="1" s="1"/>
  <c r="R1341" i="1"/>
  <c r="Q1341" i="1"/>
  <c r="P1341" i="1"/>
  <c r="L1341" i="1"/>
  <c r="K1341" i="1"/>
  <c r="R1340" i="1"/>
  <c r="Q1340" i="1"/>
  <c r="P1340" i="1"/>
  <c r="K1340" i="1"/>
  <c r="L1340" i="1" s="1"/>
  <c r="R1339" i="1"/>
  <c r="Q1339" i="1"/>
  <c r="P1339" i="1"/>
  <c r="K1339" i="1"/>
  <c r="L1339" i="1" s="1"/>
  <c r="R1338" i="1"/>
  <c r="Q1338" i="1"/>
  <c r="P1338" i="1"/>
  <c r="L1338" i="1"/>
  <c r="K1338" i="1"/>
  <c r="R1337" i="1"/>
  <c r="Q1337" i="1"/>
  <c r="P1337" i="1"/>
  <c r="L1337" i="1"/>
  <c r="K1337" i="1"/>
  <c r="R1336" i="1"/>
  <c r="Q1336" i="1"/>
  <c r="P1336" i="1"/>
  <c r="L1336" i="1"/>
  <c r="K1336" i="1"/>
  <c r="R1335" i="1"/>
  <c r="Q1335" i="1"/>
  <c r="P1335" i="1"/>
  <c r="K1335" i="1"/>
  <c r="L1335" i="1" s="1"/>
  <c r="R1334" i="1"/>
  <c r="Q1334" i="1"/>
  <c r="P1334" i="1"/>
  <c r="L1334" i="1"/>
  <c r="K1334" i="1"/>
  <c r="R1333" i="1"/>
  <c r="Q1333" i="1"/>
  <c r="P1333" i="1"/>
  <c r="L1333" i="1"/>
  <c r="K1333" i="1"/>
  <c r="R1332" i="1"/>
  <c r="Q1332" i="1"/>
  <c r="P1332" i="1"/>
  <c r="L1332" i="1"/>
  <c r="K1332" i="1"/>
  <c r="R1331" i="1"/>
  <c r="Q1331" i="1"/>
  <c r="P1331" i="1"/>
  <c r="K1331" i="1"/>
  <c r="L1331" i="1" s="1"/>
  <c r="R1330" i="1"/>
  <c r="Q1330" i="1"/>
  <c r="P1330" i="1"/>
  <c r="K1330" i="1"/>
  <c r="L1330" i="1" s="1"/>
  <c r="R1329" i="1"/>
  <c r="Q1329" i="1"/>
  <c r="P1329" i="1"/>
  <c r="K1329" i="1"/>
  <c r="L1329" i="1" s="1"/>
  <c r="R1328" i="1"/>
  <c r="Q1328" i="1"/>
  <c r="P1328" i="1"/>
  <c r="L1328" i="1"/>
  <c r="K1328" i="1"/>
  <c r="R1327" i="1"/>
  <c r="Q1327" i="1"/>
  <c r="P1327" i="1"/>
  <c r="K1327" i="1"/>
  <c r="L1327" i="1" s="1"/>
  <c r="R1326" i="1"/>
  <c r="Q1326" i="1"/>
  <c r="P1326" i="1"/>
  <c r="L1326" i="1"/>
  <c r="K1326" i="1"/>
  <c r="R1325" i="1"/>
  <c r="Q1325" i="1"/>
  <c r="P1325" i="1"/>
  <c r="L1325" i="1"/>
  <c r="K1325" i="1"/>
  <c r="R1324" i="1"/>
  <c r="Q1324" i="1"/>
  <c r="P1324" i="1"/>
  <c r="K1324" i="1"/>
  <c r="L1324" i="1" s="1"/>
  <c r="R1323" i="1"/>
  <c r="Q1323" i="1"/>
  <c r="P1323" i="1"/>
  <c r="K1323" i="1"/>
  <c r="L1323" i="1" s="1"/>
  <c r="R1322" i="1"/>
  <c r="Q1322" i="1"/>
  <c r="P1322" i="1"/>
  <c r="L1322" i="1"/>
  <c r="K1322" i="1"/>
  <c r="R1321" i="1"/>
  <c r="Q1321" i="1"/>
  <c r="P1321" i="1"/>
  <c r="L1321" i="1"/>
  <c r="K1321" i="1"/>
  <c r="R1320" i="1"/>
  <c r="Q1320" i="1"/>
  <c r="P1320" i="1"/>
  <c r="L1320" i="1"/>
  <c r="K1320" i="1"/>
  <c r="R1319" i="1"/>
  <c r="Q1319" i="1"/>
  <c r="P1319" i="1"/>
  <c r="K1319" i="1"/>
  <c r="L1319" i="1" s="1"/>
  <c r="R1318" i="1"/>
  <c r="Q1318" i="1"/>
  <c r="P1318" i="1"/>
  <c r="L1318" i="1"/>
  <c r="K1318" i="1"/>
  <c r="R1317" i="1"/>
  <c r="Q1317" i="1"/>
  <c r="P1317" i="1"/>
  <c r="L1317" i="1"/>
  <c r="K1317" i="1"/>
  <c r="R1316" i="1"/>
  <c r="Q1316" i="1"/>
  <c r="P1316" i="1"/>
  <c r="L1316" i="1"/>
  <c r="K1316" i="1"/>
  <c r="R1315" i="1"/>
  <c r="Q1315" i="1"/>
  <c r="P1315" i="1"/>
  <c r="K1315" i="1"/>
  <c r="L1315" i="1" s="1"/>
  <c r="R1314" i="1"/>
  <c r="Q1314" i="1"/>
  <c r="P1314" i="1"/>
  <c r="K1314" i="1"/>
  <c r="L1314" i="1" s="1"/>
  <c r="R1313" i="1"/>
  <c r="Q1313" i="1"/>
  <c r="P1313" i="1"/>
  <c r="K1313" i="1"/>
  <c r="L1313" i="1" s="1"/>
  <c r="R1312" i="1"/>
  <c r="Q1312" i="1"/>
  <c r="P1312" i="1"/>
  <c r="L1312" i="1"/>
  <c r="K1312" i="1"/>
  <c r="R1311" i="1"/>
  <c r="Q1311" i="1"/>
  <c r="P1311" i="1"/>
  <c r="K1311" i="1"/>
  <c r="L1311" i="1" s="1"/>
  <c r="R1310" i="1"/>
  <c r="Q1310" i="1"/>
  <c r="P1310" i="1"/>
  <c r="L1310" i="1"/>
  <c r="K1310" i="1"/>
  <c r="R1309" i="1"/>
  <c r="Q1309" i="1"/>
  <c r="P1309" i="1"/>
  <c r="L1309" i="1"/>
  <c r="K1309" i="1"/>
  <c r="R1308" i="1"/>
  <c r="Q1308" i="1"/>
  <c r="P1308" i="1"/>
  <c r="K1308" i="1"/>
  <c r="L1308" i="1" s="1"/>
  <c r="R1307" i="1"/>
  <c r="Q1307" i="1"/>
  <c r="P1307" i="1"/>
  <c r="K1307" i="1"/>
  <c r="L1307" i="1" s="1"/>
  <c r="R1306" i="1"/>
  <c r="Q1306" i="1"/>
  <c r="P1306" i="1"/>
  <c r="L1306" i="1"/>
  <c r="K1306" i="1"/>
  <c r="R1305" i="1"/>
  <c r="Q1305" i="1"/>
  <c r="P1305" i="1"/>
  <c r="L1305" i="1"/>
  <c r="K1305" i="1"/>
  <c r="R1304" i="1"/>
  <c r="Q1304" i="1"/>
  <c r="P1304" i="1"/>
  <c r="L1304" i="1"/>
  <c r="K1304" i="1"/>
  <c r="R1303" i="1"/>
  <c r="Q1303" i="1"/>
  <c r="P1303" i="1"/>
  <c r="K1303" i="1"/>
  <c r="L1303" i="1" s="1"/>
  <c r="R1302" i="1"/>
  <c r="Q1302" i="1"/>
  <c r="P1302" i="1"/>
  <c r="K1302" i="1"/>
  <c r="L1302" i="1" s="1"/>
  <c r="K1301" i="1"/>
  <c r="L1301" i="1" s="1"/>
  <c r="K1300" i="1"/>
  <c r="L1300" i="1" s="1"/>
  <c r="L1299" i="1"/>
  <c r="K1299" i="1"/>
  <c r="L1298" i="1"/>
  <c r="K1298" i="1"/>
  <c r="L1297" i="1"/>
  <c r="K1297" i="1"/>
  <c r="L1296" i="1"/>
  <c r="K1296" i="1"/>
  <c r="L1295" i="1"/>
  <c r="K1295" i="1"/>
  <c r="K1294" i="1"/>
  <c r="L1294" i="1" s="1"/>
  <c r="K1293" i="1"/>
  <c r="L1293" i="1" s="1"/>
  <c r="K1292" i="1"/>
  <c r="L1292" i="1" s="1"/>
  <c r="L1291" i="1"/>
  <c r="K1291" i="1"/>
  <c r="K1290" i="1"/>
  <c r="L1290" i="1" s="1"/>
  <c r="L1289" i="1"/>
  <c r="K1289" i="1"/>
  <c r="L1288" i="1"/>
  <c r="K1288" i="1"/>
  <c r="L1287" i="1"/>
  <c r="K1287" i="1"/>
  <c r="L1286" i="1"/>
  <c r="K1286" i="1"/>
  <c r="K1285" i="1"/>
  <c r="L1285" i="1" s="1"/>
  <c r="K1284" i="1"/>
  <c r="L1284" i="1" s="1"/>
  <c r="L1283" i="1"/>
  <c r="K1283" i="1"/>
  <c r="K1282" i="1"/>
  <c r="L1282" i="1" s="1"/>
  <c r="L1281" i="1"/>
  <c r="K1281" i="1"/>
  <c r="L1280" i="1"/>
  <c r="K1280" i="1"/>
  <c r="L1279" i="1"/>
  <c r="K1279" i="1"/>
  <c r="K1278" i="1"/>
  <c r="L1278" i="1" s="1"/>
  <c r="K1277" i="1"/>
  <c r="L1277" i="1" s="1"/>
  <c r="K1276" i="1"/>
  <c r="L1276" i="1" s="1"/>
  <c r="L1275" i="1"/>
  <c r="K1275" i="1"/>
  <c r="K1274" i="1"/>
  <c r="L1274" i="1" s="1"/>
  <c r="L1273" i="1"/>
  <c r="K1273" i="1"/>
  <c r="L1272" i="1"/>
  <c r="K1272" i="1"/>
  <c r="L1271" i="1"/>
  <c r="K1271" i="1"/>
  <c r="L1270" i="1"/>
  <c r="K1270" i="1"/>
  <c r="K1269" i="1"/>
  <c r="L1269" i="1" s="1"/>
  <c r="K1268" i="1"/>
  <c r="L1268" i="1" s="1"/>
  <c r="L1267" i="1"/>
  <c r="K1267" i="1"/>
  <c r="K1266" i="1"/>
  <c r="L1266" i="1" s="1"/>
  <c r="L1265" i="1"/>
  <c r="K1265" i="1"/>
  <c r="L1264" i="1"/>
  <c r="K1264" i="1"/>
  <c r="L1263" i="1"/>
  <c r="K1263" i="1"/>
  <c r="L1262" i="1"/>
  <c r="K1262" i="1"/>
  <c r="K1261" i="1"/>
  <c r="L1261" i="1" s="1"/>
  <c r="K1260" i="1"/>
  <c r="L1260" i="1" s="1"/>
  <c r="L1259" i="1"/>
  <c r="K1259" i="1"/>
  <c r="L1258" i="1"/>
  <c r="K1258" i="1"/>
  <c r="L1257" i="1"/>
  <c r="K1257" i="1"/>
  <c r="L1256" i="1"/>
  <c r="K1256" i="1"/>
  <c r="L1255" i="1"/>
  <c r="K1255" i="1"/>
  <c r="K1254" i="1"/>
  <c r="L1254" i="1" s="1"/>
  <c r="K1253" i="1"/>
  <c r="L1253" i="1" s="1"/>
  <c r="K1252" i="1"/>
  <c r="L1252" i="1" s="1"/>
  <c r="L1251" i="1"/>
  <c r="K1251" i="1"/>
  <c r="K1250" i="1"/>
  <c r="L1250" i="1" s="1"/>
  <c r="L1249" i="1"/>
  <c r="K1249" i="1"/>
  <c r="L1248" i="1"/>
  <c r="K1248" i="1"/>
  <c r="L1247" i="1"/>
  <c r="K1247" i="1"/>
  <c r="K1246" i="1"/>
  <c r="L1246" i="1" s="1"/>
  <c r="K1245" i="1"/>
  <c r="L1245" i="1" s="1"/>
  <c r="K1244" i="1"/>
  <c r="L1244" i="1" s="1"/>
  <c r="L1243" i="1"/>
  <c r="K1243" i="1"/>
  <c r="L1242" i="1"/>
  <c r="K1242" i="1"/>
  <c r="L1241" i="1"/>
  <c r="K1241" i="1"/>
  <c r="L1240" i="1"/>
  <c r="K1240" i="1"/>
  <c r="L1239" i="1"/>
  <c r="K1239" i="1"/>
  <c r="K1238" i="1"/>
  <c r="L1238" i="1" s="1"/>
  <c r="K1237" i="1"/>
  <c r="L1237" i="1" s="1"/>
  <c r="K1236" i="1"/>
  <c r="L1236" i="1" s="1"/>
  <c r="L1235" i="1"/>
  <c r="K1235" i="1"/>
  <c r="L1234" i="1"/>
  <c r="K1234" i="1"/>
  <c r="L1233" i="1"/>
  <c r="K1233" i="1"/>
  <c r="L1232" i="1"/>
  <c r="K1232" i="1"/>
  <c r="L1231" i="1"/>
  <c r="K1231" i="1"/>
  <c r="K1230" i="1"/>
  <c r="L1230" i="1" s="1"/>
  <c r="K1229" i="1"/>
  <c r="L1229" i="1" s="1"/>
  <c r="K1228" i="1"/>
  <c r="L1228" i="1" s="1"/>
  <c r="L1227" i="1"/>
  <c r="K1227" i="1"/>
  <c r="L1226" i="1"/>
  <c r="K1226" i="1"/>
  <c r="L1225" i="1"/>
  <c r="K1225" i="1"/>
  <c r="L1224" i="1"/>
  <c r="K1224" i="1"/>
  <c r="L1223" i="1"/>
  <c r="K1223" i="1"/>
  <c r="L1222" i="1"/>
  <c r="K1222" i="1"/>
  <c r="K1221" i="1"/>
  <c r="L1221" i="1" s="1"/>
  <c r="K1220" i="1"/>
  <c r="L1220" i="1" s="1"/>
  <c r="L1219" i="1"/>
  <c r="K1219" i="1"/>
  <c r="K1218" i="1"/>
  <c r="L1218" i="1" s="1"/>
  <c r="L1217" i="1"/>
  <c r="K1217" i="1"/>
  <c r="L1216" i="1"/>
  <c r="K1216" i="1"/>
  <c r="L1215" i="1"/>
  <c r="K1215" i="1"/>
  <c r="K1214" i="1"/>
  <c r="L1214" i="1" s="1"/>
  <c r="K1213" i="1"/>
  <c r="L1213" i="1" s="1"/>
  <c r="K1212" i="1"/>
  <c r="L1212" i="1" s="1"/>
  <c r="L1211" i="1"/>
  <c r="K1211" i="1"/>
  <c r="K1210" i="1"/>
  <c r="L1210" i="1" s="1"/>
  <c r="L1209" i="1"/>
  <c r="K1209" i="1"/>
  <c r="L1208" i="1"/>
  <c r="K1208" i="1"/>
  <c r="L1207" i="1"/>
  <c r="K1207" i="1"/>
  <c r="L1206" i="1"/>
  <c r="K1206" i="1"/>
  <c r="K1205" i="1"/>
  <c r="L1205" i="1" s="1"/>
  <c r="K1204" i="1"/>
  <c r="L1204" i="1" s="1"/>
  <c r="L1203" i="1"/>
  <c r="K1203" i="1"/>
  <c r="K1202" i="1"/>
  <c r="L1202" i="1" s="1"/>
  <c r="L1201" i="1"/>
  <c r="K1201" i="1"/>
  <c r="L1200" i="1"/>
  <c r="K1200" i="1"/>
  <c r="L1199" i="1"/>
  <c r="K1199" i="1"/>
  <c r="L1198" i="1"/>
  <c r="K1198" i="1"/>
  <c r="K1197" i="1"/>
  <c r="L1197" i="1" s="1"/>
  <c r="K1196" i="1"/>
  <c r="L1196" i="1" s="1"/>
  <c r="L1195" i="1"/>
  <c r="K1195" i="1"/>
  <c r="L1194" i="1"/>
  <c r="K1194" i="1"/>
  <c r="L1193" i="1"/>
  <c r="K1193" i="1"/>
  <c r="L1192" i="1"/>
  <c r="K1192" i="1"/>
  <c r="L1191" i="1"/>
  <c r="K1191" i="1"/>
  <c r="L1190" i="1"/>
  <c r="K1190" i="1"/>
  <c r="K1189" i="1"/>
  <c r="L1189" i="1" s="1"/>
  <c r="K1188" i="1"/>
  <c r="L1188" i="1" s="1"/>
  <c r="L1187" i="1"/>
  <c r="K1187" i="1"/>
  <c r="K1186" i="1"/>
  <c r="L1186" i="1" s="1"/>
  <c r="L1185" i="1"/>
  <c r="K1185" i="1"/>
  <c r="L1184" i="1"/>
  <c r="K1184" i="1"/>
  <c r="L1183" i="1"/>
  <c r="K1183" i="1"/>
  <c r="K1182" i="1"/>
  <c r="L1182" i="1" s="1"/>
  <c r="K1181" i="1"/>
  <c r="L1181" i="1" s="1"/>
  <c r="K1180" i="1"/>
  <c r="L1180" i="1" s="1"/>
  <c r="L1179" i="1"/>
  <c r="K1179" i="1"/>
  <c r="L1178" i="1"/>
  <c r="K1178" i="1"/>
  <c r="L1177" i="1"/>
  <c r="K1177" i="1"/>
  <c r="L1176" i="1"/>
  <c r="K1176" i="1"/>
  <c r="L1175" i="1"/>
  <c r="K1175" i="1"/>
  <c r="K1174" i="1"/>
  <c r="L1174" i="1" s="1"/>
  <c r="K1173" i="1"/>
  <c r="L1173" i="1" s="1"/>
  <c r="K1172" i="1"/>
  <c r="L1172" i="1" s="1"/>
  <c r="L1171" i="1"/>
  <c r="K1171" i="1"/>
  <c r="L1170" i="1"/>
  <c r="K1170" i="1"/>
  <c r="L1169" i="1"/>
  <c r="K1169" i="1"/>
  <c r="L1168" i="1"/>
  <c r="K1168" i="1"/>
  <c r="L1167" i="1"/>
  <c r="K1167" i="1"/>
  <c r="K1166" i="1"/>
  <c r="L1166" i="1" s="1"/>
  <c r="K1165" i="1"/>
  <c r="L1165" i="1" s="1"/>
  <c r="K1164" i="1"/>
  <c r="L1164" i="1" s="1"/>
  <c r="L1163" i="1"/>
  <c r="K1163" i="1"/>
  <c r="K1162" i="1"/>
  <c r="L1162" i="1" s="1"/>
  <c r="L1161" i="1"/>
  <c r="K1161" i="1"/>
  <c r="L1160" i="1"/>
  <c r="K1160" i="1"/>
  <c r="L1159" i="1"/>
  <c r="K1159" i="1"/>
  <c r="L1158" i="1"/>
  <c r="K1158" i="1"/>
  <c r="K1157" i="1"/>
  <c r="L1157" i="1" s="1"/>
  <c r="K1156" i="1"/>
  <c r="L1156" i="1" s="1"/>
  <c r="L1155" i="1"/>
  <c r="K1155" i="1"/>
  <c r="K1154" i="1"/>
  <c r="L1154" i="1" s="1"/>
  <c r="L1153" i="1"/>
  <c r="K1153" i="1"/>
  <c r="L1152" i="1"/>
  <c r="K1152" i="1"/>
  <c r="L1151" i="1"/>
  <c r="K1151" i="1"/>
  <c r="L1150" i="1"/>
  <c r="K1150" i="1"/>
  <c r="K1149" i="1"/>
  <c r="L1149" i="1" s="1"/>
  <c r="K1148" i="1"/>
  <c r="L1148" i="1" s="1"/>
  <c r="L1147" i="1"/>
  <c r="K1147" i="1"/>
  <c r="K1146" i="1"/>
  <c r="L1146" i="1" s="1"/>
  <c r="L1145" i="1"/>
  <c r="K1145" i="1"/>
  <c r="L1144" i="1"/>
  <c r="K1144" i="1"/>
  <c r="L1143" i="1"/>
  <c r="K1143" i="1"/>
  <c r="L1142" i="1"/>
  <c r="K1142" i="1"/>
  <c r="K1141" i="1"/>
  <c r="L1141" i="1" s="1"/>
  <c r="K1140" i="1"/>
  <c r="L1140" i="1" s="1"/>
  <c r="L1139" i="1"/>
  <c r="K1139" i="1"/>
  <c r="K1138" i="1"/>
  <c r="L1138" i="1" s="1"/>
  <c r="L1137" i="1"/>
  <c r="K1137" i="1"/>
  <c r="L1136" i="1"/>
  <c r="K1136" i="1"/>
  <c r="L1135" i="1"/>
  <c r="K1135" i="1"/>
  <c r="L1134" i="1"/>
  <c r="K1134" i="1"/>
  <c r="K1133" i="1"/>
  <c r="L1133" i="1" s="1"/>
  <c r="K1132" i="1"/>
  <c r="L1132" i="1" s="1"/>
  <c r="L1131" i="1"/>
  <c r="K1131" i="1"/>
  <c r="L1130" i="1"/>
  <c r="K1130" i="1"/>
  <c r="L1129" i="1"/>
  <c r="K1129" i="1"/>
  <c r="L1128" i="1"/>
  <c r="K1128" i="1"/>
  <c r="L1127" i="1"/>
  <c r="K1127" i="1"/>
  <c r="L1126" i="1"/>
  <c r="K1126" i="1"/>
  <c r="K1125" i="1"/>
  <c r="L1125" i="1" s="1"/>
  <c r="K1124" i="1"/>
  <c r="L1124" i="1" s="1"/>
  <c r="L1123" i="1"/>
  <c r="K1123" i="1"/>
  <c r="K1122" i="1"/>
  <c r="L1122" i="1" s="1"/>
  <c r="L1121" i="1"/>
  <c r="K1121" i="1"/>
  <c r="L1120" i="1"/>
  <c r="K1120" i="1"/>
  <c r="L1119" i="1"/>
  <c r="K1119" i="1"/>
  <c r="K1118" i="1"/>
  <c r="L1118" i="1" s="1"/>
  <c r="K1117" i="1"/>
  <c r="L1117" i="1" s="1"/>
  <c r="K1116" i="1"/>
  <c r="L1116" i="1" s="1"/>
  <c r="L1115" i="1"/>
  <c r="K1115" i="1"/>
  <c r="L1114" i="1"/>
  <c r="K1114" i="1"/>
  <c r="L1113" i="1"/>
  <c r="K1113" i="1"/>
  <c r="L1112" i="1"/>
  <c r="K1112" i="1"/>
  <c r="L1111" i="1"/>
  <c r="K1111" i="1"/>
  <c r="K1110" i="1"/>
  <c r="L1110" i="1" s="1"/>
  <c r="K1109" i="1"/>
  <c r="L1109" i="1" s="1"/>
  <c r="K1108" i="1"/>
  <c r="L1108" i="1" s="1"/>
  <c r="L1107" i="1"/>
  <c r="K1107" i="1"/>
  <c r="L1106" i="1"/>
  <c r="K1106" i="1"/>
  <c r="L1105" i="1"/>
  <c r="K1105" i="1"/>
  <c r="L1104" i="1"/>
  <c r="K1104" i="1"/>
  <c r="L1103" i="1"/>
  <c r="K1103" i="1"/>
  <c r="K1102" i="1"/>
  <c r="L1102" i="1" s="1"/>
  <c r="K1101" i="1"/>
  <c r="L1101" i="1" s="1"/>
  <c r="K1100" i="1"/>
  <c r="L1100" i="1" s="1"/>
  <c r="L1099" i="1"/>
  <c r="K1099" i="1"/>
  <c r="K1098" i="1"/>
  <c r="L1098" i="1" s="1"/>
  <c r="L1097" i="1"/>
  <c r="K1097" i="1"/>
  <c r="L1096" i="1"/>
  <c r="K1096" i="1"/>
  <c r="L1095" i="1"/>
  <c r="K1095" i="1"/>
  <c r="L1094" i="1"/>
  <c r="K1094" i="1"/>
  <c r="K1093" i="1"/>
  <c r="L1093" i="1" s="1"/>
  <c r="K1092" i="1"/>
  <c r="L1092" i="1" s="1"/>
  <c r="L1091" i="1"/>
  <c r="K1091" i="1"/>
  <c r="K1090" i="1"/>
  <c r="L1090" i="1" s="1"/>
  <c r="L1089" i="1"/>
  <c r="K1089" i="1"/>
  <c r="L1088" i="1"/>
  <c r="K1088" i="1"/>
  <c r="L1087" i="1"/>
  <c r="K1087" i="1"/>
  <c r="L1086" i="1"/>
  <c r="K1086" i="1"/>
  <c r="K1085" i="1"/>
  <c r="L1085" i="1" s="1"/>
  <c r="K1084" i="1"/>
  <c r="L1084" i="1" s="1"/>
  <c r="L1083" i="1"/>
  <c r="K1083" i="1"/>
  <c r="K1082" i="1"/>
  <c r="L1082" i="1" s="1"/>
  <c r="L1081" i="1"/>
  <c r="K1081" i="1"/>
  <c r="L1080" i="1"/>
  <c r="K1080" i="1"/>
  <c r="L1079" i="1"/>
  <c r="K1079" i="1"/>
  <c r="L1078" i="1"/>
  <c r="K1078" i="1"/>
  <c r="K1077" i="1"/>
  <c r="L1077" i="1" s="1"/>
  <c r="K1076" i="1"/>
  <c r="L1076" i="1" s="1"/>
  <c r="L1075" i="1"/>
  <c r="K1075" i="1"/>
  <c r="K1074" i="1"/>
  <c r="L1074" i="1" s="1"/>
  <c r="L1073" i="1"/>
  <c r="K1073" i="1"/>
  <c r="L1072" i="1"/>
  <c r="K1072" i="1"/>
  <c r="L1071" i="1"/>
  <c r="K1071" i="1"/>
  <c r="L1070" i="1"/>
  <c r="K1070" i="1"/>
  <c r="K1069" i="1"/>
  <c r="L1069" i="1" s="1"/>
  <c r="K1068" i="1"/>
  <c r="L1068" i="1" s="1"/>
  <c r="L1067" i="1"/>
  <c r="K1067" i="1"/>
  <c r="L1066" i="1"/>
  <c r="K1066" i="1"/>
  <c r="L1065" i="1"/>
  <c r="K1065" i="1"/>
  <c r="L1064" i="1"/>
  <c r="K1064" i="1"/>
  <c r="L1063" i="1"/>
  <c r="K1063" i="1"/>
  <c r="K1062" i="1"/>
  <c r="L1062" i="1" s="1"/>
  <c r="K1061" i="1"/>
  <c r="L1061" i="1" s="1"/>
  <c r="K1060" i="1"/>
  <c r="L1060" i="1" s="1"/>
  <c r="L1059" i="1"/>
  <c r="K1059" i="1"/>
  <c r="L1058" i="1"/>
  <c r="K1058" i="1"/>
  <c r="L1057" i="1"/>
  <c r="K1057" i="1"/>
  <c r="L1056" i="1"/>
  <c r="K1056" i="1"/>
  <c r="L1055" i="1"/>
  <c r="K1055" i="1"/>
  <c r="K1054" i="1"/>
  <c r="L1054" i="1" s="1"/>
  <c r="K1053" i="1"/>
  <c r="L1053" i="1" s="1"/>
  <c r="K1052" i="1"/>
  <c r="L1052" i="1" s="1"/>
  <c r="L1051" i="1"/>
  <c r="K1051" i="1"/>
  <c r="L1050" i="1"/>
  <c r="K1050" i="1"/>
  <c r="L1049" i="1"/>
  <c r="K1049" i="1"/>
  <c r="L1048" i="1"/>
  <c r="K1048" i="1"/>
  <c r="L1047" i="1"/>
  <c r="K1047" i="1"/>
  <c r="K1046" i="1"/>
  <c r="L1046" i="1" s="1"/>
  <c r="K1045" i="1"/>
  <c r="L1045" i="1" s="1"/>
  <c r="K1044" i="1"/>
  <c r="L1044" i="1" s="1"/>
  <c r="L1043" i="1"/>
  <c r="K1043" i="1"/>
  <c r="L1042" i="1"/>
  <c r="K1042" i="1"/>
  <c r="L1041" i="1"/>
  <c r="K1041" i="1"/>
  <c r="L1040" i="1"/>
  <c r="K1040" i="1"/>
  <c r="L1039" i="1"/>
  <c r="K1039" i="1"/>
  <c r="K1038" i="1"/>
  <c r="L1038" i="1" s="1"/>
  <c r="K1037" i="1"/>
  <c r="L1037" i="1" s="1"/>
  <c r="K1036" i="1"/>
  <c r="L1036" i="1" s="1"/>
  <c r="L1035" i="1"/>
  <c r="K1035" i="1"/>
  <c r="K1034" i="1"/>
  <c r="L1034" i="1" s="1"/>
  <c r="L1033" i="1"/>
  <c r="K1033" i="1"/>
  <c r="L1032" i="1"/>
  <c r="K1032" i="1"/>
  <c r="L1031" i="1"/>
  <c r="K1031" i="1"/>
  <c r="L1030" i="1"/>
  <c r="K1030" i="1"/>
  <c r="K1029" i="1"/>
  <c r="L1029" i="1" s="1"/>
  <c r="K1028" i="1"/>
  <c r="L1028" i="1" s="1"/>
  <c r="L1027" i="1"/>
  <c r="K1027" i="1"/>
  <c r="K1026" i="1"/>
  <c r="L1026" i="1" s="1"/>
  <c r="L1025" i="1"/>
  <c r="K1025" i="1"/>
  <c r="L1024" i="1"/>
  <c r="K1024" i="1"/>
  <c r="L1023" i="1"/>
  <c r="K1023" i="1"/>
  <c r="L1022" i="1"/>
  <c r="K1022" i="1"/>
  <c r="K1021" i="1"/>
  <c r="L1021" i="1" s="1"/>
  <c r="K1020" i="1"/>
  <c r="L1020" i="1" s="1"/>
  <c r="L1019" i="1"/>
  <c r="K1019" i="1"/>
  <c r="K1018" i="1"/>
  <c r="L1018" i="1" s="1"/>
  <c r="L1017" i="1"/>
  <c r="K1017" i="1"/>
  <c r="L1016" i="1"/>
  <c r="K1016" i="1"/>
  <c r="L1015" i="1"/>
  <c r="K1015" i="1"/>
  <c r="L1014" i="1"/>
  <c r="K1014" i="1"/>
  <c r="K1013" i="1"/>
  <c r="L1013" i="1" s="1"/>
  <c r="K1012" i="1"/>
  <c r="L1012" i="1" s="1"/>
  <c r="L1011" i="1"/>
  <c r="K1011" i="1"/>
  <c r="K1010" i="1"/>
  <c r="L1010" i="1" s="1"/>
  <c r="L1009" i="1"/>
  <c r="K1009" i="1"/>
  <c r="L1008" i="1"/>
  <c r="K1008" i="1"/>
  <c r="L1007" i="1"/>
  <c r="K1007" i="1"/>
  <c r="L1006" i="1"/>
  <c r="K1006" i="1"/>
  <c r="K1005" i="1"/>
  <c r="L1005" i="1" s="1"/>
  <c r="K1004" i="1"/>
  <c r="L1004" i="1" s="1"/>
  <c r="L1003" i="1"/>
  <c r="K1003" i="1"/>
  <c r="L1002" i="1"/>
  <c r="K1002" i="1"/>
  <c r="L1001" i="1"/>
  <c r="K1001" i="1"/>
  <c r="L1000" i="1"/>
  <c r="K1000" i="1"/>
  <c r="L999" i="1"/>
  <c r="K999" i="1"/>
  <c r="K998" i="1"/>
  <c r="L998" i="1" s="1"/>
  <c r="K997" i="1"/>
  <c r="L997" i="1" s="1"/>
  <c r="K996" i="1"/>
  <c r="L996" i="1" s="1"/>
  <c r="L995" i="1"/>
  <c r="K995" i="1"/>
  <c r="L994" i="1"/>
  <c r="K994" i="1"/>
  <c r="L993" i="1"/>
  <c r="K993" i="1"/>
  <c r="L992" i="1"/>
  <c r="K992" i="1"/>
  <c r="L991" i="1"/>
  <c r="K991" i="1"/>
  <c r="K990" i="1"/>
  <c r="L990" i="1" s="1"/>
  <c r="K989" i="1"/>
  <c r="L989" i="1" s="1"/>
  <c r="K988" i="1"/>
  <c r="L988" i="1" s="1"/>
  <c r="L987" i="1"/>
  <c r="K987" i="1"/>
  <c r="L986" i="1"/>
  <c r="K986" i="1"/>
  <c r="L985" i="1"/>
  <c r="K985" i="1"/>
  <c r="L984" i="1"/>
  <c r="K984" i="1"/>
  <c r="L983" i="1"/>
  <c r="K983" i="1"/>
  <c r="K982" i="1"/>
  <c r="L982" i="1" s="1"/>
  <c r="K981" i="1"/>
  <c r="L981" i="1" s="1"/>
  <c r="K980" i="1"/>
  <c r="L980" i="1" s="1"/>
  <c r="L979" i="1"/>
  <c r="K979" i="1"/>
  <c r="L978" i="1"/>
  <c r="K978" i="1"/>
  <c r="L977" i="1"/>
  <c r="K977" i="1"/>
  <c r="L976" i="1"/>
  <c r="K976" i="1"/>
  <c r="L975" i="1"/>
  <c r="K975" i="1"/>
  <c r="K974" i="1"/>
  <c r="L974" i="1" s="1"/>
  <c r="K973" i="1"/>
  <c r="L973" i="1" s="1"/>
  <c r="K972" i="1"/>
  <c r="L972" i="1" s="1"/>
  <c r="L971" i="1"/>
  <c r="K971" i="1"/>
  <c r="L970" i="1"/>
  <c r="K970" i="1"/>
  <c r="L969" i="1"/>
  <c r="K969" i="1"/>
  <c r="L968" i="1"/>
  <c r="K968" i="1"/>
  <c r="L967" i="1"/>
  <c r="K967" i="1"/>
  <c r="L966" i="1"/>
  <c r="K966" i="1"/>
  <c r="K965" i="1"/>
  <c r="L965" i="1" s="1"/>
  <c r="K964" i="1"/>
  <c r="L964" i="1" s="1"/>
  <c r="L963" i="1"/>
  <c r="K963" i="1"/>
  <c r="K962" i="1"/>
  <c r="L962" i="1" s="1"/>
  <c r="L961" i="1"/>
  <c r="K961" i="1"/>
  <c r="L960" i="1"/>
  <c r="K960" i="1"/>
  <c r="L959" i="1"/>
  <c r="K959" i="1"/>
  <c r="L958" i="1"/>
  <c r="K958" i="1"/>
  <c r="K957" i="1"/>
  <c r="L957" i="1" s="1"/>
  <c r="K956" i="1"/>
  <c r="L956" i="1" s="1"/>
  <c r="L955" i="1"/>
  <c r="K955" i="1"/>
  <c r="K954" i="1"/>
  <c r="L954" i="1" s="1"/>
  <c r="L953" i="1"/>
  <c r="K953" i="1"/>
  <c r="L952" i="1"/>
  <c r="K952" i="1"/>
  <c r="L951" i="1"/>
  <c r="K951" i="1"/>
  <c r="L950" i="1"/>
  <c r="K950" i="1"/>
  <c r="K949" i="1"/>
  <c r="L949" i="1" s="1"/>
  <c r="K948" i="1"/>
  <c r="L948" i="1" s="1"/>
  <c r="L947" i="1"/>
  <c r="K947" i="1"/>
  <c r="K946" i="1"/>
  <c r="L946" i="1" s="1"/>
  <c r="L945" i="1"/>
  <c r="K945" i="1"/>
  <c r="L944" i="1"/>
  <c r="K944" i="1"/>
  <c r="L943" i="1"/>
  <c r="K943" i="1"/>
  <c r="L942" i="1"/>
  <c r="K942" i="1"/>
  <c r="K941" i="1"/>
  <c r="L941" i="1" s="1"/>
  <c r="K940" i="1"/>
  <c r="L940" i="1" s="1"/>
  <c r="L939" i="1"/>
  <c r="K939" i="1"/>
  <c r="L938" i="1"/>
  <c r="K938" i="1"/>
  <c r="L937" i="1"/>
  <c r="K937" i="1"/>
  <c r="L936" i="1"/>
  <c r="K936" i="1"/>
  <c r="L935" i="1"/>
  <c r="K935" i="1"/>
  <c r="K934" i="1"/>
  <c r="L934" i="1" s="1"/>
  <c r="K933" i="1"/>
  <c r="L933" i="1" s="1"/>
  <c r="K932" i="1"/>
  <c r="L932" i="1" s="1"/>
  <c r="L931" i="1"/>
  <c r="K931" i="1"/>
  <c r="L930" i="1"/>
  <c r="K930" i="1"/>
  <c r="L929" i="1"/>
  <c r="K929" i="1"/>
  <c r="L928" i="1"/>
  <c r="K928" i="1"/>
  <c r="L927" i="1"/>
  <c r="K927" i="1"/>
  <c r="K926" i="1"/>
  <c r="L926" i="1" s="1"/>
  <c r="K925" i="1"/>
  <c r="L925" i="1" s="1"/>
  <c r="K924" i="1"/>
  <c r="L924" i="1" s="1"/>
  <c r="L923" i="1"/>
  <c r="K923" i="1"/>
  <c r="L922" i="1"/>
  <c r="K922" i="1"/>
  <c r="L921" i="1"/>
  <c r="K921" i="1"/>
  <c r="L920" i="1"/>
  <c r="K920" i="1"/>
  <c r="L919" i="1"/>
  <c r="K919" i="1"/>
  <c r="K918" i="1"/>
  <c r="L918" i="1" s="1"/>
  <c r="K917" i="1"/>
  <c r="L917" i="1" s="1"/>
  <c r="K916" i="1"/>
  <c r="L916" i="1" s="1"/>
  <c r="L915" i="1"/>
  <c r="K915" i="1"/>
  <c r="L914" i="1"/>
  <c r="K914" i="1"/>
  <c r="L913" i="1"/>
  <c r="K913" i="1"/>
  <c r="L912" i="1"/>
  <c r="K912" i="1"/>
  <c r="L911" i="1"/>
  <c r="K911" i="1"/>
  <c r="L910" i="1"/>
  <c r="K910" i="1"/>
  <c r="K909" i="1"/>
  <c r="L909" i="1" s="1"/>
  <c r="L908" i="1"/>
  <c r="K908" i="1"/>
  <c r="L907" i="1"/>
  <c r="K907" i="1"/>
  <c r="L906" i="1"/>
  <c r="K906" i="1"/>
  <c r="L905" i="1"/>
  <c r="K905" i="1"/>
  <c r="L904" i="1"/>
  <c r="K904" i="1"/>
  <c r="L903" i="1"/>
  <c r="K903" i="1"/>
  <c r="K902" i="1"/>
  <c r="L902" i="1" s="1"/>
  <c r="K901" i="1"/>
  <c r="L901" i="1" s="1"/>
  <c r="K900" i="1"/>
  <c r="L900" i="1" s="1"/>
  <c r="L899" i="1"/>
  <c r="K899" i="1"/>
  <c r="K898" i="1"/>
  <c r="L898" i="1" s="1"/>
  <c r="L897" i="1"/>
  <c r="K897" i="1"/>
  <c r="L896" i="1"/>
  <c r="K896" i="1"/>
  <c r="L895" i="1"/>
  <c r="K895" i="1"/>
  <c r="L894" i="1"/>
  <c r="K894" i="1"/>
  <c r="K893" i="1"/>
  <c r="L893" i="1" s="1"/>
  <c r="K892" i="1"/>
  <c r="L892" i="1" s="1"/>
  <c r="L891" i="1"/>
  <c r="K891" i="1"/>
  <c r="L890" i="1"/>
  <c r="K890" i="1"/>
  <c r="L889" i="1"/>
  <c r="K889" i="1"/>
  <c r="L888" i="1"/>
  <c r="K888" i="1"/>
  <c r="L887" i="1"/>
  <c r="K887" i="1"/>
  <c r="K886" i="1"/>
  <c r="L886" i="1" s="1"/>
  <c r="K885" i="1"/>
  <c r="L885" i="1" s="1"/>
  <c r="L884" i="1"/>
  <c r="K884" i="1"/>
  <c r="L883" i="1"/>
  <c r="K883" i="1"/>
  <c r="K882" i="1"/>
  <c r="L882" i="1" s="1"/>
  <c r="L881" i="1"/>
  <c r="K881" i="1"/>
  <c r="L880" i="1"/>
  <c r="K880" i="1"/>
  <c r="L879" i="1"/>
  <c r="K879" i="1"/>
  <c r="K878" i="1"/>
  <c r="L878" i="1" s="1"/>
  <c r="K877" i="1"/>
  <c r="L877" i="1" s="1"/>
  <c r="K876" i="1"/>
  <c r="L876" i="1" s="1"/>
  <c r="L875" i="1"/>
  <c r="K875" i="1"/>
  <c r="L874" i="1"/>
  <c r="K874" i="1"/>
  <c r="L873" i="1"/>
  <c r="K873" i="1"/>
  <c r="L872" i="1"/>
  <c r="K872" i="1"/>
  <c r="L871" i="1"/>
  <c r="K871" i="1"/>
  <c r="K870" i="1"/>
  <c r="L870" i="1" s="1"/>
  <c r="K869" i="1"/>
  <c r="L869" i="1" s="1"/>
  <c r="L868" i="1"/>
  <c r="K868" i="1"/>
  <c r="L867" i="1"/>
  <c r="K867" i="1"/>
  <c r="K866" i="1"/>
  <c r="L866" i="1" s="1"/>
  <c r="L865" i="1"/>
  <c r="K865" i="1"/>
  <c r="L864" i="1"/>
  <c r="K864" i="1"/>
  <c r="L863" i="1"/>
  <c r="K863" i="1"/>
  <c r="L862" i="1"/>
  <c r="K862" i="1"/>
  <c r="K861" i="1"/>
  <c r="L861" i="1" s="1"/>
  <c r="K860" i="1"/>
  <c r="L860" i="1" s="1"/>
  <c r="L859" i="1"/>
  <c r="K859" i="1"/>
  <c r="K858" i="1"/>
  <c r="L858" i="1" s="1"/>
  <c r="L857" i="1"/>
  <c r="K857" i="1"/>
  <c r="L856" i="1"/>
  <c r="K856" i="1"/>
  <c r="L855" i="1"/>
  <c r="K855" i="1"/>
  <c r="K854" i="1"/>
  <c r="L854" i="1" s="1"/>
  <c r="K853" i="1"/>
  <c r="L853" i="1" s="1"/>
  <c r="K852" i="1"/>
  <c r="L852" i="1" s="1"/>
  <c r="L851" i="1"/>
  <c r="K851" i="1"/>
  <c r="L850" i="1"/>
  <c r="K850" i="1"/>
  <c r="L849" i="1"/>
  <c r="K849" i="1"/>
  <c r="K848" i="1"/>
  <c r="L848" i="1" s="1"/>
  <c r="L847" i="1"/>
  <c r="K847" i="1"/>
  <c r="L846" i="1"/>
  <c r="K846" i="1"/>
  <c r="K845" i="1"/>
  <c r="L845" i="1" s="1"/>
  <c r="K844" i="1"/>
  <c r="L844" i="1" s="1"/>
  <c r="L843" i="1"/>
  <c r="K843" i="1"/>
  <c r="K842" i="1"/>
  <c r="L842" i="1" s="1"/>
  <c r="L841" i="1"/>
  <c r="K841" i="1"/>
  <c r="L840" i="1"/>
  <c r="K840" i="1"/>
  <c r="L839" i="1"/>
  <c r="K839" i="1"/>
  <c r="L838" i="1"/>
  <c r="K838" i="1"/>
  <c r="K837" i="1"/>
  <c r="L837" i="1" s="1"/>
  <c r="L836" i="1"/>
  <c r="K836" i="1"/>
  <c r="L835" i="1"/>
  <c r="K835" i="1"/>
  <c r="L834" i="1"/>
  <c r="K834" i="1"/>
  <c r="L833" i="1"/>
  <c r="K833" i="1"/>
  <c r="K832" i="1"/>
  <c r="L832" i="1" s="1"/>
  <c r="L831" i="1"/>
  <c r="K831" i="1"/>
  <c r="K830" i="1"/>
  <c r="L830" i="1" s="1"/>
  <c r="K829" i="1"/>
  <c r="L829" i="1" s="1"/>
  <c r="K828" i="1"/>
  <c r="L828" i="1" s="1"/>
  <c r="L827" i="1"/>
  <c r="K827" i="1"/>
  <c r="K826" i="1"/>
  <c r="L826" i="1" s="1"/>
  <c r="L825" i="1"/>
  <c r="K825" i="1"/>
  <c r="K824" i="1"/>
  <c r="L824" i="1" s="1"/>
  <c r="L823" i="1"/>
  <c r="K823" i="1"/>
  <c r="K822" i="1"/>
  <c r="L822" i="1" s="1"/>
  <c r="K821" i="1"/>
  <c r="L821" i="1" s="1"/>
  <c r="L820" i="1"/>
  <c r="K820" i="1"/>
  <c r="L819" i="1"/>
  <c r="K819" i="1"/>
  <c r="K818" i="1"/>
  <c r="L818" i="1" s="1"/>
  <c r="L817" i="1"/>
  <c r="K817" i="1"/>
  <c r="L816" i="1"/>
  <c r="K816" i="1"/>
  <c r="L815" i="1"/>
  <c r="K815" i="1"/>
  <c r="K814" i="1"/>
  <c r="L814" i="1" s="1"/>
  <c r="K813" i="1"/>
  <c r="L813" i="1" s="1"/>
  <c r="L812" i="1"/>
  <c r="K812" i="1"/>
  <c r="L811" i="1"/>
  <c r="K811" i="1"/>
  <c r="K810" i="1"/>
  <c r="L810" i="1" s="1"/>
  <c r="L809" i="1"/>
  <c r="K809" i="1"/>
  <c r="K808" i="1"/>
  <c r="L808" i="1" s="1"/>
  <c r="L807" i="1"/>
  <c r="K807" i="1"/>
  <c r="L806" i="1"/>
  <c r="K806" i="1"/>
  <c r="K805" i="1"/>
  <c r="L805" i="1" s="1"/>
  <c r="K804" i="1"/>
  <c r="L804" i="1" s="1"/>
  <c r="L803" i="1"/>
  <c r="K803" i="1"/>
  <c r="L802" i="1"/>
  <c r="K802" i="1"/>
  <c r="L801" i="1"/>
  <c r="K801" i="1"/>
  <c r="L800" i="1"/>
  <c r="K800" i="1"/>
  <c r="L799" i="1"/>
  <c r="K799" i="1"/>
  <c r="K798" i="1"/>
  <c r="L798" i="1" s="1"/>
  <c r="P797" i="1"/>
  <c r="K797" i="1"/>
  <c r="L797" i="1" s="1"/>
  <c r="P796" i="1"/>
  <c r="L796" i="1"/>
  <c r="K796" i="1"/>
  <c r="P795" i="1"/>
  <c r="L795" i="1"/>
  <c r="K795" i="1"/>
  <c r="P794" i="1"/>
  <c r="K794" i="1"/>
  <c r="L794" i="1" s="1"/>
  <c r="P793" i="1"/>
  <c r="K793" i="1"/>
  <c r="L793" i="1" s="1"/>
  <c r="P792" i="1"/>
  <c r="K792" i="1"/>
  <c r="L792" i="1" s="1"/>
  <c r="P791" i="1"/>
  <c r="K791" i="1"/>
  <c r="L791" i="1" s="1"/>
  <c r="P790" i="1"/>
  <c r="L790" i="1"/>
  <c r="K790" i="1"/>
  <c r="P789" i="1"/>
  <c r="K789" i="1"/>
  <c r="L789" i="1" s="1"/>
  <c r="P788" i="1"/>
  <c r="L788" i="1"/>
  <c r="K788" i="1"/>
  <c r="P787" i="1"/>
  <c r="L787" i="1"/>
  <c r="K787" i="1"/>
  <c r="P786" i="1"/>
  <c r="K786" i="1"/>
  <c r="L786" i="1" s="1"/>
  <c r="P785" i="1"/>
  <c r="K785" i="1"/>
  <c r="L785" i="1" s="1"/>
  <c r="P784" i="1"/>
  <c r="L784" i="1"/>
  <c r="K784" i="1"/>
  <c r="P783" i="1"/>
  <c r="L783" i="1"/>
  <c r="K783" i="1"/>
  <c r="P782" i="1"/>
  <c r="K782" i="1"/>
  <c r="L782" i="1" s="1"/>
  <c r="P781" i="1"/>
  <c r="L781" i="1"/>
  <c r="K781" i="1"/>
  <c r="P780" i="1"/>
  <c r="L780" i="1"/>
  <c r="K780" i="1"/>
  <c r="P779" i="1"/>
  <c r="K779" i="1"/>
  <c r="L779" i="1" s="1"/>
  <c r="P778" i="1"/>
  <c r="K778" i="1"/>
  <c r="L778" i="1" s="1"/>
  <c r="P777" i="1"/>
  <c r="K777" i="1"/>
  <c r="L777" i="1" s="1"/>
  <c r="P776" i="1"/>
  <c r="K776" i="1"/>
  <c r="L776" i="1" s="1"/>
  <c r="P775" i="1"/>
  <c r="K775" i="1"/>
  <c r="L775" i="1" s="1"/>
  <c r="P774" i="1"/>
  <c r="L774" i="1"/>
  <c r="K774" i="1"/>
  <c r="P773" i="1"/>
  <c r="K773" i="1"/>
  <c r="L773" i="1" s="1"/>
  <c r="P772" i="1"/>
  <c r="L772" i="1"/>
  <c r="K772" i="1"/>
  <c r="P771" i="1"/>
  <c r="L771" i="1"/>
  <c r="K771" i="1"/>
  <c r="P770" i="1"/>
  <c r="L770" i="1"/>
  <c r="K770" i="1"/>
  <c r="P769" i="1"/>
  <c r="K769" i="1"/>
  <c r="L769" i="1" s="1"/>
  <c r="P768" i="1"/>
  <c r="L768" i="1"/>
  <c r="K768" i="1"/>
  <c r="P767" i="1"/>
  <c r="K767" i="1"/>
  <c r="L767" i="1" s="1"/>
  <c r="P766" i="1"/>
  <c r="K766" i="1"/>
  <c r="L766" i="1" s="1"/>
  <c r="P765" i="1"/>
  <c r="K765" i="1"/>
  <c r="L765" i="1" s="1"/>
  <c r="P764" i="1"/>
  <c r="L764" i="1"/>
  <c r="K764" i="1"/>
  <c r="P763" i="1"/>
  <c r="K763" i="1"/>
  <c r="L763" i="1" s="1"/>
  <c r="P762" i="1"/>
  <c r="K762" i="1"/>
  <c r="L762" i="1" s="1"/>
  <c r="P761" i="1"/>
  <c r="K761" i="1"/>
  <c r="L761" i="1" s="1"/>
  <c r="P760" i="1"/>
  <c r="K760" i="1"/>
  <c r="L760" i="1" s="1"/>
  <c r="P759" i="1"/>
  <c r="K759" i="1"/>
  <c r="L759" i="1" s="1"/>
  <c r="P758" i="1"/>
  <c r="K758" i="1"/>
  <c r="L758" i="1" s="1"/>
  <c r="P757" i="1"/>
  <c r="K757" i="1"/>
  <c r="L757" i="1" s="1"/>
  <c r="P756" i="1"/>
  <c r="L756" i="1"/>
  <c r="K756" i="1"/>
  <c r="P755" i="1"/>
  <c r="L755" i="1"/>
  <c r="K755" i="1"/>
  <c r="P754" i="1"/>
  <c r="L754" i="1"/>
  <c r="K754" i="1"/>
  <c r="P753" i="1"/>
  <c r="K753" i="1"/>
  <c r="L753" i="1" s="1"/>
  <c r="P752" i="1"/>
  <c r="L752" i="1"/>
  <c r="K752" i="1"/>
  <c r="P751" i="1"/>
  <c r="K751" i="1"/>
  <c r="L751" i="1" s="1"/>
  <c r="P750" i="1"/>
  <c r="K750" i="1"/>
  <c r="L750" i="1" s="1"/>
  <c r="P749" i="1"/>
  <c r="L749" i="1"/>
  <c r="K749" i="1"/>
  <c r="P748" i="1"/>
  <c r="L748" i="1"/>
  <c r="K748" i="1"/>
  <c r="P747" i="1"/>
  <c r="L747" i="1"/>
  <c r="K747" i="1"/>
  <c r="P746" i="1"/>
  <c r="K746" i="1"/>
  <c r="L746" i="1" s="1"/>
  <c r="P745" i="1"/>
  <c r="K745" i="1"/>
  <c r="L745" i="1" s="1"/>
  <c r="P744" i="1"/>
  <c r="K744" i="1"/>
  <c r="L744" i="1" s="1"/>
  <c r="P743" i="1"/>
  <c r="L743" i="1"/>
  <c r="K743" i="1"/>
  <c r="P742" i="1"/>
  <c r="K742" i="1"/>
  <c r="L742" i="1" s="1"/>
  <c r="P741" i="1"/>
  <c r="K741" i="1"/>
  <c r="L741" i="1" s="1"/>
  <c r="P740" i="1"/>
  <c r="L740" i="1"/>
  <c r="K740" i="1"/>
  <c r="P739" i="1"/>
  <c r="L739" i="1"/>
  <c r="K739" i="1"/>
  <c r="P738" i="1"/>
  <c r="L738" i="1"/>
  <c r="K738" i="1"/>
  <c r="P737" i="1"/>
  <c r="K737" i="1"/>
  <c r="L737" i="1" s="1"/>
  <c r="P736" i="1"/>
  <c r="L736" i="1"/>
  <c r="K736" i="1"/>
  <c r="P735" i="1"/>
  <c r="L735" i="1"/>
  <c r="K735" i="1"/>
  <c r="P734" i="1"/>
  <c r="K734" i="1"/>
  <c r="L734" i="1" s="1"/>
  <c r="P733" i="1"/>
  <c r="K733" i="1"/>
  <c r="L733" i="1" s="1"/>
  <c r="P732" i="1"/>
  <c r="L732" i="1"/>
  <c r="K732" i="1"/>
  <c r="P731" i="1"/>
  <c r="L731" i="1"/>
  <c r="K731" i="1"/>
  <c r="P730" i="1"/>
  <c r="L730" i="1"/>
  <c r="K730" i="1"/>
  <c r="P729" i="1"/>
  <c r="K729" i="1"/>
  <c r="L729" i="1" s="1"/>
  <c r="P728" i="1"/>
  <c r="K728" i="1"/>
  <c r="L728" i="1" s="1"/>
  <c r="P727" i="1"/>
  <c r="K727" i="1"/>
  <c r="L727" i="1" s="1"/>
  <c r="P726" i="1"/>
  <c r="L726" i="1"/>
  <c r="K726" i="1"/>
  <c r="L725" i="1"/>
  <c r="K725" i="1"/>
  <c r="K724" i="1"/>
  <c r="L724" i="1" s="1"/>
  <c r="L723" i="1"/>
  <c r="K723" i="1"/>
  <c r="K722" i="1"/>
  <c r="L722" i="1" s="1"/>
  <c r="K721" i="1"/>
  <c r="L721" i="1" s="1"/>
  <c r="K720" i="1"/>
  <c r="L720" i="1" s="1"/>
  <c r="L719" i="1"/>
  <c r="K719" i="1"/>
  <c r="K718" i="1"/>
  <c r="L718" i="1" s="1"/>
  <c r="L717" i="1"/>
  <c r="K717" i="1"/>
  <c r="L716" i="1"/>
  <c r="K716" i="1"/>
  <c r="L715" i="1"/>
  <c r="K715" i="1"/>
  <c r="L714" i="1"/>
  <c r="K714" i="1"/>
  <c r="K713" i="1"/>
  <c r="L713" i="1" s="1"/>
  <c r="K712" i="1"/>
  <c r="L712" i="1" s="1"/>
  <c r="L711" i="1"/>
  <c r="K711" i="1"/>
  <c r="K710" i="1"/>
  <c r="L710" i="1" s="1"/>
  <c r="L709" i="1"/>
  <c r="K709" i="1"/>
  <c r="K708" i="1"/>
  <c r="L708" i="1" s="1"/>
  <c r="L707" i="1"/>
  <c r="K707" i="1"/>
  <c r="K706" i="1"/>
  <c r="L706" i="1" s="1"/>
  <c r="K705" i="1"/>
  <c r="L705" i="1" s="1"/>
  <c r="K704" i="1"/>
  <c r="L704" i="1" s="1"/>
  <c r="L703" i="1"/>
  <c r="K703" i="1"/>
  <c r="K702" i="1"/>
  <c r="L702" i="1" s="1"/>
  <c r="L701" i="1"/>
  <c r="K701" i="1"/>
  <c r="L700" i="1"/>
  <c r="K700" i="1"/>
  <c r="L699" i="1"/>
  <c r="K699" i="1"/>
  <c r="L698" i="1"/>
  <c r="K698" i="1"/>
  <c r="K697" i="1"/>
  <c r="L697" i="1" s="1"/>
  <c r="K696" i="1"/>
  <c r="L696" i="1" s="1"/>
  <c r="L695" i="1"/>
  <c r="K695" i="1"/>
  <c r="L694" i="1"/>
  <c r="K694" i="1"/>
  <c r="L693" i="1"/>
  <c r="K693" i="1"/>
  <c r="L692" i="1"/>
  <c r="K692" i="1"/>
  <c r="L691" i="1"/>
  <c r="K691" i="1"/>
  <c r="K690" i="1"/>
  <c r="L690" i="1" s="1"/>
  <c r="K689" i="1"/>
  <c r="L689" i="1" s="1"/>
  <c r="L688" i="1"/>
  <c r="K688" i="1"/>
  <c r="L687" i="1"/>
  <c r="K687" i="1"/>
  <c r="K686" i="1"/>
  <c r="L686" i="1" s="1"/>
  <c r="L685" i="1"/>
  <c r="K685" i="1"/>
  <c r="K684" i="1"/>
  <c r="L684" i="1" s="1"/>
  <c r="L683" i="1"/>
  <c r="K683" i="1"/>
  <c r="L682" i="1"/>
  <c r="K682" i="1"/>
  <c r="K681" i="1"/>
  <c r="L681" i="1" s="1"/>
  <c r="L680" i="1"/>
  <c r="K680" i="1"/>
  <c r="L679" i="1"/>
  <c r="K679" i="1"/>
  <c r="K678" i="1"/>
  <c r="L678" i="1" s="1"/>
  <c r="L677" i="1"/>
  <c r="K677" i="1"/>
  <c r="L676" i="1"/>
  <c r="K676" i="1"/>
  <c r="L675" i="1"/>
  <c r="K675" i="1"/>
  <c r="K674" i="1"/>
  <c r="L674" i="1" s="1"/>
  <c r="K673" i="1"/>
  <c r="L673" i="1" s="1"/>
  <c r="L672" i="1"/>
  <c r="K672" i="1"/>
  <c r="L671" i="1"/>
  <c r="K671" i="1"/>
  <c r="K670" i="1"/>
  <c r="L670" i="1" s="1"/>
  <c r="L669" i="1"/>
  <c r="K669" i="1"/>
  <c r="K668" i="1"/>
  <c r="L668" i="1" s="1"/>
  <c r="L667" i="1"/>
  <c r="K667" i="1"/>
  <c r="L666" i="1"/>
  <c r="K666" i="1"/>
  <c r="K665" i="1"/>
  <c r="L665" i="1" s="1"/>
  <c r="K664" i="1"/>
  <c r="L664" i="1" s="1"/>
  <c r="L663" i="1"/>
  <c r="K663" i="1"/>
  <c r="K662" i="1"/>
  <c r="L662" i="1" s="1"/>
  <c r="L661" i="1"/>
  <c r="K661" i="1"/>
  <c r="L660" i="1"/>
  <c r="K660" i="1"/>
  <c r="L659" i="1"/>
  <c r="K659" i="1"/>
  <c r="L658" i="1"/>
  <c r="K658" i="1"/>
  <c r="K657" i="1"/>
  <c r="L657" i="1" s="1"/>
  <c r="L656" i="1"/>
  <c r="K656" i="1"/>
  <c r="L655" i="1"/>
  <c r="K655" i="1"/>
  <c r="L654" i="1"/>
  <c r="K654" i="1"/>
  <c r="L653" i="1"/>
  <c r="K653" i="1"/>
  <c r="K652" i="1"/>
  <c r="L652" i="1" s="1"/>
  <c r="L651" i="1"/>
  <c r="K651" i="1"/>
  <c r="K650" i="1"/>
  <c r="L650" i="1" s="1"/>
  <c r="K649" i="1"/>
  <c r="L649" i="1" s="1"/>
  <c r="K648" i="1"/>
  <c r="L648" i="1" s="1"/>
  <c r="L647" i="1"/>
  <c r="K647" i="1"/>
  <c r="K646" i="1"/>
  <c r="L646" i="1" s="1"/>
  <c r="L645" i="1"/>
  <c r="K645" i="1"/>
  <c r="K644" i="1"/>
  <c r="L644" i="1" s="1"/>
  <c r="L643" i="1"/>
  <c r="K643" i="1"/>
  <c r="L642" i="1"/>
  <c r="K642" i="1"/>
  <c r="K641" i="1"/>
  <c r="L641" i="1" s="1"/>
  <c r="L640" i="1"/>
  <c r="K640" i="1"/>
  <c r="L639" i="1"/>
  <c r="K639" i="1"/>
  <c r="K638" i="1"/>
  <c r="L638" i="1" s="1"/>
  <c r="L637" i="1"/>
  <c r="K637" i="1"/>
  <c r="K636" i="1"/>
  <c r="L636" i="1" s="1"/>
  <c r="L635" i="1"/>
  <c r="K635" i="1"/>
  <c r="K634" i="1"/>
  <c r="L634" i="1" s="1"/>
  <c r="K633" i="1"/>
  <c r="L633" i="1" s="1"/>
  <c r="L632" i="1"/>
  <c r="K632" i="1"/>
  <c r="L631" i="1"/>
  <c r="K631" i="1"/>
  <c r="K630" i="1"/>
  <c r="L630" i="1" s="1"/>
  <c r="L629" i="1"/>
  <c r="K629" i="1"/>
  <c r="K628" i="1"/>
  <c r="L628" i="1" s="1"/>
  <c r="L627" i="1"/>
  <c r="K627" i="1"/>
  <c r="L626" i="1"/>
  <c r="K626" i="1"/>
  <c r="K625" i="1"/>
  <c r="L625" i="1" s="1"/>
  <c r="L624" i="1"/>
  <c r="K624" i="1"/>
  <c r="L623" i="1"/>
  <c r="K623" i="1"/>
  <c r="L622" i="1"/>
  <c r="K622" i="1"/>
  <c r="L621" i="1"/>
  <c r="K621" i="1"/>
  <c r="L620" i="1"/>
  <c r="K620" i="1"/>
  <c r="L619" i="1"/>
  <c r="K619" i="1"/>
  <c r="K618" i="1"/>
  <c r="L618" i="1" s="1"/>
  <c r="K617" i="1"/>
  <c r="L617" i="1" s="1"/>
  <c r="K616" i="1"/>
  <c r="L616" i="1" s="1"/>
  <c r="L615" i="1"/>
  <c r="K615" i="1"/>
  <c r="K614" i="1"/>
  <c r="L614" i="1" s="1"/>
  <c r="L613" i="1"/>
  <c r="K613" i="1"/>
  <c r="K612" i="1"/>
  <c r="L612" i="1" s="1"/>
  <c r="L611" i="1"/>
  <c r="K611" i="1"/>
  <c r="K610" i="1"/>
  <c r="L610" i="1" s="1"/>
  <c r="K609" i="1"/>
  <c r="L609" i="1" s="1"/>
  <c r="K608" i="1"/>
  <c r="L608" i="1" s="1"/>
  <c r="L607" i="1"/>
  <c r="K607" i="1"/>
  <c r="L606" i="1"/>
  <c r="K606" i="1"/>
  <c r="L605" i="1"/>
  <c r="K605" i="1"/>
  <c r="K604" i="1"/>
  <c r="L604" i="1" s="1"/>
  <c r="L603" i="1"/>
  <c r="K603" i="1"/>
  <c r="K602" i="1"/>
  <c r="L602" i="1" s="1"/>
  <c r="K601" i="1"/>
  <c r="L601" i="1" s="1"/>
  <c r="L600" i="1"/>
  <c r="K600" i="1"/>
  <c r="L599" i="1"/>
  <c r="K599" i="1"/>
  <c r="L598" i="1"/>
  <c r="K598" i="1"/>
  <c r="L597" i="1"/>
  <c r="K597" i="1"/>
  <c r="K596" i="1"/>
  <c r="L596" i="1" s="1"/>
  <c r="L595" i="1"/>
  <c r="K595" i="1"/>
  <c r="K594" i="1"/>
  <c r="L594" i="1" s="1"/>
  <c r="K593" i="1"/>
  <c r="L593" i="1" s="1"/>
  <c r="K592" i="1"/>
  <c r="L592" i="1" s="1"/>
  <c r="L591" i="1"/>
  <c r="K591" i="1"/>
  <c r="K590" i="1"/>
  <c r="L590" i="1" s="1"/>
  <c r="L589" i="1"/>
  <c r="K589" i="1"/>
  <c r="L588" i="1"/>
  <c r="K588" i="1"/>
  <c r="L587" i="1"/>
  <c r="K587" i="1"/>
  <c r="L586" i="1"/>
  <c r="K586" i="1"/>
  <c r="K585" i="1"/>
  <c r="L585" i="1" s="1"/>
  <c r="K584" i="1"/>
  <c r="L584" i="1" s="1"/>
  <c r="L583" i="1"/>
  <c r="K583" i="1"/>
  <c r="L582" i="1"/>
  <c r="K582" i="1"/>
  <c r="L581" i="1"/>
  <c r="K581" i="1"/>
  <c r="K580" i="1"/>
  <c r="L580" i="1" s="1"/>
  <c r="L579" i="1"/>
  <c r="K579" i="1"/>
  <c r="K578" i="1"/>
  <c r="L578" i="1" s="1"/>
  <c r="K577" i="1"/>
  <c r="L577" i="1" s="1"/>
  <c r="K576" i="1"/>
  <c r="L576" i="1" s="1"/>
  <c r="L575" i="1"/>
  <c r="K575" i="1"/>
  <c r="K574" i="1"/>
  <c r="L574" i="1" s="1"/>
  <c r="L573" i="1"/>
  <c r="K573" i="1"/>
  <c r="L572" i="1"/>
  <c r="K572" i="1"/>
  <c r="L571" i="1"/>
  <c r="K571" i="1"/>
  <c r="K570" i="1"/>
  <c r="L570" i="1" s="1"/>
  <c r="K569" i="1"/>
  <c r="L569" i="1" s="1"/>
  <c r="K568" i="1"/>
  <c r="L568" i="1" s="1"/>
  <c r="L567" i="1"/>
  <c r="K567" i="1"/>
  <c r="L566" i="1"/>
  <c r="K566" i="1"/>
  <c r="L565" i="1"/>
  <c r="K565" i="1"/>
  <c r="L564" i="1"/>
  <c r="K564" i="1"/>
  <c r="L563" i="1"/>
  <c r="K563" i="1"/>
  <c r="K562" i="1"/>
  <c r="L562" i="1" s="1"/>
  <c r="K561" i="1"/>
  <c r="L561" i="1" s="1"/>
  <c r="L560" i="1"/>
  <c r="K560" i="1"/>
  <c r="L559" i="1"/>
  <c r="K559" i="1"/>
  <c r="K558" i="1"/>
  <c r="L558" i="1" s="1"/>
  <c r="L557" i="1"/>
  <c r="K557" i="1"/>
  <c r="L556" i="1"/>
  <c r="K556" i="1"/>
  <c r="L555" i="1"/>
  <c r="K555" i="1"/>
  <c r="L554" i="1"/>
  <c r="K554" i="1"/>
  <c r="K553" i="1"/>
  <c r="L553" i="1" s="1"/>
  <c r="K552" i="1"/>
  <c r="L552" i="1" s="1"/>
  <c r="L551" i="1"/>
  <c r="K551" i="1"/>
  <c r="K550" i="1"/>
  <c r="L550" i="1" s="1"/>
  <c r="L549" i="1"/>
  <c r="K549" i="1"/>
  <c r="K548" i="1"/>
  <c r="L548" i="1" s="1"/>
  <c r="L547" i="1"/>
  <c r="K547" i="1"/>
  <c r="K546" i="1"/>
  <c r="L546" i="1" s="1"/>
  <c r="K545" i="1"/>
  <c r="L545" i="1" s="1"/>
  <c r="K544" i="1"/>
  <c r="L544" i="1" s="1"/>
  <c r="L543" i="1"/>
  <c r="K543" i="1"/>
  <c r="K542" i="1"/>
  <c r="L542" i="1" s="1"/>
  <c r="L541" i="1"/>
  <c r="K541" i="1"/>
  <c r="K540" i="1"/>
  <c r="L540" i="1" s="1"/>
  <c r="L539" i="1"/>
  <c r="K539" i="1"/>
  <c r="L538" i="1"/>
  <c r="K538" i="1"/>
  <c r="K537" i="1"/>
  <c r="L537" i="1" s="1"/>
  <c r="K536" i="1"/>
  <c r="L536" i="1" s="1"/>
  <c r="L535" i="1"/>
  <c r="K535" i="1"/>
  <c r="K534" i="1"/>
  <c r="L534" i="1" s="1"/>
  <c r="L533" i="1"/>
  <c r="K533" i="1"/>
  <c r="L532" i="1"/>
  <c r="K532" i="1"/>
  <c r="L531" i="1"/>
  <c r="K531" i="1"/>
  <c r="L530" i="1"/>
  <c r="K530" i="1"/>
  <c r="K529" i="1"/>
  <c r="L529" i="1" s="1"/>
  <c r="L528" i="1"/>
  <c r="K528" i="1"/>
  <c r="L527" i="1"/>
  <c r="K527" i="1"/>
  <c r="L526" i="1"/>
  <c r="K526" i="1"/>
  <c r="L525" i="1"/>
  <c r="K525" i="1"/>
  <c r="K524" i="1"/>
  <c r="L524" i="1" s="1"/>
  <c r="L523" i="1"/>
  <c r="K523" i="1"/>
  <c r="L522" i="1"/>
  <c r="K522" i="1"/>
  <c r="K521" i="1"/>
  <c r="L521" i="1" s="1"/>
  <c r="K520" i="1"/>
  <c r="L520" i="1" s="1"/>
  <c r="L519" i="1"/>
  <c r="K519" i="1"/>
  <c r="K518" i="1"/>
  <c r="L518" i="1" s="1"/>
  <c r="L517" i="1"/>
  <c r="K517" i="1"/>
  <c r="K516" i="1"/>
  <c r="L516" i="1" s="1"/>
  <c r="L515" i="1"/>
  <c r="K515" i="1"/>
  <c r="L514" i="1"/>
  <c r="K514" i="1"/>
  <c r="K513" i="1"/>
  <c r="L513" i="1" s="1"/>
  <c r="L512" i="1"/>
  <c r="K512" i="1"/>
  <c r="L511" i="1"/>
  <c r="K511" i="1"/>
  <c r="K510" i="1"/>
  <c r="L510" i="1" s="1"/>
  <c r="L509" i="1"/>
  <c r="K509" i="1"/>
  <c r="K508" i="1"/>
  <c r="L508" i="1" s="1"/>
  <c r="L507" i="1"/>
  <c r="K507" i="1"/>
  <c r="K506" i="1"/>
  <c r="L506" i="1" s="1"/>
  <c r="K505" i="1"/>
  <c r="L505" i="1" s="1"/>
  <c r="L504" i="1"/>
  <c r="K504" i="1"/>
  <c r="L503" i="1"/>
  <c r="K503" i="1"/>
  <c r="K502" i="1"/>
  <c r="L502" i="1" s="1"/>
  <c r="L501" i="1"/>
  <c r="K501" i="1"/>
  <c r="K500" i="1"/>
  <c r="L500" i="1" s="1"/>
  <c r="L499" i="1"/>
  <c r="K499" i="1"/>
  <c r="L498" i="1"/>
  <c r="K498" i="1"/>
  <c r="K497" i="1"/>
  <c r="L497" i="1" s="1"/>
  <c r="K496" i="1"/>
  <c r="L496" i="1" s="1"/>
  <c r="L495" i="1"/>
  <c r="K495" i="1"/>
  <c r="L494" i="1"/>
  <c r="K494" i="1"/>
  <c r="L493" i="1"/>
  <c r="K493" i="1"/>
  <c r="L492" i="1"/>
  <c r="K492" i="1"/>
  <c r="L491" i="1"/>
  <c r="K491" i="1"/>
  <c r="K490" i="1"/>
  <c r="L490" i="1" s="1"/>
  <c r="K489" i="1"/>
  <c r="L489" i="1" s="1"/>
  <c r="K488" i="1"/>
  <c r="L488" i="1" s="1"/>
  <c r="L487" i="1"/>
  <c r="K487" i="1"/>
  <c r="K486" i="1"/>
  <c r="L486" i="1" s="1"/>
  <c r="K485" i="1"/>
  <c r="L485" i="1" s="1"/>
  <c r="K484" i="1"/>
  <c r="L484" i="1" s="1"/>
  <c r="K483" i="1"/>
  <c r="L483" i="1" s="1"/>
  <c r="K482" i="1"/>
  <c r="L482" i="1" s="1"/>
  <c r="L481" i="1"/>
  <c r="K481" i="1"/>
  <c r="K480" i="1"/>
  <c r="L480" i="1" s="1"/>
  <c r="L479" i="1"/>
  <c r="K479" i="1"/>
  <c r="K478" i="1"/>
  <c r="L478" i="1" s="1"/>
  <c r="K477" i="1"/>
  <c r="L477" i="1" s="1"/>
  <c r="K476" i="1"/>
  <c r="L476" i="1" s="1"/>
  <c r="K475" i="1"/>
  <c r="L475" i="1" s="1"/>
  <c r="K474" i="1"/>
  <c r="L474" i="1" s="1"/>
  <c r="L473" i="1"/>
  <c r="K473" i="1"/>
  <c r="L472" i="1"/>
  <c r="K472" i="1"/>
  <c r="L471" i="1"/>
  <c r="K471" i="1"/>
  <c r="K470" i="1"/>
  <c r="L470" i="1" s="1"/>
  <c r="K469" i="1"/>
  <c r="L469" i="1" s="1"/>
  <c r="K468" i="1"/>
  <c r="L468" i="1" s="1"/>
  <c r="K467" i="1"/>
  <c r="L467" i="1" s="1"/>
  <c r="K466" i="1"/>
  <c r="L466" i="1" s="1"/>
  <c r="L465" i="1"/>
  <c r="K465" i="1"/>
  <c r="K464" i="1"/>
  <c r="L464" i="1" s="1"/>
  <c r="L463" i="1"/>
  <c r="K463" i="1"/>
  <c r="K462" i="1"/>
  <c r="L462" i="1" s="1"/>
  <c r="K461" i="1"/>
  <c r="L461" i="1" s="1"/>
  <c r="K460" i="1"/>
  <c r="L460" i="1" s="1"/>
  <c r="K459" i="1"/>
  <c r="L459" i="1" s="1"/>
  <c r="K458" i="1"/>
  <c r="L458" i="1" s="1"/>
  <c r="L457" i="1"/>
  <c r="K457" i="1"/>
  <c r="K456" i="1"/>
  <c r="L456" i="1" s="1"/>
  <c r="L455" i="1"/>
  <c r="K455" i="1"/>
  <c r="K454" i="1"/>
  <c r="L454" i="1" s="1"/>
  <c r="K453" i="1"/>
  <c r="L453" i="1" s="1"/>
  <c r="K452" i="1"/>
  <c r="L452" i="1" s="1"/>
  <c r="K451" i="1"/>
  <c r="L451" i="1" s="1"/>
  <c r="K450" i="1"/>
  <c r="L450" i="1" s="1"/>
  <c r="L449" i="1"/>
  <c r="K449" i="1"/>
  <c r="K448" i="1"/>
  <c r="L448" i="1" s="1"/>
  <c r="L447" i="1"/>
  <c r="K447" i="1"/>
  <c r="K446" i="1"/>
  <c r="L446" i="1" s="1"/>
  <c r="K445" i="1"/>
  <c r="L445" i="1" s="1"/>
  <c r="L444" i="1"/>
  <c r="K444" i="1"/>
  <c r="K443" i="1"/>
  <c r="L443" i="1" s="1"/>
  <c r="K442" i="1"/>
  <c r="L442" i="1" s="1"/>
  <c r="L441" i="1"/>
  <c r="K441" i="1"/>
  <c r="L440" i="1"/>
  <c r="K440" i="1"/>
  <c r="L439" i="1"/>
  <c r="K439" i="1"/>
  <c r="K438" i="1"/>
  <c r="L438" i="1" s="1"/>
  <c r="K437" i="1"/>
  <c r="L437" i="1" s="1"/>
  <c r="K436" i="1"/>
  <c r="L436" i="1" s="1"/>
  <c r="K435" i="1"/>
  <c r="L435" i="1" s="1"/>
  <c r="K434" i="1"/>
  <c r="L434" i="1" s="1"/>
  <c r="L433" i="1"/>
  <c r="K433" i="1"/>
  <c r="K432" i="1"/>
  <c r="L432" i="1" s="1"/>
  <c r="L431" i="1"/>
  <c r="K431" i="1"/>
  <c r="K430" i="1"/>
  <c r="L430" i="1" s="1"/>
  <c r="K429" i="1"/>
  <c r="L429" i="1" s="1"/>
  <c r="K428" i="1"/>
  <c r="L428" i="1" s="1"/>
  <c r="K427" i="1"/>
  <c r="L427" i="1" s="1"/>
  <c r="K426" i="1"/>
  <c r="L426" i="1" s="1"/>
  <c r="L425" i="1"/>
  <c r="K425" i="1"/>
  <c r="K424" i="1"/>
  <c r="L424" i="1" s="1"/>
  <c r="L423" i="1"/>
  <c r="K423" i="1"/>
  <c r="K422" i="1"/>
  <c r="L422" i="1" s="1"/>
  <c r="K421" i="1"/>
  <c r="L421" i="1" s="1"/>
  <c r="K420" i="1"/>
  <c r="L420" i="1" s="1"/>
  <c r="K419" i="1"/>
  <c r="L419" i="1" s="1"/>
  <c r="K418" i="1"/>
  <c r="L418" i="1" s="1"/>
  <c r="L417" i="1"/>
  <c r="K417" i="1"/>
  <c r="K416" i="1"/>
  <c r="L416" i="1" s="1"/>
  <c r="L415" i="1"/>
  <c r="K415" i="1"/>
  <c r="K414" i="1"/>
  <c r="L414" i="1" s="1"/>
  <c r="K413" i="1"/>
  <c r="L413" i="1" s="1"/>
  <c r="K412" i="1"/>
  <c r="L412" i="1" s="1"/>
  <c r="K411" i="1"/>
  <c r="L411" i="1" s="1"/>
  <c r="K410" i="1"/>
  <c r="L410" i="1" s="1"/>
  <c r="L409" i="1"/>
  <c r="K409" i="1"/>
  <c r="L408" i="1"/>
  <c r="K408" i="1"/>
  <c r="L407" i="1"/>
  <c r="K407" i="1"/>
  <c r="K406" i="1"/>
  <c r="L406" i="1" s="1"/>
  <c r="K405" i="1"/>
  <c r="L405" i="1" s="1"/>
  <c r="K404" i="1"/>
  <c r="L404" i="1" s="1"/>
  <c r="K403" i="1"/>
  <c r="L403" i="1" s="1"/>
  <c r="K402" i="1"/>
  <c r="L402" i="1" s="1"/>
  <c r="L401" i="1"/>
  <c r="K401" i="1"/>
  <c r="L400" i="1"/>
  <c r="K400" i="1"/>
  <c r="L399" i="1"/>
  <c r="K399" i="1"/>
  <c r="K398" i="1"/>
  <c r="L398" i="1" s="1"/>
  <c r="K397" i="1"/>
  <c r="L397" i="1" s="1"/>
  <c r="K396" i="1"/>
  <c r="L396" i="1" s="1"/>
  <c r="K395" i="1"/>
  <c r="L395" i="1" s="1"/>
  <c r="K394" i="1"/>
  <c r="L394" i="1" s="1"/>
  <c r="L393" i="1"/>
  <c r="K393" i="1"/>
  <c r="K392" i="1"/>
  <c r="L392" i="1" s="1"/>
  <c r="L391" i="1"/>
  <c r="K391" i="1"/>
  <c r="K390" i="1"/>
  <c r="L390" i="1" s="1"/>
  <c r="K389" i="1"/>
  <c r="L389" i="1" s="1"/>
  <c r="K388" i="1"/>
  <c r="L388" i="1" s="1"/>
  <c r="K387" i="1"/>
  <c r="L387" i="1" s="1"/>
  <c r="K386" i="1"/>
  <c r="L386" i="1" s="1"/>
  <c r="L385" i="1"/>
  <c r="K385" i="1"/>
  <c r="K384" i="1"/>
  <c r="L384" i="1" s="1"/>
  <c r="L383" i="1"/>
  <c r="K383" i="1"/>
  <c r="K382" i="1"/>
  <c r="L382" i="1" s="1"/>
  <c r="K381" i="1"/>
  <c r="L381" i="1" s="1"/>
  <c r="L380" i="1"/>
  <c r="K380" i="1"/>
  <c r="K379" i="1"/>
  <c r="L379" i="1" s="1"/>
  <c r="K378" i="1"/>
  <c r="L378" i="1" s="1"/>
  <c r="L377" i="1"/>
  <c r="K377" i="1"/>
  <c r="K376" i="1"/>
  <c r="L376" i="1" s="1"/>
  <c r="L375" i="1"/>
  <c r="K375" i="1"/>
  <c r="K374" i="1"/>
  <c r="L374" i="1" s="1"/>
  <c r="K373" i="1"/>
  <c r="L373" i="1" s="1"/>
  <c r="K372" i="1"/>
  <c r="L372" i="1" s="1"/>
  <c r="K371" i="1"/>
  <c r="L371" i="1" s="1"/>
  <c r="K370" i="1"/>
  <c r="L370" i="1" s="1"/>
  <c r="L369" i="1"/>
  <c r="K369" i="1"/>
  <c r="K368" i="1"/>
  <c r="L368" i="1" s="1"/>
  <c r="L367" i="1"/>
  <c r="K367" i="1"/>
  <c r="K366" i="1"/>
  <c r="L366" i="1" s="1"/>
  <c r="K365" i="1"/>
  <c r="L365" i="1" s="1"/>
  <c r="K364" i="1"/>
  <c r="L364" i="1" s="1"/>
  <c r="K363" i="1"/>
  <c r="L363" i="1" s="1"/>
  <c r="K362" i="1"/>
  <c r="L362" i="1" s="1"/>
  <c r="L361" i="1"/>
  <c r="K361" i="1"/>
  <c r="K360" i="1"/>
  <c r="L360" i="1" s="1"/>
  <c r="L359" i="1"/>
  <c r="K359" i="1"/>
  <c r="K358" i="1"/>
  <c r="L358" i="1" s="1"/>
  <c r="K357" i="1"/>
  <c r="L357" i="1" s="1"/>
  <c r="K356" i="1"/>
  <c r="L356" i="1" s="1"/>
  <c r="K355" i="1"/>
  <c r="L355" i="1" s="1"/>
  <c r="K354" i="1"/>
  <c r="L354" i="1" s="1"/>
  <c r="L353" i="1"/>
  <c r="K353" i="1"/>
  <c r="K352" i="1"/>
  <c r="L352" i="1" s="1"/>
  <c r="L351" i="1"/>
  <c r="K351" i="1"/>
  <c r="K350" i="1"/>
  <c r="L350" i="1" s="1"/>
  <c r="K349" i="1"/>
  <c r="L349" i="1" s="1"/>
  <c r="K348" i="1"/>
  <c r="L348" i="1" s="1"/>
  <c r="K347" i="1"/>
  <c r="L347" i="1" s="1"/>
  <c r="K346" i="1"/>
  <c r="L346" i="1" s="1"/>
  <c r="L345" i="1"/>
  <c r="K345" i="1"/>
  <c r="K344" i="1"/>
  <c r="L344" i="1" s="1"/>
  <c r="L343" i="1"/>
  <c r="K343" i="1"/>
  <c r="K342" i="1"/>
  <c r="L342" i="1" s="1"/>
  <c r="K341" i="1"/>
  <c r="L341" i="1" s="1"/>
  <c r="K340" i="1"/>
  <c r="L340" i="1" s="1"/>
  <c r="K339" i="1"/>
  <c r="L339" i="1" s="1"/>
  <c r="K338" i="1"/>
  <c r="L338" i="1" s="1"/>
  <c r="L337" i="1"/>
  <c r="K337" i="1"/>
  <c r="L336" i="1"/>
  <c r="K336" i="1"/>
  <c r="L335" i="1"/>
  <c r="K335" i="1"/>
  <c r="K334" i="1"/>
  <c r="L334" i="1" s="1"/>
  <c r="K333" i="1"/>
  <c r="L333" i="1" s="1"/>
  <c r="K332" i="1"/>
  <c r="L332" i="1" s="1"/>
  <c r="K331" i="1"/>
  <c r="L331" i="1" s="1"/>
  <c r="K330" i="1"/>
  <c r="L330" i="1" s="1"/>
  <c r="L329" i="1"/>
  <c r="K329" i="1"/>
  <c r="K328" i="1"/>
  <c r="L328" i="1" s="1"/>
  <c r="L327" i="1"/>
  <c r="K327" i="1"/>
  <c r="K326" i="1"/>
  <c r="L326" i="1" s="1"/>
  <c r="K325" i="1"/>
  <c r="L325" i="1" s="1"/>
  <c r="K324" i="1"/>
  <c r="L324" i="1" s="1"/>
  <c r="K323" i="1"/>
  <c r="L323" i="1" s="1"/>
  <c r="K322" i="1"/>
  <c r="L322" i="1" s="1"/>
  <c r="L321" i="1"/>
  <c r="K321" i="1"/>
  <c r="K320" i="1"/>
  <c r="L320" i="1" s="1"/>
  <c r="L319" i="1"/>
  <c r="K319" i="1"/>
  <c r="K318" i="1"/>
  <c r="L318" i="1" s="1"/>
  <c r="K317" i="1"/>
  <c r="L317" i="1" s="1"/>
  <c r="L316" i="1"/>
  <c r="K316" i="1"/>
  <c r="K315" i="1"/>
  <c r="L315" i="1" s="1"/>
  <c r="K314" i="1"/>
  <c r="L314" i="1" s="1"/>
  <c r="L313" i="1"/>
  <c r="K313" i="1"/>
  <c r="K312" i="1"/>
  <c r="L312" i="1" s="1"/>
  <c r="L311" i="1"/>
  <c r="K311" i="1"/>
  <c r="K310" i="1"/>
  <c r="L310" i="1" s="1"/>
  <c r="K309" i="1"/>
  <c r="L309" i="1" s="1"/>
  <c r="K308" i="1"/>
  <c r="L308" i="1" s="1"/>
  <c r="K307" i="1"/>
  <c r="L307" i="1" s="1"/>
  <c r="K306" i="1"/>
  <c r="L306" i="1" s="1"/>
  <c r="L305" i="1"/>
  <c r="K305" i="1"/>
  <c r="K304" i="1"/>
  <c r="L304" i="1" s="1"/>
  <c r="L303" i="1"/>
  <c r="K303" i="1"/>
  <c r="K302" i="1"/>
  <c r="L302" i="1" s="1"/>
  <c r="K301" i="1"/>
  <c r="L301" i="1" s="1"/>
  <c r="K300" i="1"/>
  <c r="L300" i="1" s="1"/>
  <c r="K299" i="1"/>
  <c r="L299" i="1" s="1"/>
  <c r="K298" i="1"/>
  <c r="L298" i="1" s="1"/>
  <c r="L297" i="1"/>
  <c r="K297" i="1"/>
  <c r="K296" i="1"/>
  <c r="L296" i="1" s="1"/>
  <c r="L295" i="1"/>
  <c r="K295" i="1"/>
  <c r="K294" i="1"/>
  <c r="L294" i="1" s="1"/>
  <c r="K293" i="1"/>
  <c r="L293" i="1" s="1"/>
  <c r="L292" i="1"/>
  <c r="K292" i="1"/>
  <c r="K291" i="1"/>
  <c r="L291" i="1" s="1"/>
  <c r="K290" i="1"/>
  <c r="L290" i="1" s="1"/>
  <c r="L289" i="1"/>
  <c r="K289" i="1"/>
  <c r="K288" i="1"/>
  <c r="L288" i="1" s="1"/>
  <c r="L287" i="1"/>
  <c r="K287" i="1"/>
  <c r="K286" i="1"/>
  <c r="L286" i="1" s="1"/>
  <c r="K285" i="1"/>
  <c r="L285" i="1" s="1"/>
  <c r="L284" i="1"/>
  <c r="K284" i="1"/>
  <c r="K283" i="1"/>
  <c r="L283" i="1" s="1"/>
  <c r="K282" i="1"/>
  <c r="L282" i="1" s="1"/>
  <c r="L281" i="1"/>
  <c r="K281" i="1"/>
  <c r="K280" i="1"/>
  <c r="L280" i="1" s="1"/>
  <c r="L279" i="1"/>
  <c r="K279" i="1"/>
  <c r="K278" i="1"/>
  <c r="L278" i="1" s="1"/>
  <c r="K277" i="1"/>
  <c r="L277" i="1" s="1"/>
  <c r="K276" i="1"/>
  <c r="L276" i="1" s="1"/>
  <c r="K275" i="1"/>
  <c r="L275" i="1" s="1"/>
  <c r="K274" i="1"/>
  <c r="L274" i="1" s="1"/>
  <c r="L273" i="1"/>
  <c r="K273" i="1"/>
  <c r="K272" i="1"/>
  <c r="L272" i="1" s="1"/>
  <c r="L271" i="1"/>
  <c r="K271" i="1"/>
  <c r="K270" i="1"/>
  <c r="L270" i="1" s="1"/>
  <c r="K269" i="1"/>
  <c r="L269" i="1" s="1"/>
  <c r="K268" i="1"/>
  <c r="L268" i="1" s="1"/>
  <c r="K267" i="1"/>
  <c r="L267" i="1" s="1"/>
  <c r="K266" i="1"/>
  <c r="L266" i="1" s="1"/>
  <c r="L265" i="1"/>
  <c r="K265" i="1"/>
  <c r="K264" i="1"/>
  <c r="L264" i="1" s="1"/>
  <c r="L263" i="1"/>
  <c r="K263" i="1"/>
  <c r="K262" i="1"/>
  <c r="L262" i="1" s="1"/>
  <c r="K261" i="1"/>
  <c r="L261" i="1" s="1"/>
  <c r="L260" i="1"/>
  <c r="K260" i="1"/>
  <c r="K259" i="1"/>
  <c r="L259" i="1" s="1"/>
  <c r="K258" i="1"/>
  <c r="L258" i="1" s="1"/>
  <c r="L257" i="1"/>
  <c r="K257" i="1"/>
  <c r="K256" i="1"/>
  <c r="L256" i="1" s="1"/>
  <c r="L255" i="1"/>
  <c r="K255" i="1"/>
  <c r="K254" i="1"/>
  <c r="L254" i="1" s="1"/>
  <c r="K253" i="1"/>
  <c r="L253" i="1" s="1"/>
  <c r="L252" i="1"/>
  <c r="K252" i="1"/>
  <c r="K251" i="1"/>
  <c r="L251" i="1" s="1"/>
  <c r="K250" i="1"/>
  <c r="L250" i="1" s="1"/>
  <c r="L249" i="1"/>
  <c r="K249" i="1"/>
  <c r="K248" i="1"/>
  <c r="L248" i="1" s="1"/>
  <c r="L247" i="1"/>
  <c r="K247" i="1"/>
  <c r="K246" i="1"/>
  <c r="L246" i="1" s="1"/>
  <c r="K245" i="1"/>
  <c r="L245" i="1" s="1"/>
  <c r="K244" i="1"/>
  <c r="L244" i="1" s="1"/>
  <c r="K243" i="1"/>
  <c r="L243" i="1" s="1"/>
  <c r="K242" i="1"/>
  <c r="L242" i="1" s="1"/>
  <c r="L241" i="1"/>
  <c r="K241" i="1"/>
  <c r="K240" i="1"/>
  <c r="L240" i="1" s="1"/>
  <c r="L239" i="1"/>
  <c r="K239" i="1"/>
  <c r="K238" i="1"/>
  <c r="L238" i="1" s="1"/>
  <c r="K237" i="1"/>
  <c r="L237" i="1" s="1"/>
  <c r="K236" i="1"/>
  <c r="L236" i="1" s="1"/>
  <c r="K235" i="1"/>
  <c r="L235" i="1" s="1"/>
  <c r="K234" i="1"/>
  <c r="L234" i="1" s="1"/>
  <c r="L233" i="1"/>
  <c r="K233" i="1"/>
  <c r="K232" i="1"/>
  <c r="L232" i="1" s="1"/>
  <c r="L231" i="1"/>
  <c r="K231" i="1"/>
  <c r="K230" i="1"/>
  <c r="L230" i="1" s="1"/>
  <c r="K229" i="1"/>
  <c r="L229" i="1" s="1"/>
  <c r="L228" i="1"/>
  <c r="K228" i="1"/>
  <c r="K227" i="1"/>
  <c r="L227" i="1" s="1"/>
  <c r="K226" i="1"/>
  <c r="L226" i="1" s="1"/>
  <c r="L225" i="1"/>
  <c r="K225" i="1"/>
  <c r="K224" i="1"/>
  <c r="L224" i="1" s="1"/>
  <c r="L223" i="1"/>
  <c r="K223" i="1"/>
  <c r="K222" i="1"/>
  <c r="L222" i="1" s="1"/>
  <c r="K221" i="1"/>
  <c r="L221" i="1" s="1"/>
  <c r="L220" i="1"/>
  <c r="K220" i="1"/>
  <c r="K219" i="1"/>
  <c r="L219" i="1" s="1"/>
  <c r="K218" i="1"/>
  <c r="L218" i="1" s="1"/>
  <c r="L217" i="1"/>
  <c r="K217" i="1"/>
  <c r="K216" i="1"/>
  <c r="L216" i="1" s="1"/>
  <c r="L215" i="1"/>
  <c r="K215" i="1"/>
  <c r="K214" i="1"/>
  <c r="L214" i="1" s="1"/>
  <c r="K213" i="1"/>
  <c r="L213" i="1" s="1"/>
  <c r="K212" i="1"/>
  <c r="L212" i="1" s="1"/>
  <c r="K211" i="1"/>
  <c r="L211" i="1" s="1"/>
  <c r="K210" i="1"/>
  <c r="L210" i="1" s="1"/>
  <c r="L209" i="1"/>
  <c r="K209" i="1"/>
  <c r="K208" i="1"/>
  <c r="L208" i="1" s="1"/>
  <c r="L207" i="1"/>
  <c r="K207" i="1"/>
  <c r="K206" i="1"/>
  <c r="L206" i="1" s="1"/>
  <c r="K205" i="1"/>
  <c r="L205" i="1" s="1"/>
  <c r="K204" i="1"/>
  <c r="L204" i="1" s="1"/>
  <c r="K203" i="1"/>
  <c r="L203" i="1" s="1"/>
  <c r="K202" i="1"/>
  <c r="L202" i="1" s="1"/>
  <c r="L201" i="1"/>
  <c r="K201" i="1"/>
  <c r="K200" i="1"/>
  <c r="L200" i="1" s="1"/>
  <c r="L199" i="1"/>
  <c r="K199" i="1"/>
  <c r="K198" i="1"/>
  <c r="L198" i="1" s="1"/>
  <c r="K197" i="1"/>
  <c r="L197" i="1" s="1"/>
  <c r="L196" i="1"/>
  <c r="K196" i="1"/>
  <c r="K195" i="1"/>
  <c r="L195" i="1" s="1"/>
  <c r="K194" i="1"/>
  <c r="L194" i="1" s="1"/>
  <c r="L193" i="1"/>
  <c r="K193" i="1"/>
  <c r="K192" i="1"/>
  <c r="L192" i="1" s="1"/>
  <c r="L191" i="1"/>
  <c r="K191" i="1"/>
  <c r="K190" i="1"/>
  <c r="L190" i="1" s="1"/>
  <c r="K189" i="1"/>
  <c r="L189" i="1" s="1"/>
  <c r="L188" i="1"/>
  <c r="K188" i="1"/>
  <c r="K187" i="1"/>
  <c r="L187" i="1" s="1"/>
  <c r="K186" i="1"/>
  <c r="L186" i="1" s="1"/>
  <c r="L185" i="1"/>
  <c r="K185" i="1"/>
  <c r="K184" i="1"/>
  <c r="L184" i="1" s="1"/>
  <c r="L183" i="1"/>
  <c r="K183" i="1"/>
  <c r="K182" i="1"/>
  <c r="L182" i="1" s="1"/>
  <c r="K181" i="1"/>
  <c r="L181" i="1" s="1"/>
  <c r="K180" i="1"/>
  <c r="L180" i="1" s="1"/>
  <c r="K179" i="1"/>
  <c r="L179" i="1" s="1"/>
  <c r="K178" i="1"/>
  <c r="L178" i="1" s="1"/>
  <c r="L177" i="1"/>
  <c r="K177" i="1"/>
  <c r="K176" i="1"/>
  <c r="L176" i="1" s="1"/>
  <c r="L175" i="1"/>
  <c r="K175" i="1"/>
  <c r="K174" i="1"/>
  <c r="L174" i="1" s="1"/>
  <c r="K173" i="1"/>
  <c r="L173" i="1" s="1"/>
  <c r="K172" i="1"/>
  <c r="L172" i="1" s="1"/>
  <c r="K171" i="1"/>
  <c r="L171" i="1" s="1"/>
  <c r="K170" i="1"/>
  <c r="L170" i="1" s="1"/>
  <c r="L169" i="1"/>
  <c r="K169" i="1"/>
  <c r="K168" i="1"/>
  <c r="L168" i="1" s="1"/>
  <c r="L167" i="1"/>
  <c r="K167" i="1"/>
  <c r="K166" i="1"/>
  <c r="L166" i="1" s="1"/>
  <c r="K165" i="1"/>
  <c r="L165" i="1" s="1"/>
  <c r="L164" i="1"/>
  <c r="K164" i="1"/>
  <c r="K163" i="1"/>
  <c r="L163" i="1" s="1"/>
  <c r="K162" i="1"/>
  <c r="L162" i="1" s="1"/>
  <c r="L161" i="1"/>
  <c r="K161" i="1"/>
  <c r="K160" i="1"/>
  <c r="L160" i="1" s="1"/>
  <c r="L159" i="1"/>
  <c r="K159" i="1"/>
  <c r="K158" i="1"/>
  <c r="L158" i="1" s="1"/>
  <c r="K157" i="1"/>
  <c r="L157" i="1" s="1"/>
  <c r="L156" i="1"/>
  <c r="K156" i="1"/>
  <c r="K155" i="1"/>
  <c r="L155" i="1" s="1"/>
  <c r="K154" i="1"/>
  <c r="L154" i="1" s="1"/>
  <c r="L153" i="1"/>
  <c r="K153" i="1"/>
  <c r="K152" i="1"/>
  <c r="L152" i="1" s="1"/>
  <c r="L151" i="1"/>
  <c r="K151" i="1"/>
  <c r="K150" i="1"/>
  <c r="L150" i="1" s="1"/>
  <c r="K149" i="1"/>
  <c r="L149" i="1" s="1"/>
  <c r="K148" i="1"/>
  <c r="L148" i="1" s="1"/>
  <c r="K147" i="1"/>
  <c r="L147" i="1" s="1"/>
  <c r="K146" i="1"/>
  <c r="L146" i="1" s="1"/>
  <c r="L145" i="1"/>
  <c r="K145" i="1"/>
  <c r="K144" i="1"/>
  <c r="L144" i="1" s="1"/>
  <c r="L143" i="1"/>
  <c r="K143" i="1"/>
  <c r="K142" i="1"/>
  <c r="L142" i="1" s="1"/>
  <c r="K141" i="1"/>
  <c r="L141" i="1" s="1"/>
  <c r="K140" i="1"/>
  <c r="L140" i="1" s="1"/>
  <c r="K139" i="1"/>
  <c r="L139" i="1" s="1"/>
  <c r="K138" i="1"/>
  <c r="L138" i="1" s="1"/>
  <c r="L137" i="1"/>
  <c r="K137" i="1"/>
  <c r="K136" i="1"/>
  <c r="L136" i="1" s="1"/>
  <c r="L135" i="1"/>
  <c r="K135" i="1"/>
  <c r="K134" i="1"/>
  <c r="L134" i="1" s="1"/>
  <c r="K133" i="1"/>
  <c r="L133" i="1" s="1"/>
  <c r="L132" i="1"/>
  <c r="K132" i="1"/>
  <c r="K131" i="1"/>
  <c r="L131" i="1" s="1"/>
  <c r="K130" i="1"/>
  <c r="L130" i="1" s="1"/>
  <c r="L129" i="1"/>
  <c r="K129" i="1"/>
  <c r="K128" i="1"/>
  <c r="L128" i="1" s="1"/>
  <c r="L127" i="1"/>
  <c r="K127" i="1"/>
  <c r="K126" i="1"/>
  <c r="L126" i="1" s="1"/>
  <c r="K125" i="1"/>
  <c r="L125" i="1" s="1"/>
  <c r="L124" i="1"/>
  <c r="K124" i="1"/>
  <c r="K123" i="1"/>
  <c r="L123" i="1" s="1"/>
  <c r="K122" i="1"/>
  <c r="L122" i="1" s="1"/>
  <c r="L121" i="1"/>
  <c r="K121" i="1"/>
  <c r="K120" i="1"/>
  <c r="L120" i="1" s="1"/>
  <c r="L119" i="1"/>
  <c r="K119" i="1"/>
  <c r="K118" i="1"/>
  <c r="L118" i="1" s="1"/>
  <c r="K117" i="1"/>
  <c r="L117" i="1" s="1"/>
  <c r="K116" i="1"/>
  <c r="L116" i="1" s="1"/>
  <c r="K115" i="1"/>
  <c r="L115" i="1" s="1"/>
  <c r="K114" i="1"/>
  <c r="L114" i="1" s="1"/>
  <c r="L113" i="1"/>
  <c r="K113" i="1"/>
  <c r="K112" i="1"/>
  <c r="L112" i="1" s="1"/>
  <c r="L111" i="1"/>
  <c r="K111" i="1"/>
  <c r="K110" i="1"/>
  <c r="L110" i="1" s="1"/>
  <c r="K109" i="1"/>
  <c r="L109" i="1" s="1"/>
  <c r="K108" i="1"/>
  <c r="L108" i="1" s="1"/>
  <c r="K107" i="1"/>
  <c r="L107" i="1" s="1"/>
  <c r="K106" i="1"/>
  <c r="L106" i="1" s="1"/>
  <c r="L105" i="1"/>
  <c r="K105" i="1"/>
  <c r="K104" i="1"/>
  <c r="L104" i="1" s="1"/>
  <c r="L103" i="1"/>
  <c r="K103" i="1"/>
  <c r="K102" i="1"/>
  <c r="L102" i="1" s="1"/>
  <c r="K101" i="1"/>
  <c r="L101" i="1" s="1"/>
  <c r="L100" i="1"/>
  <c r="K100" i="1"/>
  <c r="K99" i="1"/>
  <c r="L99" i="1" s="1"/>
  <c r="K98" i="1"/>
  <c r="L98" i="1" s="1"/>
  <c r="L97" i="1"/>
  <c r="K97" i="1"/>
  <c r="K96" i="1"/>
  <c r="L96" i="1" s="1"/>
  <c r="L95" i="1"/>
  <c r="K95" i="1"/>
  <c r="K94" i="1"/>
  <c r="L94" i="1" s="1"/>
  <c r="K93" i="1"/>
  <c r="L93" i="1" s="1"/>
  <c r="L92" i="1"/>
  <c r="K92" i="1"/>
  <c r="K91" i="1"/>
  <c r="L91" i="1" s="1"/>
  <c r="K90" i="1"/>
  <c r="L90" i="1" s="1"/>
  <c r="L89" i="1"/>
  <c r="K89" i="1"/>
  <c r="K88" i="1"/>
  <c r="L88" i="1" s="1"/>
  <c r="L87" i="1"/>
  <c r="K87" i="1"/>
  <c r="K86" i="1"/>
  <c r="L86" i="1" s="1"/>
  <c r="K85" i="1"/>
  <c r="L85" i="1" s="1"/>
  <c r="K84" i="1"/>
  <c r="L84" i="1" s="1"/>
  <c r="K83" i="1"/>
  <c r="L83" i="1" s="1"/>
  <c r="K82" i="1"/>
  <c r="L82" i="1" s="1"/>
  <c r="L81" i="1"/>
  <c r="K81" i="1"/>
  <c r="K80" i="1"/>
  <c r="L80" i="1" s="1"/>
  <c r="L79" i="1"/>
  <c r="K79" i="1"/>
  <c r="K78" i="1"/>
  <c r="L78" i="1" s="1"/>
  <c r="K77" i="1"/>
  <c r="L77" i="1" s="1"/>
  <c r="K76" i="1"/>
  <c r="L76" i="1" s="1"/>
  <c r="K75" i="1"/>
  <c r="L75" i="1" s="1"/>
  <c r="K74" i="1"/>
  <c r="L74" i="1" s="1"/>
  <c r="L73" i="1"/>
  <c r="K73" i="1"/>
  <c r="K72" i="1"/>
  <c r="L72" i="1" s="1"/>
  <c r="L71" i="1"/>
  <c r="K71" i="1"/>
  <c r="K70" i="1"/>
  <c r="L70" i="1" s="1"/>
  <c r="K69" i="1"/>
  <c r="L69" i="1" s="1"/>
  <c r="L68" i="1"/>
  <c r="K68" i="1"/>
  <c r="K67" i="1"/>
  <c r="L67" i="1" s="1"/>
  <c r="K66" i="1"/>
  <c r="L66" i="1" s="1"/>
  <c r="L65" i="1"/>
  <c r="K65" i="1"/>
  <c r="K64" i="1"/>
  <c r="L64" i="1" s="1"/>
  <c r="L63" i="1"/>
  <c r="K63" i="1"/>
  <c r="K62" i="1"/>
  <c r="L62" i="1" s="1"/>
  <c r="K61" i="1"/>
  <c r="L61" i="1" s="1"/>
  <c r="L60" i="1"/>
  <c r="K60" i="1"/>
  <c r="K59" i="1"/>
  <c r="L59" i="1" s="1"/>
  <c r="K58" i="1"/>
  <c r="L58" i="1" s="1"/>
  <c r="L57" i="1"/>
  <c r="K57" i="1"/>
  <c r="K56" i="1"/>
  <c r="L56" i="1" s="1"/>
  <c r="L55" i="1"/>
  <c r="K55" i="1"/>
  <c r="K54" i="1"/>
  <c r="L54" i="1" s="1"/>
  <c r="K53" i="1"/>
  <c r="L53" i="1" s="1"/>
  <c r="K52" i="1"/>
  <c r="L52" i="1" s="1"/>
  <c r="K51" i="1"/>
  <c r="L51" i="1" s="1"/>
  <c r="K50" i="1"/>
  <c r="L50" i="1" s="1"/>
  <c r="L49" i="1"/>
  <c r="K49" i="1"/>
  <c r="K48" i="1"/>
  <c r="L48" i="1" s="1"/>
  <c r="L47" i="1"/>
  <c r="K47" i="1"/>
  <c r="K46" i="1"/>
  <c r="L46" i="1" s="1"/>
  <c r="K45" i="1"/>
  <c r="L45" i="1" s="1"/>
  <c r="K44" i="1"/>
  <c r="L44" i="1" s="1"/>
  <c r="K43" i="1"/>
  <c r="L43" i="1" s="1"/>
  <c r="K42" i="1"/>
  <c r="L42" i="1" s="1"/>
  <c r="L41" i="1"/>
  <c r="K41" i="1"/>
  <c r="K40" i="1"/>
  <c r="L40" i="1" s="1"/>
  <c r="L39" i="1"/>
  <c r="K39" i="1"/>
  <c r="K38" i="1"/>
  <c r="L38" i="1" s="1"/>
  <c r="K37" i="1"/>
  <c r="L37" i="1" s="1"/>
  <c r="L36" i="1"/>
  <c r="K36" i="1"/>
  <c r="K35" i="1"/>
  <c r="L35" i="1" s="1"/>
  <c r="K34" i="1"/>
  <c r="L34" i="1" s="1"/>
  <c r="L33" i="1"/>
  <c r="K33" i="1"/>
  <c r="K32" i="1"/>
  <c r="L32" i="1" s="1"/>
  <c r="L31" i="1"/>
  <c r="K31" i="1"/>
  <c r="K30" i="1"/>
  <c r="L30" i="1" s="1"/>
  <c r="K29" i="1"/>
  <c r="L29" i="1" s="1"/>
  <c r="L28" i="1"/>
  <c r="K28" i="1"/>
  <c r="K27" i="1"/>
  <c r="L27" i="1" s="1"/>
  <c r="K26" i="1"/>
  <c r="L26" i="1" s="1"/>
  <c r="L25" i="1"/>
  <c r="K25" i="1"/>
  <c r="K24" i="1"/>
  <c r="L24" i="1" s="1"/>
  <c r="L23" i="1"/>
  <c r="K23" i="1"/>
  <c r="K22" i="1"/>
  <c r="L22" i="1" s="1"/>
  <c r="K21" i="1"/>
  <c r="L21" i="1" s="1"/>
  <c r="K20" i="1"/>
  <c r="L20" i="1" s="1"/>
  <c r="K19" i="1"/>
  <c r="L19" i="1" s="1"/>
  <c r="K18" i="1"/>
  <c r="L18" i="1" s="1"/>
  <c r="L17" i="1"/>
  <c r="K17" i="1"/>
  <c r="K16" i="1"/>
  <c r="L16" i="1" s="1"/>
  <c r="L15" i="1"/>
  <c r="K15" i="1"/>
  <c r="K14" i="1"/>
  <c r="L14" i="1" s="1"/>
  <c r="K13" i="1"/>
  <c r="L13" i="1" s="1"/>
  <c r="K12" i="1"/>
  <c r="L12" i="1" s="1"/>
  <c r="K11" i="1"/>
  <c r="L11" i="1" s="1"/>
  <c r="K10" i="1"/>
  <c r="L10" i="1" s="1"/>
  <c r="L9" i="1"/>
  <c r="K9" i="1"/>
  <c r="K8" i="1"/>
  <c r="L8" i="1" s="1"/>
  <c r="L7" i="1"/>
  <c r="K7" i="1"/>
  <c r="K6" i="1"/>
  <c r="L6" i="1" s="1"/>
  <c r="N3" i="2"/>
  <c r="S3" i="2"/>
  <c r="P3" i="2"/>
  <c r="L3" i="2"/>
</calcChain>
</file>

<file path=xl/sharedStrings.xml><?xml version="1.0" encoding="utf-8"?>
<sst xmlns="http://schemas.openxmlformats.org/spreadsheetml/2006/main" count="19578" uniqueCount="153">
  <si>
    <t>State</t>
  </si>
  <si>
    <t>Region</t>
  </si>
  <si>
    <t>Midwest</t>
  </si>
  <si>
    <t>Northeast</t>
  </si>
  <si>
    <t>Key American Coca-Cola Retailers</t>
  </si>
  <si>
    <t>Beverage Sales &amp; Operating Margin 2021</t>
  </si>
  <si>
    <t>Retailer</t>
  </si>
  <si>
    <t>Retailer ID</t>
  </si>
  <si>
    <t>Invoice Date</t>
  </si>
  <si>
    <t>City</t>
  </si>
  <si>
    <t>Beverage Brand</t>
  </si>
  <si>
    <t>Price per Unit</t>
  </si>
  <si>
    <t>Units Sold</t>
  </si>
  <si>
    <t>Total Sales</t>
  </si>
  <si>
    <t>Operating Profit</t>
  </si>
  <si>
    <t>Operating Margin</t>
  </si>
  <si>
    <t>Sodapop</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</si>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</sst>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_);[Red]\(&quot;$&quot;#,##0.0\)"/>
    <numFmt numFmtId="165" formatCode="&quot;$&quot;#,##0"/>
    <numFmt numFmtId="166" formatCode="0.0%"/>
  </numFmts>
  <fonts count="8" x14ac:knownFonts="1">
    <font>
      <sz val="11"/>
      <color theme="1"/>
      <name val="Calibri"/>
      <family val="2"/>
      <scheme val="minor"/>
    </font>
    <font>
      <sz val="11"/>
      <color theme="0"/>
      <name val="Calibri"/>
      <family val="2"/>
      <scheme val="minor"/>
    </font>
    <font>
      <b/>
      <sz val="18"/>
      <color rgb="FF2A3E68"/>
      <name val="Calibri"/>
      <family val="2"/>
      <scheme val="minor"/>
    </font>
    <font>
      <b/>
      <sz val="12"/>
      <color rgb="FF2A3E68"/>
      <name val="Calibri"/>
      <family val="2"/>
      <scheme val="minor"/>
    </font>
    <font>
      <b/>
      <sz val="14"/>
      <color theme="0"/>
      <name val="Calibri"/>
      <family val="2"/>
      <scheme val="minor"/>
    </font>
    <font>
      <b/>
      <sz val="16"/>
      <color theme="0"/>
      <name val="Calibri"/>
      <family val="2"/>
      <scheme val="minor"/>
    </font>
    <font>
      <b/>
      <sz val="20"/>
      <color theme="0"/>
      <name val="Calibri"/>
      <family val="2"/>
      <scheme val="minor"/>
    </font>
    <font>
      <b/>
      <sz val="26"/>
      <color theme="0"/>
      <name val="Calibri"/>
      <family val="2"/>
      <scheme val="minor"/>
    </font>
  </fonts>
  <fills count="3">
    <fill>
      <patternFill patternType="none"/>
    </fill>
    <fill>
      <patternFill patternType="gray125"/>
    </fill>
    <fill>
      <patternFill patternType="solid">
        <fgColor rgb="FF2A3E68"/>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3" fontId="0" fillId="0" borderId="0" xfId="0" applyNumberFormat="1"/>
    <xf numFmtId="0" fontId="2" fillId="0" borderId="1" xfId="0" applyFont="1" applyBorder="1"/>
    <xf numFmtId="0" fontId="0" fillId="0" borderId="1" xfId="0" applyBorder="1"/>
    <xf numFmtId="0" fontId="3" fillId="0" borderId="0" xfId="0" applyFont="1"/>
    <xf numFmtId="0" fontId="1" fillId="2"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8" fontId="0" fillId="0" borderId="0" xfId="0" applyNumberFormat="1"/>
    <xf numFmtId="10" fontId="0" fillId="0" borderId="0" xfId="0" applyNumberFormat="1"/>
    <xf numFmtId="14" fontId="0" fillId="0" borderId="0" xfId="0" applyNumberFormat="1"/>
    <xf numFmtId="164" fontId="0" fillId="0" borderId="0" xfId="0" applyNumberForma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7" fillId="2" borderId="0" xfId="0" applyFont="1" applyFill="1" applyAlignment="1">
      <alignment horizontal="center" vertical="center"/>
    </xf>
    <xf numFmtId="0" fontId="6" fillId="2" borderId="0" xfId="0" applyFont="1" applyFill="1" applyAlignment="1">
      <alignment horizontal="center" vertical="center"/>
    </xf>
    <xf numFmtId="0" fontId="4" fillId="2" borderId="0" xfId="0" applyFont="1" applyFill="1" applyAlignment="1">
      <alignment horizontal="center"/>
    </xf>
    <xf numFmtId="165" fontId="5" fillId="2" borderId="0" xfId="0" applyNumberFormat="1" applyFont="1" applyFill="1" applyAlignment="1">
      <alignment horizontal="center" vertical="center"/>
    </xf>
    <xf numFmtId="3" fontId="5" fillId="2" borderId="0" xfId="0" applyNumberFormat="1" applyFont="1" applyFill="1" applyAlignment="1">
      <alignment horizontal="center" vertical="center"/>
    </xf>
    <xf numFmtId="166" fontId="5" fillId="2" borderId="0" xfId="0" applyNumberFormat="1" applyFont="1" applyFill="1" applyAlignment="1">
      <alignment horizontal="center" vertical="center"/>
    </xf>
  </cellXfs>
  <cellStyles count="1">
    <cellStyle name="Normal" xfId="0" builtinId="0"/>
  </cellStyles>
  <dxfs count="3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3" formatCode="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Slicer Style 1" pivot="0" table="0" count="1" xr9:uid="{B81722CD-190F-4445-86B2-C946CE35B10F}"/>
    <tableStyle name="Timeline Style 1" pivot="0" table="0" count="8" xr9:uid="{BE45AA4A-3E93-4697-A376-FE9E8056A555}">
      <tableStyleElement type="wholeTable" dxfId="31"/>
      <tableStyleElement type="headerRow" dxfId="30"/>
    </tableStyle>
    <tableStyle name="Timeline Style 2" pivot="0" table="0" count="8" xr9:uid="{D6974B5A-FADA-4861-8757-057C45D5FAEF}">
      <tableStyleElement type="wholeTable" dxfId="29"/>
      <tableStyleElement type="headerRow" dxfId="28"/>
    </tableStyle>
    <tableStyle name="Timeline Style 3" pivot="0" table="0" count="8" xr9:uid="{9818AAEF-F2C4-4727-B460-2270C22923EF}">
      <tableStyleElement type="wholeTable" dxfId="27"/>
      <tableStyleElement type="headerRow" dxfId="26"/>
    </tableStyle>
    <tableStyle name="Timeline Style 4" pivot="0" table="0" count="8" xr9:uid="{9EFB11CA-BF63-4B1A-AB95-77FA11938FC1}">
      <tableStyleElement type="wholeTable" dxfId="25"/>
      <tableStyleElement type="headerRow" dxfId="24"/>
    </tableStyle>
  </tableStyles>
  <colors>
    <mruColors>
      <color rgb="FF2E3A68"/>
      <color rgb="FF2A3E68"/>
    </mruColors>
  </colors>
  <extLst>
    <ext xmlns:x14="http://schemas.microsoft.com/office/spreadsheetml/2009/9/main" uri="{46F421CA-312F-682f-3DD2-61675219B42D}">
      <x14:dxfs count="1">
        <dxf>
          <font>
            <color theme="0"/>
          </font>
          <fill>
            <patternFill>
              <bgColor rgb="FF2E3A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2E3A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 project.xlsx]Sheet3!PivotTable2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solidFill>
                  <a:srgbClr val="2E3A68"/>
                </a:solidFill>
              </a:rPr>
              <a:t>Monthly Sales</a:t>
            </a:r>
          </a:p>
        </c:rich>
      </c:tx>
      <c:layout>
        <c:manualLayout>
          <c:xMode val="edge"/>
          <c:yMode val="edge"/>
          <c:x val="0.38086751220970799"/>
          <c:y val="0"/>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c:f>
              <c:strCache>
                <c:ptCount val="1"/>
                <c:pt idx="0">
                  <c:v>Total</c:v>
                </c:pt>
              </c:strCache>
            </c:strRef>
          </c:tx>
          <c:spPr>
            <a:solidFill>
              <a:schemeClr val="accent1">
                <a:lumMod val="40000"/>
                <a:lumOff val="60000"/>
              </a:schemeClr>
            </a:solidFill>
            <a:ln>
              <a:noFill/>
            </a:ln>
            <a:effectLst/>
          </c:spPr>
          <c:invertIfNegative val="0"/>
          <c:cat>
            <c:strRef>
              <c:f>Sheet3!$A$8:$A$20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3DA-4215-ABFC-21D3114EC814}"/>
            </c:ext>
          </c:extLst>
        </c:ser>
        <c:dLbls>
          <c:showLegendKey val="0"/>
          <c:showVal val="0"/>
          <c:showCatName val="0"/>
          <c:showSerName val="0"/>
          <c:showPercent val="0"/>
          <c:showBubbleSize val="0"/>
        </c:dLbls>
        <c:gapWidth val="40"/>
        <c:overlap val="-27"/>
        <c:axId val="421843232"/>
        <c:axId val="421841984"/>
      </c:barChart>
      <c:catAx>
        <c:axId val="4218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41984"/>
        <c:crosses val="autoZero"/>
        <c:auto val="1"/>
        <c:lblAlgn val="ctr"/>
        <c:lblOffset val="100"/>
        <c:noMultiLvlLbl val="0"/>
      </c:catAx>
      <c:valAx>
        <c:axId val="42184198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1600" b="1" i="0" u="none" strike="noStrike" baseline="0">
              <a:solidFill>
                <a:srgbClr val="2E3A68"/>
              </a:solidFill>
              <a:latin typeface="Calibri" panose="020F0502020204030204"/>
            </a:rPr>
            <a:t>Map of Units Sold</a:t>
          </a:r>
        </a:p>
      </cx:txPr>
    </cx:title>
    <cx:plotArea>
      <cx:plotAreaRegion>
        <cx:series layoutId="regionMap" uniqueId="{F60AA06E-DE76-4673-8979-2C7A38605EE0}">
          <cx:tx>
            <cx:txData>
              <cx:f/>
              <cx:v>Units Sold</cx:v>
            </cx:txData>
          </cx:tx>
          <cx:dataId val="0"/>
          <cx:layoutPr>
            <cx:geography cultureLanguage="en-US" cultureRegion="US" attribution="Powered by Bing">
              <cx:geoCache provider="{E9337A44-BEBE-4D9F-B70C-5C5E7DAFC167}">
                <cx:binary>1H3pb+NG8+a/MsjnpdPd7PPFLwuEpO7Dx1zJfCEUj8Obzfv667coj8cyR8l48XoXECZgJJEtFfth
1/FUVft/7rv/3McPh+Jdl8Rp+Z/77rdf/KrK/vPrr+W9/5AcyqskuC90qf+uru518qv+++/g/uHX
r8WhDVLvV4Iw/fXePxTVQ/fL//4f+DbvQW/1/aEKdHpbPxT93UNZx1X5L+fOnnp3+JoEqROUVRHc
V/i3XzaHtDyUv7x7SKug6j/02cNvv7y45pd3v06/6YdffReDYFX9Fcaa8opKKogSnEvKBDJ/eRfr
1Pt22lDyypQIS2QyKSUXWD399v6QwPify3OU5vD1a/FQlnA7x/8/j3shO3z8/pd397pOq3HGPJi8
3375mAbVw9d376tD9QA3HpTafrzA1uMNfIQRcMe/vpzzHz6AOZhccgLLdMJ+duoHVH6PD38dksPT
1LwBLOQKAKGEIwlHJiR+CYvkV5Ii0yTIxIQ9/e4jJK8Q5jwm3wdOQPl9e5Gg2Ic4+FsXafCWuIgr
wijnCktF2ePcny4XjNUVx4IIhRgRJjXlS2xeJ9N5eE7HThCyf79IhH4vgkGnbwkPvSLKJERiqiim
iJOXywZjfAXLiinOmACcptrsFQKdx+b7wAkwv3+5TGDiQxm9IS6cXmFKGWZKYYKRGpfFi2XDyBWs
GWnCKXIOl5/K8w+wfBs3RWVzkajc+WDx3q3K+JB+fVIr/72pobAkiCSKSSWpKcCYnCIj8BXDUiJY
NIJhBSrv6Zcfjc1rZTqPz8vRE5TuVheJ0u5Qlod7vy4fqgr8lbdy1Ci5ArtiMsYBDwY2CByxCVAc
MQQ+AeMKDoo+/fYjUK8W6zxSk+ETqHaXan+it3an6ZVUCrxlzDEfNR2gcIqSIlfUVJiB+ZEcm2Co
XqL0e/Fzic4D9Dxygs3vdxe5jN7ruvLf2YdCx8GbugjmlUKmogCOxIxC4PMSIYkAQQrnMGaCEM74
S4ReL9d5nKbjJ2i9ty8Srf1D++5PXURPc/UGZolcKVMRE0tBGJNHfXa6kgQDs4UQlYwQRRWZunKv
keg8Qs8jJ9js/7xIbHZBWeq6CN4OGyANTC6YRBSbEkswNi/X0KjlhDA5cAbfo9dHO/jNFr1CovPY
PN/LBJvd9UVis9LtG7rZ4CMgQTkTlAJlA07CRLcp8wo8BMQxsDmY8Slx8DNhzkPyOGoCx+oyHQJb
x7o4fNVvulTAH2AMlgoDs/NjRIrYFeAkYbEgUzw6DKdL5TUSncfleeQEG/syl8rnQ+kD11rp9O3Q
oeKKYmwKE/QYJaCyJu4aJugKPG5QcuS7ETpF53UyncfndOwEoc+XuXr2ugCXzTlEunpLpQYYUVgd
EoOdkRx85pfGBiN0BdEQsD4E0WMQ+/R8PBqb10p1HqWXoyc47Z2LNDqjg7N+KMqH/mmm3sBdQ1cY
1BsQBIibikNO4SVKgl5xAb4agn8cnIdz7trPZfoHjE7uZ4rQ+kIR+qt4WwYOWB4gpEHVCVBnVBzD
mlN3WqkriRHkgSB4pVyONNCpots//FygfwLnaeQUmtlFQuM8xIf2UDw8zc9/v3RMdYUQzLhkdIxj
jnN/Cg1EOoAIpxAKQaYOkANS+xSb10h0HpvnkRNsnMvEZgnIBG8Y5xyTOQANZOFMU1BEzJdKDXic
cVVRxeG0fHTuTpH5uTzncXkaN0FlubrIFWPrNH24r4L7unp6cP/7RTPqMyCkGTCdAA5CYuIVCEig
mhL4tWmQ80ppzgPzYvAEHfvDRaIzh4gn+PqG/hqRV0wxhgm4A/ibpT9VZxLIAQmeNpEmhcKDHwi2
Vwh0HpzvAyfAzC8zfb140IX3prlrcgV+GZFAqHFI6HCKX2ozaYKjDRkgID/PAvMKgc4D833gBJjF
ZYY5q68H/w0ZAkqhwkaB60WxJJhINYEFY3CdmTIFooQATTDGP6dG5qfinAfl27AJJKvLjGh2wb0f
eIe3ZAYgkSOoUAIwQaNfNqkkkAzsC1ICEtqKnku3vUKi88A838sEm91lmv9VDAkcHbxlKhRiTVgt
FFg1KIwaDfwL+6Kg1gB4gu/c88Rdfo0855F5HjlBZnWZFmaVfg0Ob5pbU1ewHGBRAA/wRMW8gIZf
gUcGtgdqp+Tos4Gqe6HKfi7QPyDzNHAKzP4ifbINTEp9H70hPWOKMVAB20HPF+CAOiNSgImhXIw0
6LRu7TUSnYfmeeQEm82fF4nNSJ7tHrrg/g1dAJNeQT4a6H+oTFP8THkU4leQrgaHWgINio55ndN1
8zqZzuNzOnaC0H53kQhtdR2Ub6zY0JWCiUdAYCo+ctFQFHCq2BSGogFw354LD18qtleJdB6fk6ET
eLaX6T5/rA7+0+z89zwAkGcmAfIFIUgOjDWGU4pmrPgEJ+5YyTHlAn4mynlEHkdNwPh4mdH/7hCk
b0hlUnZlQnU0oMCgLIOCKnu5Tri6IlAZRSFLLRD0GuCJb/ZTcc4j8m3YBJLdZZKYnwII+9+6aB3o
GDAeCmD5Ru6fai8hrzj0fxBKEB8rosbSwlPz8hqJzgPzPHKCzafL1F27Q9G/bfUtlNKo0TNjaswB
jBzyyxUj+JVAAB5UrH1rNzhF5jXynEfmeeQEmd1lMgDXfvCGDhmFlDKQ+yZVUBowGpUJJwMcpgA3
jQE5AAz02ITzcsX8TJrzmDyOmuBxvbxIJ2wXAOlfvm0hAAfjojDUz0r8VOF8qsYUNBmMLQRjJcCY
JQNe4MVaeY1E54E5uZkJOrvLDDA/PRSJTqunCfrv3TAgMZFgBP6Z3zoJJmoMuGdOuOLSlI+psqff
fizSeIVA56H5PnACzKcL9cegMnL8L8uCpwn678ExQVuR0bpwBCl+iDQnXpmEnjVYL9/55R+8stcJ
dR6gsWLz+x1NQNq9v0jd9vmhrN49uzaPSuYNYAI37LHX8wdKE0FTIVSpfUuo/VCd8WqBzkM0GT4B
6fOniwRp5DWWhySDosG3LNag5hWXjIMBAk+ZQq3MpMR27JcS4Et/97YnvvSrxToP1WT4BKr9hfoK
YIrelIeGss6xDworKISGVPMPIEGZLSw1iImgFOpY9UmflO23+vSfC3Qent3TwAkwu8u0RvuH5vCW
pQEjWcM4ZNMwlKIpSENPgh2MOVgiZkL5wFNm59SD+7k451F5GjcBZX+Ziu1zUN7rtAzeNtkJRZtQ
u/nYkvaD+VGQ6wS3DpLQx+ZcOclAv0qi89CcDJ2g83l1mWbnWAP9/6BtDSrNTCgCgPpahsWPG0II
yHpCAeHRJJ0p33y1VOdheqyCfr6rCVZ7+yKxemzFe/N6dUjmwEKCfmlJHlnOl6HQWK9OwCYpPPYV
PDZPnWq510p1HqmXoyc4vXcuEqfrKIaKmzfdXgVW01h+xhlUo59rlIJ06beywh8KCF8jzXlsnkdO
cLm+zP0IrosH7027caA115RQ6gy1TpCo/iF78NiNA525UHjzlOs5XTk/l+cfcPl2H1NU7i5ytdw8
pGnZx83hTXMIwIhKSH2OBU/fGwROyTchroDaAf4aaCAgeX7YfuC1Up1H6OXoCU43l5lL+AA4wZZY
D2+YfjMZ7AoFLRyQ44HDuP/NS9MDu0ZBaQdsYPSUCpoEp68S6TxCJ0Mn8Hy4TIr0w0P3pvusYWji
gCZD0F7Qmwtl0ZN6Qui/MSGToAS04By7QCY+9k/F+SdYjncxheSPi9Rsn3sNm+F5T7H6f8+4Qb+0
goIbCGpgRygujonPU6UGbCm0f44JIFBrJuRHJ+nqVwh0HpbvAyfAfP7zIoC5/9cd+k750BdX/t9u
TajACQO+gAv6rcb2pTaDJQNd7iYiCouRiZumrScbB/6zWOcxmgx/cSf/n3Yl/OcdC79v6egcqsPs
uBfkyaaF/372eLuwP+Vk6LvTCXrxXD4tuNVX2C+SybFv4Psek+OXfBv5yJ2dtjU/fuPJsIdDWf32
izHyPAraeTmHft2xJgFI1BZI9fEUoUA2jFXuR8c7HQPX336hY4scxLYCaqzG7cFGBqIcN4iBU2P/
PIPeUygmAboPg3RPN3ij4x4c1O+z8e39u7RObnSQVuVvv2CwkNnjZaOYsJsIpKgwJBnHTRJgAx8K
P5TdH+5A7YxX/69BD3ltlDW/jRALnLSI+lVZeavKQ63t1Uk6S0xmQ5eFZ1UKRwve6k2KkJ7rFifr
MpP5XBVqGcY12hlx9PfJTJ6Rbuw3m0o3FpwLBBsLcZgg0Een0nmso7HwK3rLsbbyQdNdrIzcqqTB
VkGMbzV17xjW3Ep1WDu9NmIbtsHDy9orqS0SGcwiD5eWOxSWL1m4dYdaWagXvmXi1r+u3WCeJKml
B97Ypnb/+on44+RNJlcpaNZC406iUKE9Tv7J5BZeFbWFxvR2UF32ZzHocJ8PYW5HIsvsbKDE8bCv
bnxk1Wb7Z++h6qbCZJNw4W9NnwZb4sXrvJLpXujYlkY0q2SFP6qsWAXakE6auMk8IHmxapryjghS
blwPW9pNQsfMkNgmRnz7k3sap/zlPUHnxriZkAKfy4RdNV7eEzEDL1VhbN7Cg54uihIJuymEN0et
t6pJWlvCx2wbwfMxzyIpl67OjTXDfr/tqNsuApl/lF2fb0RizlWY4z2VH0gQ1DYJI3rH40JbXoqt
TnkV1Dt9X5dnnqZx0fwoOqwdCisKVpU5eZrSLHVrL1PkFmfSRtwI73q8aJO8sOIkcG3hNf4mHXLf
Cvpo19Rx9yUr7Uq2c8aMZhkGWM1g+QaLzhu6uVnrxGqjNli0fmPncAsbIyQ7o/ECuxelskiR+tfS
MGeVbtHGp6p0hCh7OwwitXa1iOfwbNQWp/5gQWefCY9k2c2qhKhZHgyhHbW+P8+5DhZGm+mlMK+Z
p5EdU+0tB3fwbzPXdXK3yqzaUHiV994+8LnaHQ9R6IiGJwvG/douIrTruzxYscCo5jgpLeoiarWe
7r8ozStLtsHnxtD1LjRoPANV0S1K5JqWDHE4p6hqro+v2qi5icIqmiHTKO+gLEHvUe6uNFYLmRNH
tS23Wh594AMt7KKL8MzAtLL6sMhXXYkKpzWyrz3v1CoJyj9I6rXW0El66+NsyZKyWP473qO38gPe
EFvDhhaEwRYwFL18VGUrzboTPrk1SL1tRC2tWBbFwi1jK6pjuoLGsX1rUrnSffnRD5g5ixI5WNrT
nj0QF+98nS1qZdg4KoZtXOPb1nC8qOgsU/WDMxRqp1iqPv9E7FGs6QrjChQzVHmC5GqywriBRNix
At8OzLBBcft3XsSvTRElDuGJnOcpCQF4T1mQAk931C/XgRG9L9UBKUQ2HAV/S08Xyxa2P1yVibIM
6iczM08Hp/frYPHv4o7J8qm40Kltjl3DCtTCVEc3SqVRHnX4NnFlfoP60pZ99CVo461f69qWMs2d
MJVrmdItHtJoi73wYxDJCgjxf1ve494lPwoCjWXgG4E0sH3zS7jdXlRgmgClOm3e5xGm2+Jz7Id8
qwPT8pFRf0qaPyOd0vfBEO080im7agm5Pk5lX1bzoG/jfZFW1Bn62vZsA4VkleVpZhUlZk4QGlsA
p7X8NF02XSJWJGjumojqfZr369bFau65uLQLkaOtYaT92gjjP8LIN4BP/rdbJWceERMoVXApgBuH
RPlEkxFqaJUjF92WULhP6zbctBIRayhM4cQhu+vL6G+u5a1h5OEsc7v4S8jNHe4bPiOBOcyzsKoX
vRyKlS/IhlQJaqzB6BaDSg0nN1LP+neB+Y+GXEC1/2gz4B8UzozYnVhCnIUoMMyG3BZlJR2SBM0C
lPRiEPV91lfiGqh+08rjwLdqEbFZLZDeJEVIV6VJnDpiN9gf8Izq7p7JRm6xH0UOk/oLxJ6NDQa4
BRVqRiufhNftYBoW4Y25kvQzrzy5RL5ZrCPtZ1YKv7CsS3Ptw5YezphMnxfIzK0Gi2RbJ32yRRks
bk9vBOnuIkTktooaNZNhgZdGJxIraubpIJt9LpsVWAV5HXZD5aCU3KSlx/42wtpOgwzfGrVYm2Ht
rXWI32PlmR+TzigsTDRds1JbZpp0O5ebxjrxixkdb4oUZjP/93mno66Y6BIohYEWV+DnTWjum6jA
MPbcWvYK3yqVxYMthuau9we9GURRLLnBuztDNa0dgH+x7fuhtvy2X3Hdq1ljJMUyQdSd1yVdDxIv
aGrs69qsbEa73A6R16zC3Hc8qftN5n2sm9J2ofNznuV15nCzDiy3At8w7el7L+Vq3oThdWSk/IOU
hh2nZDOYNdlJnSEr7912RyI6H9pomUkdv2/ywbRVReeJX6fzDuyg1YYimyUsUiuii/onTyiGarkf
ZgoYcthlfKzWhgD45RNqdKRuuEvxbZeln2nuBZas/T+iGB7EMsfUkdzoLbctctsNkmTD+sry66S1
Itplm96NS8vM+l1qih6SEv+22PnUbYFtTkGnQeCAYEutsSvjpWRJ5ZEQRX1522am3oRtVN5A7jK1
VPTRzQ25LYSx7QyaWkYWFA7mcbpw84FZkmeGfXx8MzNqlqwvmFURw9wVkmorqBu07V21G4g2bM/l
8YKSzJjTKgrmUTlETlX7/Sw1l15N0V1rfm452EWjHbA1ZJwuI1EdjDRuV9i1UmMIFknM8pmmqWd3
cbbo80FZfp7FFi2Rzcrx4Td5aqMmM+0kyJzO9WurCpQ/x0IXdkojZvueyuZmgjqnZaZjYtzvo+gQ
Rn29DepZFoNqBt9Dg69OPkUJxvNGmoXVZFkyV15b2L6inl16pLSZpsPMDLTniDSIf6Z/gaKaPC4Q
LsH2ZmLsYYKsF/wpgZegDDJSIg9679aIWr1PjKGZUyMWNkt9YWtjy1j+NXC7ai6GXq6qMFgrM/U/
VINRrFoWxbYv/pJdEe1ZX1NqETEMDs1ycBsxWglRSN9uq76aM4+Wdsj/iksPYpuwcWe9atFel8G8
rqLoBuE/qyrHd5Hbfawajna1vglVdI0aw3NgwtDCD4v7oOaLxOpQZ0FyyL9rG8LfJ5WxjkyvtkhI
mllKZ10TdHMJS9oydVDv0h5uqaEYfNXQs2vlIQcsTripw9BzuvhOBHHsDD54SQ1XSy49O5RFts58
GVlc9ukCFRlyko4Su0xFuzV51G0fX5H6tkvoWridOfMC193ioJyhqIuuWd7OEh3llmkUYiHi1Mm8
OrdKhtJZJju89CJyp4bWve1tk9fblLeuU+XhZ9yKYhkSve4KpWdD5FKrGHp40uKhXPhpYsW5CK49
XyorD7NmIcJSLOBrTcsrw9KpWheCsZrmVsS60EG6z60OnN59Hv/RFxivagiv7aFE3ox3ZN3kRr9V
GU5mRTkrFfgDhdt2t67MPBuHdbjvpQ6tzlV8ZnbJ/VBH/TItfLhPRvcdrbcGA2liO6m94toM/NxG
UYmdxmxNqxM8tRJU6VmHpZ2w5iEkbbxBbblPmhgtuHQ7p6h7mw9GfUtbeHoA3niRJeIrDg13Ufi9
sRva3GYuavZho8ybpgq/lOZwSGXqz8Mo5rd92ltgM/CqkfyGFu4fRegPN4Fu5xRISafA8ECE1Jgb
WamXecTjOdPlVxoTsurEEFpFI9GHotIrXaJhA7AFtiH1GhxjvDSZ6dlxGe0DoxtmYTYkForibBP3
/CaDpbLsMlXtMgfiH3ehUn8rdf0gsZbAJZThLsb9AAbcLOe+W5Z7tw/KfVwoZ0jqYgUZ5mRDVD8D
OiO3YxfsrcpVbw1lm+zcrNzVgUAWbKPa3YqS105GDLtJ4bY4/HmRaxmT3Eqkn82DwE/nmunMEm1S
WG1fc6dxIQrzhhU0KET7Nv5bx7DAulioJUb5XoHMLrhc2iu7XW+6nlND84kTEOB0rBw8cFDIhXQM
k28q3tSLtlDd+FFx7Q9eeU3jobIGIF1noY/iTRFn3kwzmjk+5fCooe4ThVFbA6EUqAFDfu4MuP9m
WGalqqxooOgmrip00w99exOuWJqEVlDBJJVhllp1YhIrUVlqR7BxwD5r3HWlKdsmPj/UbhTMmBiW
QdXxaxw3+SLWZWq5zGC2J4fM5sLMZqRQ971P7bgxv3SuNBZNWLqt01V1bAl48mddFw1rc/BA1/rV
g6jCbq/Gg8hQauUSSCGI7cTG9d1o0XTx1z7xvJuhaquVQdwbLV3byAf6AQisXVG43i7gJrZqVTRL
7Befkjwi77lHNr7RD/sALQRwD1Zjksgy4LH9KxiGr71riIUeksjClWq2Q4YtcMZ8G+Oi22Tso59B
LBQNfmQnFFtUDeLm6Mt4YXBddkawd0Wx93zXX3pZ4i68SKQWUBng3zU5tUER8JlfNnrdCmHn3BU3
te6+5Lxax3nnv6cRnbmMl7PGHP5gfp/Pk1woC9d55OSN0B9aep2FwgL1ha9BT/lOnYXLkjAPOJHS
nYuocUyeJHYFeUcLN12x9Bvjwa+wuaoL98bU2rdKVdOPGJOPhj90s0662uoDVsRWDSHd+uQlRO/w
ftGRJF1DNJuvm6DO1xAWZY9vSdnpY5ybr2WorkErD3OqgmzNUjmg2dCBrn58j3xuuUEpbZVxvc5J
9+3gd8aOiFLMOwOmtc5ZcXIo1BoFGVuJlMLz0YGWnUF9yFcXqWJNTfCLuHArJ2KiXwfjQXhDv3Yz
YRmcNMscB3YO5m7tt02zICRZhZ7Rz5K+OTx+7Adbn5NokVVpvS7GQ2K61boOEgKMCQudOE/KdUJd
R0BIvwy6ro+t3qjL9fHgY7NcGwgOVezf86Qt5jyOY8tVZT8jGvXzNo0/etT7WPC6WMgmAncqTeJZ
KM10HfcxGCDfV47Z4GAjUlgsQ9EgKxv698QHRZ2QJAZXaJ3WHVs1ZaXhJqNvh8nboQ1TZzByZglV
hrOWZp3VlOknYrQpOAeuXh8Pg2iyx1fHt0Vv0GVThrYK/RzCSDiALc7Wx7fHV15rprF1fB92el5g
o7RNkV4XHX4fxtRbGRWYZBELY9GCsneI31uFT5RT82hYaK4/YAo8aOPVpdNE/Q0KwsIxZLUpcm3M
BH5AGd+1bRhaUKHFIaZtsB1J3lpVPuQ29XLX6aAhclblLXLitrVlG+p9rD5U8Ked5p5wo5lBYGs5
VS6GNmAW6MrOqpuIO26bzQV3DcvPXLv2WW+VvaZWCdtqWG2ewEQBX7FuC/S3oYyDIpETGAKWpw8R
blTFqyJsZ0XlLbsyoo7XtDMBLs5WRn26YtpfyRxsf0xxvoR91lMjmLcyrZ1qKBNwI7zaNnSzJV18
jNVjG8fGe86CyPHdCuhML2NOgkVj92a5AWpomcYSHoikVRGwggMstfEA5mulvKJcHD8KjTxdH687
vjp+9nzt49h/PP38DcwHcrBqDN+e/mZSgkq1nn8my1GwUH23Ofnu6HgNyZt4gVOxzvoehjx/eTZ6
Ra6fPxRlRobZ8YQG9TTYUVMBIgPEesdvOJ55HncU5fg28jICPr/nYK83HFaEtRWn3TwMYYVoyUxY
fRAgSV19DUN3YXQmssBPGxyiXDO2uBvU6+NhIKSw6xCZNgsrUPg9npO+qewUy9zuoJLWliyC8BL+
dNcG8Ug6kWog4oBGAsPOyL0fBnwVIJ+t0yZn66hlYWql0G04Nyr/fSslrOTj6eOhhjhoLYWKbJJn
1FapGVD7eAasIFv3YbgpwnBYHK87fnQ8HN8mLKVLgzGnHL/k+DmL5bdXWYyANUChcp4HgCcfgyWG
zEOS9XLJ3MQKpVGtkqga1qwA4+kaqCR2PBi2TAa2DP/wWvc9S5icAf2k167HqsE+vkwToxzsMpMB
qLXx3PHQcpShWeiBm6szcMLq3FSOi8ECHA9KN99eHd/6oZuAQaDw6D5fI79f/fzZcdzx6snXdF4Z
z1QpQfu0aKBOLQiQCGRcEhFsqTGMPvsHr2qDOYEcADhASZesnw9pzvnphz1jp6cnb4/jKqgDPvkG
r/dlbz9/47kh4A40lsBR7vg1cB2PVyeJVt9eDmYHUjyPLIOoWjAwOYzWoOWJu3Rl8CT882XPP2oE
MI/Pb4+vJtcds2HPn53c+PHMZEircmM2mDtlZjcF0KcVfZy5robuzMw+fk/mDmX1Ho0z5iZRkiyP
M5NFTZosBySsMhFsecTsGdHjW1URCMASHcPx8fXx4+dLj6+OQAe68QYgWcYBTYON3k5FMizMMFg2
iIDf3w4qm5W1dnIIxOtRzRV9y4bZ8QnoBhKWf3SjPlRH1cELiI5w3kLgU5YWS9NkFZXgPKWk+3Yo
Skli6/m9yzzDNkqfWRnm2UwMDCIMeLiOX+qPFpUR7AEv4W5iIwksZhTzAMnWPs7qEZcCHN85yfWH
DKK6lTt6MGQEeKg+xkE1O07gZPqPn51AlB0f08dZf37pRhk8NkFdf5G1dy+MALJYLNCbXg+dNdQy
s1Qu4G8hdu6mc43WiQfW3ekoijwrg4gLybk0SjkPwkwsuOvWdjfmMGnURjMhan+WwV/TWTSqTm0N
rqQVkqHYQQpi1+Uk/8xuDO6aW5neuph5q0j1Kw95wh6051m1j/8acEn3uUYfWNsEK1Lt6wgVG5XQ
21wWZAlEy1/BPChZv6ciimcUVDDYPMgSlXkx0yTnu6D2PwyFIcBFoB/CNg8XPJd/aVBWVh2HyAra
xp8ZAdj6LlBf8iLFe123wu6o6a5Qb2xiNwNqjKMvypd83pBwWFYS/8kib5j1bWDVJDFs7VXZdTTk
86JOW9tFbjdPWwjoDdofgqH7khqN3gQhMFAIQfAEGSYCvoHi86KMIMKPBLE6U3crhbv7ARLA8zYx
1ML1Su8GlTNfOGVKi9vQ6z8xrsWqT8XX1E36OSprtXRZ21rQ13yXw99/vBPlkC+yJvzYJLSaQXI4
dnCfeY7ZazkLk5YdSAOEmYkHb1F6waqFxXDtaWCrAj9u5nmgdypEn1lPGZhYV9lB0nkOTPs+7WVt
B0V6b6Qo3TVZF4JpDJfAg96AQso3dOD+Kg7ifRjyZhXz6JYqlHyoG88Et4j+1ZEefSriJRSH6I02
hJgrA2lHkn5R80aC79KEK1d6s7aPwBSGuVqXJnAGgMf9IMx9ozK2CVywg24XzSE79HeigaeMUMJt
VKbYZrkXW+sE8kDbpJbpJxlBLGZ+6MpCHmIvMCyP1GSJtRcvRG5nVVdvIw5KgeEyvyFlX1usxIu4
xGqba2nJyujAz3aHWa6b66av86XAXX8X+MWS1cgyBKtvSdUBhWL2kKNMZLTxqqCERy2EQA8MnSHF
fqCut0pDSGKGqYdtP17U1W1Vh5FTN1Ru4yb75DUCr6gOVnnjxvO6Bw4RsUw6hRsltmx6tula40u9
jCN623eR2sZ+Ulso8ZtNgP8yDKO1jQbSCX3p9RYdKmW7PGcrk7OFummUNZD/Q9l57Viua935VQzf
y1AOgOELhZVD5Q43QnUiRUoiJVIiqaf3qNrb53ifC+M30Cj06l61okTOOcY3pnIPy4W8FRCxm1bk
6tdQkO7GiuAN/g0qWHTouyAwDc5ucbMTDixnhioa5vEczNkzlVF4Gd43WM5vuvgRSvfkurF9DLr4
ezTF9oHYNjkJ566w8IZbkjEsYoW/Hmdh/coJ9TbbOXkOJ37tw5ldlG9/jjM0KrLQ9Oq8wdSLgY9U
+LreYK6/5F7fGJ/ZZhz4fBiVeDNRLo/oT4+AIvx9F9nLGjv4F916lPBNUjHO5zXYiiYMGV4dPuBy
bmPv0Lvtlcl+fuG2ZG1oH3i0IylRj/nQVbNIT16X9JCK4YoGfYYSqQ8rtjm7n7vY38O0sRWKTVJS
j/iXnKZiL3r4B9PoyLno0mpMIgtZk5cz10kdAT056634Ytewv8Rq26o1XLba36AROn/r66iNozMK
L1uNQ8gOwRRVRmZVG4xLlQzsqzN45ej2vTKZ9VdPmKwM1769etn42+nxK5XZDncZd1HY4uj2F3me
7LI8AT14DucQegJu1u0mI7gtnoYX/6Pot+A2yvy2UK6OLvO++eiKb1rqrnQ0rGSUdifeb8MFtuvP
0BcvhVUvmrh8R2R2EMl2ZYP8Krz5liaz3fstvNbCfvM1D2pcPMg1rJjb+sN+DKLfPjuaoJjfg69h
O25Xj3rNPB9ltgQvnfveZVF0FGv83YRLeljY+qQT9ifhbD7YHr5JIqDmDrRe0cu+KDjUJZyG+Ti4
p7yb/Ga1aVrF6bg9mxUKYzTiC4hStc/QtfYp817Bmh+y7BL2LHyhUV5b2AGXZAqXEs5DVg2eR0qX
r/7ZEf8o6LxbE/dliyfVSKL0LVlH1ggxFU2RPfsmni9k1BD6qa0tW/O916IDdF5G9gx6VJlaUo6d
uYx+712TpY71Ip9DlUPSiuSdLmao8y5YLsP2Qxg3P+aQ65bQPKOUSxsD98D2xn2NFL9GUX9REaPP
BUnpPqBsOk1qlqocDX31onZ9zHwIYVsB/GdLl8fV/ezCeP7hqXSq5bR1peY4aKFGjmijTVhmmXXV
vBIDDYjLR6exp+W9ktXyYfThhJgPy/a46ng5ff5LG5H5HNnxN2dFf0jjpRqcSPe+HS+4vrB32BRq
qHDraK1anDBSsH0n8TwxW+WVMLvsTGJwXiwDhzTM2avTaTkTQSuXD+yu22XGYT3A8Shm/LDj3Q5J
f5q7fm5wTFQqDc+LwsaQpVLVUrtfaaJvTgRBSVz37vlzdiTjx7I9QIt2Y4zzG0UlSq+52PXaQrp3
gB4WfdhQQz1kqd6fIl8kR5t7WeOvk8bWG3vPPU9LzMn9M7rFvMmEnbifdgBF+u5J9USUqiN7X7Dt
gRb8PaJOXNU6+qWCT33Sj14GEzCd4h3DQr+H7YJWPs72kxsJ9O4BexhU0TA9riI1r5BWcPh6eivn
JKpEROJTjqs1o1Yy7xDn/X3P0MLnkymuMSsAD21hWVhub7N5JPIbnnI7GnwKOxdsX2k6x6Xzqay4
tyo495Gr2hiSaYtPppJj9qoFR3nhJXM9zG1WBpx/Ib1u4eiFW0VNqHZz6iDN+fB2ZUvH0le02lCp
fo3j/nU1MSpYSKxFO+nadSZFPWBfeDKGgMtivjOG3O0M9ZOleBHMi7Kqy/uDiVy+hywMcYWIk5++
w7wLbn627PFBRsNgvkWjCpo0Ib/JDGdOwGd6tNZDWanpJSseLFnTOhz7Z0FwKK9dvtYqwPKPEgZH
hdvuwRaxU4Fe2ehM3bcgUU1K7FuHrhkK8ta9tOlyJaRNqilx235zRZW38SFixa9usv3eX3G6agBE
DcvUzeN6rq2LGqbi7Isf/0FV1x+K0GT1mIw4XBb5G2bOU7KE/q/I6yAkF+kX7F6y4S6rcYHa8FH2
2Svdhu2dkrQtF7aNOD4m1Iwrz88xT+dShpO3L7KAll5iiqMiJ2yh/ps/jT8yKZuiU+bUdsFWunjz
ILO1y2UjtLjIdLgHaYa6HvRI0/VLd1AcncaMWvqCVnwpePboqY/Kq+0PS7vwPQ/yx20a54P+kEv8
rYPLFkix6/tJ7oxNa0riBbJwSks6GAAQjKNR5iz9VpD+e06HoUz6dLqYYK2NseTsa0dLzo1/0Hwq
KkOih3wc8odkNPs2g4LRm+4MS/AAKRu6Srx9m4pBnCcsBgp2TB0skOFEFEAYIbo9TUv0xMDMVH2S
6sPkKVTLKe+PMKvw2xaGXY9in/aRrfwivABKgF4cW79krzLz2lL7um905gNEKvIHaQt34qH/DRd8
l3UfYEPJYKqOdr2gVNB4BTI6yMz+mpLgbt1OmhRr9ZC154kXD6BA72EAsSWYxiPfMl7pQdXdkGQP
ExPfZMDP3SK9PSY3qdLbsrZkcN/2yuDloKxiYCL0eqTB8MSctx6LfOG19fI/KHiiszertpyLeDva
wBxT7G13TE45zpNBVbHmIyRc+54qGDCxt3Svic/vQ6xO1rYom1K17bp54g3XGdSlKMFJH+tK9+lt
pNFQ5vx7Il32e1Tteyy+dZFvn1Lm3/sl+iaAlt6zQn4ZCx6cdBgPTSiVQ71pWriASXLwguUsuJEN
7YD60TEYrumEDhgbC3DLdbiBxTrRj8ccEt1XYZVORfCy9vIQee0Ap23LT5omsL78/Ilj/e3dkpx7
oeeKObBzgAuHvS/XcB/ENm9A2/6BNv5E6YgPS2T4+hQrU5m6w0aCb8K0V5RH6oSrZ+1nRrab34E2
mO3Dyi8ZGb5NsQkeQlrIMpgmWSdCbHeLb6KU0dw2uQcdP1pKEeho3zr94HS+HHnSnkT8nE59fA20
TipLAnEN6frYs7TkIu2uRdu7SoKa2vWBPJEioFWW53T/iWeSrg+b2KP9DutrBb1EweRIZrhBiSwF
XWU9fxTj3LO3H2sE/2ZhpPzESwYqKswxzG7GqZ9BLqoYBvVlzc3Bz9V2XFIhKnwKDhbwNuKRu/rz
GAcmW3MyyKPpzB9giHsaTPhdHsPth1lT2hB2dWdRU/rxeVr63xPRWw0Mx0dxJPgpBT2atkPwREvy
RnPvApdG3Ij97kmAmjlEyAcA0awmE/b7zx8csOt1GtwXw7PlgMpvuGxDchjyCf3ZSIcqZiCR+lxX
NHbDAe3Ni8oFCouvao6BShYBKdtUtrsY3EhjDHqQT9tJhOuJmTa6snZ6+1sa6L3oSLh3FvhHyy+4
37pzwE23RBaXEf1IydA41xybzYEX+S84/gcsBst5Uvxx4jw4E5bGu5a5s4syfOF+4l3jwmxVO4Vp
HVjvKTbuN/prdfBc8iO0Y18zb6QHQ0VQoic690nyFQZffsw5LQDk+r/EJg3YoNHb4YpT6rwsVMOt
kAe5Cg5HzFMf1kpb+6EGpRsvTTTG0IUENPh47osqNhMv+2KYjpCAw+OkcZNKG4MjcP7Jy4oOuxsX
jRrFWjEYH3t0xHM54OSqINv051H4rHHD9pD2g1d/gDbLDO9m7CZRBoUFjNSMoK8atS4HGBHRl0T8
8jfUR06Yi0Y3dkQd/gXHjDqr6ElD1XjkvLh5EiqN9v1ht1DfPriQllrTtMJh2pWExPFjUnhn6Aul
itl47XW0G8kQHVK/ZVijc7rbZIESoV2GKoTyegqZt1Rrr1DPA+vakXHQtYq7L5gIxK/JPLZVQrT+
ELi6pqdZsafO5xU4TLP3MtSZEtTvGQ/m4hanmJvcIVUpaLc5bEvvQyDptfolu7W9WkkeQrJiglpb
vFkdAFEe/eCMfVeXTOaq7NAtfmR4TmMcoCTt4+GANH3URFkPTi5ZGri+023oxbTXPGKV5+TQeBGz
tXBl6unwKXbstzDwWIka7Z63yXIpBl4cEhhl1aiDP57yo2umhmZb5ulujFF12nWnDUdpZed8OYwp
7HP+YW7Ttg9u3nDgStCLhOUFENIfSvhD9iSywjzQjZ1S6DMeNXej0lcpvWsauW4XZ4Gul8I/Au5w
V82KuNQDWa4Z6e/eNPtV+tGQkClht2FbvmwL3WUrD3+ZNSuHoQjLNl7CV4MlsdBp97LOGsbvmt0m
FU7fi2HdzXH/E1dUJejHw+cp8boDb0FRYAJhVw7RMjwuKSoSvZJd68m2EcWmUJnLAmLF+AD8Mjq2
M86GXtIGxZgqmU5Zk0F7qEDrsBos5UfLYJZuhuWpQgB02XoN7QQoSoRN1qbtYZZtDC0LxrmZxw1H
pEO3/lGUsCBgJyLRI8C+hNMu58NEAV9uHWBHGZmXKHF4h7D5YRi0YWMZshian1pL1S5s8zoOl3bP
lmCBg4EIg9JxB//Ofy9QQSXTjM+Yy68r595pSUL2FEQwQ2STx7OrPiMJeY7mxY/7FOcrGeuVkB9x
wlfYjE8Ey8WNeuOfwYUVpqCxQ84tUB5aDI1bAVyqZcS6v/V+NaPVq+CjeLu1706EKV5lo2GX3N09
R0f0ja4tUxps+1y9emwsGp533hEWfASaactK3Yb6lAt49mqIsxPXDmUaX8KdFl0Awyne4YweAUri
RJ3h5bXePRwtrKs5bgjzl7PP8zKhoJv6B6ItPcqPZda4OK50RuVerNMz77McEPg1goV/AOc9wPCN
d3/pa756YgUq6lkW7u42tAuz17PdNrZfnJxlQ8KclHEv1T0yD9iNuounsq+fEkyfmbhKaBgc+LdI
9AE8XABBotI43bbYwkRc/VoRvuy9+Xc3Jz3kVBM/jOv6KxnSc9G3plHMB6nfm6TKbPKcqNGrJpEA
m5gcqgNRPK5F4I5czuhZI9tCJZV/8LYfo6l7HUYS1gqSaRUlMzpJmaA4WqGimA+Eg7b+dx0wVueE
+8Bu9VAPkcWxQ8f0Hi7+qXPxzm5zt5eAuOt0G7edR9vpEGYC8l+GyjqKZP8UBv1rvnZPhSXxkZDO
NvGKAiT112HnFyLeiSG5WZUtZwkTwb/FonWnREa/FyAWl2BIahswXSObqJrOn3G4Famp2ODZknDs
cB0qlXrrMos+OeAVsjooMFYwjkomV8rX4cx4ezejv8szkbwbeQ03ml+iATrSwJA+Sdj2i3szqQZ/
wfE0b9Nx6boWNbf4/QnDtzb/McpUfSmhVbGSJnm79/EmG4oT/p4aVyfha2Kt+bNFonLomADHxeth
DX6g4Orueguh+822v0a5eFjTDmKj6KMdQ3Rwx3E2V1Cbq8Es81WY/JKQYHyCbhtWQZdmNaqpV82m
bg+7GfRAl+QXAEffYinn80SQkViyuGvmvg1LpnrduEmBeMgtrI85vaRtWjl/AJPExLldFx/OdgFv
vyD0xcGSAKoLPmQUQcWmNKlBFS8H5QeXrZfxtQUWbZFUid2z66k8JnQmO8hKSfUpPTIybaWnH0Ju
odJ7ju9izb5OaIYvLPXe1hb+Sw7m80y4vKvuA14svDqM4J6OJiAnUzzJjGXnzx+9F+OYU8NTn7UR
yM34N0WPCnAY9FxpvPHdsRuqZHEZeWq/8C4Dd0qbMaCIN4y8eJFx8dzjRDgTVTSpKj7Oag4xzvaQ
uDjVd5Bw6h7KfF+0fo81vvFzyK4eQjZZ0f+ZitVvMrlhI1PyGvHBP8Nk0Ue3zShIBNWnBMx/wL3L
1C/9a2cZf5x/hGraj53gr9idg8voaFfO0z72Qvbsg6xvhsDBsglidy2CufI2rvZW9Tkgjnnbf2oL
wfyEFsU7+EZ2+60DYUjhf/j53B38X5Z69DytWO155D2PGrfCJamdDoqrG/jRE10G5H6eTgjAfe+m
JW+CYcYZlU+sNDlU3s6GpUFRm8WjPSDjAA2LhlHFw6mCYNMdHBsElqCgPYAQAS7kBmhLQ55XazqO
NZqRtPba6dlXkd2bgO40jbKnMXP7SIPVE3lwG0b+XW8fBM0q1dPIM6hrRgA7XdhZiiQ/shFCYdAJ
fZ48uhc29O90FG/4CGQTbyjBXRQ8RBRvf4RDWQFuH3ZTztJqGbO4jlAR78HozqccCgu1AsheGl5c
7/3wzJrux1xuu0zM4052b5oM9kBb40o9piuE1e7ajpxWpF/1pc+JLFu7DLeZ/yjEWHd5OLwzrKZl
BHwFiR9ylVybZgwjtksChtUo7USdWIQ4PBNEX5MV4jDXX7jo21OvvJdIanlTBOsWYrntfpqDmtpi
e5ztOj609s8IU75ZKboLSD7uIaUtu1vOSj8bv86+VCeByBjQPB8YTbetYGRHfV1GGTZrgv4hzMvA
rMkVoaPkmhb850Cm/ihy591h9j8XPawPyHXzzZoy99tygxj0jD2nKN00ZGcVNq2ifekhpXlYiyfo
3vzZ8/70Tos9PMO1ij9aHSP5xUIZufZ+DxKHdDjaWEcvKY/uLBbijkjxcOvV6183whXHBZDsyusA
7KXxmJ29CMCqN5q46eIYHzKas5cuNDhIArJeIp3ocl2cLM28ZYfPwEVoUEGFCh0lrCKxz33gjSzN
L9MKyyoknrgYx74sBkoexnQ+CBhWii5p09vJqzIZzFCiwsNnp4i3AOqXeYdMaXy/DOt9nmgAtmm2
D7ttqTLftejRId5ZZh8Sgo6TtI8zDewdrwAVeu52vQn7hrfCNmB+9wJfVoWaJqhBh2bXdJvet4Gt
O7sA4ZhIkO7imX8jH+tJlrVjNWnvkaiVgU939gCO0atRRmaH1U0NmurHfozMFb6Bt5+MpbA5YDtK
hW3fFGD2YlnCxELFOqIsBhLDSrlgc4DYlZce8hflqDnKUiXOvpdCfMI+PAUKTFY2NqxV5ylZikZJ
YHPrirwZ3hOYRL3u8wWCHLHB2yrQlk3mJwRMfnCxo7vWDHkVyDkr4w44fxTq6CJNcJb+xu7okyVa
gS6pcprAixilQFiUQHDVSfACQX+F0g2N9ZBkxr3ELGaPBEsWcQ5QS+aejUpwD7/LwZUF1So/yrMu
aNotvEBcQNCIebBIhMvrdl7A5SBC4wIavmQR3ikQ3iEOEa+JIPOaXP5OIx4fPdTFt9HICkJczb0u
/R4ho5iltsqWSGNhWvJz8LF4Dpm/HHx8b94UVrN0KYq/gNcz6+ZDKDLod8N5Bc2HFC1NwEh/xCc7
SIQwsU6CTOxhhZ5RpRZSr9JMnyRwC3ia6U3muqs3NFyXOQ2/tOl3S1L9hi/rtTO5gV8xmzKJFtAF
qUXf6dN4R+PwdY3EjziczK3N9+FQKPTPaIBkW6D+SIenjSKQbOf9mCzyW5h5jRm65yE0Y+MtqX7Y
xHCMJ1aJhPbVpzPHe5zqMjD5QQcO317YEWw4YXALY3bO3MsSA0B3oi+wQPbuLqgFoJWabxjwhDdZ
tHUoooOHTunSxz884Lh7spAapsSEbXPJajiYpHJ9Ss9a+Fg5At6+DVQ3OUV6ZAw0bOJpM003d1BD
CAjmfotJrVwk9+MACVab8+JW8/BCACudk5iWA3tD6TTVgJkZNuTZb5Z0O+RtBKvES6NjOA6vQKXt
uYitOTs4RVYl0WkxfLrOAFb2Rb79yCIynv0wGs6ffxOJHM+GB29kmuWujcR2IjF+fP7NbhGSoZ6D
ltSra+ZB2E4RtNUJOIE5aF0VhsDG8o6AnF7Ek0F8CE4yvuZxpcASWeGXIhuRV+Bb8OJmMlcTJtJX
M8nj0o7UXmfY95/xshH26vPGfgLEuk9xm35T6FdoEXyTNlueor6T58xMCL8bWcrUy84R/wgVdBAD
ldiu4arNY8S+A0tMnnXM97ErVgBmi18NZyHVUgciDCuu/4hu+EpR+e9hP0DVBb2OTXnLdqhtT7DM
UH8N3akj9mvsD1jmaG5rzP5GEzmw908+whIHedp003WLDSlBSoMuNyOEzDyX+5yuL7Rg4cWjWCkh
Q70veCEMrF4JmuJPoJOpxCUs9Gn20w9eRZ/XOH4bAvsEPK+oCRM/WbcN+6D1ahcmwSnZkmvc5qJW
GundIl5q1jk0hvl6nmEXnYt2uMiF8NpIxHhjgao70gviGoU4wTN+Jci9n1AmpbWGyw31FLuDzrby
k5Nd5/DWSRftug9wefRyCTuw11W/DKqSyNE14LvznRqgnnQm8io3UnjJ8mXp86khOVaJ0W8RPIc7
VbHR6YovAymVhWA+FwFkRaNbxNI5a9SwrLD2RPLYdWkPPjU5sisYyPY1UhPMeKz2VZGCSOmyHtro
6N6Bhk8HPzkRz0uvkLJQ9ode0yk/fM377PcwgYvCvrkf4LwMi5pAvecdUpfQdLckwT7gxAFglTkY
IAgjhfA8rYfI+P7BG34g6CL2q+juFIJsiWSJOiiVNio1e76w7Kc5KDE3ZjPLkwjne07NXM+J19dm
gf6JwRJp2fE1qikvAlTaYXCfVn1lMWLLg/g6QFIrESfKsL5IWYYy0zvTosvLAE24YpyaQ9Fr5F7S
zO4sKSyIvqG/2nH5aVkAXbLlx8hlr1MAi2TKuFfamCEtrgfTaJlAUIVdiUo6rDGQKbiiQXmc22A+
yWT+RiL/Fgo1POgk3EWdIVeVBw9uoRuE2r6tsRC6EyUI1PujDz8M/hP6vw/m0dw8zBU8zpt6+swT
6Dh4AeApjlqjLopj9sxmsR62MX3Tcdajtc4cUirer8RgpxgonxrPFQXiNgYxPbhOVdoH0WXU+p3M
kz53q/sASJO/gs9/zyB5+CtF+dcsjZ9CurkjVP/Hzf/1Igb8+Z8fv/Ov+3xO4/j3LVzecBZK/NH/
z3vhkqG39+G3+s87/eOR8ex/v7qPKST/uNH850iU/zMT5OOe/9X//K9NRAGp8ZEB/1eE8eMZ/jER
5f+6esDvz5f1MWnk79/6eyAKJrDHH5eYTkCfRkGKEPu/BqIUGaZFflwXBNPbEW9Gdv+//7d/T0XB
RKkoQTwzjIoQAyf/PRUl+h8xxlEkmLKCCPrH3ND/n6koeJp/xPsSJNmRlQ2zPIMOGPjI3P0z3hfh
/Bp0PPoYduKhcl0qma1zdBZA76FZqVy351Tq6DeUuI3VMs/6PAJXs9DsZWLhQP5kQWSSX4hWCO8V
+8qUvxk5a/WHuLgX76C2Vu/XyvJ2Ltmm5tMWbWorrVw7/rGgp8FUCtSgrBYy7dXznGQurP1EqTfk
jVYOk1bS5WA/pPYDJXMgdkXer+3PhC5w/Ps0hBEDu6NH4DaPJABvj2a7VXgaoqy/WHpZimKCNzl2
XYBOlTp5J8vURvsUiHO4Rxa2dbDIQtLVPqjm7z4yu16pM2BM9QzDEi0cruEaow4mMbI6vaeD3yEQ
LFUp5WFJtRRqPOKfVkNuh0SrqrRbVIqSBlAFBq+McWhRKum+UArPxpyvjpQg1IRio0+64D2jMydH
xH4RQPBVD+J1MpwDoYFXixEONIbNgZwcizZ4BAKdu64i95FfRaaMo6c3SwTIsOjpVZN16JD/y9pw
PuCCgP2wHzZqMcQhSYv22zhAvd/5LQzSElXLEFWuC0BcGYv6dC2GxIeMnbniYdloBnbBwBV6xh0L
+Sullr6SwvQ//c0iZqg4TJqazbPsdhpDfPBQSaS/p5QvbRMVpr0NhRYoXtroZQwSWnVBMpJmYtnW
oVP2BSI4xoZgq4ECjGkfIaLnTwLVayBGXqmpzV6XTLZmN66A9B6LJewBznkMAh8qIj84zTPeKgjR
iHOUHiqETQPsLZUPGyqyrulSF44oNpVMaxeF2PVaxYTbUazSypWdh5a36NG0wLg1EZxeEPxcllbz
ApFEUQy2zDoMexnKtQM2eB4INHy49KlPKmhZG/Zx9OywwpdCgc9aMcAo37PcIPwi+95LmtZXA7kR
ubgQ81TUEO4wrEz5NylXpFZiGbK94YmZ4MUoQq6eJTZ7GxOvCA9uKvL81GJFieJqIemycUiJEt+K
KReuzC01i21Ch4EHSBiB29qI91XGg3tegdE8BbMijdeiI0JqxDygySEXnAEMnUGS3AMJaBDvs+9+
9XHIX2BZm70ZQwpQ3HQ/phVmufXC5Dz4uTwIFbdNkQ/jPpQWKKmHj3nLP8yQzR/nhsJIOsdzMF07
Al1wG8fo7nHgDAXykC89mo+96XLMN8im7GKpz6FmAYgiQZae2ikejnNCDAxb0tZo1xwEzoAhhB2F
Rx+75ZvvphbIQtElN7VFv+PBuPdF9dgpvTV+BBPaPpp1CxGoCMZHOa5IrIYAWjClBmyfIMuPFS7v
cfG76JlyX3UlXzJ6zXuLO/ZTulfWBF8HDOQ+RBPjx9ThVOlByO2iohMHnjPMjxnysT2ACOIHr5hd
M3spuRDRdnk5iYA99Vgh7/PGxu8jCohmQnj4IU0R6F1m1jZZgrIEVwSDH+6QgVNzqA7xIkdMFMLq
0mV6vkY4FPcrIhC7eAPEuMat9x52zuKhhHxbO6kfsNEvu3n00PgjFn3fGOmPMP57rA0pRhQkXfzg
JxqWX0Lj4cZzb6wpY/6fwWfj84xC8xbYnBZlGmB3Khd/CI/AEr0vvtzUVa9ZryrjXLqWPuXygUZ9
9lj8b+rOa7luZcuyX4QKIOFfYbbfdCIpSi8ISpTgvUkAX18D1Kl7dHirr6Ij+qVfGKLosLGRmcvM
OdYEbmlZUP2SxthBrLtTWE6NG2a1MKiiTnof6uo04KhmmY/aMD+sVjvukHJrPkblRfWGpVkOEf0E
XBTS3dOH0EOnNxVPK1sdHdto2z4K++r7qImMJ4Q0oVPH5NNUd9ZNN5v9Td0mSFV5fw4IV80j5oD5
KJoB435OA6ZJdP3Uptp8yOknBE4p5itYooLTCke2M8QjP+si6YlM+3snDSVEnJ1eVD1bdmXXYPwS
5IHSqa1AT0mooL50N043iEAuTfJEFWu5JoiaUZOq2Q615rwfMiUL3brUT6ZTDhT1WWOWYYmgYCnt
x8Swr0W5OM9OP2Z7PNXmeUjm9gqYgC7curmmSzTU3AOq/3qVZXsM9fXeVdU0yLAFHOSyitCNHLFf
OvzxtVibnVpmG6zMSHYKhfZjK+oF8EE03NhLg1gZFcYpycsI9YwpdwP7ZjjHto6te9IOsL6i60hV
a0cDXfgcCA4FXTgXRrxS/2uaGv2Yml+HpRNvBVSBGzODYNDYJjUCpy6pdCWp3+SZESglzULHkfNR
yVOMveuYYW3SW0ovI+/4sqCJUaR5qEqaBLqua9h7iXTLMXM/23ZpPWEYFrdKZI8BB6a9l4C1duUw
GCikAZywvNlEBxK6YuC0IABfdi2+m5+JocZnLVXznQJP4MFxFgth9KiFmeyNQJu0NojLVQ/yFQtg
uVjW1irNTuO6dkE2jRIsVdFQnyinG42dY79GWR4WthX56zwhC8IuEFYptalSXcedqSRIOmo9nQ9p
rJPeVnF2mnq81o1bpNjl9DFI0pQGJrlkQCbP4zCSfHlrIddzXBPqc+CqIWbZOSitqQ5NzUL/gTQi
tFaNAtBQUApyM3o+zIvHu1stuww1YzBXLs9w2nW7Icsq36okyjb6fftEltsBAoxu4byjQ6iSuzUa
T2kJnKCYI8rj2YruQJpDFmaTyhnaqcUlXVAEK0qmICleq8MKOu44LOmwU0yq0lAzIj/u2GZ63aUY
6fZmaLrRHKYVYqc1t5CMG0vev9ZdA9NInYx9Vc86bsN5pLuvtE1yT2UKOTb9nsiLnL773Iz1utPl
2twYRSYR0RiGsIMsllLs+rzvafWnxqAFahoX4y7RoHcfZm2W68XhJtEtbFdreJyNtQFVg1Z0CIyu
kVcO9QIMhpYQxFnGUixeiZY33WWGq7XCqzoa1BHconhUFvUy2o7xLV4nQ6zVLzrJ/+ss6P+j/EZz
hQO+6P+c3/w2ofbv/Oavn/qf/Mb5L96ejUxMwmJb70nMX8BHprZBH4DtCMYToAuAr3/lN7r+XxCF
hAqS0RK2Cxz3X/mN4Be6gK0YIsKoHcgj/3fUR5Uk6jfajanBFDeEbmimbWLz/TceU7p0cqS33h0r
E9FsmvQg3LrlsV3zXb44qU9YpoQVWRCb7uybcyl3mL4aJP+BmrQrPVmxA6Ooea6V86Say75qr/Mw
mhQEyictKwKX9mBQI7UPKTkA2BgcZx81dEQq+vOllsOFGfYc59hCRfelMNpyRyTA7tIobTB2Jdi6
z85tn7T53u76CWXA4DX1S2Gl667K2IaqUTtmk+L6szlKj030sroSJcVq+E6DejGnlUY5QN07Ve16
LskXTpRXZHAjKu7ukSh4YH3wWmsVYwiWk8Yj8d3Hk+lFLV4krVLGHwMC+iPQwEORpHFIpdorGkIO
hJPgf6ritYExuRWpT3hDiA1aOv+Q9uaz5iAHqU+N68jbDimWqoHum12dQtIkD5k1v/XOl0TrmsC1
FYJneq2+Uwt9l9fYZsqU1pnU9Bh7c+KBxux2pTbZkKWgIcSKsx5GC71fbCNHcYyvS27qf2DnbRn9
hweEaQHCYMIGlBtBKvTPBDhbnG6qAescG919VIeNsrV9KJy+8k2rb+gVjK6/FuOtOnJRRoEQNLX/
upm/ra6/6iy/M0r/idrZnlUm6Ojw+wjEHFtTP3DdhKKpc5znCAKVTvfSpvpCOGV0h1oZ72JRPilu
9SM1ij/dgY3g8zc66/3Pop+iDsCcEWzH+oc7sI6WtvaJVRx7hQCpzdlin7RojX3c5uEwiG6/KEQh
mVxx/HU0a5VeQl6SA8Utxzq29fr8n++DgDv7b1fEhE5Vs1iwKCe3osVvELUMT6Yk8CuORsKNyCrF
8GGDCG+Rw36uaxJe4mvPQs4TWll+BnGAmqPITwmBiT/rlvBj6f6YZsRNFgfv3q1hPm2/ysKsP+sU
qvso+/SfL1r/UEnZ3j08xpxbhuaQKH+k8sWsgJQiNhftdkh5++UwZMSPGN1tr8ssTj4b8Kwu2y8g
lwBpxqzDNCIkxyNXh4RgrUXkqruD4o1KfW9tUV3aPhVoh9pZLEhQg0jkrl+02behbhCAiz4/TVFL
+KAs39yxv2nN7UaI9G1WADJFZk2fJxEPwmmHcIRY8IdXvD0YHx4clxzG2SZxbVT6D8/rnMfY0HI1
PVaDPOpKAYmoTenSyKfEoYHGuM8Q6RFlDRo+J81YVV9RYGgVK36LRiJmaXBOdRPSGtsCxqR2JnVy
PUAGIDFxuo9Ta1H1jm5Q+E2h1bAJuA3EtaqIXt1GI/wd2/xk5pq6oyf12tbzeugUCCI1DCVCYT+N
DeQ70Z/WC4fTh5cNNM2xYc3ZUN059f75dBZaby/lqGdHoG+PtTtKbjmSqqj4hnZ03Lc4S2hCCk2h
O7T0QVyj8elCG/vMzu07kFI4RPrY8ksNRtIf3pL/7do0jRHdDlhIIqwP5TzyhkIfOiuDknpQu9w+
rUX9UjuEmG1vPTYKfcuV8sT7cSAm1USTbXgV4nNPL+gfyCnErcIyH8XX3k6+GSuSkCG27nkse+yK
rePX2LV8be1+mgwjQAH6uKLHN6uz45h3tJu7gyKkGtZZh/OpKO/6bCJ9ABVLob48pVn6NaVKeP3P
L1v79y3MVDfeMaN3toHX6vb13zaMPM4kPbImO65WhAiiyO5IcV3Qt0OL3De9r1o9MCqarxQssLfo
wUoZHG15gjEBQWmVYrn7wyV9OFcM1+QyYDqrhDJAWY0Pl2SkqDAmihfHJHJZq+p6S43U2HdldawK
2zgmg5MfYnxownXMYIDXk9pS8ftS+9OVbMvwt2X6fiWMxONxcGxkze9k7N9uTlYOltIpLNMB9q9p
vPXJrBzxXIybD0n6gn0oX5L4tArEJ7gUofM0h6FssL7KwvL1wX4qHIEsYVytHYNiw9oSf7hGfXsu
/+0adZop2J+23WS7m79dI1ivvrPqma2kN4Etae6pU/LAcOtnRTg9ktZgjVU6qmkbHZrkmz1RxDSl
UG/MtLwhoHzLMwo8TvOWm272adbwA9Pkpu5c3gmliIMoFbFfu0YVOms5nTOhPCH+xlm8iP6KUGMK
nC4LFNQaf3hlHwvs293XaGACMGc0hKV+XJG0ZPK0NYf0qBqL4rXDECTttJxTFKnB0EO20YeZZTQU
3qC1hBXFmKHDWMoNngne05YnWR1sSh5/WDPmh2hjuzDKktxwgKHE4h/BflNMgrpGNv7vzN3bAwpM
SqQZZ/3yaKoy8xGNwcvM1wf639p2A6nF8RE5yQ6EJM4BN+Zgsyu4IfRZj6abUsPX7aNByxoLXo+q
lNKALQsQfWWLmNmKEQ45mod945AW6fiozypcLCQWrzUuCFOHq4nc523O36u5qL2pp1+kgSisNpEv
t3WyW+oUMM/mc2vh/PhuLbtL4gxv0VSu53wcbyqRa7dUjTVcC4fWbIZXZ82u1Jq51WE9JDi9wCNR
p3P3lCozmrbWivAY8EXEhfyBIW5vj+2Hx5oWC+kR03U4xq0P2zHhKsQZW1EOBuHHAYIBpzf113Xl
hRejad3p5XQPPA8TTjRVu7Z1it1a0pO0NAV7Syz2fYcTxM2hL9mGHphJmd0tDk7iqW7wVlc/at1o
d5YRf47oMBxYz44fu50ZCMJMT7oyPToDqMgoj9xdqza3zdQZX5ro0Y6CnszpUqOC33Wr+5LFiUVJ
X6TUpqLouKAGOa29QdghcNaCzCB22vaHGTEDRaJR/pS9PQQmhQcvNhC/WUCZwRoZ5E999wrj55ay
CA5Uh3xBt4Gd926MoQwFTaokA7KmLqHwOhwwzKyb5ADzWeF+BZQh7qt6ueWKB6/t6t2q1NnJWOeT
05juH/iW2ofzkkXgwFCmlUaCivXy4xukwiSpe+xsR/wGoz9U/W0eVeoBpTq6NG3ZZ2jiagnyrnUG
Apm5erQQgHi2U9+jN9KpJYlrrsCsR/mDVbfv/8Ryf9+d//kIMQGD5cn8GLxV9sekIKUYr0dKn/6K
hVs5fSqjGKIefq3VcbjjLDMvTQF9RRRgkOgXXtzWX5HL6p4N3MmrG9wrq73AtiMB+8MpR73gwwPu
qDa8M1IHcyMef3jAF0q6PTIenrJOGPs0VV2GKcivRWbnu0gAiWxmuZwVY1jOVZluKKRDuWbC+3Xo
JW0c/OcL0n9l9B9uGFZcaBdMVNS5tA9RaUFxV0wttJtZL0Rg4q1+KGfCLs05VlOlvPAllKFpdUE8
mOzL5odbiOZVr79omUROo+vd99HZQtWkPEige2ej/kE4M54jW6LDhB+7S1L9LirB1smkdXYm2yIw
QVYF+AEd28xzPEI7m5AiTfkc33V2SkrFqj7yVl6zuX+rMU9fraxuDv2w3kWiZp3HkAxt7uQuiWMH
08JEi7JLv0GrTC4z/nUcbN0UujhYAStYIJeB9hFhAHjmOqcuWHrD+a4usAIqj8oZbLrZPdC1PI9w
DveZW/ebqgL+iho/uNYKCz7h8C9jA2BKhCSnySIJbnad9/RPfvJ2936bTUj7FudN75oqLJhYcJrK
jEEBaupVyTodVF31RemY5zrGvmAnRvYonC/c7OSqV/IB9j4wQIkwgvkQuW+RQHPIOdrFohcVRpSc
nyOmA4x9bxzdqgvSPWIfaCBoxTlQv+IkWu/12fQMm5KEiWwX2XkCl2qrXMRLhsi8Lr7YmjKf8ckm
nsTG6ZE2VScKgF/KyjCJ9VKwWnbQ5EhcQPDP59KB4tdy+h7c0eLEYviB5wJK3NddZL2sYk9PErvj
tByHUvzEIiEeoMS8AreV1IEWBWeHsXiztZ0hlrO3pG4EL2yCN6WmuFctM489kpybAm4uut5p9bNZ
8k6iBxaolg56VOIjBMEWNriFwhl2iI8BOLlrRNkGulEdImFoe7IbsR9oBHGIjspxNbImwIipBklt
P8ebpmppqhtcqcoOuGTmt+rc+9DrvjgDpdQsruBopZACLOl8T/Bz7ODS5hdqQCVBb4EjLZu7R9Lm
cmdhXOAnl8rTFLik0cSzjOJ5OFqdfEPJOO5jxdJAlTUdEfSCfq5ubileXPHPxfSw8H3MOZasRT4Z
a4s/eVvT1joGU6thxiVrDumOmkHRWGcmQ1AWwhUVdDBphdFd1Yy+dY5amE5SjkcFKLumDbkfm5Ty
jQaBtJUa90KfwAtXM3HqOENArUcFGySovSIq49NctnfruP0Jy77YRa3eq612TibSxkGEv4JuHGu7
zAXD0WpwFZlhYnt5pe1JccSxLpoSdacWxgrg0qYziRHtUYSdjYwcuh92faP4DJ4DW14f5Zhx3PSu
oFEBipXjS3eecd2k952GVXnMC20X1eqEhH7RnvWIBZmIJ6FgVxc9SCijL0G+EjAFSpKA/JlisavB
V+RRHF1GtKZWA2Oo0Fvy2vnTVC3WlRiowT59cBVz3VuzcevShLyq5fdJlRZynwjPSe7GVwziAvWW
i1/ddnxMTYXX24ha0XxR69TXxJ+SGG1jYjCSZd63iFZvxAIzUguWttWu+bQqwBzq0u8MBGPYl8yL
WjH7o6GHtEfx/WjQi0jQKVwmegGhqnCUu2oCsAtrd2Wpl0nbSO9ywD+WqPcKFBJte+F1V8q9NjnQ
37NxfnYaBmtE2fqUawKkd6UckrJCASa4uBxI8udkWJ+VVXU9m3Ef19VBlJJAkhlFau5LuerPWDAS
6IbAbyadLJfTME0ATbOsdk1vVhdLxx9jp7nxuRIx/T09q86LiCEwKL36BWoi1sLcuuvd1diTunOf
HOoTmtEf0hzfDlBS6dMz/V5LfQrQfSjcjEGFOmI/dLHmfrIUUMTdkomzZmZfYU/HeyK1gVDyZrHT
kECD1L9dX4yOracdJxqEGqWJ6Ec5UTUga3wTddvvWlMfj3qvTLfp2nELS/xPORo5x0Z3TZpNhlPF
h9GdtQC0fMuyPJh28ljKubtV65oGSaoD1RroY+byake3vJXFUZPdN/pPJtVeut/FuCHPaNjeUCZ5
0QhkUCj2J5mkybWsinORiv1atPcmsAuv7nQlYIb3zF7fTxjd+v5UyBnk07jXO/la1cbzINXqmmeN
CADhtbvGaE8pJoGGyvjN+2/FHIW2PHWiMJ9lh29FT3aG9tWYO/YqaVbwj2iHLl3vQdVormsvjrpe
GsGmtlaEVZ4a4Z4KgwdanebeczTooU1yXrOsu2+hTXsOUw1WLdL2wzh96kor2xWxjkLR7Sws8/g+
19p6QOam3SaUwxmGwmgOYRQnucLhSPVOPWpurR7ieEL3ocpQkQXhNwoZ1EQFbTYAKSZF16g2XLQq
7XKVdfdU2A0xtD69FOMrtk3LJ2NBB+XkN3PCKCCmJkAdLlVfliBEqUF1O/YL6XVFlhJVZrd1Z4Lw
trILsp6OcI2mWKQb/JoctXTJIdiWNTKFn4SR2lmB+uyqDDvKlDqUkBcu/XSoNN0+GG0deTyxxyIR
Lyt4iUvCAAlQyCfVHlr8NFsPzuWMRp06bHL+4cDQknPjPLoJ2YO7DCd4ixhHU45bVbVQcWYOcMAB
z/HUYOLSQU9Do6QFmXYKHE0BeHgBqKD1YHNwjWs7d3We8tl9A+1WXV0jOa0lRa4xa0Z/BNaDtHI5
r7Lv9sqUgU0EfT9lJmKLbkRuHs+3hVG5e1f2fjn97Ac1u0Mw8lAYXYKClR7KkidtUIBEQ4eWn7re
hPY8MyTIztajUbj13qaH49FNSXYOJnh0Q7I50lF9dlL5VSqf53JD8qQWJeLFb53I/JRvDQ/28SOr
wPFSl8jQ7KInjOA4YJQK60Ov870iNrSLKEPHST8Bw2sCllzPoYule4nLra0DLkE2eysfXtUU/Don
8byUeHdJX8j8KDt1O+ZyIZN1gBJhtgZwaT3Hcq3DFmIONbPo3m7dU16iL7UGRfGjGXQpKovdiDOH
TjptGmInnAiGnxnmJ0LqQKSWvIwV4LKUgTjLtI6UYYpvSxhV47cmBvwyUYxZev1LbDfk7DBBHCN/
7CiNeAyCeRml4XoTx8BRYimix95WhMQVou7F6n1kQlogcoTODe3t1d7nKZBsfBUt21uF0HTTc9EV
MA+6gNBga6E6r6B01SloPsupAQdNdQNeE0dzGotHub6IcSjBxYxpYOj1BIPG0H3GiQwh2vW3Ruoz
5VvrTTOa50x2CQ23PgojJdspDuFENIK6wT9fOOqXNNF3LXKnsOj6fQaiy6fCii0H1kIi5ovqzoq/
SuXFGBjxYC2v5PaAgloHsTDpdjEfnUpMHuNTimCsRAcwon/CHE9w3NjQEJzdxCCoIE6ab4zzhjmE
2GfhkKMAk1wnBn95mbXPdAgcfctQoQ48T+VaZ/S5frriL8lm5TavQncF3aUgU0flkGLUaLntTHHx
5zK6k1CyBoD0fjYUEokCLJiMyr/H6XWrI7OyvWhBPDCTOCGnvBRbMchtxCsAkmu7MOFtyOsL/tzv
olrObnxZ8C+xGiGNaWpFpDDmN0PcDRzXuMeT6FvuFA+WXX5qLCaeTM3TQL3BY4AWM5RcknSjwkvG
lIqqVA8uU+9Cl7KMFyGHImvPvudIX0oJ/3kdnxLsyB61RA1YWU5qorhHi/lywde+Lqv70nEPCVtB
YOWM9cq2aqA6iWnfNcmnpgMds0RmB/OT22u2MzL7tftKcMSRPZl5YCXuk5WqHJ1atX9HbfYbb3Pa
eKiIrRZogxWhyvbp+xfev+X9018fNgwn0qntWHv/p4ymcHDM1/fvA4DNOfb+jS7tw7++5/3zZfOh
swud3z/79Y2aq7o7d1bBnm0/99uf2n61zDfTeJtE0UFTJvYcme2btuSt+OdvFsNGGv791y49Q8IK
vfp1Je/X+ds1/fpjv/2W2BWfqhVFDByNdPXfL4MhhSqBPAMp/v7xD9f326/88D0fbtzHW/Pr92wv
MR6rJxcHrbfE19gkXTcGFV5s30+3dIUPU5a+VtKeX90CDS4EbbSBseE3TrKeGFvBZKVtCNzKEAla
pSizst4o/FjDU8Pcqr2ANfnCVJtdkqevgMevBTPljn1j4hkZdp2R68j+kmc5zBaPOnZQdcgHL4Vy
Emrz9DlOKveKaj9oVRkd+4ExBjodYi8FNeNVedPDmpvu1BXjaBcpiAmj5NQ7TXWp6b1bdnOxnLK8
093jjG2P8S6kYCQgCfagCG6KUH/i8I8fMvVbJ01y4DyFgd1hMIsw9+yc41oRnzPW4RVA2X0+J2Es
J19TgZrjs/Rbqn2B7rCbZsV8LcxMHgsIL14n1XPW6ffdsvUhohrV1HwZksRr0kLFLbHC218KUiln
GPeW3e0Tw3qMeFausBJ828yAhxhTsneUuxHZasCrDip9KjzZwDB3mVFjKspDHHZkbH7MVEi/VWyb
bhc3rUdLFc7jQqRa3BXqp5RSd4CL8bszjcIfdJzzPbwTCzQRj45nI/oiZhPMJrCGRO40s2kBZBWM
N4mGK8IJ3beFku4xTXRXChPEPROMv1K5KefWvVWcY1vKK3WNV0ZT7Wt1ZGKcM3tlTx6USGDn9vCU
6ZFzAaQA2Yi7x8yML43m3qEpHsD+aFRyS1AKckAVJrsujMYspUab3zc60wDs2LUPoJHujIIN1Sji
cyLq3YRMT1ZmcawiSR9L/ywmBer2RCCCj6Pmaimn61l/6ciobx3mYcTtja1G6cVYdNNj4kblzViO
91FpzKcYGfO8Lhk/y7AlNtBd2swRAmv1KRflAvUBjMZa1rukYqog/ZsRTCJiZWoPEca2fdVh87PA
EzJC6aondDIxnzCIB+BQOXIGQpOZcIUqmfceLzKHavKUBUNkIeooMNc4PTRa+pbPVbUrVf0tWrJk
Py9SO2iD5dwkOii9iStGZwJg3E4jbxmbO15afy3pJlT0lW+UjLFSqf2jLxC4gCfkWU4R5UF9Gg9j
koUFJmFmQQaRMnJn2vaopfO5cnmwnDbOPkHKMtReZcQbJZRhLvOgHOtwqa2v09TKc2d/y9ZP3boW
h3Z1KODr/XXBFTilXbjGeOyQWr2CvDc3DOJtUUWPsOLe6CIZnQ1RxgbnYGJ+SQYusixwbtvMxGLi
Z+E1MXQXN0I8Xm30ZQ67l3msePT11CFmtiKqRu0t1tlxqxyBLsvzS6TVYdLREWCSFAcxFijcw91Z
GDWSwPWbo1I6q7RQLxExdCKvdmphfxZ9XzKpiUISbbrHHrzQ1h6A/ofI27ZSPDz9Y97HTDL6purI
2ajy3HUrupakjKHX6Diqi6UyPFVFA53CqukKAPYF8yh4axvt0Lbm12rEaOQY2LLAGJeIx9GMCFlC
EGqGFy3Homgza3LU1zeYph4h8yfRMCP058gYU3+erdOEkjy0bO0nD6D05bx5tDLjWbPlLiLO30cD
UK9RwRDkomf3hhV1rS54AJGiJBvHRqfAT5qMY3fRKM+JogyLb8QY8xDDrS+M02oVip8ObjBvzedY
dA9uldX4CpfnAjvALk+fXaYENaJqTtCooDtm2rW25z0a65MwXKqoxnQ0l/QRRHTn01Nk5FTLdANH
MSCEvZmpDK3aIQg1KbRUjCjylVK3Q8SXjxllC0TWP0vFuXcGlQctMmZ/XTFhP/Rl2+6KFj5YvRT3
IMCviynUkGaBbmtvg66LsB+GC3byz+5S1l4GSCMcZfnYrDCzsjJjFM1GDXCjwQpnNLPSVgpc9ivx
DDTozqCYoA0hTpMWyVdf36FYQ3GvMnole26anu6ELl8jZBMeLoPcX8aF1vUaPzOm9YfAcbnrt9LT
ulqnrCKk6AthP+gDeB7dV2fZhiaeywtuWy/plG99xv4g7RcFAM7R6ER9nRhbhSXx2dbGk9p+XVQ0
mqBbJza/5Rj3yp3apu3e0dQTw5woza0gLiOb3lmC5XiP0fo5ief03KrlF4tArx1UOOAj9rA+olwG
3+9xXeVBi6Cj9axQZM6oXhSMuGlt+ImLEXks6ZPW2XxQsymwCiyd6Ri9Jkaierk+TIexqKFkm1+R
MGc7Fw+Et9h7iqIvkzak59wVPyzU+5gtoEXWJImgmiD2M953ldSFnZQnM3HNJXRE1XoI8prD5neo
yDecdFGB1fbVbrJPQ9RW/holdUCY3zr49vI0Xy4yWiXogDoOQYE9MA4Jj7pRPPbjTrEUhsWye5Kq
piMl9u4I1VU7d8mW4vW9YPTP8MiMipURdvnsjw1mbt1Cbp0aRPwcVSe1ZzYRhk7ywS5NkRLZgaJO
xcEc4p+RvR4Rqth7QhG2ZUlnG4cSSQRIVF+lmuhtFSoJd2DnwtRAH7+c56w81MwDxG7gGdBG2Dit
AqBflSPEM/P0KaKQ6cPFQveeznfCWB6raqIojFFwV6tU89i+JQQjpZ2AB8X6CSp84U1zfegsdwjN
0jAZvQj+dlukKgZviN2HJcrKPf3WlHobviYnPuRZAmQJCrA/agoxzSLSUNXwk5YmFRCKFQhiUXHT
pru08Q8GwzHqs7PBf4smDakJPWRj5exHrVkCe/601nr1Rl28aBM4VBpsvJUG7ec4jz+PxmBRJOgJ
jrT2zPDA2K+aYwQl2m+7Ym9G7npbDOw6m2eYRfRm1rFDXyTXT0vFGLZWFzeKLJMwwrEOH1O8xFq6
c07xWhoHsh0KdX3ztexnLC11c5O68K9a22L2STx5ROVy19tqdbRafedkhwEm6CkgcbNQ/Kv22RXZ
dUlK97Coy8O8DTrKlbCHAmtl3UQ6k3BIfBUpFMQyxIfL7dFGYH4KLSHmKgWdPjY+7Jjn1pUPC/Zd
oFRm0CbW57GZBZrz29GIdPRLw1VNCEmMcrgi4TursX6n9JitO2l7ckhuLZa/T8P9JjMnaJomM2Oc
rd7Z95+jkXEw9WIHxmxoPjuJGrTkYzwjCMIHxoaZ/cZ90KrppMWXeh4e6RNkvqO4ZUDd/2HV7oYO
i5mhoXhqBxc+E6jxKeNyRtjMq9Jd0Aca4TRPhFzuuoXi7U2kNsnVhMA4ahO1T0astXTeNeV2HtxP
ZW8NMOey8UTpdptTkFpxmDVUU3795zjRXu8QBwFHorG02fjBJjccsQ1+Z0GPasQz7PV9JujIbACT
FULJCH6DBJZk/mAldlivrnp6/2DHDFw1EkKnbJC/PlgR7MPE1oF3jep4srcPPcM+7FXVD2ChmFQ+
ji8o/SIPsK04yUIhWBwaLRhkn56l9TSkCX0CpVi/oM4Nc320D1ruzqdm7lCg6fWFESTdNoekYzwS
o5re/8VxxQR1CkJgs/m/HHnc3AIAFlkH3dKmlLn9KxokTVRNxsO+1kzMMkt7iilLneT7K/z7c6Bq
drDEDh3X0tbHszlmkTfhlvw12sTaZh4BWyDW0eWQIfBw4s8iLyLwmOGSNdHx/W9WesKc5r//fEr1
rS8jZs2XljxRss42gtfa7cZV+WSMszz1X2g0d6dk+/r7N80zirdZKCgLAEUT6/eK4yPfKD2rwqPS
kH/EttqEBePDSLIh/3YG1Qi084unMH4CrkTlVy1Gj2qDkFRYezYnOkIJYTOtSd0+5H1ZnNYbZ3tR
jKPi5awulZcmSo9uBGOHctDh1xe3/J03kkbh/G3FlEkPbJtw0Q46cP6h5JXQ7L5/H33x/iHjqAhm
ylae6JSWxtXYnkqcfqh9bzKrRIPaDPj+euqWU8wssHn7kCs9khna5cOhy9agHBYB44toWyqO+JKb
63B00vyAlts82Xn82lqMItErnt9hAJO45MzY2j5Qz4adBQ1zlPB7lyJyqGgMf33x/V9whaAJOA2d
lMFlZtFI0zNRFg7xrbZmT/NzXzS0cloPhw4LQCQNweVTbcFnVtfhC2fcF3bA7xWjey0HEc1UMPnJ
hi+78YeUSf0Z1/z3Osn7wjnnkfpsFLAoqGtQ5VWfV/JaoCfiTsz6Z01oz+bEgIEhmpj/Yj1EKe6e
dYYyLMYjMfGPGjNd/DU2x5e2pB2qF/xqJpTc2oq8R4H53E8S/7jyNFtEIPb0qk4uf1uD+Ky032zD
eEV8eT93sILdRp19NEtHPHBnhSI/g68omQsB2UIfELATmv03e+exHLmSpelXGas9rsGhsehNaMGg
TpKZG1gyBbTWePr+3HkrIyu7atFmsxqbBWFQgQgCDvfj5/xioaBFqS8nZKRXwqzHnW/SaGFSJ3dd
Fy35KIoOfXREw2Cl9mduXe/x+zqpY3+cGmey8alLqsN637nbZrJe/zhv8Afw9WqnOm9pbW+n19al
THOqQkVeHMLZRI+k0H/W9nixkHzc1X78FlDEw10BzmE1a59cIoCVC2f1NDT6xoPvmQTeuek1YKeZ
fpkC/CWoC6K77N0FiLoBskDquDbR+gp5IDmKMmhZPlqmrITZ2i5MfeawOr2byaHWo7QxxDVlYxj9
T7xyQv/ZD2V3V03ruJjGrV02F0HnceO4J2uEYIRgKTIGQ/JoohZERE9wU5QpypJTcp7afLq1I16r
RubuwqygjlF17xhWNPsSyGdt5AcSCcZBK+tnpv24bHT13rYturtO3xlglFFmK5at04snkdQTpMSQ
oDtgLEZRCZR1Hu1N59bE03iK6vZ+WrJ93erdKQqMY2NjRmJ7fgPfFf0qpiyEiiCuob+ZezKRzPWR
1ER8nnfUmjdQf5DnMJO3aipJ0eBV6zLmz+OrLrzhhC7dVxFn3c5wnG9t5l1cp33o6uze6cLvlg0t
XY9wog8R/ImGT2Nq7LEPRdjCwzNBJ/id231nY1DNdPZTDsWM2jCFOpHP38vWe6kNM9zVshDQlu4t
b8cnTHjBG4iwQxHT23ld9J604xu9Pf9iebRMg7lEFD1b/nTvonuJEQfVsQnpvZT3DGkUmOX1SM1l
6dH29n9o35lnjTeJ5zwLJxy3gFDdDdyJZxgnaLBZ87LW8OVbO6H7s0L0eN8uaHy1wNYa80QdM/fh
IbZNsLPT5Ula1+TYAO1F/mo61je3QCDTJi8IozWetxIL3VGNnVx+jxnEEktVwaamiASHvdrHTX5P
qpcol8m5GW1HzTj0LcaxE2YyNvocsMQR0dLje80UX1wzuh/D4T4BDGBnTChHCxfAIAhxCPVrUte4
jmv6VkOkdOG7U+c8V87dggItOBRkFe2eebKBJ5agCIzh63fNXAyyC9q5qFuASf1lyqfPVkq4Gpnj
fVq6D41DrqKzH/VxeI2y4a2IootrT4eEnL2doAOWzPkXzwV/tgx4k2u8FtZY3pRF8ZWnj8eTFT44
0uSwdRbpPnw05vSGjl6nrvTdacub3hl/TML60VOSp4P+OmUA2lp7pHbS3y9F3qxFh4YW9IAbN5/f
89b7WQE0rwAS+E2j83aKe7P9DgbmfRDOF+O56/ElBFGMZXxdfpt1h7sf/Zi8lOSZFEEMp+Q2ys3P
6SJTAQY1i3Z4mX1jYk6EIEsLJ7HJOjIUsBsBuH+mXcbbBD01mql5i9zrS+c50SYBJ0weXodlynXA
i2Abh8QZlaH0bHrNk/BgPbRUE0md5HjdtiijB6OEAeLC7OhrX0cpjyI7yHpjuTFdkyI9Pzxt9Wqj
W+NzUncoHkG1dfL6HPXd5y7TC0r/r7GXptueYTUXqAG4Q+CfG5RP0wYxYc2+iyaz3ovCIA2KN9IE
hlwUo78ZxXRrDg5ZsIxHhv780NQ3zkRhg8n1XRQauFrdIciyiqz6U0OS1wntG7iHNBjZZxl2u0IM
8Yjq1AoNhpDUmvVt1IHhGEm9mT0RoanWE/vqmMC0yePYjquazOtUUT7pSyogGqlfmDz0VjTARBDA
8o8dtMY78JZKnPARduhDb2pfka565A7jNjgxtg/3sxSMQvpJm51NHwUnre/u+hTZ8NA+lNgv5qOx
LfPxhQST6eo/AT8XyEfsfDd9RNr1aeiW12qsCMdEhgtpftNkFECwktwPNvhHQQJLxN8AhqSZ+WBK
DSkX0UZh6+06HvoIsR5z1yIiEWr2gGFD3O4LswTl2gIl+RqCpVtBvP6yING/FfyOjLcy0u7tAK9m
xO+Hmnplb76TmjgvNhQlK6i+dd30apHXSarWYZbxo8Iea92go7lPXHuvde1LFCNCXMMyc2C/r+Js
/NGVKPIMmAZAxdz39WdpVrVmlnWr59olEcs3ZIdeppBSKJVCAHHboLOR7AiKF61htC396lsYIRlB
7MfA09S7wQvEriWxv559pqdW+0YxyVqPCRICUBWgeQ0DuDZDJ3qY5qNhDN+DjvlL2i/3jYOcXhDl
+gbYDMny4qdOWpTBdXgIm4CXEjTBnCDY2eLi1X7TYmhHfdrQWrruLFDcWFG5J3+UP+WNgDhWA2or
o6yHykAInA9f59CNL7HfvCKR167QYPDvQrKpK2rJ74KiwAH2E4IROfJlaB+uUeb3tgAT8o0G022z
aNzPJJA+DYIU6GKYN+VCnhVZBawqIh1DJWD0ehWcQs++9SbHeqrnJxPhEj8pgVcI0Hh20CXUKbDc
zXVwPzK91LvOt4Cg5lwvWK5i8qYhYz3ulz6sDyYTsa2bxtEqM0OxCirg66XD/BIxQkH5uf2ZivEg
VcjvY/zywBcZ1cYFy7haGqBVRZ93J2Rmkbv1Kqyxhf8ceFn11CUpKRSrHfaEmzHEZXTO7S6Nz4U9
P9TU8258q3NvnLg2dnBLIoBidomirV8h2GBcfCN7Dwd3uQngURwnamIjvvCoq7DwSgzoJsHjhbvn
nAzJO5mn7FxOpMiRGSjOsckEEcs4MkugJU9N1vs7ScOcs1wcyJ/d4dzjg4hk4fUIDCAMn9c2sgG2
tNVtTTBBpPVDZ7QJrRlEhdWj9Jq25McYSm7VQswg9zQfpLm13HsU7h1kwyQrEdCntFG+CTDR3mXO
BLMwyaPDAOrXqEvrZmIwROYOexqrxDJn6lv9iVh1eHKPVaQvT56N1Wam28bZ6UtUqjuqX4N0J+rE
lCMpshAlJomx9/AHWoedrT2Y5aewL10kmtlwQjHvsMQA0K2Vq8GyEYo0eL3QtAbRnbbtchstEeOq
QzRT6aZ0M+T2OEZh3URD8aO1MJoxpTxutsCsEoitOlTocGjAOBM7mH0qNWh9dwI21wfa1sEc4zYj
E7y2XFQul9Ho9obBdK9LFmc1Do1FaKlRXM87roaIg7WUVPlnhKmSzr+dvP1oVvMTV9kg73CYGdTv
0qQWyESivuMWw4TEA+Y6xj5AU+cmnBniWiMFzGhoFQ8ZZxfqJEwZouW4zGj4BoN51HwoRhHhRIbG
x7mfBgYs54CSHdrBJmYjsdhFkmcJiY4ixqJdpsbuNyj5IXCItOoWeEy34TWz6FKDgzYlC420ngGM
4svLyBS3fNjUw53DLdtXDol4DXl2chSdtxkH0BeAByBRIjgQA6hsTQTMF/cUZtZ9ieecIPFHBKW1
sJdePJ25hyL09pUVr3WkvMaFmd9o9vDzGEC3lpdshRXOR+gHl3Cq3UuU4DOzdM1dtVg3S5sXu8lt
PqdoH/nWaIElzVd9KOEtZcaEAIM6/g/Ag/i7nTMEgSlMB1h8TPQwS/9uzfPtMhRPJQJI1DynYFW2
obeJiOHMkmGzgNQSI8BoN2G89fI5XGWD9TMNRixgyOYBccKrPAnO8m+xGX0TF0vC2q9fI0BilDWj
ZszOXmA8V3OMV/yoMfuk/zcrbzXN0WctKx/LFk00EQYAWVIQXkjmMrhG5DxLbxPHdNUWPj4bAFAI
7hcLdePe2gxe+J4lLYBarAZXMQaSlyT+lhW2jzIxwsi607Z0UnOFUDIwzBg70rXm2Je0QDfHbaBk
hz5JsCY9kXhF+d9MOplrFvSgOjUy5xWWTHLfheNbjWiTwAX1UIRM2JDhv/ET9PsxPDzPUy8p0ygw
+IRMjujKQ5iaIdFMFx3MiZl1kuvQIfMQ1dIxOJnoC4BoybpHUyC1YH0PUh//LVQGVhOl1XOQRPe9
PWjHgJp0FwrEXZF0OaJ3d26TyduUqG6v02zI0ZCgeEQbRzXSJDW8+Gl9njuxqwsGjHnyjlFfNUcd
8lViWxR7huUhE9l9VOfOofBbaXQm4pvCrrRVOrl3jIef9Kn6zCukS3UNXKuWxj+6eHAA7kQY3ihf
DKpQe6fv3pETGU+9jfmjP0q2yXQzJ9bF6dGeiaFUrdpifGnSZrU4I6gTah4TjgVoKyJdVXbD2kmo
kCzLl3poetKKNv580AesihmV0fN+U0VGbJHcK+0rJpdX3dvNgmQD+s6tlNzzCuvYL0BpwoeiGiz4
4/bZw2PSBrRMVcJ+zUBEmDZ6ueRlIXQX1rtYhLYrUo8cOhUJfE4Q7/K7d0WNV3csLxBvTREQhJgU
tNBCl0+VjSIvWbvKc88ttxZllLLdlBYhIlI/4SolsgJhDvsThAh5YJIUnoXZoG8/oOlLxCQ5wIrs
p4+dfXZo4KiZT/0K/bblgFLGdFuhtyXParoGhKYPpxWZAik6TgwyRPhYoQrg89ADJBU7gAiGt3dH
x99DwyAqSLxbYbblxq9RDLOK5OLq1E1qB+BI6om1DzjuUvrYatj0ZlFXI35N56WH2ns458/M9amZ
LdGB2ss5FSnBJmyaMn2PxlA/CIdkcItfQmrH74UFiBVIS/TBtReDhT0XBVwslYZ1wBtQxaCrnAWr
72hL7xAhroSUAARwSJrA9DTLhrPwxaxGaN7ARrflnK6IA1FPLSDPhe5nbBq1NTPM58TiksjsDuuw
Do6ZyR0HF3XKIVqtWhiwvSO17rNnq5746hSqMTmTg1UN971JxJW1fDwKQEsGaGi3ftCv1JluyoRW
dampXaNybAWfsYDBZBmtXVztK+BrzHZ77CJGX/tpIhe8zmuMGIaFCk0KgbqBGgLOCiUXjdyV8Z3+
VFLY0ntRkYtDlxbzEo/vSOtkE0VAIUaj3MTJcBPb5ldX0B9JS9MyIqLWMZwLDfr5iPoxcEbeBftO
Gy0ekmE/1jSSmV/lIaI9ZXDKq2T+3PXMxZyKqo8W87At7KqjOSEw0kCZte1G3hmKkcmK505JYtLi
9QTCgwTn3gVcaOaZt+lF9K7Gk6V2j1lYHGc0fQ37W1Qxdah8PqLSd40JJohT0elG1HV4ixaenSg1
DaZmAR0aEErM47s1kjtLmMXeqSZsBPxEHBoIBG3fTbs8YpLrGYTzXjZqn5yom06jsA61rt8urdNe
mrrvLiU195ya6dFNi+koY2AnG5H8Nuk08U/43IejhUMTxbHJaCD8ZfisGMN92skKDxaXLdgHDMSS
Q9E7n9uwyc5qoQ39lwj3TJxUK3ubSVOJsNcRoJmBVwsmIedicV+jUQM+iw3IZZ70+BAsMMHpRx8p
tg/7xdAfK7tzdvQl9tnsgzNgFOKhCaNApviH2sMDJcNSvW7FQ9TTRLsZ1T2HQVI2Kl0qOkS99aZJ
pcGkk/eP9NrJnmGmWcFpsUiC8l/eTP6RYo+/l3P+eepcdOKZTnbewa0zf0+S31mBRaBwV+ubbNSb
45zCeFKwW9EP5hotqw9tAgKDYeUTJoxypmY0RrhFJRTmIqU/XsTwWOrxWzKABMWJSdsQPz7YaXXr
ok2GByka0O59m7ugTZuYtjRqtyWRDBAHgiZsdZ+szi6A4fyAYedtUJ1OGA0n+F5gh/htSLxji7ut
R3REKw+HrpxwKQTdU7T1S0NkvK4n+iDVEZFeKRFXMP1V1TIcB4jX8bK/L4WcjfYuc/8YT4iat9+l
LkHtnuC2XtVTzOTWLI65S9WfzNqwxUM415EsQf0LVVlUIogUwYsYFogOBHX5Nnrjvh1eBfY5RUBY
ZqELQ6hPybir8DlDXVX0oG0HBlV1nxznTRvBplkCzrwBY0j94AoFwlVItKWP4aeFQHBD6MpYjwaK
wB0ipoi+i2gCAFPEj3mOpg3v5EYrsUIeesAS3hgQtE4kMmHVkVHgXY11G3pikZAzoMMyBF1NCtyn
64aeqIeiQ1RRM3WPpfT/i6vo1LjRuyT/d232nhe0JoC0gL0FfhGzpJ17w1MoupeZZgVHCSWVv5ug
3lD0TuB8Y8j3LDBMpMdKZ/rHAoG3+hb3a8ZH7xiL6A0WfbspRohoqEIQlnBSiaDtnNtMfYMGL6pU
/6FDYCdb5m30hi4f1cVlpk92xgupa2T+kYNZxyA/7RCQCfiAdiXT3msPqgsGdszjb7UQgqArAMzJ
/mpodwOgCDD79OTtzIQv5XSrIeSDICIl05J3v50vKqUOjcRc5czigUmUpOCSeaNZzo0r85R07csu
qKTKRZrf4/x6ielkVsgCdwItxijgv0GIcLsUFrX+5ZAHbbSxSZ+vNPkcP/rEfjwh6T3u/DF5xys9
WtcmZJlMbGJjMM9ZAoDCHv11NvG2Y8DDnCS6ralCrXLytq/DENWwRcoQ1bxwfs3hHOqjJ9MZ/Y+Y
hM6hnmz93iv1H9P0FPql8YVEBYjnYlluYstJDra5NOsQsvpGI0FV6np2KuvyGNtGfzGn4ZgPTP58
YRmXgRgHJX5w1tj/7H3H5z0JUEgpgG+C7ac5V0gerGo344JjtombFr05rXi3C4GAR8b7KFtII/pv
nT9/MozigqbA7VgiBxI0A2J5jLt6Yx3JfTPJ6QVlPfLMo2w9tl7TSRElYodAEc1PGWbpVExsgXil
eOOs0Puy9PPJzeA5O1b6KvtD3hNQB+62iuL3yA2ey7R+KBbrDd/H71nmHKKxoFdL7H5FVmMNaGbg
kbpPNeG1iW7n2oxlZj8j3EWvsKU34IvaksTeYksqZI7GahWtofrSvCvCDni3qGLPJN90emQ/a5CR
dg9qwA6Y2+rGGdJcglOZjYUbBQ/cOIaz0Xjvle4dU8uHHWgcI4ElWNVV34LWo83SuPTefp486uRW
vobPXPj5vMLufuXMgHmXgsHXG2jaFoUUBr/k3YFMvQoX/yDfXSNBdDHn52Df+Dx1dHeNnqQrTcNi
XidW7GU4MZmo5dWwlb3yLqh4GfQCtnRLqtsOrdsSHN5K/fJmgKWdOPNd7WlP/YDa4DBBfyOKqBb/
1pDc4HlhIDBd6Jsd2n5DBNdqwr0L98yDEqJSr0uY+CsIEhcN7DS5RZ5vCAmh75NkbVd0SwHgeAgb
L47czfswrYbGRIqUUaWEX7vJEf4ohb+eZ+tWqzPuguU2dGB68DO2lmIv9+szUCtCV2+TDUCFgAw1
ASZeBJRHb75YY9Bv1HfJc1s6OOSRVmVYoZkjpzuVqxtrdI2LVR9fYETJLD2DTlS06cozsbAxSIdg
dr/rHDrbqqdReHCaMgdvMaIlOfHK3g00FJvUgz4mdbKSuDhkLhnFIJQAO7xYmDslMz55Z9tDnyqS
c/tcWy6Im3+zK2YqQc74HJGCxvPKR5NXd7ZEPi+DH2y1hskdrX+V4a+zVtRcNIwpoBsyUzgV2wBV
+rplKp5nhAiu529cxI8o7kDI0EbzqTZsfHFossRgmNElJE48jamAHDZpHCWc9GUPRUPbLjXssxTW
RlF/KXly2yT1P7UQa0SsPcQtAkoxYoTMQHqmjNKSvbH0vahj/tG2fbLG/qWTs6yscc/dYKJKGzJM
ezrl8mi8T+B2Y1gQv48GL31jOfveX5ixpYS1NSwOCEjNIQTiD8YSy5Z68UkZy/aIpqS50jDY5tf+
VH03XDoSDQIE+1Qehk56syLvzMTefPLqKrl1Z+tHlr8jYza9UQbVZ/cGFh1A/AxML0zmo5nG86kW
TQr72fI3eJ1Wa2AN6V1C7mGdJRVJGAxMIB7h5y5K74lyzroYI2PDJXYQhYEHwb4TvEFHK8HX3Z8+
pf0cbfwmBYQzt5T49S5ekzwcN0B6tvoo8Dtf6LEMfCI8E0wULz9sjYHSSu0vh6Ft75EUns+JC5Bt
tpujFY/1rpnvWjJeC7glLwle/ELgOw4tBxyOsx9CWINLhZ4GmhEijlOopj6Ci2bPGBsSAEFuwMcz
whlsqrt7ZI8gtcxp9ihMkDcl3TdEmgFQHyrOl5YZ/NokiVdoenE/MVt8XABw9uBJPiR9/m/rDv4/
p77uOibCSv9ZnBAiTtl8/V7+429Jdqm9/vGZv6UJUTNHgBCFdYQAHEHpFpWxv6UJhe7/BSUL20g0
vkGb63zTP6XXxV+6MBmQLBO9Cop2KB60Zd9F//UP0/kLPR+UCRzSAeRidP9/I73Oz/hX7QTdk8pZ
PtogTLyQh/9TPgsh5koPyHWeswbrVTcE9jK22ETYv9Y+9lE5l5W2GO7OqNbVWf/j2BTgDtvMc736
7bi8ntpUi1IY9QmLP0Dxo38P54JyfDtmD9GAUHFBkAXKJ4KT1rbthDQA8wG1M5ZUEbWo5pnDHyc1
RYL7s9qtzsrk56+n/na56znXw2pt0sDzNv34meoYYc6vr/njW0crgbh6PazW/jjn45e1mquvcn+K
N9dzKPu8Anz1t1rWHSu3GfYAZ5tTsYzNSbcc6jsjUiNERHKvWgBC+Jdtxp2/j6DuuhKaHR7Vp9XJ
2SDyk3hW69cTrxe7nvlxuvza377g3x3+Yx9sfixCUucS6SieO3p1vF5JrQHxINFUO+hSVBATzbQG
eS9X1SL5taY2jQn11zWIj78PA2eCRe63yKXJ+399in88VLVZqOfvhcaymaHYrDqnohjfwLA8zbKp
JRaFI/T8KXNHIa1WNVKoDxFcy4rCpDxR7VNrH59TTdqwqUiITtyqdjqrfepwLsQZqnoKSJfPZqPj
rfsYSOpvn1WrBqkJpwctr7Y+Xg75i9Tmx0XlJrWGSWi3o9X0Jys2kHFQq2oRjwKWefZVgSDnsKGw
rJCScLKBSxoT3Fm5Zrn4I8/YiKFqb7ZAWDKkfdRqB7YJY6bwKGC0bzqvmMj+mLxUctG35Bl1nv5G
BJi6u0gDqv3xrzP0NNgbRaPvG2MqT0GFrGbipwDtrttmQzk2c4rPxoTEh1o4NvdFrZmZXp2EXKjN
bJlfl7nyKONyhsdcpPIL6zDZ8mUCDsnSi6Nh7zf4nNl2/kHBC11FrZP0u49VM36YbNL/LXKfG8zk
QMBHCXJJuVr1RA5Rjszf0c7vndC3YbXrF/WPwergK9SqZ/dA/7I8pzbrBwnYVxdyjuZSwk8SykCY
Cenb6893ReJujJq0qyPbbiVvRwf076Q21cKSB9RamtcXr42QYfHjivw0+vvEoBaFal3eozy3ut0y
tw/qLiTShketqW/TmSYfJsvFPwhg5OzH0ylZQN1EBWZo0+gil6EAl2GMriGw3i5FSaRAdyI13JNH
1o40K9n6OUHGBcY0P8mimJxxg2ihJemNtfpR6plYcCb6oDUOapd6QtdnFeyWauDlCxY6+TTLX6q2
YOaqNnFwBBSZSEcoOOkgzmFEx0F4DGXrC1z7xZ/qcDfiOp/UJakyrW9P6phas4Sxhf2eHf6AwvpY
cEi3PXCkdYTvFNrW3z0FfFVIVDNl+rBqJCb2A6S6JOBQ0mpnD1Z10gYTpKNapTzCiCV3em0e05jC
mywEySsKAIBpFwJWUjhYBQ2FrVrCP6NJ2374pmtRS06QhVq7bnqSD2Qt0U+1q+/Dz94wUT4ve5qE
q7n4xmd5sDPDBXlzMJxqVxR2xj52ysOUeq8VVPGt9gv3S70BdPt1mwQjWZSJcuX1P/z4NxUW15GI
36oT+BDkNwr5e/0v1ab6fyurqk/WgNOe1wT7OBPAPa2BzKL8z9W/62oSnWirpdpR1pVURKPMJG9R
P7n05/AFtr+1V9U6Sib6G9MhJW+2cvD/eIPla+z32j6PTLG/7rJQ/a/hX+wUejYxGeKvi3DBOArd
0WWtngrEtxEZMHBfEpE7th0tVg7bajPRAU4gcMu2TXVzBdABgXMVECjGqFroHlh0ra6HXRa38doZ
MNXCNQ8EgmzzmNGNpxwenoReQLCviumk9gXF/MUtuwTmip1IX9DkjJAWFtGoVGzQRMA7cyFT1aNe
8YHvVWvAEWmkBXCPY+M+iXFm4l94qCYAmzhVeT5JBDB4M8QS2tMwgYb09Snfhrpg/FaobtXAP7at
GqssgIK83lCZnarhVVOPv5EPUi0W/LBRB5pHb0UyyF6HiyuWtcJAm/KpdppO6oQEBe4mMSMet081
brV23ewah8mYPvZbDyqWy8z/pBak4V5B7w6SRVOcdNl1qgW8vvx03ac2y6UgiaFW1Tnq8HVT7TPR
bENKwzmrLYsRmgm/vPTHqtr723U+VhHUWMPVnQ/OPGAi09Y3Bs4wYLYAxCNMYx/19qE0nIGsA6Ju
lgDANWjgpkpbyrthBb0xEK4+kWyna1AhkyhIq1hyZ6tW1XE6lTskstBMwwcEYTTGk1EOMo0iT6tV
tVMtKnlYrWlEzQwakhF+/YzaHB5M6psfF1GH1F51odmRY1ZK5oEktoNyg9qO5UWuV8LOlKpQbAPD
JkCBPyQPlyqeUauRij7lzkSuqc1U0cKv2+rE6+bHYSo5fI86U30oU2/M9Zrq/Ovmx+E/vi25fgb9
yhJpk+rjF6jP/fYrP078uIZbNwFQOg/zyJRBv5zkoNeODHpqGyGpYRMGnUxRsU8t+l9ranPxGDLV
yWrt+lm12S91dAKrrjas0GVgVau67eBGrU7GEIa9avVj7/U6169iRNRxtQUHq46q77t+vVq7nvzb
Fa/X+uMn/vGR63lTTE/hxQdDvqxCshbUYvm19scmMptovEygitQBQw5jtYw2rgvLhoAQ2PN3tUvH
a1uKNBCaXU/5Y1Md+I/7EFcljQJKb6XOM1W88Me1Pr7l3x7vBxvKt0PF8eMX//pH1W9X+1rVSanV
6znqcGMmdF8fO+W/ej3Hhjp2HGoIWaN5wHpxre6gWqibN6IKvEBSGvOdljpPVQXmfEAweAPBhyAP
fN8lggOza2WUZstAyFUhn9q+Lj52NgUi0H6N6emfJ5nykx+XVBdR2+rjHzvVtg4haSuKBcdVV1tF
njauK8DgTGQb/9RlIE90DdXGuonRCoJGtrVsKqjbusJxxjIBCAxq2MNpYnwSFBBB8rUYSusJ9VhQ
wLoMoC0ZS/YqllxUpE0BeVl7DaLBs0CtO+h96+QvOnAiuQaEw/5Ys+IB6qTlHSLJJGpl/ITPKP1j
UjjVGupuA8ckRNpBOwsIxKdchXiTpLygsk/IFcvxO5QLtdPRMC8eDKnD6YpHIyJhlenhpK/jyDvp
Uzfvhx6GyyQXELCqY0yyswmrDq9N5ipqLR/aY5IQMzTSkFC5Eo5usJzaxqQSVNrvlqRfDXJKdF2o
fQ4RwsYU5CZHD8UAbanHbdmaGgMFcmIZ2J21qJO3pfG8ba6GY0+OxGpBpXY4luWrThdMFyHvhC3j
KnVj1JpaqANZFUInGXAnjiWn6WNhZNGhXZCkU31jp3rmRaYfRtk/J2pV7UUM5Xa2En83QxI4+Y7w
mWvE/L84nBz+PFnI3lp9TB1RaxRMKpOHUTYwfa6L/F831QG1L64p6mlobG2Koh5OgT8PJyexCp5v
NK7VvusBtTbJW+VPeDemMppXz1etXReDbAPqmat9arMTMulz3f5YW/qHCGDdLv2YLcgLqgPqw+pz
0BBuOwcfTarlOTNPRleAB+gi/trU1BAZqcketnAF6V058F5PRSDTWiFf55NflqOrOikzYzQ+u200
MFX1gQ22hwnO1QlXQG684cKEK0FfAGWkas0EA8yc65abwaz6G7XA2Xntdj31dAQLGRRIwDJXYYFN
FcIFlkXFWO+rjw68HvAF/q2fy4U+bauBGjHc1fmESN5mNMvxZNKDn4RcXDf7xYpAiP46rNbUOeps
tVkFevahDf//k7XPc/Xjv/7x9Tu8ILCUXQOM/ffEK5wJKUz7n7O1rz/a7v+8xAASi/jrv/nk3zlb
1/3LJSErsMVEcU0akv3K2XrGX46NkQs6yvh1SN/Ma85W/8sxsVZ3Sac6JulZZJj/mbN1/0J9W6Z6
HR8ZXYqv/5ucLf6/fwoGeyaMJs+yXTSzlKXnvwqVh7M1ZhR2Izw67GTnGeWPfKjbNeZ5d8ghN+fR
xFIqq0rG9x6puN7Lj7N2k46iv4Wph9rLcewpRxYoKqJ8TWeRAsO2cti0I34IjosHcnDXSz5nycRp
hTmgBCNUwR7fXbrhMLjEzrmaFxRA9ZNh8n42IUbqPaDrLVrTr+NXx7Jx6etrd9PjXd1X48bF1mXU
4YU2FHp3uuNvhw4JfKRAGg9WlmVp+WaYNezcivGrG0b5jeWNO2iZITWb6TyE2XIzLghvuikOylF9
l0upSIFrWiY8JLYgK2aGOPpRG+2LgOpliS+XlQzOVhhPfURd0kz7Ycfs+JLp5nI/OSXlN+SsEEaj
uIh5eYMwC9YWVHd9/Dn8Bth6lO8tD6hJGcJDyuK0R5liekp7CH7YaDTDhM4Uoixro//azMD0rLib
7zDEprRsuCGwIJDiUOucubo0aBgylcLp3qmhXArgw9DmOrzDmMfynOLdiAEAqJEKmmkFIwW7vmdz
8B5zD5tP6hDHycbIHubKhXzXShzyCuhsN4w3sNOe4WRuZ4gWTjQ+IBy4HkZnVzuI6jRUo5t6U8av
C9oSMaJ+ta6dx8q/c0DGIvjxSXerrxbO1kM1gzQxKUalc7PROu8oj5pAwiQvGGhK+2VEwRfWExOx
Lvfx6hPWbYeoDpjart1VWYkM6yTISDK90SJxSDvnBIEZ52VzODHGA/fVh4sx6G9x2aY3ywzTzZjA
c0dAmgoyAqvY0AJqzlWH2jgKtMmwgFIjcbcJBGDvxGp3FK0J9Vpj2CKZWoK+wMNar1373MdZ/Yby
cdMV6Jy4DQ0uLDe1p3ebSiwjUu35GqH9cJ/lyEV50zcUFJ91I692gqBjM4bpxWgoAAS6+VghuZAG
9oOR+XeII4brevxihWAVGpG84TvWoL4CKyRexoOGuBCDo7uy48mjrty0W631kRoSuKVraUQVEwmB
LI52I1qvqW6AGyqYpA4VtNXR35sofWygtiHtBNts34fBFtGeVyPL8mMYlMm2jxBqsl1eswlVPPJO
qMMGN0GjPYDSqxE/ae4gt10CsOMCXi1AVNNGdQL9uhypBRFHT2lr6WsgQUQ30KwIQW+RcakvLmzC
oetA8z9bRvUYN4/4F2r70iK3CF/ie9JBBCtKxBQ8qPwBmi8FxqMIlOb7PmsyqFqY/yGrRjQGh/Ft
tO+DzEHqcYq1zbC05rYL3APaB7w2b0nyiC0MY+ZYbQYXmQhT2LduA5wVH+h1M78WYvoxa4St0WDf
1s50JAw2doCCmPJ7CBCnAqr+BHlqjpDSK1HwHDwDSDCwtWTsDyLza/By4QNaXjtfDx7QDguID7cN
kHka3i0wJJsOwDHXRmWgxGihbzIs9oQxipkjmoDSehTrB7396s8LAWX7dZrgf7m65NbrXyHO8IBC
4k1hWDsXgxV3iOjKkjY8aF4xrO0QwW5Dh9OaW9Y+a5ZjbfjGTTYO80o3g0fEqoJPEeT1OnvKsZHb
dnHxFbtua1MigXtqC4d/pox+VEA4hT+adygUg6g3XUT6guE0ReOL65v5KbJeAoccgkPWaRhBaaWR
9zDgYJNWA/pCw5KvYcWGm/9m70yaI2XWLP1fet2UgQMOLHoTcygiFKFZqQ2mIZMZ3Jnh19dD3nvt
lvWiy2rfG1l+nyxTQxDu73DOc4Kowmkfx+52UO0ZOvZvmf5JDPmaz8gjiikAmp+J30NXrobCHFYT
8YkrwzWfvaJotkPzHSX2cG+7VcYKFPlwD37KFuQHBd4XZMkl59BndW5zYEEasFO/3viKkwkOJeFI
PSPFfHFK7i0PbheDnmIZUvPq1kTz0MhuJMrmFXFiCFC0ec4QyZeZfRqRapxiFC517LwUykxXdkz2
X5MeJ0aIdyHAQb/KxdY2WkXJZjCDJncnFhG/Y/RduohetHlofH0d+mE/KgVjIS1JfOCWDOtQPBSB
uSbYoeRdUIAwYCq6sUgddFGQGwH+aFyTEZ4tfjejwnBamCtpQfmYyDDN62mdB1FKMmHwQf5Lfyj+
BHn7TiQYUkzotQ0Lo6N1GOcQgWs2XXOTEEIpOeE4XlpFaqMjaItaG++CSTNmRvXeRry7DgMdI1KI
ThqLwQ1X0jZ1bZ6d5JW7AAxPRmYtsWXWfR/bx77mWhuwXdlZ498qKJ0FoArpeOX7iMzxJGNDc0cm
x65FlgvsrjonUl2aQ2lL4+q00SqNZX/vOR03JCJAxwyeksaw76reyG5GZ/IhH4qjwUokVg0ebm9r
td0TQKAX9sfPiMcnpM9vcVXi0/CHt8DisbRGvRtQvB0rT4+MBux9Aciayjg46kQtUokj5ypUUqO5
S2aN2yPuHzL/pAZ/bWtiZ4Jhwj5KpPEKsRsaiplGqg8eZtuYHsJO13fYmH+6KaQ3BSKy4632oWrA
Iihsj03E8x/oHhs9DyY1x3BIQtGu58mm0VsJFuuYMqqrO7iITjIFijOIN9WADNJRvyvX6XZ6rH7r
bpL4mdBYW+xZarrQXeIO1q4a/LsmmxY6ZPyrGO3nGnTNrnecx4gCJFk0gPgzQaJiBwk6UqXNwjyG
U3tu6qIguAbjWW1MtBQZ+0fZX7z+PRGLthghU4EfXxbRgci/4mrW/jYmIuZDI9DaJXCSD2avWWXO
8UtfAW+dCvEB5h+ZPwl6Q7oOgmZ8k/A0t0IXz1bmvbnduOMfXsu7ajBDXHxWvNVtKQ5gfbrdHPGC
VpbFtiD5dI0Z07kZfVcxDEw8NHtb2Ceph4Y3EL8xE4c2yIfgpS87nH2+PAvpiF0QDcytQbysIle8
Fjl1l5T5J2jqdpWTd+7piEwsXQEgNvrHYmpfmdDMG3J0MRC24cab9XGKghb16zLK8/oXHdjRak45
uZAYZ5cqtflXvFldmCUC2UU0p75M4pLubdxrrifbzZiM6d08tcciiR8SS7mnTLmff2lwVj0/JAaa
GTdi5RO9TyrgRNQfsjaeIb8w4YekuXLYfKzCEacV3JZL42TYwnKMMAliQ22n7kPoW3+Kgim9Ixnn
WgQV1JRPa0g76VGBb8z9dNxU4Vu2PKi1SHcer/ORaiUnnpEEx5KzDuAPQYKNRpfUDIr8QGhFSdYT
KjuNPF94tpbcgRm0XYYDfBxykoCZGWTiyzCQvvaw2daGML+aSHw4gujUxkiu6MmSE35IB1Ku0ivj
So45qKdhXvzE5WOo9dXymmoFBeYxne9Jq3kInaxAGpVQUuaOWpUBigprrkGqV8WzN7BiaZyHqYTz
a3YMhrRpM5A3HyuU/vcttY8XU6IHPvfYgPvZFcvhnjp6Py9dQ/foopNaj1X94NnumUjiS5jNDIr6
sTswm+F6CRFgOgZewcAlJHcce+PAidSBuZrrX4WDHyxW1HZN363tvoJOpJpbV040zpaBwriKj8qx
9XMG/HhV9ml3sfKegErb8Hl38/v2cBRDULtFAfHITt+9jB4yM36gcpX4I0tNEGenfgkPdGwbU5Md
Hdt5HDYhUL+73PjDGZNSk3fFB7MiT1t3EKtfa7PZGeSHnGdH3PcRqAeHn5mcE7yXFgaqqcc2MOJ3
XDVwnFdEPa88K6A2MxgWNZNvY173smsawt+gTtIfWoH+K5lBHBYYLmSBKN7KQjvrPhxencTbz155
mdhEA10vhvdQpd+9TzWaZuO1ifvfnd3YAJmJL2LMd2P86JxdPAA1Qr4RkczKDqV1jJZP8fxVodMc
JVHqjd2fTDaZu4w3wCbOxVecn43C5UsZFW7oQb9N7gRgLntsUpPseQOXaTeKc3NxDJeU0fJSWg7f
U0PSsZsCCgbqw7orRpWNRZZK5KNoAE9KNtjYqNPkrunUJ13Ug+yn18God6ZRAo0UpyLXH61BdGIE
wguBfPBYkH3shqz4oJrFJtifOcrZSj1KFTy6Y/S5ZFONQQ1lFAWkAG1dRwDyumNQW2siEHcR7Y3n
DBeRwUEJrW4T9MxtcyaSuXdMMJusRC/3rhNvgDUcZBh/BdbLOM/YauAuo1ZW8AksGbw42MlWzZbJ
2HM4Bd9Un7+8njPECZmQql/CgjCebWpkGlgYDxgz6Q3K29xy/HnhbY7EqYzVKxnqWwUgavabG+B4
hOG59+jiDMjjuaFVKlM28plejYgxWUATtcKIMj+nefGg8Pj00r6zIEZuilBg6DLGqytjiCP1LZ3F
OxazJVZp7faIQBh4gTfd5m51MsvoHskzPulxsTAgOuK3yeMo9W6MxAN7zVdb14fcsdAcZ+4XSsew
qi6zQWZPorPnwLEvqaqvk2fcBJi3Rv7qVLU1YD5Hfrj2GmOjasSMSiXn9zop051lm88x4URdyqls
HUO2dBzeznWsnQ9dqWezERcsWvcdC2XMQf7CuR6zDzdAg9tr96srgjP1L4CHePRXWKi/RzRDEyVO
BpxZWTlJsvipiDz1QZZpSjuZlvee6LZFE38TC/CQAwqwwpS2T3g31ydaQfXPSYLtpmBosLw0JSAp
F94r4tQgpnkvaEeFfkqrCLnlwEJz9AI8c4zsjQKEOgQ/mLaxrdYI9d78uRvWKWf7wI20/M6NwX+u
K2cfRPFzqC79oD494H4laZhhT0JI5XqbeQpunRheo55Yi4aEnDCFvwTA3nFfKCtemV7klFF0z0Yc
3oi23kUIjldO77hPj0rG9ak0rI4klkytuiK74V9OjvZAPcXE5YL938Qw1uzNam6OLaraHjFTP4AM
sKslSoSXKTflMSIxO5WNolEGlgFWYM/d3zHohaQbmdeR8IoVFxcGNVVc5GA8JRV8uTipD0bo3Mq2
qTd0gKDp8nbcZlN4KqPxPGce524AfbzSv8kpo5JDmG7zHppHL7822nsLWL0cWDWjhh5gNHQNovM0
6Ah5nO9zaGSZER5Ep2hfzfizpqwjlRfWSFVAC/TPdqT2TK4o4yIbpFDa7bx76WMGoyxIY0EzH1+o
Hb+83v4yhmMDKZmej9sCEhYwP03exWR3wHPARY05pFxVfamk948F9r81Az5yNAhUjoPmpiIdr1uj
epMShBGe0RUck6/aGKZnM0E2H7K7D7EiwZp4xrNw4eq7kZaBl9z09hBZn2VvXDt7eBUNIxjcydiJ
VbAzEnH13Jx7sZo/rEzrlW3Hzq71J95t3YHnElkEwE1QO2DOy+ySmL5/n0QWoC0R73wVb+s5ie+M
LN/1YaaQFpBeiZfi2bWgC8RKfNgVqulGfTs9+gHIWDgUcvdom942FaDAqqz6rIA0wAFEr+2dwWVW
92aUtM9lkh3JftzGcd2eciaeG9eMAR/iXIoJIuiRN3sN0B/Q6hv8lSfWYsF+jJBm59bwU6QNbELP
APAw14dGcWygV2bPkg1ne+it7eiJE7I53mTjUxpD5A+KcI1p9sPC67BqKWwGQNODY0xH11IVmTrt
aUIvv2278D1yMKTUSNqHjPTUABPUzDboYNXDPewiVj0uw8lkrgjCln8KZvfrzsOlqdz+XbYZ/cLw
lOc4IKO67lZJlXKKB3QlQ+7ZJ+Jv5Q4RwEOXC2Rwmci2saDxK1xvP9rE8gkR0t3N7oE71VuRLclA
oIcdQym+wscN28lr82PmuodplHd1DKNIF97WwWzCHIXxRmFN/ePY/VS4UTZDU8H6bAemVfZFd45/
tCITHTkW60p01AXFeIYc6GPDau6HtL55Y7W3GMWuhhE9uTZ2maW/oaz0vIPTn3mU3jqjoVtTiX7D
+fldYBbdERJCLq/v4UxR5lNN1p4Jh2aDjvLWmtGDnRj3od/zVAdeATVNU+INBLh0pKdYPgpLIkpv
Kne+CehJN5AizkkVXYgx2WWiXt6iNqhuD0Im0WDGOsqMI8mq4VxuMebzD+cN7tH8PjcZX5Zp+5BX
9jMhwQwHJuOjNIS9KTxWe71HVqCWxPSZxiWEnRoaCjqJ1IjTqNtgS+zdojfXIE/D9hWoAPPYSG5V
kBZbGKhrR9jNuiyYjJZgfLpmG7NT/TFM8SIXNJEEvbsu3H7eM1AF61AcQo++w0hA3nr1iGIQUoWK
gAp7+Oe3pUfxy2ZyHeNcmcVRh2eyc1dtrb9rwxG4OHB30TI9BDnwPm/5EDVKkOKcuztpNTcbItMB
CvHayFJqiwo62hA3//xTHdXzdhhQ64GcNNCAMUNP6HU2rs/s8++HIs7lHVQQkCST5gH8+z/bICHs
w+atju0Dz3yUdDubgdXxr2gq6qx7BjLurtKIYlRpxhtGM+IfQsS/okM7ilBJ/ZUjTiS8w3aMAsCy
fk2zgeXWmRJYiMsuT839YSiKaf9XOmQvC/e/fxpaihp/OpKIxXEv42NXPRSLLWTbZPUpBHnKFm35
6vGyGMM6tpEY+fINM3mfJem/ZJB///R/SSP//j+q0M1IQM+hcXkR+0JXIL2wRw31DJQ2Zu7DGFrc
lVL88wOOB9DzgXyzF0XSuOwI46IKIKEsf/T8hMWgXnaE/qJTSlrun1K4Z52YfKIhZa2vkpSEe35A
qJxseFUf4tfoHKRw/Bh/P3S8a7aDMD///b+E699R5aq9Fh0jtX9/Qk0IG//9n2DBSKhqOdr//YmB
1KONrSnmKsXxFhERQitZ3f37Q1AvtMm//71sLDUk5nUa8C7wSRJfFQIdHcZbREZRu2kj2E9+oZ88
AsUuVUQ93BvcpgMDbF2Ep8IrzaPvJEBg+nlrdRZZ3n2xpBfU67zDSBVnx8rCtlZ0DT4smpU0MAwO
nszYcxM8FCUX/wDH4TEPiflV1Egpd+lqFDCqqXOSs5cSKVLMDHmlyEja7eXvWRjtAczwkZ7APXdT
sq9bv9iC9AmN8YmwrHZdUN0yhZTkb/rPA2/DjWUwVZyS4gVJ6rB3JphhPJSn1LG/E+RAvKJMILIp
fV5wKGeDABdlgU/ljL6bIrQQMws8+swFgxV2N0SUzcmc461VTfVOwagnjAsYyWhD4mU0tFYeqcF2
AIFu7Kr1TMwAYxiokYSCH0pz6u6qsP+ljQKORSO2KfMghDOgux/oE+117Cps72FHu0SODYckQecN
SMiODxVFnIi+6H3zmzIgBkvyTVnakMjkDJu6VOhxqmtj3keOOGibVsWe9jg9H2ThvmZW26+y2v5d
GPKppqnOtTrl+ZQfFy5Jb5Ca4OTpBbL4S6aDCWHvqsj8I9SamuUJTvmoH5+bybtLs+deoDSJ7OEa
ds5jUKvjEKT3ZjJtlK5eGcbT75f4+tEuvEwOJ+5czeu+6z+AEt+WL6t8tAJtgctWQv6Nk/SnJFsF
I5FiETe9h9rcFiGqdEQ7T+QzvjkGG5yeoSzsz/ey42St5vpnqO33lp/QRVa/atGy2p1ofsUTM+xK
PNXtuerAHTGo9FbO1EAESy9rh3ED2XpyZlPffnp9dAsMivPK5buMoXFST7T9fRr5dG7OqjDdZxVS
/8y8PXKVYz1V5otuwb+LmS4x6X5wOlJe0ecyAeeuFEdlOsapabFSjuHWNQvU77kPUwmRgKi3nI3c
8hpi4JAUvzPHydmY9CSjTzj+qhrWAqE8dBXExdTzyramZ5K/voHFzadGMYOyuqFcvKftFVzbAMsJ
2kYFXK014pqJw97tGNP7BpxGOwPjpQGd3UqmmJU7FyuTXUaOt32LYAOg7cyPULLZW351LIrsT51N
2942Pu6Lii5VoOJZeZ37bmBAi1r5BIxzz5bSuQhWcGnfktUkmHmHFgPfUF9qaSer5fWoqwTrdlwH
OO6aizX5bwBEPzkrMWVW9q++qn16WX5mDQ4g76fvDPrNysi34PejfTvkA5+un/HlMkCYJIWNfY1K
BcN+0MQsMxdeJal7thjWHaRXmXd5m35Npc8upHlIZPPHIz0LND0xUkXVMxdEDJUEREBmLCJMXsWN
jSi2jO2PWfm8PIGP3zogulk/hp39MxR9je+FmWsFhky1iLod/rB8KknICs2y5keAG6x851UmvEnB
zfJ2rF5rz7qiehkAV/bDtnaMfa5fabKwJ7O7R+wHldIZ6hQ0cLRuMlpKYLTPbNQdHlKGvwG6kM1s
G0wb9dZO4ReATqR0TpKN/mUiPNy4BYQVYp/eDb8+uR46IsO9dxLiYBgjpPH81vT6KJzh2loRxFHJ
VyYBfZ0l3dGAuXDoZfycxq7e+bJeylSWd77h7CNyQ3mCNAdnutTudFuB2E+NZDAiYFoSC6r7dyMG
HBr6XOanjIy1upYfmhIMV6TNXZptQuU/6kB++aTqGjw2JaZyUc0PSt88WNuTwxhwDHkWl0+grV5s
yeH78sDX8bztErTpTnS0HeNubFATQ6Z4yDLI9FP6idrtEMhqx7c2bzrJLC4YzNuSqLQUC+TZTuNL
XCmgDpnxWGT5WfVfBlnKWJ3b4+yaxwmM81rWEb5ni+Wh62/tplvPyPG2Qvmomz04n7ZxADd2z5zq
QXqkUOftAzmjq7KUmyq3r3+/7gRsaWVmhD7LFtOzVz3GUIGQzXO5z5TcoER5OqUXYkLHKsPqetc5
+YsXjwFb1wiQQjn9Nkh6qXyC5UdmKiu8J1iaBTEz3WPj8V7qTQ/LZU2QXBk+Sivb2NNQ7wvnM2CO
u5Ku+604twZkY02tX1KdAsqKT25p3NvgO5KYU3EMbmAiGfYzKIramBPMsT+bfLozJu+j9f0/fv5l
VsjG2J09l2gfGtDSZulZgEzZutfmgcMVeAPpVavRPGDQ+WCMS7Pop7SR7b7koDVK/ZlGxSNiimuN
Lhxk/HxAr5aDPvZmfLfTGW/WnRk4z67pvKmK3xkA5AU8ekwmL98EfC9ThJphUTQppBSKNQywg5jt
WbZl+4oCX25ZB35CFyHnI1cvaT/CmHw03fbbjKhxRLZuh2YPDeXMRbvP2/5qchlYMSsbZzqqijGx
NTOXhFRdrDWRnXlNZl86sRNT0OlqE57BVImLnyTbyXTe9Wwu26vwVIUt3vlp23kk7EYuuxTTXSgi
v9Kuf2sygLoCBogd1/i90uRhaMsf32eClDndu5/rbdM2X3pyPgpdvpY5ZUGXvGjZ/3I8krL7cnyg
1ih39I+wcXUyrvMh+4xbexewnVgxLkXOVX+5vJ6hP8ImY6E/Eufik8Vx8KenKDXah7Qyz2rcCFPr
Nbs++5qHVr7mpik39G3gYHkrVSCiPF5R1ZElUA7kOGLbgz2ZqHcG+huESSYLr5a9pJV9thpFQMhF
wVrM3slWX8yCfbHDLwY5QUrGHelCg4h+NYbcmZM+le3ikfe5KZGQnJi83lyDHBMvPpJt8jn0mcOv
+tmfrE+GZvnaGnpYhGga0BV+L+/vEGPYumkl6JVCrQuBYWh05LNjesc+7jl9JFu4wZ7Orsemza9h
zUrhTRyl3QEjlnttuowGVBjfleZfcY3XklPTbHS3kgV1i1s7b0gDDk4pCd2U1nSMGRn/Lfe99gc9
P1l0kVGvAsNaruZr2YcUKpojEzElJppv6MCaEbP11RCeOhvDZg4KHp8StmEv16J2McpH1jHj7x0M
5IIJCUllt4uqzKWxuplZmpw6NiU2+fbVPLORIX6kqMLnIJHvZsxeIArHy5SFr63Zn2RDJpelm1PY
xVBYSvV70miKhZgfynTeE94KF6zIThXtEFMFViEtuADPxhjWeZ92k8yAc9wNgdkQMpsU6OF4KAtr
67Dhh40UyXXMGAR8hT3sK8N903MyHHWDQR1gbEs47JsWpDtQRO4R0JtQ27MHSiA0CpP3jvDmUMNa
W1Nu1WtEkPxENjvubtqSvKe3eXc/MVztOz1yZMiPkXEFTH/OFV5cZ1ca8aPWEXGcIWmdQ7qTVXSt
4uZdzKm1HUZ7JrBmK4HuMAn1oj3MpoXN3N0FsOnv2N6scYv8sAw6qYauomrceyvs8df74wuPQs1l
chPuMByR/TwYXvoCPbdkbs1Vm5RcZJp0aSjC1QZ5mN5QrFlUzfzkHFGAsnv4b8x9IDvwVuG9AkUs
o8gDjIQSIeh2Q1rqg4qO8zwk5BpgUdELvpz4RupFZ2BOIG/BhDCkcpNLztxqz87Z3PdW9ugq+0tF
WXo23WOQ3dc02Q+dNZ/GOLKPrMxaE3BG1BZUNlxYRdpn8C18HPUKUqMycRqoFK0U0zzVFdSRsbmq
QQUQSrUaRPnYVoSZ9EKu2eG/trj1Icq9A6OVrQeFqwEwbIrksUjmx9JmTFezs5yaiBjy7MGvYOYy
E/EMxmIV03vZ5cMun40/JFuxUkqg6wEWCtYk8B0JzvojgOtv8nDaO6n54hgfeSZ/m868HkpRnuwS
5YzdJ+fZimaCioRL+W6TbA1Vec5fScY+hWWg2GCgJ5ibTeHnJWE2UCY6FR3QVN/31khC1gTqALDp
LgRtsmUejesI6y4ZDpBUu6ncxDZ3CK8atU16bMCYMxSN0Y+HGIhgVI3IzKvS2/vjK+MZZoREsMA0
77+AkuMRVOHTMHrvlhhfGUe8EILJBacDglkLeT+WUDaa6ceqmcjmHSVNzdYmyoH3FB3A4YDQcWV2
+8wnRoYoDHfDHcpjmje3VIIDi6uanLMMzEfpHnXArD7y08+ZgE7RFe9kjfLwdx8k7O3KtmYvr2D0
hv5wYSEO34vNgakj+cBuFojUbwkpap2FbD26bkw3A+0n8TCIv72rD6Oaxri3yKPwrIOcxRXyCoUW
o07X3sVNsu8Hka3UaH0NU9lCYrQ2RZQeuPuifWW9IM8n0FpQ7GGrJEGQjAzMg/jfYmB5dv8AGOSp
936atNgEgQ8zNWSE3XbvMl2Hqi6WaD9qmyXtAsnSKsAEsw9DKNtmR5srGkIcYIqy7oY9LbdtMDNL
b8wDXZ/B3G870IjVI7FYxUuSLBlmJCYoB2RLYM4j4X6g+so/uoTqEnSY0vxEfjnQfFZZkcptn1iP
sWNC2x3IVSKw9b378isRHzLNNokRYwejYIU3l3FPS8tVqh2A/pcsG158V19iIZO978tVO4P8cPVL
EjZ6HxTzkxQGTE/evxR8ebpthXI23Rg3O7i8YotKZi+AKxMTcrDsdliz33qao3Bh3lzdmsm6FSaf
0hfJsRf9tTHgX9XjknI9EjwcJyPUZMfdB2XvPRrutJYkg6eGPWxjxivIKYksqggDTkYHuWJ+YJkT
Qh8c+oNrHATy7ocs4jsTaY9Cr2eHG6mtbY4/f9XH/1+o/d8ItS3H/38LtY95njCBaP6rRvuff+mf
Gm3f+w8HmbUNGseUAqjFP6EagfUfLonR8r9qt/8F1RDLp9hwOJb0+A4cVNX/EmgD1ZAeJAwZ/EPV
Lf4nAm3Xt+BzqCqneC4XAojr+Jbw7MA1KbY9KB3BIuD+/nxMyqj5P//L+t+JTEDMWE1853QvTRWA
ng3hJk4N+4z3yambNZBYsZGU5bRCLFhrE3ylr01/52TJjxzVn1m3xsGNaw3alpTDiF30kAQ3KFgF
xuMm2HctGSZGcDcppzj7oiEeCagwDtuTApr1aq5HNgfMjLynUbvn2SAMbHS9+XHAzsJK1LFgzJnh
zeVED0YR7wtNAobU9EZ1PYH2ntt+Zze5tcrfh0rp4zDSMPTiPOaZucVsubeGlCw8Mh1JqJ02ec4c
z3MdjfE1/zQWboEVg3aHtgjINc1f/SmaT6Z9JFFCsJw+DC0XTymn6H2QMPA1pqayrG/4kdYTtJQz
EqBjEbYMDwdMe6kNkjpa3BWcDufWbOxbW/rhvYpt0oV7VMkTyOUoGVYZOdxvuO7RoIwuvl07Nve2
cqZV59qkZybkq3np1m9Cff/3QyvF0dcaEIK5GKv4beRi2E2dVR2ygqkiyhF2Palt7P0S5YGTGI9O
QD6Yy9drajXvXWs4qXpRm0zDVhOwvQ2kW209RffpBFyeY9chDUDMCKMYUbQz/a7Z7JoBp1HeGDsM
K9VeVuPVwUlFoiNcDC8bb3Xee6t0MBB1Vu1a97DUmtRBfQhWakzt4A7mIAEc21o4MNRU81wQA5YZ
Y3lySkIlk5oo31iWwcoeKuCSwdW3gKKTPTSbDct0ENB40sAeVAXq8xYAF6s0tmNp8ZbE0dXPWeYB
3DqNhvduhmwqB1RCDDXKVeywbkGPZt/kEiBYev4HtLdhV9oGOvhcnSDbJVtdIZ4slngvOxgQpEmV
bwR9DvwsZh8MaGDE25t2TAQzr7YgIUTm//jAj+ai8n3qE4QWamG31tVGReDcRPkrDEHtEoWzpoEH
0e5PDPZCov40hks/MeytHVNhlKKrQGozp/OaZeMp2k0DK3LMMn3Bh/3oyZolxNxeyZ5YQe1JLllG
KkKEFY0l2MhsZnjW3hTdFxolZEZzAXHW/8rKljVIekZn2DxODbF1pMqS8OOxBRA4F630N9lKlzK0
vpy4crdhSOVslH1/1bV1M7QFc61cbiYTSG7L5njdySTcAMqOoPfewU57sJoo3Y4dBXTfWt9+AdzJ
wKNkZm6IHi4/GEGAst1AM24HCdhZON8RYTzMG1BODWHeH1UBvzfp52w7t90iW6qZtUukWfRXjERi
hm9utZuiLIe5ux7oeEnoBlclvt06e0YraSCgLvnbbKxXkDtg9fkNL2eYka7jH33GXmh257cqtRAw
gL7eTKq6mXQYQYkZaqwSCli6RKsCmBVNnrePCnU3ii2O9kVZuQtHHPtOweueGdcYQcFGTQMCRyrl
GTv8Gvl8zdFYr30xbKSwcfVbw5ewF9C0IiYEYrmr0bOEDrkX0hjpskbd3NNX3tsM9XXO7sfk2cYK
N2TMbPWi8I79rzr+5Tly3P2WhRDrQfyURpHRL6+cW9uWV+Ljh3XW6PfJn8mr9YEo5HNW7RLHUquw
iqHcNaUDaT/dkvsy34Dw/dHR8ATqD36eRMpZgWWbydwLx7sEg9cp08weyav8ykcS3GMn+6pzfYwU
3HnRDn/qMk42ZlZ9t7lq14j6aTQAgHScmhvbdiVyGZTFc0JAeeCh8SvSW1SFBEnGlkMb+1RE+Z++
t/lbzuRuEovRFhOxG2PmvTHoWx48x4ssLXbnt8AxrJXKw81Us6jgeZua7l6q5gXPxEc5JrcmD9t1
JI3oIA0c/2puglXodx9FOCV3KgXb64qJboMWr5ceV5UI1wnklGQs8bMSWbEhObAl9o+A1FVXq5/y
N7joGwFaI2tP8162yH/y0T6lhX8R3niMC8ZxhCHvGY+KjQ+5HGG+Ge2RljGv9+031EgfeQ7IEXDm
j0rMoxqmX5Oy1U739nuUKQE+MHkbTese0Kq7t96VOWSs2CKxaZwpXhcJilQQ3BSnsnlDHUCXHxJq
G6G+06Yi4aeZn+ay/8OyStO9E2cUPrgWoxdDEA4s/iC7rZh2Bf6B5LfqGjSRB1R6vrMG3DCV/y5y
mZ4rXCb0IW6wG2OQd0E8XM3g3keruJYi6dkalNte1T+z75CelaZA5vhabE+2iWDX3Sf+Z5Ikl94q
oOeGIwIcJV+MunkSw5KWnLa/MQ6fcBAzbPSM3RhE1wiXryayUZWc3Aynw1NszIehZNguhB/uclTd
s8HyKeX9obKiP2ZEzqySP0njfjod6dhx4rxo0aLBqpotRh5xbJjBr4P31HQep4jksg6/JWv9CjJK
8sTR4zOP2TCfzjYD90abL9nN88vkoeMKxmlLW3ANBh9Ncf8qF2ey7fz2uYF2Is+2A1JcB+hOIqZf
erBRlP31F+HVggbKdpQgKMqI6tilb16S8prV3Gql9rLN5IlfQBbVPd8eKG57wn3AxeG52dmjGgdR
y3QbXyhu3G56cXhjbAa9bqPih7fqfDTigbsYdTfhDawmBKWMxhddD+WBiTf+d+ME54DEA/ItBoDT
gWZw1yW9uwql+d6EpERldBWRcr4180Nty80s2U50heugYPRXUePGJ/qfhWjvnVVHZIxLvlN8nWbH
ZNJlEoZkc3Sl1u+u4CpVKBaXhAhE2SrBSOd03jrWxZcI8mvrkr5el18ghj+i5nXsw5NIrD25k7At
eWQ7/znMDm3svvQ5O5oO6VMpvX1J/iQP+i6j/piz4uLVuJKH+j+5Oqvl1rE2DV+RqsRwKjbFdhzH
OzlRhbYsZrCufh6lZ6Zn/qru7IATS0sLPnjhA26V3TXzCe34Z6mJD7JZfcsNlbHmsZV7aWs+UmfQ
6hvdIsXTmWJiIzzsBmhukvg17dZgFBV0fIjTd0lpfpbD3x4JzKDqZDA0E+jhOK++5mj7yL6UYQnu
mVm5Umz86cro0MXat27IMqLHxk+SP9XTKBz6BeAw/r+FnWvWG+ZpkYs5HYsnY+9DU3/SBKRZzfL0
yHsDLWPjPSmBIyk66POhP8S1JntmRu+IUapACsjQnhCAIPRjwjry+LlYoKn15Wy0MSYx/RUjl625
xpXUjrblt6rEJ5iWPU2ewqdPd5xN2mf3rvVjwDJLCtZG6oRNxQ5Orc4WhLufFH/oTp9ww9gXJaqe
VDpGEk9AJRFE9HladlqXX4wU4WbQPtdeepCcF2wtcyG+DBiyN6a+yaZ0djBIojgCvc5Ko5CyNeAU
Q8bXDjLRomtQ5pD7liyUN2WLfmOTWTxVMgHwOzrxrYmbXFninnGXKK8KVhCBvGos9WvOxqBX5Xcr
6w9pLHwad/NZkxbM0JDPj3DebONFA9albsYa/FJXmeGSXeQMmKqi0wqjhY1BUu9GY3eQu1QK+pzH
P+ptWKrlps3Y6NSkfPhJjmmRwjlY1OnkdSJMLphPAVMmsaNyPWREhAYGQQd30axCA7+fauZgYTiL
2kO6/tiMVw7+709+v04acDLmkCv/fO/fH4AbvYvO79f/fvj9lX+/NMDNRdIjCf/j+//n7X9f/Hth
//GaLEt3ioyNSjaUveT9vo4TFluF30/Z97FC/fetGhp5VHAB/XfRVquGS2UgQfX7h38/SJaIDep6
h/9+0Cskrf79cmiV+7YRsU2LHhRZzI/i9z1+X6X+/5f+8z11KxKnkiajE/ALHxlWYMlSDDA6kwh4
UbQqp/1+8/c1vx80yD7bee00dvpLdUf69T9+/98vxwyhKOws704DHRLWwf++kVTpWdAwQtUKtvkH
h9PMRMllgs3I+j1jxORnyqF9ZXOCLzmyZv9X7a9Y4Ui/In+DEAMqxURpCJrpvhcgWjxxWi3agXwi
Ta8YQesOQWnkcVJvV8/2t+msXABHHPF1npxxR+SCC9e1gNDr1LflRkQKqrD6oh3uwQsmkt4mL4g/
4Il8Mfe6EKT61iALcmC6/qRH6ylCxfeGDWBtnPMXEyzXYn8pqSNXfvvYo41cOMBVALDVbj35ww/r
l1xloGVROcV7i/HLrgLRYITJB7AntMJFjE6CQsLy2+bT/gtjW/qqxQNkvluN73OEc4YNmWtwlc/u
ECFq73QBxlE+VS5KvYMNhM6OXuuXbAeHAZe5qXBXueLcFS4AdmjUSYc8MHtfelFR9JCCGRyV6unm
+FTEzik/mqeF3YKmOOo8vgiSPiaZvR+LbfUc9371jLlTC8IfQMi+vFfUC3EolP8seDaIYH8fAPwP
a4vOoA9tdz9ABRd98GlqADbZkPfo2yQoglykBxNaGLJgw+lwJJe44bCPQsDIhBCaEKn1Vh4wbudU
d9QXbGDVl/mZIrXwceoqH5oPRiZI0+4gO76zQeenBMJy5eSX8tKc7w48Hp8GE6lZHBq2TJBrG3bx
Yfl/DOsI5KtezS4EW4i2uV8A7NcRDHFgiiKvhFOfDQCaFNPFGiL9wIgobL3HH/VYe1B67XhvHYBh
Pv6AT6Bibmf7mJrh+TY78hHy2J7OBf7MGIzY+F6RHtqUA08NrdfQdE+Zg6H6ajmzfqxSV3DUU/QN
EdrGDSBU36IXE5yXHein5KBv9O/yk38n5lp70zf5Z3KVmiD6Fga/v6mwuKFvnGKPWrpN+MUAKKHV
Ma/ujhxtwQ/r7o94Km84eJw4FSt8gjYIgdsVyaibvEdvX9bVPNHUGj0NxKM3q5so3lqVC/JV1k4U
keh6G/4dlp8dqHDLsWH1qmvzk0G0cHyRPrb7Xj0d4+c/GnqTLpTdHQ1n6WhgBlABbgh1mCJ4HdBS
BEMuu9B4HErMgfQMPAET+b329KM8PyfjRnB++tprqUnbKGmkxwSOs2PQ0bm+IFijudKOijIpLQvv
PN+D/I3icsFaKoECw+pyLC+DYt8IPzjzHB9ev6+PtKHRHL9O4Ix2CTtOsOySmZGqDlSScfr1N9W1
p5j0Li3u/3yXgoYfbwsT5QBqKc9DxQpAEzt1AVLYgMAWt7nyd9NjEzQ/Be3MoHD6MMHmfHJnp37t
oJw7svWqBtRZqPU4yxeT7euQ7me/dUefFkryNBzaY3/pwdasrlSHWWWOvybhvGmcu/+jblqQXvj2
uUnvggb+nSk/mRNYDorimF883Pb2hVBoKDjmCzUfzm9MXrqUS4GI1rugpbIDMF1XxdoKGUK2IJYz
D5NZthNSJ96ug9n9bCR+PF0zL4ssuzzW5QG1RYMaxzYuduJW+wKTPTvZBrxHYUfhAAtDD+dmkzzd
T3CRUH2sDpjVvVMkwT70lniwif3sPfGyLQ3DZEueU50JmBi5KgAIPxZnf6K5+ZkSpXjiYdnc7zu/
0mG3ucXTe1Wf5PPwt6Rk/ji2gg+YownB+OrwAixGDZOH5qN7Sp4fCx5jzgr0fJe/M6QBpFciXUpZ
zeglAfXJxZVwsWYh13owL3sBQyL1Y/zWMJroD03vq3hm2e8YuSB19DcRj6lif2K2Q/dXdYUnsDTZ
NXLnW4MxW8J3kPXWys1i2FSiQIgdAbVXDmui+KkCvIOIrZTP6Yf+0CJ7w+SxheGzaDcHJksVMCpe
vEXy73G9/xnOEx3II6Oz7KCdwxO2208TwiLy9o5cwqfwc9J4c53p98deHd+qg8Qj6pz0D7yaUgsA
kFHz2rIKUaqbbQQrWCOJJ5bPStgFwxXXCGTxzH0ve8IziGLIpTSAZiBR8KkD/NhnHv30k7qEV+uJ
ccECRTtwBOJ8usvdmM1hwrTlHTxXpvElY9AE8TnhoPfnzweRqojgjUv5hw3aWZ89pZrqA1k/ew4x
MBO/sfpDnQ8RX38M1XXu1Z0jDK9FMEbrY4dLCaTumcJl/vJOI7z6iM/5ZWFFPXOJ4g82sPa03vSB
rWeONsk9ZL3hhGxHm86fYnd56kOYT7//x9Nm+QQbsos9v7vSakwMG8VeL3tyjdyJzuWpumJRiPWT
GkaTvbbCYAtWziPzZj3Iv8QB7ufPoh41gt0g9bmCDBhhbxOAd5Uj4sloj5mTCsEqOH8tfjgZ2EZu
eHvQ9+I8n2KnPjLPOd6ibWOLnujF4aps/23+1Ttfk0k1OaNw1LI71koTcED5nKTc4GwXZ+mz9JG8
AiHwKf8AQWY7z60vA5a9jI8dymOTnV56y8dfIdmiX2KXvr8qbXZbPm71JsAP3qaBB03OAOGIunxs
R+dlk/xogw72tvbwg64NePzi6/3F6tksg+UpeyHx/uxv4pWF+gPwm119q+yad/r6DpsnewbeJbKj
fRo7yDb4CPjxbvjQt/WGZfAHity7sFM2zS72sWZiBJ3R54jdVt2pwTKZUO8kf8S7hECHCogTGd7v
xuSyObmzAYzQyV9PvW2CToZ9Ret7fOLhdFdTChhC5+GtD1FZnRrs1H1Zp2kTAAsEaLwzFfBsHrtj
58N17AGXf9DzW9jrQP/5XWCmAH0d81TvBPZCkgZBolhBOLRU77DjCHj4KBbhozipY76Dq+sKGR1T
V4/2Yw9c3peK0BguhhnU0+VO6TfBsVIUNzGPVk83mrpLE196ho7v/AQodArhzhUDzSb2vKB6BXwY
ylFv2UhS8cgVHyjc8I58hp9apzo0vCDyqWa5kd/busMsfwbMA+LNm87zMZqOcfOZG07x1QgvLWCQ
+Vshm5QV6yDswOgjneYIKE4Z8UlCOHFpCk94TZfqSXeYy0VofsRpB0FpDoSwNz5ykJDEe7Xbw0aI
lhc0DD0R3wyYy2RuzmxcKHFqEU58tuoB4RbKL/kFCYJepxPty7DdTR2sTnSIQmt8V10qCXdmCtuO
FOZ+eUzpf4bKJ3sb5wmBtGQUNlsby3/gyRVneDKt5ROuNPRqA0j77CwEqiy8IzvPHdPf7fDTOM0V
/3jJqVdPTVraDgF1jWxI+LzyQZ8bfU89vtS2D4UI0vtadoDuFwCMKARDtdOCsXNwd17kK+gSIuuM
JjQRd1+esV/vnPay1GHtqz/qj1CHmIn+TOBLCCPe6iPr3LhlXo8SqD2iZe2B6HxwPYtNdcUuniXa
s5Nz7z2KxC1esyCpWirQgAvcOXb1B3uFg0d4wi7GiocA6OiXYVjjHXna4fAiUwnCxqTcQB8FTrid
1SMllSU/tIkvPEfpU4wd8SF7N/5EqmuqT/PoM3zjtyC5/4wHex9KFNAcVa454Eyoqw2jnR8FEg9c
GTf1hdCF8qMI5kcFgsbAOcr6LD2W/5C9Zts09VnPyFrTeOLsfVGnUIv3KwLD0Q+PrQi4x6uXfZWd
5h3Egfv6xPpmW+S7u/gjqPs08ZD4fgdSJmAJSFgEnSUAQZHZnNPLn7Rwhqf29LhWEygyX6yeR/y4
sgCgBUUV8dolIQS2FXyjE6RtFP2gdJeH8BrNb1DE8edjcwF9Wbz3ok1EeOupMBOCg0NCaup5OcKa
tXzDAtjuEWA8gng4EqAuuyKA/Z9rRwqNBkD7zQJ2N0hdfC2aAzpTHP6ZW13zi5C90NTZgiEwp40G
z93BciT3Hxg5QekgCRtcEjNQtHXYFmf9vp3rUIle8hQ4BymcU7ozTTdQUexmsF/7kgLHZwugScx3
aLDnymmQjoQznI/IhbDZTT/mD1ytjpJs66YI2hhBo/oZLr559XIHZH0XfPyjgXWISD8zNEeatPEY
pAZ7mzNVNuJIJb6gbWgUuyZ2C7jXw1/yhIl99kItRI2AEdoguejRKRpGchS/3RKkZx3kmR9ZgCz3
ZUck73UG7KbguE6/0DqWdMOsgHZMVrigTe/P6aY0Qgn+0bZO9whurEEY5wgyJU71OMdYTd/3lKNL
ZI+nfYYaKDxGO3+AxY1dsDIItjq6ODrEiPyX5mf8R7MrD2D5JBqEWKdvs4xzuclORRY8BjjK9JJp
l+zu7IPqh2mcWtFvxC1HNn52tfqJ/hG1rc9acAhHkh9OJVlzfmQkJkAaD6F40jyd5tdejTnLCWJn
tPhL7/HDZoN/C5VgXMc5pmkdi3mgJiGSYblw1fwe72Ir1AEp31rJK+7fENyI3Z1ihoO7SWbsKNc9
J4fgjuILtRCOIgIm9rolP+O5OL5wPHA+2f2RdWNugVE2/hG7HOLXhnq4T9zRX4DxsKMDSnuKP4Bd
7t/rTWW/199KON++wF/qb6iX9d81djXkaSSlyUfCxvQ48BBuyCWFTNFXygLYM53IZcPkUJzhhgjU
2KnMkt59CJcUtvoFyrL1gVbxEaXw9Iuwy3CgCLnG/qX2a0i6GRsqWhKf4429tHSbc8Lck5jEcxsg
WYQ4l07KvUapfCyPxSHbckN2f9HCtXgQtJO/HrxU3T9TwWe7IdPLtuWxRFvtef5Gv4GQJpGBOYoh
XAyNYgSzuoE7/T4zK2svqnxLpu5hevNCe8Fld2VAqUrw1WT36iYx9xn93NPdbabDepBA82ls3onM
PWgQAyFtGAIWXMb1YUppsmftywuLlxWZ+/TKqRewp8/sQbZM+DSFCDzRBN9Ie5CozLLHT+LV38A6
7y7RB5ywYtvAyfapRf0Vr9KZ5c674KI1nnp3yL6zyi5+knNxNnZVYHiEd/rh93ri8Zh+id6yt3yO
vepAkF/XYQ5J5limb4ux7WSfm1rxoyD/4Ts+VZQQCIvXhulwVQiorFv6h5zc8EGGaqH8Q4FJ+ETD
rvgykIk5ozTEiuZWfJM9k7LqfFotrI9kqtKN8FJ3+jcFDB3lAv8obnjikBqPq1UxPGt7SXxwmiIR
LYMDpA3ZjS8KRwl4LRH/MZ+Ofh6RuOCUZvqVSkfYTt7xrKyBsMPWB0xpZweCJs16+TFgjHvydZ58
kvZR8XAyN99gkLo4v1bY8dIh9pTs2OrHpPgr2daNN++xrWNGcxyjkRfvUjRdRvcee+KL4OOdTAi/
aPv+FBv28Dw95ZCUNwDwbKJZVTlVUSi+6dQ+9JPJ+vphAm2igHvAgitx2LIGRwZf62Yf7b6V7fpF
uwfCF9ydVMFuDrqKF/vWaaSJA4eVygs6d3u99G+QXINpP73cd9GtvU4cmCSdoGs7sHv2/Yx1uXNp
jVslulLlfGCFgPgDp07huxUaOoQQbunkmcth3+BW/hH9HS+Vta+YXnVImStLLhD8Gx3EqV3pLwl4
4Z6qPQSFP9MH5xlv817APwXy8Har/xb4xGrUm8jZVOFv3dFUdbL3/PJS4au0785EI8O7znFdOWhY
9BReCyTRQhAXlBl74liqA93PA/kYhzULMR31b/FH2QXWM7H5rvDIMOmLugM1TPlNfkMoBgnC7Cl+
ekybQfYf8i6jo7vsgYrIPskEx3N5IRYo3uVH8GLQDWOmNg4VEAoYVHrYp+2E6rO/Fjt+0jbI/dzt
QDQHfFeUdwJzaN7AiV66gwgsdPBwHkbeRgsL41pHHgYlFbWaGzVfeG/ECjNxqNntilezR8Phmad+
EGkAD7ts5FaPVkskkH9WHAQNNbg0rlE3h4u4Fx9/qNCV+lY09lHpa8sn/1GRsYDgrP88KVAWUaKb
6qtlnOdup69xqJ6cRlsJ6yp8ybAfxOgP0Udhx3vgfzUE0d/yyKz/ojZiqcEcduPGRHQvctnQ9uT4
a33E1scw8hOdjTVy+UPdsxHtMAhUyK7wHXyjTkcIX1LzIOIlW6JgiVdE5GwY6B4PsCtEA+Sr+1t/
45+14hZqN+u5KZ8rKs6oLOlvgxCSeD0x73uCFVDFDtnbbWT7QWaHMIxd40imYZYf4oS43+yYOKEN
7pwf2FF5G8rXZG0s5ju7OuFv4rdh6qfA/zXXQiTC6z9JLqFSAOEZjjh3rwVdeadh1Ei2ac834Ylj
qHLZVFE70mn8EEQh8hSHBVWbQM6e8A1rUXEK1wF554q6iY2URhh6MWsWzYkIOiyhhmGix8mlFAe2
2wu5en0pyGr09Gn+ZLTGG7EW2xpwVAhA6+xj0yMujd6G6/2L1IW4mFouG2Tisy0ZoZzuSCx2Pzk+
2W+JeiHETCn60RPq6D9+srvNfwopGHmNjv7DbqLpdKgfJMoUNVhaT0TtOejUwwOmxxRKnNI3rMTn
T4kmtqPUlGYiyc+CDak9+opgRQIRS/ebOLHSzkAqEO5IX0TalJmHGlJnesITg5w0TkqtULXxnxsO
01X1sIprbOJqlMJ85bO/gCXbU/BoqNYQgJpvRPfAk/mU6v8qZEaaRM2KGEHnGbzG5IqgOjyCEUkJ
pfQ4gJqyIQP8zVF7KOxMdyi5q9sJ48GIGgxhCcgIhMBWpaufSbshVAfSKt6mmz+obJyxvFOD7L6l
pMRl8YBUAMM/MeWcvyqHYvMI6EjA2SSsmtKAEQWYkpEiZVuSpOjtMR2UW3nMPM62N4ZNTG8RcRb5
t0mFJnMpdwni52ybb8l7toLmXa6muM4oS8GmZ23SaUUfgzD1mIOeetFJajGT9M1qr3yqCDiwwb3f
L9MTvBhmYPYapSQJXnRIM3QtAv5Y3l3YtWRGhtziooTjpXilk6w99o0zvUL1f+f1dbyvmdSfWexY
l3nHQqZYDRLsyTwwwak0mRw+VU1F0WNA2LvQ3qTYQ6K+piNgNybPMmEt01IKxOxVa2/w1mm10Qwl
f81eeC2FnYbgAm0Zzee58zRGjeaSN1MSIq1uwGKd7kR8jcfvTYNLgB5WvBp9T4apDfhTVrmJKY5q
N7ozJlSEt0r424OOecApBtCypdY+6++l5etxWKsbIudO2RXaTWDr55rRJy3b4BGHeRvM4mOdPMma
ebBlk1oDfgEiwaws6f16PAfVEfvjAkK98e4YAHMSMFUuBCZqjIGpD8iQq+da+ct8okjMZ+rpPN2G
Ammzjg332ytX3pCdjPGo2VLmF35atFAB3RKotAy/1CHlqmA4O6r0kuI5qY4hjfWK5X3/rudvBhWD
M36d91nTFZeB7knPS1vZMazcEfdVE+4gD5y5ghJySRL9elpg/HgBXrP2c4zxxFnIiDNeqhAyRqno
mnjrkF+hg+Ua8EwHij3kxaii8I34ndnJ39TnM+deJCAS84e7hm7N6nql7M8XXD6VddgwUPj4kUzd
mp2Sk4+UWqo5cNfbJEWp1lnCM+NeyQajbI0ceaic84wq1HmBggaCdax4Ot5AW2pcXtwei1/ZY261
hMxoGOgO18gjYldgKkUaO9xZ6C5IigbNO0px3NHXHRMnSLNIa/xVKdsfzDiEr871UyehVDmY3jpp
TU+X/jBX+JKSq6ytf/ufd+YdrH7DJUA/paah2twZc5L0pFZsHLHZq7lQ7hXG9soVyBCq3DD8vD0H
f3l5LFuGld+nM74+0Njhl7h3BMx4jNwOk15BTi5kEfETXsLjQO0SIT5Mj4kCmO9I0GVOjmm3tg4B
1wifnPtfapc/x53zS1wvk2B9SDWwTbcE2WavD5AcFP752r7Bo3UfbUk24pyzhyiJQotjDu7jML3z
xuOFLgF2pdDiE4fb4b+lu/AHdco8qLtGLnXhjKxZVS+GdmRVaOqGJV8ou17bDHQFNBEym8fNgn/j
IfLH1oWROCzURnOHhmbdi7FDyaA3fR4sC4T3WGUlsX9Zi0mkF9wRIl/NOZZDrFMbxL2KcwNMcu0f
AAMl+nXHdSk7koVgsrNE/kxX13KlFz3fUTwRMooJF+Y8bx6BehaAcnoP45T2Ti66lXHifiamEvFg
aCx7HgOvtZa1gIJFLbA8hodRW6GvVNwJd5irwDqv04/WBuBGGWWugtfxGCRzy2NAbYGIuzUOdxCT
ypVfuIv7ydrTr2N+8CjR/ouKAGog70TP/Z4TcG9TgaVOE9DaTevqM0j7uCoue9nT2GBZICXSD1jV
2v1peKZBGrfOuhZTp39BFp+qR41ifkPYAkonoMWGEo3lx1Cz7x9iGXB1rGPt7hE5zoMPl01ECLuQ
sO/ePC+Wy3ZiDeexf0uBicErrnLUlQ5A2kQZbrPdyYeeP7/4mEVXIoZVgaV4IMYyrB00X9RuPGMu
E9Nn1p7RXfiS210RXLUDhoO4PJJCY7TRqJMQHupoc60DG+8QNWF/IHkC4bjUm9/htwuPCg4kaOak
2VzVGZWadYTZSxGrAFPJ+GSlSy6ctVClPPN13oB1484egscjYS0yPqhpseDKtevktCf1lRoeo4Fi
cJWFkuwyC8EUGLIrCx4DVnbhvfB5dAwUXWvlDqXKzwF8MrDsQHzdat6aSJUeHsWMOr+foVWyoJdM
oLFODhYkMkC17VOT++b+eK5My4i+nbrWJ6d8Z30254h7InFiMiZbBpY0j0vi/ldAkAG4yLnrXkQx
346rNTcFH5mo27a4LsuOt18nAWLB6IPxPGcUa0CcBCpVTrIym86FXHqzFRgtJTV7gGk6WY0TsHs6
UNELGSzQMzRJFqO1u3+BUi2e1/mKEhBJqrl56H5avpM9MMlW0vWMfjXlqOkFzXR13ovILzTCDcIg
T45lZ6o+/k2MtMIIKBD8aKlwZhJaKB1QOLTRaYzhZB7AB1o5kwy47kKTqmE8vt7JHdjLgXfRYQQ9
5SI5Fj12o3IG0t+8UGcDyWGZO6QQgEZRITpD6wlYBuv6wc7ddAXZrYHfnfATqYY93+BRN82ubUgq
XIvGORiWJ9x5C6bwAWRXSuUeYvvdq9hDUBDpQl2D/xC25uc6r5Uzz5JCq0hDlLYnku89hXo8LIXc
Z2UNnQ/gkkouO1BJmRQ4F6Y+jNvjYW7Zh2XZYvcnxW+eDPD9MjQvJ6JHDt9IDYrezWIk45Du3jIN
uQuUEUmgBQJ1FmiLHLAD95+IFCmD+1MfAwD3Y5HF4/UoREATRbpr3pnpppo+oObqNtuY+tNsBSuc
0Y+vPMybNcIb64/RnmusvC1nnUnDBmQ5qh8aQcrBEtyO4Vl2SvxEZy9uduN9B/0Pra2xRxUaorAj
3NGnJUZwciSBWH+UnPp1XrMWMTBVPygjWLRpgroJmZg8CqYsiH9KUmUSPJ5YgRq1PoIsw2aJlPGV
w8isHGY7TbzJ3PEjtvY15rhvurPwydfmfcOfQnkPbQWt3vDUOMlLkdMetbTnnJ7ZY70LXolK2Pql
7qJK3gKMvO/QLeUJzFa4RtKsewHs5xsVEd4eriYrj79Mx4lzO+c4hXXJbKTp/1g3kPXMzqmkbdhJ
ACgvCS4rPtNm0M4sS8DpUfeKbznPvR63SCBGC4rekNC/mPD0QCLlzNLtEzY73Im8e/o8c0OAHVgV
Ago3MGJx4e63cEvsZeSBgYEZdooWxijKP3yR0jnuAcKZpzPl2I3soPpTyGG4hfIMZxq/UzYpNiMW
a33K35gzLCmujJ1oQY2cK/jdztmM2Dl4RLEYiPmGh8bOUwBa0R3OR17Gdtl9AAhhg+K8E1bKLHn4
RN5MvJw7BZg1ZPOlI9vYkBxaE5wxsbkbY5tSM3fW2Iezj2IZXzKGBGesFnEmRz3RwdEsyvZrk4HH
ym8VMcQcMOMHC5GFlZIDQdgu1VcBLJn2ucZ7/ClCkCxgC8mXDn4HAGHkcdF9ZfbHkyMOG9YM9bRc
+XgGE0BLhkiMuze+2ORP1EZJ1slX1+Mb5AnlT5BFOLCvMIO+A/W3AWlBMZnDuaXCFBGRtwgCSqZv
zpASnU5VS+z72Dx+LRDjBqkg6Pozg7maMQltSbdo1OBl5iUbbLNaAA4tJlJtnBIh6dPTYuYpTKHe
2K7m3LGSjm6RgeR8TCKyZLp6TlAO2EpDpWyt1cFHTAFRlWqxgbD2nvbQKIoeDbJMYE6JTbZBpo9G
twCpJdHbEmf5bNpGooGfwhDFKyVZZiVNiuiMIpv4bFE4a3Vp2j7a7FgnuuBLC0+km9TrpE8oK0Sd
AbFiZufqVcUb7y+NapJIIYj833aRi/bdFvHHFHHI1Aqn831B8B+dQeKaODZLJPEshKR6K/eQJbnM
plL5/5prRrr+8KPMPP5+q82UgiBHvPwaTxbIm4YzlZtfb9t/vWwnZMcCc0CNbrWryv73gxwvADF/
v8aAotkOSIdg9cTCbVezxF8TzH8+KF2gaRVHCSIdhBvi878vQE3vy3zog/ePANpqVdb+Wvr8+/Xv
Z+MqolqUGKWsxlyJoYFi/P00/zWkFKo6Dcpy2f16OQoo6LizOsOCNwzWSALe3+0j9b+v1hRAhLZN
hvPF76e/t/DPLzbgQkF28pN/v1lnEbLu5GB9R62nNUBC/r7z74dfk05UBric309/v6nVzc3C08qb
FdhKcSE25JWcdPXKt/r98Osl/B/f+/3B7/fk4R4qKcxcxZj2hZFLfjnGeEksTe1NKYncPUbzMmte
W1FGGKG5G25Pf0OOu8kVR01zULNLiVmH1NQ9LTeqoBPq60RlZgEspplreRvl+qmc/3a52JL5RZ+x
hrqlPjbIcVm9NzUajZEFTBtSnujqjgAIxjI+lgJAGUVdSP1WIt29o+ZZmykheQezyQDHvzryZo/B
tIXHdKp7DuQRpZChhPWNWSkpUf7UziubEF1+txvNBUcK87PoLq1GQVBrpfIFPwMhIV0XE3RBYxNB
F02uaYRQJFFb/fyQpVMjPqpAUQG+NlNk9zPhyQPMYaC1emVbELRICajPVQ9fucNeTlSOtGocnjtw
lTVVKzPLo0NdDBs0pUV8mWnC4cISzQNdQ5Ncy9LGsMsn6lC16lmQ+7xiZqTjh9+Vfe+2QwlgDx3P
WGrJyJvveUBMt4sJg3SqbXFNMx0HZbr1HEJwDw2HrsLdlVKyQoGuDBz4zm/MgkHFzWAaqY9aSJDV
E4iQQiLDKKrktYLVDZ4+0VHhqlLy58rAN0BawCAh45SYFAh1XMlpEw3vY8Wgtc2kUnl9VSxyh3Im
2hQtnUhqRoEGRtv8Dj9wAJo5gvhX7Lty/9M8IoHEclURH5DQzav006ICpEmZFs64ODh1TvB4L2nA
DBSr9Ih+1EJtR1ytVQakHqE0DeWhaOSLvGZdUCE2JiVEoF4waA2QR9ZxXon/7SgYgXif3qqBKxbQ
anRRqt4P/aw9iZxdxnDflnO8ENgD9qzv2RtyGW0gap9Waml7FBfRCdEgmtZJfJPQzSEBJkAS5Mdu
uI+z24hlubOUEaKE2AJn0yoX2yFOYamKsIwo8wN0sKmaRlT/R+VQyvV5mQYQUjR6oaAsO8nQ/jSy
Qlg8CkE9JNhqTyb2NEEux/F5Ko+dols3pAHHRfMwADF3xVxu0CjrN0Ot2VlUVztNaA+GoU1w7/t3
NMqkVaELrAqL12kEA5mLhHMveeA+FJvYEyFTR2JujFRzjO9y1bdYJrhtqap+NwLhXFwofq8Tjwhj
WTqrxKKnFl25GRJxdzckbTOBpMXjrgCpNEHeS4e3LBHoAi195qcS5+9D/TZiRLGnFmIftI8nZUTF
T8kW7H5yov9H9KHhZUUmMh0QlYqDx0vRGJgnSNa+rZs9fJp+B29lh5TOX+XRQaCpKZxxBNBrAJDU
aztNk1L0+EaZ5er1aFRuxeW51yHPdl2LeCTgCGh+G3M0QLEhnIIxZpo7ba53KGcWgyNG2rdYVEVQ
VHqAYA8nQdtdp7Z8n/QcStsgBYuSo0KVEV8NWIBrQi7vjfvj08zqxJWTu2feobxNUFQaqQtm4m/V
wvdHwqOyhtK8auaUFliPFrGSXco5YvVj4q4y785EVryCFoGBGA0M2EYzNsJAvKXJlejLsbEt6pGD
xYgebjagGgNpeCOJwrKZlPJxVu/3MMXegClSfOYRskkl4PW+mq9IfSMdCc1Nn+isTR1lw3v7pnZz
qJq9sFtQZETOhdVez0vsK2Z3fYj5vFFEZd/waCg5gv6O75bzGJQfbSK/gXGF3p9FVCRJj6eZ/u4U
pyRCibYcNVW5tZbUUflYkk2bKMSEFYWo9tGTE0LC0usMvFk7zkhQ6uAG73SRBR8irOJWCjQdsdEv
D/ivCDyqU5BEuPI85BIvQAIZPa/2Q1Ir56FJXyLJapDt7bKNnF71uBKf+qjeW/Gi7GT6WXqWyC89
nsGhAhSrawVpNxnv2AZ/YwGYhMWU/H3cC2wrlPu1wlmLLltlvgvJMu6tujpEzSMPUkjHsAfEj3yF
SIgR/SyzbvdijcZ5Jt1fSx1xWjTG0LqVDpKwsG2aiMwJGRqVUlG/MkuduhHqg170pOfjRNxsabn3
X+ydx3LcyLauX2W/AE7AJNwdkiwWi+VoRCNOEBIpwXuPpz9fJtUsibuj+975nSCQBqCpQiLXWr/B
RYUqYGjfY7K+yhaktKCU/kCVcJe0pgWcNs/Ol4ptZznG3Q5xOuAAlF1qQRnISw1n2wfDly4x200I
Q4fCg0yRwB0OkdXfx3imCTf/2boG/ADjNYCkDgl0RA/bitOV7ZhPXR4ibyHsaT0OlXOZu8Omtmde
tcJ0Lu1R6jg34jLXs0djsMBotPOt5oYUxSz0RHMP6ZESWYzIxJvDnCz2tiwtvRjMy1E3+51Z5Tfj
uHydyu7Y5C05ApwUrhZ92CFIG67RXB3IQY/3gqzhMXERiDHKtWbm8VnehWhuOVg2pekMxEWzYEab
wcachozQQmuuOxQDz1qHpELdmdkX6D/HcZ52WJYfsKHxV+6Sw4JgQ19X2MXZkCXPjIQMSqIVb0WC
01Vir9i/i2+BDveZL/tdIQxS5a63idmhX+FFE585Ub/TZv/OgIYcFo1PycQrAHBfIJqYXFVD+4Bp
J0u7RlbRcAi2ltB7jRd2m6WHbF3tkKdqzHDj6KQ008K1N924mnFWmAgOjQGoSReBNC07cnNezTOj
G/1auCUo82TYw3qc0uInxH0EUxzMSpZn1BgRKYwRtCkG/n4Hxsuy+PF+jo4eAskgl77OYgLMOhMN
mNt5SbZd3Uy7RpvwPIreQtthYx423WOk3Y02ePTUbxG4SYa3eBbBvRT+0su4R07A8/ZhOLyGrRus
tY1lV1coESNI3E2kAZZyU+ds6VMj30ZNLm7ttH01umHdmGw3EOdK1o23PMcBQAz0XsNqnnmMX9y2
XYlw6VaouVJuNnAE1pb0YCCvZcXRrq8ooXqJdTkaPgVClyCHMLyTwp9LGlk4hqBPZ0Tu1yb2N6PZ
f+WFc4eeS3pWSkUJvFB4TldVENi7ys+2k7F0sM1ljkkv7yc/LjfYCG/nbOKPNCH42iToLV9QHmwt
+M9OvWrqnR2jr+UiPLRHmIC0/syGhQyBFw3typiqo2V0jtRK39oTRJwUfwbqb0vA2pQichMkuybo
QQcl6dpxbFKuk43Cw6iXV6N7EZkXxEj21sBG5tKdjSfLSY9LPzr4kzSP0NZ5T3qgNxMI6abJkjPN
JPfmwkf+n48SoQgpOm4hnRNR59QxRnOMWzJmXYajXdzVOTIBuG+INiED3pGrcyp7haLhdTIM9WML
bPGyor6OusOdg9IiCgAVH1nGhm7QqdLXmBPvlkYUkPfK+y7pCYdtCHcwujZxb5ob4fs3ba3HODm0
cp9YkDlz2+ELoWm1bqFhAwemiWxUt8pS+2X2gbtFotmOkIxJWhovjaiPeWn5IKCW7lw+PA6CpgSP
/HNtfBXB5LIl1fLLwpnmS9E1NnxsthEaK1PWowpfkgcJEvFSsvddWbn+I28Kavb6iAHQiMRiXF+5
Pg9pZYYsYxZf8IBybTb2+E4MOc5RJfYNDstkMUqrMA+ubNB+sfTM29cDmd3SLK/KWNIQAHwWhm1s
p2A56PpgXJmIQ1wRT1vjIncFQNfTUL/Ejhk4I4AwAmr06Jr0FpnMZI0aYHCeSlpkWbox+PnZ2ulB
ujbywSFrFgdY20wbZ4R+5LmIu3qoIVxn2RDxvkrJSaH7KIzFYnuy9qxshvo9h4+ePYA3TQu4Y6Xx
HD5nLhT8hE39heMu6a71SafUY8E7z9SDw+ymki9A+SSwswddJy/iCMO4qTzIsIKtDZ5G+bKaWg+m
vIUWhHBRJNUIbSoE3K+irsRdzPhRz26MZXQZkzlpX3qn2ixa0ZJyQIhsKbG+aUBu+26LVS9ptAId
5kX3wmNn8eG2CLzW+kJgaOvkqz0dGNkMNkNLdJTKi/ZZ0+KZV+/gs2dJmk0zA0cniiDlFIP675bu
eoH/gvCYhofQ3tOTI9Kp2hfCXYt35+vStPW5aLeDE5Ox8ag19tod0mKboCBQQBg342XN6zvrqKIX
7oFg6ALTuNdRik+TYtHPEpEXlB0W8Fvd8xBMj6QdbMInj1XOxvnKRYlxDP1qh7Ys0oIm8v4E99du
1bC21NE1QndHrdGDdVqnKOVmfJxQmtealJ3vRltGofpwPaP9X6chNcOerXORgQw1LNgnBq5pbt5Z
N2IcNgPpkSEM4n00o2knMBo/8P1kOU0Q3ktsnbXT69huO9qbCbNg6xnx8xTzWtUjnka+LTzQbGGh
D01o+2KR2QJ7bQ2W0dkJkYkLhceE5ivmAxgtzs2LPiLOaiNdGwmMNuxoeTZi/SFKKBUuA2V5zx8D
4P+U+jFwWyhQ1y9RXBsrpHkpUoI1byvg/1FN9SOKBsKuPD1MsXWvuYhI6kiHUvdYzrzvYwj8eo4q
oBoa8pCd1WSrJrrNlvlxWWYoZD4J4L7MD0XbPiyod2lZGN5n9lM7DK8T/qGkKAklK9IcF/y6SLWR
u0Xe97qdctghIEiMcgKv4F0PXrqPmp1l6C8NOuTnueVvXdQGznzbwTktGe5ajEduU338YY3QSDwb
VsgQ+/ZZi+bnvR1nz874WJWl/baIe3wwbvOpqTd9sVAGSiZZdKYS1PqkW1Oxn3ghYX/T/Rxqf7jq
fGp56Nag4F0s+GHUNiKiBohG9Fu+aQuVBcMZV8MM90wDw7cy0icWrOGyTwKQkgXrezXEr3GZvVVu
WJPVrW8atOh2BVjKgbequ3hvfqsbK0dKg8Td8vitxzjsoPfays/5J6FbUa5rKwAHsGqy2LwxmuHK
TXNimrG7LFjBz3tj2g0DooZmaLHhj/YL6svkElxKF1juTahr4NcwQzvoEY6InU1uypyLJCaOKIb7
c1eREO/riwgjGfZ91RGOL6WLmmc3qsVz4fs/rFwrL5O+/Y5xPACkOKjWuP4ercwgI524l1iSXaUu
sV3lQaURGGn1fVFD0QcwPgmUQHx4W3zqPD4oXLeTC9Yjxel8wj2TBRuqgIbPzGHwq7eYMmXX5T/t
YAxByMNBbQAws9IEvv4NtcAejv0yr2ZU/eyYYpyGeYjfNt8LAxZU4F3ObV1uGlGyvApCuWCInvq2
fcYSc8E17cbPYRqnvZbhWzYUYBcRVdI0dswtuXSfe6AqeNulTYQpVtuf/X+ht6LDy/hd6O2VHEzX
zHc/wrgsftdsM4VQ/6jX6f+EP8qLb923//xQ1x2+5Th5PxRx9+PtP/fdt+7HH1pv6rpfSm8O2myu
bvkumzcT//cPrTfDNdGAE3hCuDZeqtJV+z+/pN5c438sdOotB7ltQ6rDtegWRSivef/jW6Zt+L5h
uobvmu7/i86bZfDX/CbzJhyPu5PiMizTdXzLM3Ef/13mLTOShmU/tX/UVrm3C916QH6IwmPEmmEM
jvkwiloi9xuE4uWo7kEfUaNKiUuNZln6a/Tvrj1N/rtrDf9bHJYRHIUKwpc8eBl6/3Bx/mqzXtZb
Vx4+9eH1QDH6vVNrgeZ201UolmZ3OmSV/3szxiB8S3Xcx7DxKayyfEfGKjzXZLOeC5w1EMZZm04t
nky3e0MsC8oUZVreJ+SPoACkyzi/kN8B9WL4T0M4sSNPOuzKdHcR6JwuwXae64BcEGe4wOE/FYRg
1U5t9n/W9YBzeTrrIHbJmpx1jUVm2hsXNneZ4da4OXvGVrUjpz9qZaB/r9I4uZoTUewSNH12mTxE
Adj8TK/E+acB1VQHNKhKFMhSjdewPK2uML9Md2osmyZtFUZTgivwDBLTWrxDQurvMqwC7xDJs2Wa
Jhg7ZAorY122VvvoI7Jy02UlXmca5PypGsrDIA8BhmuHwEXd1mZ9B7s5hj3M4tzJL6oalwGr6w5G
2C2HsNLEvYFy4socgvCymRr7PiIbjDxK+1DnOWJikW4Pd0hctJgGnxNqtne9nnV3/B3DVYG6y3uf
GpDPCgmeBGKxnIeuaXj3TxepG2Vkrq2mLDdoCIMdteN+3o743f52UH2V6U6f+wZRPfz6zD3rMCfD
lTDG7NgQMN4HAYaDrXCM80Y40f3UzgaCv+10kZi4BlJMsbaGYVLeYENy5WFVc7An9EkLbynvTKpQ
5zZu209pRo1gnPwBSl5NqsWcMtAVbfKozrKPM6xGSYDL0dOZa5nmVZKBsCCCA6zvQun1I7Shz1V7
LEC+hVh4XQ0GeLRhiSALtGN07xLZXy3NwHt+0r27qqVYOWh58hZh/d7VEQSqYDbYmGkxxAUz2IVW
CkS5m4PLskckDZHcEOSajvYwX/ryssrM8hDNEQ5eblOy9edAcg4Sv98A/ZYDjTdHBs8NI1rUIc9V
V69uP+1rVLPMJB/JY/s1Atk0C/TnovPSXbRrqy9feDz5gz6aTSGa23bZGNaSo8zRWTXlV4E8R5FB
JerSspMhEjr7svN9PGmN706VR5Cg7HhVRhoFdEQSvbWtvWpdPu1TN7AO+eSfe4mbLY8QZZF6qGNq
h2deSOXLsKsZl4h0vvGRs30/FBiaEtX/3hOCUSrrZlljYDrfQJwEggAoHn+V+LbEd/DMnJv8NR4p
eST99GS3DS7ftRRUD/BV48CqF2xtuY6oZq4Wk1ObD/BIbESBGFf3XUdWie2mcAm/bAKXQN85rem8
RfFyLxY7fsrZQa90m6QAXij5Pvb9X1MHAm0ij/Lpt1fhzbtY6H+KPr/BnaOTqqDGnyKiAqlS30RK
0kHoFJc6U5dvn99ERF0DQc/IibwfKRHRJvbTBKaiKkNXlKWxy6GtyVN1+K39eepv7f86/XxtOy/p
uUbBayWsRX/o6xDn9nk65nGcQCQEmtbm50GJXC4Bq3VQB8NZBGtYnu4KmSxQHz85YGQS5Kknr5i0
JlipeafLPq449dvmgmeEuuLff0ZdNPu6GEFMeqjMowQ13mL50uwCJ4I043QV2Gjq5JMVPuY+forC
C3I4v171bdh2cZh+a3MYol2MKpKTpe2jpuWbXKaAlu6eUlFxoyFbd5dH/T6c3f55tu3oanFIbBgu
2szFUOdnedMivmLjAt+EkHCMhtQkWfHoZQhaxPB0nS16gX9AntY3ruxvvSlCRWYJ8MW2i6elh4cj
+9Hzci9nsr9rDMmiF6OTGVC4p3OhXQ09CrGqOxwAJCdV/BD6XrftxIJk9hjGL5aZXPzLt88zP+1t
fNe1WPGE5eGdZPBV/PPbtyTkUR3did8SI7XQQePVlejp8iL0xTnHrZs9QxVYd/2C3Qx10Bc9Y6+v
hR0iG+1s3VFBfpp5YC+NEYIkcuHpriGjjXZm8+tM9WlefkOIBbPhz341d+odiqJq3mk4cYilrIb/
+N/cTvXpqG1UUX+LGi2SCn0/7vQut3dpQx05LzGF7pzk6MqH24boVjtCf1JTzUj8mjosaNN+TC3d
zH0rNesmARH55ARzuULCIrpooi5EhVwTBITFDRrlGx5JpOsFZUt5pmcCZGPYR7/O/hz9PE+D7jCl
JVf8Oa/0WincipGZV/g6Kezl94NfGXjGOc3mU/9pLpVDfaeaqNLuyPgGkCdmlO5OU07Xqj67hIUz
ZtOVulQNqv7Pl+W+fqel8K+nEnLrks1feHliqesZzbMzI2sUd974Pay6/ZKGuIQkRGBxrPWUBIj7
O9tv7tADbc41u3gwsCU9mhEmfx+txQ8tBMvrB3PIk6MhW3JMtUzeVKeZ/1fXLfInfNzl9PNCfoJq
fYydfp4cO7U+fjO7wGGY4mB/lhjE3R7ZGLSVAQTkrgj3qk+dnQ6pGsCRiFTL9Gve302OpiC4+ucn
2ZVa0yctakHsZFnCIz5xDOHLoOfPB3mKJHqosbQ3zIbuu6XxbjGQTPZtimyTeqLZErz2heXdsvWJ
9/VHv0d/+9E/YF4BWcic5RbidXJj/7f5qt8K3dcs+BY3/p3fZUsPfCs3IIf99a19P5N9+tJivxOD
jQfhoTNRfqnVsDqob5s6UxN5OwoSYYI7qs73m3sGJK96IU+tlWyK60zBxPxiW8tNMXlpfR3pFlZO
sqkXHiRoQ3pj0CrlwQrIksdTXm5j+2XpsnMvmO1tVnftcTSplnVxitSDjfR04EwvOdvk1WmGY78F
9jXoEmfjSmXqznDYZJ3alfUvuwHb+e9PUQa7pomPke9Znz/Fqp9LlzXIe9PCzLAR0DLIDKkosjTW
aGJrX1QjTRFSrLQvQL/K+3j+hjXQFsHREMRfw67wo1kFOr9wMgbvo34MMtRHxlvnfWMvtbmzBP4j
baWbO1ueWbJPnam+02hZBdr6NE+djfF4R/kh3o0uhV5XmBP8l6Y9pkv466AGyt6fCAr/6lNTFl6y
cOkYqOyMXHQjrzNkp7qNmq0m+unsv2dp3pMPf7Pjcv77SXEJDoVn+thcmMT0fz4poT3Emj5F1puN
piGo+9igMP3XwWljvqmq3XWC3WEVrqwuBv8np6iuuuCDyWKZco1tcdDiVBxSIGyJFbV7MffiYMqD
6o8Tka38GdjJpwE1Ovn4PTQmgIfe1zpEKWM3O+jlAIvOzJ/rKTY24N3aY4vZ8tGSZ7K/FPiwv89N
E5EeRY/MHBXch8Us/RvAPdtmrKwHK529GzmG3vxvY61sCTF+KUtqFKWp1Zt2rBAClGfJOP86yz7O
TqOns3DEnDY122b9z6uYYf33A+C5niMc0GNAlXyh//nhRG4UZMmsN29pVyytQF/dR61m1vaZV2MH
Nw0b1Xrvcg1kd5oCmezQ8pAaeG/L2Wo8SeP5enTxXCk8bY9ZkD2skaD97TZqQM2NHYSnuhKmMlYc
CcWaRftqm7BFqwbmIgmSuUN5Dauzm8kkqY4aOejUrtDv9WjBAqrUgn2N+PvGjIt64zmRtU95aa5Q
z2/u8WWSWL8ofJF3jFIXiaBmJ4IwvfOwuloLTVJCxjp/FbqOSMs4P8dDHqwWsvLXRuYEN2pG1gA8
zRK0CDr1dZVfz0n0+s5V39mxxu7PtsLssv8YOU3Enji7sEJyosBI21t/Qh2unqJ7UfsRKsS9eRH7
XovIB30fM7oJqqgxBdBmiR9t8vyXZhCAJZZN1RdnLjKrPns/V0Wc4Ue7IFK7VRNVn+ZjWbQYSXur
Bk73ylXgirPJGbqs3TUFmhXGWcWhDyfiYXnmmnl5qOyCImxNzvjPfjVDDcor1dTTRba8spFXftxW
zVD9apoZT++3VV2fLv/ztq1f/ss72/uvL7ttOsKzbc8BuUFa/tM7u3NiPZnTInhNgeAbhgvoED9C
InSdMN0xvHyrmrUdwCRrElinC4EgxTqGP01MQC+55+/T1aRJTlIzT9PVLVVT3dKr7GNmgt1Fj3k+
xMKSatsBjlOI+8ueZbTmQ6q63SoJLsMRxDqAbQSjTuNkbWGUuVm6Xox4PrwP/7qLQRYJtfPcRipt
VTVeD55P65udkWA6DCOcU3Voqa5skdhXDR1Q6+63yadpsxyJdM/f4moZVxW3U13vp0Ef8wJyreAy
aLNy3xbFjBjHUp255N72qk8dbDILqHPKOd6InrOOgq8TddGvvtPEyO9+3UH1+ZXtX//Lcic+Bf+u
bvu6IPwi/meFsrxPy13oL4ntV532PYVB3pG7sM60xqtRReinC/WOOL1LvMGfDh6KAbxcEE1mqnqn
zDl6/OmCx4+ar/rU2RIv02F4ZSWRd5Vvqfd7/Xn/9x8aJ+5Pl488nfKWAhqHwb2LdFHfvO8Z5MaB
EPzUE3p5eoNqjaBENfG53AKDtu99bUBAXIABDbFbvS8WJ9k6NdUwNYrKKbApLhAB64DqIuPKBSic
ZVDL12pvgzJ9f8EzU16pZpjX/YUJzOgKRWjrIQr+GlWZ99OoyryrUV1O/nStkerFQ5lTu12q6Wcw
mzkE4qh4P2jh8LZUqbFRXWqwR6t+k5jNz9xoi5tMN5cLWfLkL8lLnOgSK7wY5M4xGdoUHMlsH+tZ
77dua1cruw3CFywn4XRH1vOC0nQY1ni/TT1SKFUT3Q+1Fd0bKXagYacdVdcUYxQf6aBpKEDzjuvx
pfK7HgixFkP0MEr/iJmqd3TlWWUj9E42JducBqbUF3ugOdJz1UNL768L1E36rqAm/TFArlBqGGps
NuJAoObVgPCwU3ZzifR40JzXbnan5xmzhkvwofOaqiD2wX15dHpvvEuBK/7zc+BSw/kjeCErpguh
Cxt8rEEI8ykH1o+B1+j1Mn2fGjL9cPUnDDsdMdl79mm3JQat1bnbiZ/WEPnbJdGHe9K2LTVJBOdV
Ux2G6otTLPWdapgx3xvhusGlakZGYe/DxL5VrT4ohvshDn6mWd1vzUGrDuRWxXuea4ZAWI6jtlU5
rPdcVeb5lAwHlH1O8yyVxfJ7wEq+TWHxWm3CciziobNDs1H7rvLPJhL4SAG70K5d095bYHZUcl8d
EPG/CYemAthO4BLwEawyy3WAgctqQNI4p/mlQdV3YDd6LZIJISJ5ljuT96Wem90o8zSqX8ypuPa7
wPvSedXnfmvU2Q4lkJxGQw+Df9vJ2bIqxpbxlzmScA3pv4Qdn+N7wsJj5tNn6tVm22F2W35vZyDQ
RRA0my7vD8k0o6U8FdG0D8tm2quzMi3ajdO0B+K51r5Wk2UzHwOcO3zrLtMzd++XcX5V+X50jXML
IvjJ4qzcIp/uebP4qEDE+Tc3Rz2ir0AYN/B/XGDKb+6Mqlmh2weTnOCeJH5BhsubqStJE0WAL96Z
k83FTYHDvO8u6z7HfiwazDT+YVLZxEM6AvgmXz2ngxPF7c6Th1PfgAeQbmCB7JroU/hs77q7cnA2
RdBc5UAtn6wkKnFREfbGzjQLnTVvF5h+dYfx9niXdMGWJTB9rNwjnkjpjl8F/4OPg7c06M9gD41i
dwaLVg6g2kiFyIT09R42U3j6AiMA8N9HoK1i81NTBdYq7v6Yq7rUDEcKR9lY+7ZVOG9PB4Al8zbP
8qs878wryworHOI+pry33YivqBMsGzsZxXHB2hobyHpvyZbq6njrbPVu2qsWa8yvfhgHUOQTlD9O
fWoKNZwXo5/b9UiOt/meWHqxGrvJ2VgFMpRZNYdfc6uwzsldzttyzosno0FBTPaXQVBu5ihJMJAM
o68WeuZnuWP4R4BDzq0hugdH9tskSC5TfwrWheYWFJHmCOx8UE8GFNRpdO4Lq4wfuvJSJZ5Eiw0p
DZU/EpEXfTQwDSJVi66wzGupaSEs9sSPVv+8Slo6Je1PjxRro2s6rmeyc3Ac+cj9ViqYrLGo/GKx
vucRz4srdG+nDhDokktAz4gpfvSJCAD1mUki/H1OkWX6jifP/pih5n5qqvm2PqMFkvMnuXV3j+3I
DBrRJzEqD7MNB1SwEzl1OTGcmrk2C2AspXifFoGTvHT01jtXfdaYoqhYg/rWfRh11dTmGwOHyC+1
o+krx6qo6MpmtYjmKu08EIWymcwF9cCyQrdFNnvPNo6DLvaqlYJp/QLxXDXUIZeiQUni3oR+/Jro
ebHNpV1iL/CRViWwWQYgn/p02QdY8/d5pz7NpnL9Xmv7dF1vefPWHoGyLlr4FSvl9BHwEzxyM+KV
MofB3gE3fZHZqf4VB4wNQGHn7c+pqcvbR8ipdj0MF/E0jWuviVwqL0N08OSh1knn6nqE2WEWHRy7
xm9Ljar26E0Hgj2x0XBi06FBMscf7OjQaGkHcRNxvt+uqzXkMDMPHEAdRdnRWrqXxfX1x8RhmyZA
B56rZlONYu2mUYGFGqOtiReM5Y3B+n1yFqBsnkGRUU3cHp6hrfVHJ2zQgE6Rf7HsH32ATbCwLft+
tut4XzlAH+VbTHVRm9sS38YolPvuLkzFnZhL6pwqIDNyJHgqg1zSKVI7hWVq1KzJG32K17RALzeT
EXvAHgNWn66fk+s6Fpto0hF0MeGCVjPMUHkIc7gAqrmUaclq51+cutSZmqZmqKY66J2L1WoANYSq
ewyHq/fWZuCi0VbG8bNTljNmMfOyT8cQvvl8jNwhxlJNOiEE0G5UE6dXJFwdPd+oZtkVWwC5wV3S
JF+D1vmGXYN7ETrBdO1H2Hh2UbbFH25+Uf2x7DeF/rf9LmsP/FELLUJZDp0cH5ln2VQ1UVUNVQOn
sumpr1+6q2rRNziQWftAj8pLXn5w52TzdADH9qsZ6Gjk2LVA51v2heQ+sKaXp1Bkkz3UkaCqrX3i
S7GmSYC+XSxvPxGGn4XjWH8lcQDJPnKC7UBm8qHqAx72uP4qUk1ACcafsF306mttin3Mm/3eE5H/
fvkip326PO+1C9XPVkmAGUt2ce1BMJZQB3Ww4HSeJblrXasmOwHj2C6G5Cpg71a4cNsXdomg/5FB
6h9i3GzQZZTbhIhi48UUw/MYEgpYqs92QI+a7oPfl39MK+xn6Z1XnkWV5t+K+Q6H36xEj6TQLlIT
WRPb6qN73a8DOVhL7EMwOMd/fkMYtswY/L7pMgnhgUg5uoF1mE1U+ecbws1BfA7FUL1UgYD+x/5r
qw9x0aCyYHB8P3cC294OboXZeuRI7pgcep+ght4PjV2tkxHRUYqf9XrIC+RhZARWyabHd3OlQq6g
dKp1qbXZSgVkzlD+Gk2GvLz1eVQVfkHhGdRZ3/YPjdvHm1P/CQoBKO99UM1XmIjTNF8fH5KlvSsx
J1qKFFfwZFq5Q748m0bGMxXn6LqEzfzsjwsKneR4D6k/vk/T4CDt80lD1FtWKthd6GCsDdwyZFP1
nXZCnyoap8mftlOfmqc7856Sljl/3VltryDC7Dor8Y7+1B1UXTKPx1sDztyTaOx6hZVot/O11N9p
4YxEi5bkz63VHOKWBH+vEsRF2IV3Ae/SM6Pq6qOw2fuOpn7NW3t+tlobAVSs31DxoammmUCZdpUh
5TwDpDnIkOQ3p+9yOOcPQzXp1+9fZsuppisrl9hV+XVXh06eRU750I+lfn3qP81V93x/aDS7fL9f
Us6IeixRg4JBlt6RiTYuptb2VxWWmnfqAGXoZcnFvFWtYDS8myB9Vg11TeQG5sbqfNjp8pq/u89U
oDP7zw+QLVGDnx4gy/TJygAysmRa7lPUkk5pmwdRWb10kZlfk5eL9pnww/3USlITwceF3dqIjKjO
vxtWA11lf21bUUH2ItDs/GPvhMOdaqRNg1BI4EVr1dSm3tjrwXT3HuSmqf6jxm1uNzSefTUjf30e
TJMNPxPT5gurrsqLsZmdqzrpn2JCn1WJjedFB6MI9t6I4Uu/WE9eIRLkKOlzZB4gmTVqcUG9Vq1l
xkQErB3YpnGoWAHLskXUPvDFrRctK/VL5SaZBz11UJmQsXZQ9tEthexzpwzHezWjEZBoyyLDz03+
hbXreNejTPSopmFlgPfTeFxnYil2FWYPHbslvAhnsop1R57RiHQIzj2Q/8jrC4Q85VCr6S9+5Ql0
g8MFGYIwuirnYrgIpwl7angqkGUy4y5M4QRM8iyRfWXgoe2itu3QJ3zekTGl9Cy6sSOTsok8tDX1
JdVP0AcfhtYS6yvq2P7Wc1L3ZtGGr2rpaMtwuRwqLV8bzYjkfpc4m6gIbjHDa/cKstaZRbqJ/CY4
c+SSrg5aHtymqdvuVes0Q0He1FUf91Az4hCAOxhtNE//BICZuAnvu+DtU7dquoMZ7UlVqcZpyVTr
oxoL+rfTYqnO8PgbWq9xDvJlBcE+3VnU6q6JGwHDJPa4140SsIyXTeT7EAmZdDt57COBKFBXl9/q
vLvxMxH8dLrvQzGjeKMZ+BmAIHxrO+OlcPzia5iC7EcMx7quTAJqU7PcPWbz7j5xO3cfg9bfFEZ6
66UFlAj8Bn8NFN69E7EHHHRNBuCTVIoZzHB9Ss1NRXZZ+gOUtujWCyPx+nGShcl7T/LXiRzqDPeo
RUO6dSQzSMPGDoZ7Q2qxh1BNKEKnb4DgvKjhml4WoxvfxoltX1f6FJ9FfacDEhR2CGEwRe9cbg5Y
fZrbZD5mmreuAbHtTuufy3/jkv0eti5qvzAwO/K0lQs3fzPGafaF+c9GIPrvfQyBYjAo9tjCb69d
vYJY0lBDcvMWOUpmlDC6L7qmSfd537sHJxDVeVq75kbz4PCanm9vKyLXbSMPqnk6NLW+xtUQ/yc5
TR16Jx3X1tzEy6PRtP2ahPeK5Ft0MKlG3kxUsm88CJeEVOgYD66ABFl6yQArxMFOWg4LOTGeooTI
I6SQCb/IizM8hgfLh5nT4I6ZF8UuSzvjsjcavjxCCIhngftUu/brtNjFjypFi8oHxgfDcr7S6mb6
nmpgKcy+DS5mkuIYMpbNfalBpDZN5zZrvfq+TPp4pfdpeqkGrbhzj4EGWUsOqq7QwEC2IyEJFZzL
NT1D51+auOdj2qH8NmYPWWJlezQuiovKBo97WbdYesU55ZAoo7iiC4caijpVneqQyuH3M93E6K8q
KL6c5qgmy62z9sSkXadBZCI5JJr4OoqT56mc/GMAu/I4yLPajJHeS6sZ/UuaY1pOV0GD1AbRi3ue
4ua87b1pfoZLSiTjPmG3HWxRiGjPC1I8dS6S5XEpYM/0tpncqUOoPfRBHdxoJJ3vOruYtgZkoNO4
1aCwN1aTeaH6TL395pVTwkbBHedpnSFaP49h9a2z4UVijl7u4lF3D1DAx3O+Kfnr38yoEDC5HCvx
bBGe3YXkP6H0YPEgW4kN2/yjJcfYaVBylmNwfVenlhybHSf9kZPE3WZln9z0YOben7c6I+k/kQl9
364r4HHRIs8rAOwFVX6YO0N7tD3kUZtl+BJo7XCnGwWGeaX2KAp72tVwVM5GOSupRneNhkm1UqNZ
ErUX6IqALq6AEKhbm2WW3Rhd/1twMIwDBkIB0lv/S9l5LcfJrev6iqgCBvFUrc65lX1CWQ7kHAZw
9esBeVqe/tf+V+0DU4zUklswwve9YX7jI1/g9+bHEcYEjjj0o35rU3tM+MuEML0sUr2ahHg8X8iX
nvoCA2i8Xs/mDFyp6knTKUTMzp02fx+VyWDm604nler56ASNlsLZTI+zSyG6DCisIs9RsJ1rPqs/
uwaamV7mhgRNj6mramMO2UELNTZhriKzGoj6DnRp8qMGXIZUxQ87RT5Ds5rmyYTrv5RaOx76QtP2
NnZU7YJNIq4xE8hHJBAFrbF7Un272nW+80e90YvomI/5O/bU4sbis1AT4T7OkZbcgQ0ZyuI2lyLP
ftU6z/uIy+gEQRddW+a7ubHzG/wLlBEr+SmGEwqrWUchKmzzp1lDNWC6o9jozXn1qtPyiJCmS67Y
q8yDiufxubIRG5BeE7zz7l07LUZRTLCAFTrCFmqYl0cotxi5NZNTuxJ+txORIl2XtA/e6CtrJCiH
DSik7paMDur6U5cIJycwauqXRCr8RboA8Jqedv9HDNz4XzaTtmrbmiMMHh+h/XUaE+A6fc0tki8h
pHdEcdqLJpT6Fjd6vEP8AKcC8h23ua6wa0Soy6Rdz8W5YRT236N6RdsMudsoD6YFGRHzLASt4J22
nzdgK9KrUH2EGDsFSIAtkMSaL16Kr1Zuql9HRan3mW/38PJsvd6r02XuMheNrGHcfPs5+I8x8+f0
Q/X275tvbQZ35H+kDHSbdQj2DzhocNH/+L7qSq0DmQr5pndZukp9fNXFtJ/Qpst8VwQJyzpWuLcq
tKPtXBdOmwpZmjSQB6jXtiIwtpsq2zh0jqkuUNjpMHP2cp/DqKWd/7rrIEx+1PW/7/7/+0m9WjWm
P67nPKUJIPguMAiszcfiuegbUbyfz9BzMTb66I/i3PrZ+XNsk2Pg+Ffnz6JfV/ygBOlztdfsg5Pn
+dkZ4k06ITnmC/F6xPpdIdYEYIOHZHSzs2XjGa+r5XsVo+8ORrm5wtPQN0XMITJAU4lzgUDOqO+s
79Dsav7a3y14dVjL99Gu0JiSraIu7pw+yV79gSlfCXptPRez3n5Ucju7ZjrJONB5J+GK9BWCOvKa
SgvVYC5GKBBZ0huOMuqGZ5H9iNIxe5UJCjzCQHNn/iyYBuF97qjw4afWwcCZJMgqAKPYm8+/wfxh
ahoiTDL9Bh9Fw33M8Xu+tm5W3urOxFYzMJemGYXbFmDdfdXbJimNwruE0YSRjcvwnZfjLXRy8SDU
SGytUAvQNo6qL479rjR28P7XQK/VXv79+detKdv/5/MvbMvSbbAgpq7qhjODo/6I74/I1JSKa6XP
Vs9e5NnQ0BGsgwittYmH3LXeXrEQ3A+68hr4vrGeS3M9mTW7wvCF1rkMm4bIOzCwjZSozg1WxBkv
MPJ0YevtpHs41lvRmf2tLK3iklvtwq8wlpmrshwXpE7JGjSd6TE3GLr7YFUtgMGpyoacc6iD8Wku
zZfeQ8U58YiqQLl3l5EOb8kea3udt4gm9hFQSTaZeISoTYJgQ2y8QDueoKPDE0g6f1tGdrQIus5s
JjjUuNCRs8BKjpf445WfX+WwydcG2gR+q6LqzrK0jtyxPhskvT4uRWzod0Ziwh//3RBMd/MIexox
d84K610TnrUo3AJ+XOe3JKfcuNw3v++quWUuk+h1nIXjoD5YuAC+p45Kj2aNal3+igPMxc86mPIj
KDZkYAgh5CxHx8+QQaOjvlkTp7sLnCzYwQBRnv3I+2Iw95/nUtucEyN3nlLdS6+qHZxJOynPqLr1
yFMhVVaZrfIMSSlcW4Raawk69QYBJ7sxV0fXmj9IEKvmw8TcfygD9EzQTCr3c11auOu8QSnci5Cd
VDyl3Sv50O3dREfn57M83332cabec5Fj3ykgyKx3Wr/5OMQFBC92gVc8zTCKGTgx3xkBgul97oI0
HwoOez6h5M9+Zg4DrFYiDEl7zThrIbpzVsUOSkzF+aIit3POjOI6IXqRPETs6q7pYu9YocH5V7eo
RETjgx2njp6xj+sqOM+XrK/ikzNc5gLRQMLORJaf8xaDk2yUeC7MLXY4JZ8MjbDtNNTlYdo7TXRk
xpnkPW1MpCTmQFOpsOKU/EU4zUbRbb6kCSmuEX4V24v/1BlFwF4eUcM07oJjVg3fa68TT7FVOHMJ
wT7xFCnjHyVybh+lOtV1nNu8P9o6SFH3hF5TxDitcWcGkbqb7xrZI8j1uw4eJsriEgfUsE3KnW06
uGPlmke6zW7xt/+41wx4immE+L9NznvrlMOw7dM2OSD/AR9PgbbdSiQnFPKetzxFKsvIguYpQ+zq
zpPkLfoOD2bOk9/MTONxRjfrLgrRQugQKGOzVSEc5+MCNCS4q5eK824F9U/PapzXzM3dO6PQ0qcc
lti950BG+vcJ9R/MXUeAqOLwyKTKZErzX/Cq2PKCTJa1/RQ0nno3L72yaPHJkVGym8PXvQJTtVDV
ZDcvvXNrGta/WlUt+dX6OXZu1VECafW8wJzqn+Pnj5sHBDoIY7NCYmeflVgzZQ1GTX8xAqwWyD2H
YaTPPoJYTuTKg6GHeHaGrXwqKq9a+K4lnwwO7S1gV0XRzwZ6TC+jE4673sblZy4SKVSRuBUDkySt
lm8DpS8bXFAbLX9BOnNRDmWybs3GXfpNYG3g/pRrs9Otp3Y0b/NBcGgwTXQAPD9E0jQ3ta/iPdpE
9pPSiRtaEM3GN5HHFz0CbXWevZmYuON36mtHQ2T6PnB1dO1yq3tOa+t5jnL/7orm3K+udoc1+NzV
cfuXXOKZBWPSPhoOtOR7LYE7FeXtvnED9nTt4DtHnRTsUTTSedfT8WbxUr6rovxhB731JhBgRDPb
G19grUGJtKzuqbchYaSu3j4kEe6UZUuQQlWabumUgXHOMqVbAQwOTl5VqOu+NZqDJQ2MT5Te3bmO
ne6EgtkQcnjq3inLfDNYkAGRIwrXbV/YpyIylaXlDONFBxZMClC2NySqEtT7neYRwTrO8nomn5m4
UIJKe+01tJVJfEMqX+xxfOV/Un1jA3BEi9NGmC1dGS0SJT5JG5wi+O90Rpach3wor1lRvqMnpb1p
vqGiDYkyXlxDhNQwJp3r077Bjgps26r3bfUt8M1NkDjBIzYgPS/3dnQHhK+gSsOUwtOJpFb8zShb
/MJirNBLx79rrbZ4Cr3EX+mmgmx/maHb4pvpMlFL/yWW1rN0x/YHaourtjUR/M4jfTNwplnkIm5R
nvbESrRqt7dBszIh+lhbVUHxUKcR02Ug0nezHFca+iv7OEf1xY4LZ0/i3/64zEWUl9DRrUwMyaYG
zdYwlZlv1TTidu70cetOw0UzZvs4/ONj5s5O2MgFohrJVlfc+r6XanXy1FDftVamrxC2TR8BPGLk
oRjZDxG8SWRzv2UszIu+ytSrXqKio0SGszEUX78oAXoXfmmXuBbiwzGNyRznZ6ur+VORGvGq5dHb
mwJmtqJlNhDeoCccXaksi1G6YzZ8COfdx3QR0y5lrq/a8QHk56+qz3qykg9zSXo6pIgkrD8+4/9Z
N3/I/BMQWXtNBTABK3QQdlWF/9h2ZX1qUueiK1HwOFdZZrOrSSaf1anKcSt8CMEgr+fGyHQwu4lI
BsxFVx+Ix1lom6kR9vZ9t4RedxLJ2JytRmkemiDc+0lMGEvrkk2pmcgMT1EtqNP4v+lufS6FaB/0
1v+jWzuAtEzdFxHbw6YgTJe6EhSvXjrVoTfBrs2XuZjGA38/08zuCR+Ji6fl/iUKd1BziVfOVciQ
fhGq2/yqQ2RyuAcGgLHDNIBdRrH/9/WEOMN/b9AdCCOIdemkVnk5NU39C4BTiiwd8yjTn8h/koxZ
MdcWOzk6a4u42xWBY/E0uu4a2uav0tT2WZra5p7NtKz3/9Xzn+PmnvX0mb9/wu9xYaxUa9QtRxRQ
PNIpXitJr2AvUXdgJh1rOM0182UAFIW0ZoIUwX831FbCKWAOFDtOqt67VbYLYhMmw5Ry4wXPT2aF
Ns1Umi9GjZA/E0W10MxAxiAQnXbRuc6wDjIEuS3bgQPYumd7CL1dKKJrmEXuea6a7zDO7e5bf1RY
Mf7TQHQLu83UH06Ri1xSOuoXf9q1DmmJVlqs4PUMQ/8h0CJ1z/4hvhtS/R0NzuQx1PCNbvTgqdIQ
bhyQodxpXmyeDEMEIIaR2Cxy6S6JRsHeasybXaTFQ1xk6zi18hcrk9HBbIkNzsUevCKzltmsqj4r
XoYRNwZF21l50Z6UJEvviUnp4O9zi9dcmvnJr5ajVgMZrRVly1aiWXYpJFiEc8avpp7LuyHuGnwx
QuepLfSbINn6DSExRHFyKCFAg6xNIsik/y89iG7m6ExrOkaQBS7GRUNSQ0/TI2fgYpkWavrMWvYd
ooj3Q9ff2qatLwnMYgy2bSTidAMlWd1GDUcmiH1FREqWkC7MV7VApbc302+akvzqwW+v7ibS2dK2
SF/VBWrmQRqzBZ8gv4TUW1wAOCvrBSAXMKeh4sj9B0TOC1r/ECLg2Kt+ieUeWZRGqeGD1hFCtoPU
f/qacSLMHL9X8ILvOqCwL05RZgs2pfHj0IXavcd/5pKELlpHQMePZpAiHd4AZRnCDuvA3kTZzcmd
I+FGTCcrJAH4iyHKIEgoD36KvTd78PEoygFuhJ4LPKKV4TXuWQOK3iVm7lXHHv4BRpnUG16NR1bQ
022auHrskD+7qXGJm/U0gylDxqc15q9uyFmyc3d/srTHLwZfISIK1ZuP3MEysZzg0ERldUq0GGM2
CHrvGsojvmp9C1UsIVHQJQnru/qubnApKyy9fIlRzUqt2PqWJsmPTJGY35QIcv/7VCXMv5gFTFWu
JgxdI5ymmgZ0t/9GgjR9rNlJmw9PoHVclNKfHdEy8SKXsTM7F8ZAEpdvaRih6qo07bmTpbj2uoa0
BvXxGCN7JbEcq9DfQ9NyOx9E5mJYm38W51Yrb/ZlWFxddPEPnhZKbLv64pZUeLP0RDveRDpewxmX
6zrbwrTLn7VVfBXIPL0oUDwXKaJ3W5I/P5umVrE3rEnetMXwJbCzW41i0EM11QeA8e99QwxfukMZ
eflZqoTe5xN9Ho/qSo54e83n/fn4T4KrP4Z6YW6txDaatZmreMebIlrbScfOEuI4uUoHSfaPYLot
tXvQ0t3BjjKfDZLay8Nc9vxcHvzebMlKoET5V8PcxSoshswdG7fqUVrtnxrDusxIwhl7CMs9OUxV
qBzX1wBLeCQmHHkP+VI9OjbWYbY6HYZUFRtVN+y/NyHMVd03f9pOeYs8R3lFUMBcxFGlXUbI6sz/
GrG438NDD8zYPJxv7mO4ZfrGzyrsbqMY/HNr4H1khz0q1NAK8EGzsteqCpuVY6MxqlR19hrY+CJ6
hrygqBo+uNBm5+rBzZwN4glI/EyDsoHTn6FX3sEI1OYlxPdOeOkrmt/WniwxnkRTsVeGB/g352gS
BMoq72RHZvnoyybZS6T0kJym3kcNHlBd+SgaPJTdUcPWGes3JMJ2gp38AfD4n5fPOtVGmNXIK3zo
py6fDXMRpKhcwlnCf1nWiPjraXJ1y8xdst1QWSjDbh1GaXnwyyHfxmwLdynIhb3gBUUyv23RCEm1
lep3cCmiMV0OadTfksT1Fkgx1k9xkyMjrWntK0J+8V0aDeKr7k054CL/USHKPsSehzuxuXZMsKh3
Atu5NvZD/07NScJ4dvOt9cMH0Y1Z9LMDTLGdM2Z9TV7Aa+OrOmXTcifcecxv17mNjM5Hm5hI8b/b
5izcP8e5SJzddxLfOH/CXboGfgxe7gabGYEJN1bs8iKAnDVRDVDuVVaGTAqgrjyR7YOr+lu28f5P
mIrbwMvDN2IhGhNFH58SNxE7FWmbVRrp9oNTkcUOkWb5EVkL3n77e6WV6t2oZ8rN0cZ83bAZ2PU+
ckl+yX6z1JPhLS/9fegmzbFWY7G2ieThqaf4P4GcppkhfipF85aTXH6x27i4L512PAu7GDaj0Iut
8FrcvJUk2KOUgpVcUGt7UWnhUW3KZAnoK34RMnlGB6D9Acpl1cZG8HXAxIKT4RBcIEYw05RZsPGr
TlztIMbnZ9DNd1t+YcsM3SDJhDyGM03B6gu5n/KTcuIrzA0ggn7dIT6MrLKJVZI6mNalk81bVbj9
a+cMw8rG7GNtTECsRjPuEfxzH4dEolXroMqpNkb42iLGfy94PDZz0R2rY1v78lZ5TXOVefygT73c
XCQbvEIQpZmKBO+IfCrBt8yU7Yl8Al9FARnpEyQ1hoijoylDLP832Gpou3sFyanzXGVndoh/QrAm
VyD2CXK3O3JB7tooamYGFVehWmvbx9jqrTu16uSXxi+uEU+Hf1egqRjHeXCXRcV+EJ3/3owaxH4/
NJ7U8fSxMVDib0zUzx7OIy9Fo42bNs2C5Vx03a5Fj4837aOV/5bMfOv074uf9Y+1zxKCALEOgl9z
1X8wvDU5QpG2SuVRuujdZp4Qi6Ecu7MqU7w2ZeWtoEvmj14+Sbbqqf29ABfoN7zEn30HeI3bIT6x
LaB7WGSPRYk7R5EL67N7qqJINX90AsF199F3+mhzYpPUHoZkH0TtbMQxPkmSfUPE90fVaLu+zeMv
TY2RUNhE2cVAdXqTc+7Y+LkWXXxYowtLybExhpHtsymfB3XSjomCgtMYwU3o00xQmGn4aPvRnT7l
4wMErx5jSfJ3mkHmtt+lIR7/bpvGgXKx/w9ZGSBzfx+UYJwINAxUS/APBPp/7z4I33gGcEL7UZDa
RfN+iIuXBCMiIGbxGqAYYuyqhJs531YorO6b6fLRkhmY0MyVMqnJRI4DCtqpCZLUGo8zxGWGw8x3
f2Fi/ipKaQ6oRzSWsYEihTZQ22E4Sz7twdZ0Np1O1+41pbQPTWx1aERqxhNSJZjoTl94WhwQYzC/
z4NSJWSQHbUrVXDmnwfVMcKSauCIJzsp2OonZ10vgu+tlEtHr3lL0OBfWANgGNh9X+3GGl9drcG2
CObHTR1iaLFxaB2bCJdN+IfqNlbj4GgCF1gZo1R2bmA8Bx4BtQSQzYEQnbsHHxphTTvKxwxOHGul
HH5gBhw1Bg8IeDzwHl30JGPXXIZu9WsQgXAMFadBHFvL34OGGSlQIdVVJXr4MSiaftJ0bPr4SZ6u
yEfVs0iRAABad4abLjOAneHz2PhfNdPRDlLE0W4sIpfNLlHG2mMvW/fYlRlTDLIUSOyb5eB+xCCR
l8JzNxyfigTDRRX8pqJo1mvRYSADzr1pm35VEU/ZOGZkT9WliPKLb8SvqZ16yKPB1a1r/QUZQ+80
V82XueimyYrAe4TTDV0/641aR0U1ldUyG25xK4Z9MAkgkgGBTDzdfV7mutjHmj7ODsxQTse5TX3I
4glwnHjmQZsA0LYFnlZ3Muugd5b+NLcOrWoeKvfBr/p6q6exeInRmCZJZz2ovR1cq0A+JBMJLDdq
d6OlsYUnlS6WSoseUF5U2UYSf7+f31rNGbKNO2DBORfn1hQNZ08b1mbR/DSno1kPUH9FGMeiiqIS
accS/OfNy7+LwVYQlh7s47zBDbQVMrPl8WPPqztWMxKd1/GI1xu2MzHqbuhqo55WB6Cr2ZJxyvQR
cA6CQxEF6YM5Rn/Wj5z6+sxMH6b+Zpu6b4Z+SAYQ/mkDxxZ7C9T2p98oTIstW398aUSnbqzR5A+Q
BuNdiovSsYmD/Elp/OV8zhyyttimxIcXMtbbh6EPinXhiAizURKFXoxLYBob7iHmK3vJokuhasMz
6LPHj307WC9xPwpFXbE3xmvDa5Wj0zUcL6OmfDWb+OJPsc4uKnZYvphvMu4jgOJueC690Nu6Sl2v
Q981MJpL9DsHrMr3BofSuP6ZwXV4y/IbweAcEuF/bhTl75o/mzLQC9Hdn32ysrHfVMh9c8oB7MuU
I0K5e84RZPXkhRFq/mpu7aBJljm2JPZdNnBW9/hzLqASNKcE55ZDa+Yh2mu1/dam1bJOGu1biqs6
ltjxeE3YJAEEtJxVEkr3KW26x7lHlYYcWMPkqSmSct06WbjVkra8tVPwbe5hIzxRmN1wxOED9syk
N1JNF6lCplGDVLt3tGDgXG9FVNqWWCStHT2lfXgSelJe5sUnp8SA4jI/t1PbZ6nBcPCz9Huc5/Eg
/vvq76r2P9f/CW5D5kcjUfdPLSRhKrXiq/3wOLq7StFkuw1TMEmua2BWk0fWfiZGzHf4q3EAMuA4
3Uc1RuCy6bxVmyH7AzkFHj6xiX1p9A7Zc/UxtmN3aTFVrQejiVaWlxEVnsDEM8g4mjRumhwbuxLC
Woio0d5iZn22Dfc5c2L9PJdUvDhEFj3GIVEbzcq8HfN2hVeFbb7BuP5uA5S7Fi5WL/HY9XcpDLPT
4ColMYj+GjRdDfmv/W6iVPtWEVkDu9ANL5FosQitkks8+PKUR7DQQ8fJT5Vre5tIk/W24nSacoZc
Dm3ZPfS4rBySsP2ijXr3MJRYq0ZN568sl6xCwVr33bXqO8F3t4m1SNmUXvOOCLy4pUZa8H344l5q
bvVV423P9MJ+MbCiWEMHztZWWbTXwCqOCVDetyRFi3oCGKoNukSDzIOLHZVXqQTRtketeu9lcFHm
C8snCMW8RG5t4glNvKrup9RZb8nQhKX7GuQeQptCrfaOPTRnUmIspS2i88Lsy1UVe8a5YnZaSK/E
6E+CKLiDtY1qUxvbN8dT8YFox68agJm7vMizO88uUPgeh1WuOi+BmXXvjhNifiGrehmNbbS2KlVb
MAPIF9eyQuzoAsw1oMNXfimDu1Y8dpnh/jQ75cqheNOQnb8fbBgLQ6wvmkbDDzENnHVsNO4+7/Hs
sRxl5415ttQGWOxJ3d2poKtfxqztVx24uFXutZzAs+aMBR5xNECH720sLw7J1h+knIjZ2LjzeYGD
dWzT7BJgMTPbjw7/oQVmw9hBW0gOvR9E1/lSlqq2V2IgfFNVrCjVIkwdc1mYuXaU9gD/QBavvVNc
SisrHoHVPmqVm5wRUVKfckV7zn3NPulRUR8Hs7pABADSn0YRR7gfkdpmBzX0by68bnw409CAiJ0b
B4UAtLscAyt9kxZR46LFIG4uKoN1dgqOh5beyVNrNVjbKVn2Zii4FldqG+x1tz0C03TAP6MiNtNo
Ape7Es2muAj8dTrIX/VzY0wQk3DN1GUuozb2RbFx5uy84YnMSHYuk+iJ3Ul9GnoM69gJaTsp6+5Z
xWnpDmh4uiZI8p11V15TpxPHvrc3ZmIE4QJBLQJ6BhD0qVEdPHntetveFWP8To6RHhKFhK0bokv2
UQ5RxMVTUE/uvD7rlgWR5We2MRhS2S7L2lS0BD6nKnLk2wx95lXoFsNCNrWC/Islsv3HrW20HJPY
cTkLOdXGPguUg0J+IDFeC9xdVg+XcojMs5M2a06fS8MV33OpscOLmndpmN1lbHDD1nOnWlXh21jx
HkacdAa8QH5K40E6tnyq48A9lB6+K3aJl1cft5BIIqZ0JPy8jSpDXEN4nS+p0haXbLqzDe2SMunv
56q5scvrdC2lwDJp6gG4KT0pWvUekxLOa9t8rGK128rawsF+KtqhPxJ5i7/i7WM9oi0sb2mbL5Kp
VOQwNkO/a5e92iuHcbqAJvt1l8SiW3eB9fWz6rPbZ18XRjGpDX7675G2Ve9B8f4svcLZ9WUdbZ3W
c6GE9ukmNDT/KMOwXgeViE+kEnH8K0R5Hp3KRqofaQ8pfbxOSQXnuIzt0SNudgGv/waPN+cgUEpd
6YM6nvuyyZce4I9bO8ZITxtSfSySa1WZoA4cbMvRtY42nVFV28h3m/MQtpjOung86F52VEve9BgH
r1bL6i9R1YoFSL30Iki7bgBSqZuuaONFmevQ7YiibjWLT5OmMi0Zslw4ttC+Ir2/1NXK+uEU6YPG
HmJRExW8SKHgbhYVPw1IZQFz4Zvf8RvKIM4vJlYDG2y+Tg6v0jrWHYzmTbAyqu0QW7AC/UU163fd
SqOfmXUEpYnAAi/zxSL3/GYHoliUnVbfkHtpV2XS5Aenr/ZuRE7Q85X6AsOoXWQ1mYAy7xdBXiU/
1IBjlpuxJ7Ec3GugF+b7cRTmUQdHch+4Uns15HAkBuKQqHQ1puxVrVrl1zAwxyW2JOWOMKV9y2r5
A24FEyVZe07EtXVN6zbai9BHyS/thlPqTscX03yPtMKHltEMeF807dry2SIhWXRtQel+c4HJ3WlZ
OtyG1JAgzCt1VWVd+0J4ggQJPcJp4+yUeXrVZZ2DA6g3qu0nW3t0LewUo/zA3zJeD2pjnV2jdO9D
OclV9ZG7GfRwOGQFcPw+dL1H0zDqi131uxhmqhTyTpSke/2+SY4hAnxrMsjNcgZ3+XyX95YMy+0M
/WoRNgcp4jSIWgH9qrHHbNE0xemyy26qh4ltMVnpVThuCaOT27bV/OXoaNkbRIwfZF36S+lC7chF
8D2c5lwzxrC6UwoskInDDq5qbbuwG9Z9F2c3X5cu8cq2/ma5FWKerfZDIWWBmZD9VKrGuNS0+M0Z
quI+z4R7SacLBHt5p0c8qJ6l6ModgSDtfqzsYhl4lXuZO7quZaydCBOnzzqU3eC3mEws06fM3RKz
ty7Ox2d/fFhiaWsfVEMnx5dB8XHsy4vsqPgEAOEHsn/uRHLA6PGLHQv3GGJAlgf1wyhwGNdHHcFa
F5Z75e1s19GOBQSVxYi+NtATRPHdpNa3WZcM52K6hJtsSLFkaZJwU3BSuDesVn9B7vSrqPr+J/m5
EaQyGxVO25WChUzduPlSEvtmukz8cackTNSGYl575pGNij3MfVJa2hNml/bGizE055HnfdWSV4Aw
yf3o1Gy41GI4jB7okVSY9iqyRI8eUJyvHHWwD3nZtjiVNO2DmdvpZq77vGi1858utaMTV7OBf7Eb
QZGwrl+cWta42Brhc4eoO0aeprjEbsARFSwEeO41hjVQBCAkgO9BCFLq+GeOYXOUleAISITqISXP
dAcpu9/OdVoqLFwsG0jFinOJRGj/IBeFC8Ki8Xzn5gt2yaGuflUVZdiBPB13hsJG8M5DOzkcptBE
qUg2gvGrUofJm1QDAOvAgSbgskMAPNiBSu+QORMWjlxOtbTA0JsBRmeJn4b4+OGbGY4Z70OhKvel
Peqk9lzvNtgSy2j/CDfaDxAHUgiwxC3mT1V+JZ4GJVkpM3hsDbRxi10TlNrqycqH6NgT1yAU0lRP
cZE7Jzc2Hnl+rMcRP7GJDv4fhrg9qcV8UsFKTnH3ZUcCeCaIzw1RWXunpvg2F6wgUJdYa8b3tl2N
lxhprDuhNT3MBDFePupQ+1jriQP2YuoyN3BaQCNFQQOGmkLim6qaGRvgSTWtd+3y0LbJr7tEFPES
2UgTmS9ZN+Rh6fNxy0zEc5Wo3QrJfHQRTSQnFRVqd6q53nG+8Bi42xamlUBb5GhWFgtAGl2bUsE7
N2daZAdrX7URF2+Pb2ZrVqZ9nesaJ9/pcT1u8sjREZiC2dUmFln4HjU4rFThmAwnsk7iog6DuRBe
4F8Dfuv1YA/JRuFoWeL+DBttmEIIZxCs952pGizTIDfdQoeLExlvHaS+Y9B9H0ROorUdipXrELgt
wtje1V7NXmy602Lkcz4q5/J8aewTWd5h1bVhsyRsSoqigAkpleTNi4P4C2YCkyKK0jwz3+MdHnn+
A1iUcGlElXe2VB6KMP7K4YoEfFsB3m9NlpapOF+kq4OqNV2iA/DaaNJ729pl8l6RiX4R9S00aoiN
qoX0iscXjCQCysmqWyVbz8LZMRs1JVwUI/EAI8a8LBwVcZ0vZQAlkN1Wu9J89Vdd1bR43vd6ue2T
CofxqbPUtBMJPesQ56a7KqIJJ25rxg6jxvHORcP6UQus+iZreacigvto2N3SjVXlOm3UvbbWXgSI
1QMBArx0pqJZpOkiGiaDch17L0wLccAokP9fI8GUkIvNvzlelOMcIHEft4k0y8boryZKGlgnJ+Pa
dD1nH1fKcxDl8U3CkDTaqn70h6F6zEEjFaLRToWvVI+ukOaiQ6OaGZYiLizeWusIzXiNdzJzQFVQ
t7xTFlnfcSuOXvwUy6JQDcgIuX78gnF1sjRkHW7mVhgRaHdiiwV6hVZsJlC5jZUH1THUG+sHMBaq
e7uDtxhgpGZx0NzbyghgsDPFxhR1co+KiAVjKsZLEgDTPTxw6ykllIB/haPiJ0jRHFRtXeQs7wp2
3YRYAvQ7gYku57G62/nrQiva5cfYFtAZqz1xvv+h7b2WIzeart0rQgS8OW1LNpt+NJTmBDFy8N7j
6v8H2RRBtcynN3bsEwQqM6sANtugMleutQTzhNccihlkvHiTntyfOc2IOS4rA9PiB2tC9VGC8yGl
vjma0BkuXjVI8n3dkRi7zB1Hf+dQ0D5KsNG3+q4OXf/iRVKsg98iq24ucyNkD6uekpD8CckcKlsq
rMkRMZ4by/H6xx7q+0MWzeXZTe5An0RflGbba+rwRdEc1AHr8StdVN59gTbjTdXTvKkY4/DYtVDQ
RT2CXYYS2Rdbq32vZvjULqYesoIHk2Kzr5bw3MbsmAGahyd3cIdHWSOvoxTOkzw6uvm4Rft74BEv
cnbAp9O7IKDxm663X3KSU9/LEjkpUB7WY+Zb8U00uqe2nbOnzkp+6NQkeKMfWT8hYQHjtTcGb3XS
tgdy7dNBvIAHmi01Qu8k3sKsX7Om6J9QrzO+dt+bKgtu9LBQd+WAyFqc2fWuoW/12MQUOdG0gAbJ
K1EH2ceW88dpupyaGsrV208Bn07NTCsPyUT6ILBefJowv9r8eRRkgfGOXvDV4N327KeoOywjxRrM
R+TBX2QUzzkUqPnwi4xq/mjat6OKcmsVfp1ruIPckRqdrBq3KNj6IFN2sa0Yj5Ovvh9M5dZRhuBx
NfPAX55SP/hBglZ7anbaPpyoFF85iiBWN5VPt8AaLCHkI9jrwGM2fFzO79kwWrWm/UA//CEa2ukn
d7b93dwCap60XL1XddJdYKd3Llwv9L/X4TZamuDlUC2iKHKWGpbLxzvnN9xB/0Rs2sdZWmTefuxp
KLlySLB4h04JPnlp9kF+xR4ashLkXi+rNo27SZsZ4F5HUzEJlmnOT9CFvR9iHhVO6XKQs9Wxxq2O
q7j/ELIuP9styDZZf50nwzVmvdJ/CLlaap37j3f5j1db72ANuVq+CRZg3pX76krrMuvNXC2zhvxv
r8c/LvPvV5JpcpdaP1WHLoxe1j9B7OvwHy/xjyGr4+qF+N+XWv+Mq6XWF+x/utrVHfxPc//9dfnH
pf79TqF3QFfQN4otLCA82kXLx1AO/zL+5KIUxaw8dd9nXcadmRSXVS7jy4RP0/72CmKUpT7P+uc7
Wq+6xqjUnef96vm80v/X67OZYes9mEjI/uV1ulxnve7lWp+vvt7j9X38X3/35Yp/WaulB8Kqhv6w
XnW9xpVtHV7f6D9OEcenW12XEE+6/MuvbOL4D7b/EPK/LwWmvttNKPxszHhqHroxdPY1iPitDMN+
oQww8wbkDl4wWtZWrVzEdd2m0I9pg6hfU3s8US5uCRynAEwc4JUzTer1SS/QbNqJO+j3ppl692B+
6aATUz976V3l8RRY6qV+1CfD2ZkUlbb0/W0pMwC9XOTaLmJuousmkm707EHpKafWOCfKdhV60533
iatplYLzfSOG5bhJv/so+96aUD5v8yxLjtSkyEepWfECKvPGrPL2AbKl/EUh+3K2vPZJfBJV8ck9
eHY97mgLz18kTE+QEgtJtpwkRPdVHpFyHk1ZVQLSsgDDZcbaZl3oP15dR3HYsXSfJOrfXNmbYF7S
/Z+D3CADl7vD/QwSa9rYcH/cyxixyXA7pt67e3WYHyG2qRBSjIQUw/s0mSsHifM+VrGqJDwUJs27
WklHi1HHVAHkVA5kCSEpXcefghLXvQd9OR0/zQF5+kf4Jyvkiqm7HQ1UVpUGDn9U3uyHXoucBzlL
0a7o+7y7v7LzQBTteD7lPXQ1YWzDc58EsDX8sYZEyKFkewsLlN0fV5uchanT39AG+duVXRYpG/eu
Lmf7JE4xOYhVZ+o03FbaYIGZpE6IkJPFS+Rsc7v2LnZxil3O1gPwOhv5dabOQoAnpy7FFL+O3+fK
tMaM/F1k1C2aZ9l4AALQb6N41j0EsL3maVNpJEkQNVJ41wKhJm1njwcEjtunIVDbp1ornZPTu1/E
tNqh3/piZa3LXoNQOWTAkQ+2GfTbaZkptss1ZKXVKNdxnWC6XEccajn/mBV1c5Q2XTmDB+r5vV/3
qnUXEj6v3Fx8l3Pp2ZXuXWhhQTu0Ow9ezpAa7kltDSOF17zKmpNSKTbnvqLWfzpvNaNWtxLut3U/
3rWabm+Cps92TWy8904nSocsvbp0R68Ho2wg6ySbL6ZPIded1+IPYpd27E+hhuIPMl0asaEv2ETw
/COcRs7aNGiUblLXvgsXUAQKkeq3rIAdaFHSWCNCW9MgDR6yrX57BfpJMsDnBzE6i1oo/a8WCZBd
8YENgtPoLrcDKkdLBpBPyktEFRXiyj8I8iBkz9CVa/sLaV4pfNJLXEs17BIH1GLYw3rSQB1XNs8L
Q8Ehaut4F0L1Hm5BCubAQbJ4N/he/VwOU/0sNm2xdTR1IzlEjvYgY3FfrTOisd50fnDb281w7lWr
P3sDFeKNjGNY6O9c/aHoijHfXRwkn8ADjE73c4i4DYV7vYd/OSh36wpdHr+vdWULl/V8/eHKbKuR
clT08bn7UAn99LvyriJa+/OWHAIa9x9BcvYvv0iXH5nBj9RtAOhpS4cf/LgKFdMsjd4G+sKO+SIq
J4f042wSUbl1LO5+QMB7mXFllyE76P4I8v/HZujQQCfxSdeURxNzZkbK/XrI/eZ9aAbtpgMmchan
2C9ze7pxtsFcz/t1Gll1f9eXlbaFJAm2W5OGQ9qgBsgATSOKAAFr1V5xmp+MqcuCU5s7wzmPczam
UYMwz5xWt4mRuurLYJE7UEc330pMvQQm0qoweSCjO6pu5CEfxOSGerHlYXSAHqTR1Gzr6TZ8xaMz
3/Azpz3SzKo/ylmGDqg+R939ateRbjtnugV3EaGeCqh2o42ldXS4bVr8MK4H0nr8JaC+d5HiLZWB
xR2ZHlSVH1cTW7NcciwUSjJcbb2BsM6bc9+Yl6t9sudpBToGXbxh1m/nNKrg+EB3x+syiCoV3/5V
R84j7LLhZ7fNh21NU/+T/xEbGc58FTs4P9ZcJq3gUw40SgBdAzla6jWkk/LgxoCvabi4KzsiIwnS
4d1W0FhVjBUKO8uMy2RZZwiXpF4Vuptm8dTwmGk7WdEewxsJuZ6yrE1rbQTrOzPEW1jVLtUdZ7Qf
wazne7eBaJh/nf2rHdInoiXV99CO4fWwmvSxqhO0fxEzPFj0uXyRWKFr+XOs2s8WZRqgD4peKxtH
4ydJegYaVA9ohkkYLjBi1YBXTbzSbSBexwXoIF6ZW3TUIVXPML1667PO1qROvqkXPSny9WTgK/BT
61C81aJEJd6sQFWmNgE0NRosv163Mf20eYSohA6e5Wx1rLZw8YLg0I52TLeCxMlhgI354qB349eZ
Ct88DBRR1wlyiauV5BITbCcwQrOwBK/XTpebAn3V3FfAmgzHLPf2BBwvssf4J/qgkINRfwp4ASgW
RlAND532U2VpgKzK6XUqBvrzlCSlEh5oPzm56lD8VP37IJ1VBBB5wy7TZdW8zevbkXzvf1vVH3W4
MRQFfR8eHm+twbWOmt/TmQ0+a+PNSn+O9Ch4C8v5NqjI9rduPH8pqmI7LsRo9M8VD3qHbFSwRNG0
yLOzjcaMeL1Er/hTWFK8siRdecNZvJGpfloyn3IKxazhtsWvlBRSKgxeAYLe6V5UCMdvOze0D4hd
2V+VOXqQ3+E1IgX4eVtGjnUIGwvSZRN2qmFTz1Z1lOfkOY6MO9PJt1fPyjRV8gQ+q6pxZ8Xv3neb
eKKm/uSZRn5ZNpdHdQo+N0bRvCaLfKORprDomM2pVQdlePgYUhQN7uUw584tzdHlva2gZ8dCxU2j
udGLHDwAHmUCFk9GcFvo95XZ3hm9iQBMNmXjMeuGni9ZJsx8/l+cLG23i/7WsYCKDpGYVj2Vbefc
S8ik+8OD7c7HdYJuz8kN36B01csEXy2sbQt9+iXmct05eSyLIrwsYkDv+BhOFD7lLhxg+Mi2+9ZG
YuUAFDrdgW0aDuay/Ky45XZEFeFVSXdqDLdr0TXD6xTU+jYaEL4V2wji9gwq6ldv4XsVU1WYUAVl
6r2zmAbQ6YektnmKXIYlm74Xw/pRfBJuxvSRehktO63qm6cp83+CO2S484JguJv8ERS6nMqBr3dF
QdfiI+A6qvrwSIwM/aINqo2MoTqL9ro195c115isiCd/u86Wda16er+PyxIyLjPnizrUwfEqxG5U
flED74fQqlFS6Tzz5PZKBHZwVjmVwzoWv0SK24Eq6z1SxvYaeXFJKAWJaasF8IxIkKwhZ+sl0SZQ
jO3fXk0i2aOGsA6CTFT1Znx0IBjcxaOW7GXYeyG23hgfe3d2NgMcFIcrhz+kv4bUW26v7cV4CstM
u6vzOrWRU2GR0X3Vp3J4CPSgBZyUOQePneUzpPb1xq/n4VaGckg690U1+/gsoyqOtefOGnc5AkKP
xTLyzCB4pjFznVLBwnHfddaNPzVztPW6FpYBL/uu0f4dbeF4mfmI6JD9yfTlwqMZDocmysApVfUW
eM/wXDtq+EojALhK/1UORmy3IIgs/5QuNrcBqDrPCuIuy5BqffeYB/qpMr33CXoPhMFCSFBMtKJl
e2fuoY1d4sHe5ue+cH5f42kNBN5lo263BFR9NW2DPpxuZDi3ZQcYzY62MlTc1HjJy69Zkr5fDVak
ivSl7dwaaZuAuikMkjbuolsGl2jMXxYHOyjWUSxbbFFhASJex+atQaMcXP0E+EuARMlQDkZkx+Bo
imB35ViHaLeYh9CywQh+NTQXnZzJCJBKcSk2jfDYWwAfd+3QzAeq8FDXu1H4rEbuJp7K7C9emWsi
ySOxqeEGrzKf5v7r+RIRQk57iViv8HF9ca5rAAqGyxcQugfV/8EK4fBKaiT0NjbNO/eu0u7pzAgg
ErCGX+o2Dk7xgrHeSHRnR852Co3xSQ4trKn3pd9Aa99OT7lNk0cW+9lR7gmKaSQZrPp8GbmU0RrF
GjeJvBwfXrm77G+8KSmxT3O7Ze6wvHS5mlg31KoDOpxSWm+Ssj4BF4RbCgDsyxhu02gp+C+WQo29
kz3mv4vrElT73T6t3Gi/zgmGIt1MffC+jjggM/7/cZ312uP/fT9dP6tbw4KhrEot41w0+rGPdeu2
9Q2et9K+N85TxTI8eqXGObWN+DTSAowspHEW0yDeS4yEVzTl7LXWo5dkmSKRsrYMlRH1iF0VQPjU
JtW0F6O4L1eU8JEmpD3NV/UmcqPk/Vu6nMD5bErTmG7QxNijfheZW5Ia5imqMgvoNt/5bcBPHhIT
jD35fhc/uZzJ3ZdV2968P9f4Y3RLlk954AMSPLpd6h7GojXgOv7Dpi4O9O/ozKn1iz2HeQex5CUE
WfIfe90qb2W+mGSCxttnxzsFWpRlvjiGPnPPtj4phzgb6ecYyjNYieo8a1Z5/ruhOCRkgtXarmda
a//vWFkpjYLvjg0jWm2/loqhbOXMBIxyOcsXW5kqiP99eP89Dj1YBVQwyUw33V9xY8lQB8ar5BGA
2eU5TkxyqMM++CTDnQItSH0D2rYsuNecgOYz6summYFxHk0DAHP8aixmP+uS08ReeitDq6L1Ho4k
BQDzXLzpGkl4skAQji7BPNFf1ph5pnmKnfA1oFnpjUPCx9bkOQaFCztD7+1YlM5L49uoSa5DmkNu
+wBCk6PSeBdvAFnZc2yb1hmK8PFphibFmozuDhK06ck3OTSRAgt2Fek7py/58hpjOznP7vsEmSUH
10gvU2Uk80crifcOUJpd6VYpuc5uOhZaZDyXNFrtu5I8mWlZSOotNl8x221Z2M0lRBwTC2xgZstP
pT791gWWdiI1bDxDanpS41C917rWjbbF20Sv2HO7uKauVe41e7xpDceLENLOplOi6L9fIk2atUCn
m8VWrrneTBrA9R0DiynBsN+JPW29dlsh8XG8LLXejLjlBmMnvdzIulzxpnmJc5vHegBhAhs7Y9lP
upHS3wD1p29LYUu/WY3aNIO7lf2ihIP5JhLS+kvMusTqWG3rMqj9xJuZzyla9+NXUmhvNFQqX9pi
so5FZ5Y3bVanX5QZzjKAj7/8OWCMELyoA9IyQgU0qfTJGBB5CRmgGtrGzq6yz0NzGUqweCV4HYr3
am5hA09vwVhvh84y7rMEPNDouz+Cb9X8U6BBl04TDyxfdalMpGli857crnEv0c3Y7pLaGO6K9ve0
sMxTCMXTHZ2k/KsqBZ1KOkOLGhIxrOiYj3ekhMQ7LSFyJoe6oUnq4rke21FrnOz+FyTNbPqilzhZ
TsYkkTpaoatTPAXQtQdJn9EGzcGYtVC5GSsS9jO/I9veqnL39zQ1szvQwCWpzyjL7hoQUdvE8bWt
TGrc1NtHXUdXHChYxbyvSgSOgmGiA3BRSF+GsEZNj17od4iQe+9eS+3r5xlpgHsa8N7YdRY/dlk8
b7Qi8t+6DjiS1hfTm19F1sZrm/zNd5AdLIrAQ0WhUTaKRc9uZ9DRRNnAO2mo0176tM049i9DTage
YKv5NFy90lf3X+emaRBtnYEtebt0fxod8BijjjSeFTzn3l7YTiifgWKfqBneDUG1F9sI5HLeXdzL
lKwvtH29rGDS0LX3NL3eu7VS3kCf4u4T2nZ/0pP4a0OLwbPaV/rjkFXpRux51pu7TAVG7i2gXtqf
eTTTfvTnqkWfEkgdcK3kJ7rbmk0TeP4DWMD5pVTaZ7EHelYdUt+0SIxxkahpD50JnKiFZ/Mt+maE
8fjrMAfIFfC19tyX7XyD+kl1o5pZ8MJ2EAy9ndu/Rt/0Fv4TiYTebHq2Y2hh3p+s4Zuk8wlNxx0U
Fik9UB/y82Kk1SDdT5OT3oPGcx7zSlG2SmDxa/ZxFuSkSsUWfZyt3stZPBb3XQ45VhTYzyFPr7e8
F40HOdDEbj5YsY9qI8qBmyuHDKfYfy7LzL2V2DUCnncyYRaY0z4NXiD3y1+1Oo33vgrsv2hoHIuV
stxavZP+0o7xdjan8VuAuth+rpPPEc1SIvnXCOGJSuNom0UhaqKBQsNHDtXmEXabjE+RooaP/rLh
aELP2VkqnGAXEeVQNifOsg0Rvx/Q36BE1p0HZ2i38xaHeL3U5UOT1veTUtY0hSx7mk/TlrWpAY93
TX3fLlK7ek/C16i88mUCmHg7uIp+GOdS+UoG6xJh0PSzySaIh+yYlqic+rC28K2jAv6d0rN2B7Nu
+wKP4vQA9/mNkXPbW7WYioM16cNOYuVgqOl3KOy0OxlVXTTTU9nfwOfePLG53PZzTVnSR8xNhHLb
hjxcYZAdmZt2+sHR8520QEOPynYYOZWddDm7uqNtXNtW72lQ3Kah1iuvkT9Ne1j3C5tOGWhx5RDa
qnpSrOUA1jzjW4RTsLWmTktB93PGdyOVgsUj4UtP+z+d5gEikDXtsPS9VtP4HC3f15B9WdRwUott
PY0L+W+z3+aHVdJzBneLul+FVuDk3Ij9WvVTQvLYGO/SKTQ3MywcOwkUx7qUnAVJc4w/lroKS9xH
xdOyJjpCuaLHuzazdm1r509WmbLRNJP4WOttumv0iJ2mmtI436nojJr1z0OZeQe9V2ekCBwUqBfZ
arG1Xj9vR2VsnsXxjzZ1mUuHH62pa4xMSetm2HbTqO2k8LgSRF/Klp/qmCHqRQd/GH6QquXFfeGO
/uv5pbxpGkjSXTinu6KzD33R/eBGO8gvN5Y+pvfD1PfhPlFo9XTyvwyTpcs4H8jQpX17lNFHaLv0
ItfL4cMuK8pI7BLxES92cxFI+oiXS0qo982uIGAqF9ZqORSlb++bvp43q03OFv7Me73woLGVGMuF
l5B+/fd5rTvQFCSRQ1IhpTUkzr6oks8x64otxGtHqlG/opdgn6rKeri8HjKE9Yq2aF6A9S+iynYJ
E5ObO1QBPqZehuK5spHx/e4HdbXR9EHdNy3fbMIuUDbGrwDq+8cAaDEYVm0jHARNUGVn04QnVKJk
khP0sC8sDAV/ndQ2yf17qUSLNJS+zZx2tzKZ0JBCnnmTlPZ4L+MAeZxDP1FKFJuyxHwOpOt6z7eV
c5ktbnLCGpVF8m9grw2Ih+LfTCpvt0o+GU9ymNve2TlDE+xXW017HSVENdhkuWqyLUaqfVhEwuRA
thq+1Zqcdz76MDguwmGhnRiIUX+TgE/mrtcO0NlmW7Gta5CTA/fUOM5lDXHYuebd6wGPmsuluo/r
gQJKD/NsDtcOnjl+ofTa366LVx4fg9LsePN5+g0MSlDCLKKtkBrWz4Ze0GftmI9Njgo94pD18xIg
JgmQQ+x8NknoMhGwsnWZ+Oe11uX/vNZUtD96UaydXD3cOLb1LjEZawWK95rfvevatAWkSPrsmbed
mrYvfZ95T30WLjkqtGSGAH1VXyX6MiZxRS0+196jHdpxngq2MtfR6/VkhrqsL7bJHL2nkfVl1JXa
W5SFb2MSOc/jwONelRjhrQyldcebnTu60Jp76eHJYi94jrU7GUhQCDM9vYzml2jp+xE70f4x6UFN
1RbNYNsO6byd1vDJkRkSQwfy+6XWpZZLOSRxkd3mZrS2CJ/9mj6/ZQ2VzqvzwGUyb6lsqX5+CNQQ
kAU4/acw6x/qOZ3uxCSHElanI7LXOmSOhJF5hEs+Jk61uukuUZzqVI1m7KAkjOz2jWwlEvmJk1M5
wOHo71pN0zayTRGbbEvkbLWtM65ssoBJ1W+jukW3D2kABTIEX9gn0jCaRZ3bWk1RYljoxGh3fScM
K6Z6b1k6FJk94oIHhf7JQ70USOekzA60GSSHaqmmrt4p0H8ZNRA0lPSiLX1Kzv4KJi9D8ZaUHC/e
FSYvcHqqtOFl7pXjstTiTWbeyWgbkt2iiwhNo69zCVOXr8Ho7/aa9dXv9G8IMuWP4uxafQNJnv6l
ymrvZdLDo5jDDCE+Y6APd9Qj++tYqM1trpbJTrxW0Cj7wIupoy0X8NE+vlzgsuToXF2AYuKnC0Ru
4x6gMgX1SptLe7bCZMuQtIsMMwtA36Tp2zTpTxB4uufOn6JdY0XRzxWNHLMO/ylCcOZh0AsbUosi
+WFU6mcJAEDpQHYRGI/rTOQBw58rjU2w55s/pnNmHRB34W1lwVqfjhn8MBFvu37BsawHseUIr0Bv
mx9XuxfVw6ECKEmeC3Gwq6kyVARMucylTxe9qI+Fp5c44s1kdUFdbrpFn0IOdtGRqJLTOgaC1S6H
1S22aQ7C3TyQCBLH9RKXdcqaQjFZ6J2h1/AofhyGrm9OfQl06cMUgEY6GyNEe7s/Tmk57OfmU0zR
RuMxab2f+2AsHuBK1u9r5SADqKEBvtg8jl/sVXYUu1jkrF3mDEmj3/Nss5oDBCXhtKPI+qdFP623
2v+0aIAgVp83ketsdTqnlj2FbEAs37WP45h8u2xRpHCyHK72HzQK/4joF3jaxQm+TD9E8Ui2+M+x
zrJaFUbfLjsg8V72M3017AA4uXexkVWkdPL6tUlp4FOVmWaUrHLgEa6cL5NNZzqENb8jYef+oPH9
SQ5P889zXNd3ugEQEv0i45XXfNiESqv+qrSPovO1zLEq/X2Oryn+uQkipLmTYtprw7SdsoJdMRnt
by3fz5seEpfHuumh81ADdl9hNn9rHLgf4IuctmkDl6MzTMWOikr8CPR4vLXdSTnqTlM8u5pXsfOh
D8vwoFteyMOmaHga+0b/8WqS1tYKbKtm8dzW8B64k+7cmoM3ZahO8ABJf1DtHBIrN74m9fiQTm76
S2IkdFLy9PYCv2ZNjykRoaIaX+uhf5D82d9FfKzxjxE0sbnbnC7gndslP8BLkT0J0KHbq1S3vlpT
U9MAFn4RQEURqvZphGPrAnPISgOoJ2oYB2OEvaqDb/dYGnm/LQoTte0FCRHn0WVRmd/uZNEJtKQs
KhgKGjudy6KdNnX7GNESoMU8pqjO8BSoVX5G24AdCOJkl6GI1AtvrIaJ3AkMK8vjjtgXUx2r+VmW
+FhHTAh6bp1Y0XiZoe+3AT3SeAXJR3CebT15bBYhvS4M81+6EMRU63nfpln1dykbrUuE1ar9JgSk
44G0O9hNTAPVRz4VOoDmsShTDQcycpPkT1ejBQ82MpcKWxeZTdGm2uhwPiw/yIG9K8aZ9NqUZY9Z
CZeo6Jp3VTwCqPqro7YV9hKLIyCjdpmR9B7v4sURxKV51g14iO9HUlVZ0ajN63t+ZzCc7DBSoBa9
u53fT+r3NnlDKRQOoj5Ut5E3zQ8a+KYzDexQhL0H5H20r1MFPJ8Su8ep7Q6W2jp39uRbzo50SXLI
IVIEZYTGvLgjRXfuIv4e6IfQq0xpvbtNdZrY5S8DZr03QP+/dSNMH6sdbpy9mSbh29/E24tdj7wC
ZGMDF1kBvUea1HxKl5ykjFU3qDeUjS0E7chdeKU2bkw7a5GMrYy3hspL3ZKEJDnwENZduRGWTXhW
oLRS4DuUoWmb/z6p0kzAefl0T5KqgP52OSjwVAIvRD+jnf+wLY4YmTIUYQZgT6q9n2A3LjW3OsfN
ND2HyyEfrX1TFrC7LyM5APg3o4aHzsXiZZ362FErlhGUjvBxgOxDEjm4W03xWGd3Q6/+JCY52J1X
3Lqq3l5mNlEd3ua19RsSPd0d3J/IGHVj0iMOWnRbiNAtakxDSb59MYpHIuXsEi5jM8h+y1NVBS+T
jGe2TNq+mvthI1hLbaD7hudyPDKWGDmTAyxp8BYk59UMfS8AzrLr3ifUDRLb1aw+JrqDlJHSeg7f
yYrOK9fV/n6qAncXJ8b0pelD8qiW96yrYLnCsYQ91NaUO3HOg6rSUInQunhd6J9uEK32t+J1+am5
tyfnO53F0xcLLuhX5ACKuq67bVErj9UAt5hEFhbd2dWUq7eyjl7z0WmsYdqLV2+64aTR7wobJncE
jiN+ivXyJMtKBEhICPuU6kVGUQ4RJVvO6iyrkbPqILGvJmi0bPRGTfTwLK1nGzaH+g8+zawUPCJo
olAivRl4I98a0Oje05XNV3MdlF8qyDE26oAyW8GL5pPwCZALanZqEI83XZADuFhyqmyntW0UhRWs
eAwzvQiNDWiG5J4fJfhaSpNmG8V0dnEba9vUz/4UGDqIAPhVdlDzChXgpQSnLCU4fynNpeSAvH5s
H8QkTruBwEb1zOEgEeKwO4icZL7Y1kU0qwOjm3UPYlcbZUCSBs0s+vW1c91V+U0Z+s/+rJhQfwml
VZDpEFlpcKTOfvxLxm855CqLJ2w8TtGCSQ422sEbMcLdTLicXkKhrsz3XUdZCnnqnee9hUU7Pa4p
gEkxaQvwI+VGEgfiiBpzRAi7qXd8wRpP4kj1hpp3ob1BkJGenKLI+eLz9KOZdd5D2aJrkFkRggr+
PG/V2onf2sEtNs6c+d8rt3oYBhLym3H+VrLh41UtWjpI+uq3xMy+WkOSf+sU/rX0L08/sB/IdmGe
Ns9dX5AQMC3t3g3H+WYKnO5Uqd6AKq/+lysXo/n5ytZyZSUsH8qpIM9SpN8o2n++ct8lX+MyU7dx
bvZIf+cHSMxg455N5WgWk/LdGHife12iQ4Zdu3so/r0zPf/9iTo6ooJDrD4lEJptnaYqf7Sa7m0B
bTP/d6iNqHTOyXdFU9S3oHeSnc6H/ilIfeVI/3Z8ipK4uR/beN5b3lx8cUIfwujQ1H5GSOP9NjRu
Q/GD4OfOIAl4dRvT7P3lNiLTLf50GzUPNvcGz8nbbuTzXA3IV1CEyL5ABVs8Gy1fK8vI9FQOYPly
Z8ofxMTTVrPzGqM7ylCmhzNYJRm2xniZTl+302yXqTQG0GMOKbIzm9GuN0ILgXgte2arBTChtV7R
E7Be+2BJwiCCdCe2OggW1O/CdQXJ8SsIo+zZ9t+nIwlGPTGyyCaYnXruWvP90CxnCfB3W+lBly4j
O+pnciupQeJ08UDOg2qPpt6qsFTuRNfB1MguUAKZz7DBoqmn/iJm1EWRilmiRKdGovJ5ms5lpT7z
3OJvo7KED3MazPrcLwwqctDbvuf5GDLoCPrH29WBNALR6kf0NNb7ovVvkOvstgb5s1sp3qUJ3Fcw
TLiQoYKzFi+c196tFP4yfUaO14Ve1vb9/QU4MA9huPH9wT0WkVYbO9F71xYjmgruUYTdJ4eeeDkT
rw6L26ZdvFULdqYbWlTXIQl7nEPjiy4stctostUvQmErvmW0+pZI9SPyz/MQGL5ElkZt0EgGLMwf
rGmftHAoySPg5WlQjGNUohOyPCxKqVwOl2izNejypTS/HrxJmfZTydPvENo3sakYgBSi6RvArl2Z
esnbFNUlrX7YhZs2iTyYLKr0YnenhWHM9advi32N13TzNx7fBr7DyL2MC2O7HNpEp1tk6CLSbdhW
b7DEZU47A3aQ3WKeZuFDoPHD1bYDnRaTM/7oeX6wG41MP0l1xyme5nlq3q6iBideaounlB38s8I/
rTNsChdu5Jg7Nw8pcC7CrIPRjM/VxL9Uyhq9zp5NymujoTjPqakar7Ds7BV+b9BMsbqzkrJfE6Ua
PdV4nNNDmogWHRtkX3Kg6WFzJ942tU4TtBUvQRCasoaYe6RFz2HGGrKkQR4MPFKSbbKwSFCw6sLX
cqoq6HcAKlVGFL4WEPdD1uJu5xH22W1l9Gga+r5zqEz73ZuwrZapYvq7+UuEOB0a7PYWmjT0DtRO
Wy5/SnMhMHcKszrzpzQXznLVCuuzeOelMi5equMEh/Cbr175NMkwdPTPc/8uWD5rfKsl5+Euj5xx
m9ue8kUJpr+cTaP+bhs+zq7ilBgt97Gpx2OTJ8ZdOLqQ7ixvWnAQL1M5Tq9W3xp3ZTelqBry5qyh
+zbYvXyyy5vZ/yN+iOECnftisNV9aTskiCAxuZubUL+b9NbeIQlvbMS2Ov5uSC5BrzYyb3Ub+Wzv
2hCF7CuHtqyf8ou7a10DiS9FCx/lkBXpF/pXHRCPf5jkDF43bwunfLovRC9TjGXcQJtiu1Cg/Tk6
CgG7p/bPq9mYgmi9QuYU71dwLLBbC2uct9WDMN3LjDXYVrLXYMhuFQWWTbqX4k2VjfGhReUTLTlX
v21ntXpQl0qvEmbendoBMVgqvfzSNi8NOSdkFip0W5cIcWSNeavRQ3aZRHtxt2sQN5u02X9AjrTd
KKlX/tSWlCMtPQvvMr8v39Aju9jrCZUiBInMfZXU1U8lz6qaVhQvRu7DVpRNII0Xe79MpwMqWKdX
SK6+Bnb3/1i7siU5dWX7RUQAQgyvNc/Vg3uwXwiPiHlGgq+/S0m7q7e3z7lxI+6LAqVSotyuAilz
5VrPELkoV9DeSx+liXALXZFNatuobXT1/+NnlAgvFCaoy5US1jJgE+j29RONb6dh7F4dW4zH0QRm
maxplltLJfFEqQSDfsW6n0CCHUCExwBB3qZpE2tLQheTxy7cKs2HNFfpXdzaP8hMXn7sm9vCccZX
7WUG3pblwMOUhvOIvWZxtDgeAsjH80eylUKsFIoc7xln/DGBUPPKA+p6Sx40wRkR7tQCsI9k0xMG
F+ytcxzAt6MYIL50DdZu8QK4dLMPh8ZeCx368mDnHf9oL3Es+qL9/2aXUwb12TpcCCX6S1pIf5Pa
Q7kuC5E/gcaQ7aBLGSxF2OVPUjQoWvYib2EE6CZTiKBEBXpMcrYY+HyGXF5oMK2S6SEFCVmErZOE
ztYqj0r7k93L+F56ndwNqeubCMO53aHCyzJbSCsK9w7bWrxthx80YJSguzrmtuoOsztk+6A3AxEq
oKdqsLBMlbo4cdm/dCtXOfLFNNoOglMqW1A3qnrNMGlABlaPQpW0grgCSlmomysomEVcPiIzHdz7
vXsmM/66YCiKAHKv0gZL+lBByyEEs6NRzxq/hM7YbdIM57vb6xbRkWxcxIiQQAvgw2uY3ra3l2+o
1rqo94MDjQlSYMHgBJmX+V1NE23EoGOQIZ0csLvjDGnJzaCzbHmvuod4CjddL6IrmXrTh96xaH7Q
GJluk262f07q1FQfrV7+IP//66S4B1oMbA/4aH3rI07qqWuQRIB6VK1k9bexiY5Ggt3mYxF25aci
DX9ZetdVe0288LGZPINOkM1d959dGr05I2LVnm9dmaLizMqiehUY+9DRlcWK+dMdehHVGQ9/7TGv
KBYyc+sHQELsJc+Ffe/b1riBrHRzAhHccJAtxHICz2+viC+zlQHAxNNUQ0hjLOvmm1+LfWsBb7so
AecGPwGEQnP2Dco74tW1PXuZIt02LzkYmvbRK96WlBMAS73kb0uipPwU4bsbd618NUp7ADUjrkbU
4C2gcyBfixb3pCupbX/1K9kEmtgAhKVL1eViQ9pgIcIqZ9cDxUUN4uQ1dZu+gVA4FDlJKYw0w6rc
9s7vdpIWcxHAwMs4TbAXPPsFZIMXuHBCvH8WkOqYLz4O/RcfE4CfwzDFbBP1rF+JyQv3cRCMrx7k
rHtZVs+tVSbnDAzRCwVdj1dyi+PU2IMjGDqbjreo7CHYJakdbgWKFVcoTHbWsazwf11lU79iZQbd
D+qPndODVsRx1gqiQtAFdac1M70tsEw/Qj5Ge+KtB+iqu9LVu/1mIvvErdmfKO7JxDVgRMGOt2q0
JzuZaPB/tf+xPr7jHz7PP9enzxkQouN9bWnzTYCqto1luA6+kL+bAUS2o91f+yIF73stfaQuiuRb
w7wwXQPbjvhP04NkRE+YfdiUQOgl8aAKk+Ap/e+lbpb35ebpCSh9XZVDIVyrITgl19+itloGlp9t
yEbaCT2YTy8yMxdssMGLjVcpcyJrj9SoOePGpJ85C976/dkDy/xTXLO3F3BSvbnNMDLtFnRlfwZr
iPuU/nabOvWv1f7pRtPLMMJ/sYtvP5twMIYC07WrODTpWe3dx23s3APtKVE/jC96aZ6yDswW5Nk6
rNu5LvPBlWjjUKL9mykG1aFowHVLPqPB3UXTAk1nI8cy++g7gH2Zf7iDuZrdMxlOJ9BG3JE3LasC
PLfYnBwyW3VQHlArTmjkuww6mM9mhZRE6IXRmbqg+ts2eRc/GlCke8xHthp1jWuaMRtVT225oO40
WWwHMmZzHs2UABBGFcWORmlJAcGNM3X1kmMGTj5asgC9TtZH3ZlHIWhRjADBCrG0KW6im7bJAROH
HNyJYil9VE3QxIujDXWtVMijbUKzaKhF8SlC3ujRyeZQCjk0NSifb9PbtjaXgdevrY5BpTBKgntV
o1TN1mqhlRxAO+F1ABr3A9gf/u0h/e7YKLzq//AAcgphcZ3y+MsaHs7vKxUz6MNjz5LbayBxEFJx
mYN20rT7Q2JsiEh/ts3jINUHyX7dgAWWF4a15bWDrIQNVlPkweqTR12kTOYuIWwIUyMkn003TM37
JELrkNe7iXrk+j7RRjnCSUQopU7s8tpn6RHyg94joMHeo2fbzyjjas4gifUgWV77a8S31ZoGO88I
ziNCVp0eJFNRZJfSy2yw0mJ2GvNkjZL6ZkPTfbO1cBJtvs2z9SRIaWwB74/vyGT6AzZVIH7e0idQ
g98fBfSAFzRKa9jIwRWmPdyTSVYGKoikl+7oI0Bduz5w2zUBAPn9iUD6A9Uv44EsnZlD9Wn6Fibx
sKcAXAuC3O1U99UcwJMx6y540d7TIH3JkI2F6Hsi7ukLJtIOZR//nN7mVbUSrg365iL19zHeA8Du
+vsuqPNP3E6KTzn2SUyl6hrVDN9xbjtLbot2R4NASE87BqKEJU14n47nVQ4S19Fb+26ZXBh7JNCE
jZfQCpDeCew74LtPaySVG6nib6DB/er20PcB0UiwzwXUGL0ss75gIo3TxLEy/BVPAJopVoaZ2Huu
IfiWUY87pMUtDb1o75EX5ouwarKND9YCCRmk1z6NGdhOM2QwMq0kpaVctB3IWvuD/Z/+yBme7aAR
/R6lywoQ1hRIBR35+yMGWHlxtWQxEhq3gQ/BwoYigZ4Eq2YR4xk+DCW4NGR4DxWv8N61kGXB9jjY
DpCxvQdHAGL+Lkq/pB+cyMMOE+tO9V+nkfNkmQXC1fThP0NPusmSa3bgRi9JvrQGLcnrBpp9+g71
YCN420O9OxxQ9KZPdnguuZDxi7o9dRvbXAmwwj7FOHlg2/JvN3pVDBwK2kHe/dWt1qsRkPndTZ9j
5tXITjc1eqe93ZRW6wcwKg+pBHACwmTbbkrTI3TBsmNuGc52BArhKmQJGHtp+Y99iNB1bfPysx2L
z7GQ1c86gd5d6imxYAoQ6EaUP/ug/jwaovic10UCaZzUexxt/JgrQ2RXCFS83aW21Me7uE6crJEH
a0B//KVm5htrDJSm5RGYLeKI+WCGNuRMK/M3G03SFBx+ZEFiI/DXGWJvjxCJKQ8cKRsI83DnkWxR
+9pJZ3iQFl4HAYfscDOBC+vmD+krQBpbE7vUxmru5+Zl6CaIlpbOHR+Ve2B6s+oCu7Gx0jFBGntq
r0i2K6Bd/2mcxePJyLRnsnYOqvX9H2VqnkywnNwuPNeaLcHvi3/4lEkwPsdd/YX2yLRbpo3yOEBs
vg3NPdll4F8F84F9yKbPfQTZgVt4l8LA2u7YEDt33GhDlQejfK4iKFVAKsJaxcgzQnIumS4sbM0l
OfDgOe1qZykKFKs3bZQt28mMNlPMnYsBxO3cWIEtTkHrrIc8RHiLBshFQm5pWeBHtiHbgPq/lcnj
CMJ0fXsdJOhCOp6qTVm0+PvVpYEAZDsesGkcX8Ge60GikhuHXndte1MHynupQF5z5D7U+4TWjrby
yVv2LSj8J88owIRV/axGZnzRF35avV1Y4MdNWwiCcAvZxcLKrOfa77qV6FvnKi1oC6RNnB+QMACj
QzgF68qGKkJihcUyq0C+E2l5ukJf9T7Q3gDyoG9aSPolyrTW/9mHHKlJErCdCO19W4yuRP61KLoA
xy12oiPnUIrpzjamE8mQpYk93ukxOmHSWGPj26IPp+9j/20e+FDAcq+cLw1kGRYgPhKPgoX+ZvSB
sZGgMTzbSRCv+7q1nkuj/5qXCmrmMXjwsKv7DrpntlB6kmH/ngTwrTqjoCcBs6ZhPk9KzZMgqzpP
akoEtAA3McIhPcY1N5bZJJMlYk7pMQoVSNpppAuT8e2ShqbURACF59OBKSTQCl1WWRooBI8tCK9D
Cyw+BSEYNIy8bR4MJ6mWZdWKL2Murx5HrddikF+H1u9+omTql/C5/+xlDDzMvnKuqWem0H1qxQF/
2eqcjsxet47vPdpJ+xKH0XbS+SNqZDkGwNYI1I1TP2NIF6dcHSzKQH3weR8WvhgP1OtMKM53YzBt
CRJUKuiUDw0iejNCSMOHQMnyd1vrgoGCRKnJmfzU+1xCHdF65Pcf1+MN9uh+2p3Av4HyFNMzVrcI
y+CYn8CSDsyNDtIUDkCBJXdBVabR0bqhSSG0ndY325QEF8v4UuPYfYj9oMIp2TQU/obRau4qmbvX
UeYJKnfjAOECECfFuqEBMNmFC8YLsf3gjd3yqhmz4Xxz5p4m9k6rxw9uEHKP14rnDbjAX0AQE5zb
suJs0SEesA9Y+FLZdngZW5xbVoDfb1wGBrLZBTVX0yKJQwNPlzFfAU8EUYPb80nZWQUy6zU9mDqy
O2PvXIqsy1dSO9NImCEDtzBbAASTdnb+4+FHq+c2s0C2iLJ0zXboanrEyC5Ql0mXJhEf3obIKK3E
AaoP2Aw9hTTwPviJwSrFihx5bKE8iFUe29uOnG3zCmysdg1k2hyxyKscchOW5dzF6VTveNxl+4Lx
8TpBCBIacUn9WUHu0TMi46cv651b2t6XzsvVkiblblLvZGaBeSToxyvDkvOk3HTP9ERwim6HGJE7
TwqBa7sLknFtQ6FvketKBVdXKlBTqXqJoFVwZo60gKvRR3twbQjQX6H0AISMb344NYG5pK1q4M0R
8lm8TzbLWG6hjwZ5Y6RzrsAMq2ueyvpsu1Cob+3chfgOKFDMuBkPZWDeU8/VJroCb0m2611dnqCn
0iI0UBhRujErwO+8sCneVgmyrFvZPSKpseWH8bpwcNBUqQ1CwtutkFvCpwGCZkerqTHZhUnSXlqQ
Kqx9X8Zr+kWV+mdlxsUjlNzsE/WaMOjORd2D9w9j1AS1KdcuEBfrpAzebKhcvQ9Lw59/i6iqLc7V
xK7kTz9FkMe360jIen1bSIbtHYNs8ZnWQXAY9BujlyDIBEqVSvNfWWn8q5WJd8cHiHe3IVjryd66
3FtajWUfm6hQT3Yitt3oW58zaUHJumjGLbmlSKFnFg72zTTYh/+07GQb1cKVoOGiZfNQFgdGsMDG
6NkOVYPhOudTtyEWMuomiK1/6ArdJcoys6nD9W00lAhKmMWvCK+FpwGaQoc2xb+Suo5AtLx0fRQi
6NGEa45IUQGXqLtmAuxhq2n6qYuUQXxOqy6du9EozXNUGT/nlZDxuCRR8ZV6Ucv5ZejMZ2+apqeu
aLurAR0xGhMWE3dNFlxoTAG5eNeMDJwBuCMYNep7bLB2IQhWnmJjMoApGjc0lg+29eCCMJDm9bxv
HscuXtJYNUXxJzf/VeGbt5UJsO59WAyPMi9S0HJlw9HV5E6ADbNdYjsVtHTAFzW7oJqmZpzfUy8p
MhsYwNjaUHewgOEu0uBCPZpUYIO+QIBgOFKXlvT8/t5Lk0+jpj3JhiZ9MHTUtqiEs8UGY4Dcjaj2
CrX7F3JBUkZcoEGxv03o8tbcohAACAq9CDV9HrfzIlFeD3sG6PICDBMBUtmVu0jqAGjmynGMhW1w
AZGtNlg5/RTeVVkZ3qFaMtvFkDdamORT2yizK6r+QqPUkPN4KILIvZud0gYPlwbfgXndNABTksnT
aHebdLtXoW9jJaCwDdKCr1BwBQxJEJn2keOP874XyGUMtDb1P7z9VTxm695DELzqzG3SZ8PORbXQ
YyT4D5FM+ffCDJA58MqnHHRpf3NIG+8pGMtqdsCLd9hVIw5deoUMh6UHDzwyi9iFpn1hRdXZywz2
YrebKczjl6pW9UXFEXDa2twXUmxTAMc3SEaxl9ukty526wkiWdNUHuc3o7ID/EZiUaK8D/JIH5o+
BOBNDCNUfjHQ6HcrXUHm3bvgwBMzFazIEtg29jlpWW7DrIAaHncCyLpm7Zq3dvLU5tgKxl3U/SgR
qzJsx/nVIo1VeWPymXcIamTAZ+Ok3eN4iO33waoaFNvp6SHEbubpk282T0h5DOskw26/0VgIV+Mj
2sbB69LrL9TzTLApTF3aLq3RAr5Dj/a+fBuNIpTL17wEYkpPfZ8f+KrYmAEYTGNQWCMWgEL4Qdeo
ZAy0KviBPCJv74MrCmeBwbPNL738ROMhuN1WNgumI03M9MSOilsm9anO4vHg6bKKuvOLC9dX1I3c
EL/TcDhZE7S2wcIBfsa6lCdyI4/JiMpt14Msdg/wUb/0eV4j4zkac21AmCXlIrZMeWcNfnUB9sUA
mhWpU1dWJb6flRYn/T2DRWlwD0JAcJhnznev9dsjvZz6Jg4ukEHbdgJv+mVjR8MGTHrN6rbV0xNc
mXVHMknQ9G1MnwEkjfBom7jqS5hVexDvGD8tbp0gXDp9bsEssPRQ738Fb5ax47057FBeCtSmnuRx
1C0mZr2flCivU+gUi3QsxDnTValpDHi0hCTQ3Hu385YX7SqX+aFg4FK8kcwAFgpdH6P3wK5qFgca
yPD1WpeZgxy/HULJtTfHcw2GtJf+VyWt/iWyVQSOXLCiBXXAXlrwf20SS6oNOYG19W2O7dbOi/Xd
ibKdrIv4vq+ZeLRzBmB8ZoK+qknix6wtmxOeOJ9pcBKiOoOi+lwoNzuxMc1WUMaFwKLuBj3egAu6
pCY0EjzC9MioUox4EO7UQj3umowD/wZIXHbvjF59yYAfXXRDYL6KRhmrsraLPXVTZCygjimfUksf
wYCzXQgww7yGSa2ArTD9vSf85IiqU3eJ7dCiT9v2ecojcTaNMQCBLmAAEJLtVkbpR4dSd7Vbq93M
qBZnxCuhiRY1SIYBhbUClY04UPfdzdKrASwGbjQCFUzNN1R2gGGrKr8GLmLqOmKemI0E0qr3Lyoo
yhMq4tzVuwdSEigBSKRcutoj7EApTx7QJCq/RvXbGuRhQHEOXETgSMYDyXzokExbTzVqQFRZWw8o
pbcesjbYNIhSXskjjxMGxEGgFohOgWfXS9xpgafNuCdnh6Emux0bYK4wlWY0ek2EI5u1U8opX1au
sVED/2xDU2ufgo5p0WlmGD6F1ZG6EKlhT7xv37qRGuNNjFLllapbd1cVEAyjs7qLf/WuLWW8ooM8
jVKXTus3Z6eT4RFBnWRBWa3O6UAVnBTDJm58AyDlvD+0DvOPJlBbc3YsDUHJpZBhpQlkp9RZM6p4
OwIDNK90m/DnmogUQZVwlQpse+wMQDeRD+ldkOKNpibvvg4LmIAhOCrb/3IzDYkLSQQnl8uoy/pk
6Ym8XSVGl27mfhVNmrM8Zvu5b4V4+dZlcaElytxN70bV43yoJwNvN6+focQWJHXqkMXHPJLpCbud
t2byE4B9/uyLshqOeXMkO83owoCBRtUkqhl28TTYfBpCCAZ7qKVkoWEvyMb1AP77y2UBUNT6RgNC
VwijI40KpJ2I88eJj/yTagGTGeNr3xr8E1mYMe1BH9Hftdo0MLNeJFXvHcmjQEZi1bRQQmuMxsWO
CqWSbQ0OKZoqICV7QDFWsKAuSmKty/9yJ4/V/V0MiEuDLHzQZxyV0lOdHzvdxIqh348iB2Zoyo90
RcOl0yuQEzMF3sb3ORG50zh5VlMFPp8/L2ncaIZ6DSmteOtkUboi3fB9rqvDKnxPVnZjynMPAP6Z
Z1m6ykybHZVb/mzDtD9Zsn9rosTpT2RzffDrcSc70uCkPXqwNSCO9u5CIwoVdKB0Bq9abtzf0lTT
4ImjOdaf2/fKcgdpBjJRmooaowNFpfaiHrnSxEl088Q5o/V7rdvy/1yL7O93vK1l/74jrWwXBTui
FhuPTzyM6hSVt4Tg9d+7OO7YT0mHx8ptFNuJj10aRUJcZHZzdrghz8puwz1ebYfOToDYIdt86QOg
sk8s60A2agq3Qj2zblBmAJLSF9HhBAHertYbnwzA7/3EeKm6uvxWMP/FxxfhG6ig5wvgSeeLfwyZ
ofKeIZVx0MOFnvm/LPH/7gMJMFR5gb97zXvOT7VynQURPeQiE5sGOrUzOwTzoOxSVSa/dPgnP9v+
p3iy2cvfJoW+3czsEP+epJKKvUTMiU+yQPFlnxvqjpou9jJoZS5vlgmBuDs31hvyVGjRV1OzWRaV
tbVinFFdaY0fpmb90gjrMpyXHCxwdZhKByX0HXRM764OhbVNQxDBks1BhnLRdF4BatCiWg+oqd+H
Xps9j8a0LWoboFZtN1ka3OwyKt/sHhjb9jXwdc+8xBny3X7z/6e9rFG/RtmrOfGls1egvIQm8zgn
y2rQ1p76oPl0y59lg11vB+6r5S1/JpHCRBQ29je3pFjvRJ+zyFFHMs12sSxDVJRRzm0ywvQkWPXp
duseD5xtXYtxeVumCYePS9PAaGXz0rSQCSrnu961l5OFCsHWnRAYzABJuWSV6y6Nps1RB6DCyzyC
J9S4R13LU65t5NfYIRQUgSDZ0grzXFrgfRUJdh8UNOlF3xtsT+eVbqbbmnWcbvG+8Y40CBzYQ8Kz
/jSgjH+lcg87br2RmXceePFVo4PUrDb54JneldkIqi7dpe0KLyLk2mSYHsnm+iA4ACj8SoOzm17X
RSp8c7MV9q/bssbof1yWJgUGglmJbFOco7ANomUHMFrTIDXd+7Jhi6PCWGFXpTqD76sOOzvaz/gR
cBDUpf0MdV1/kChEQmri1qVR1LLh95Ke/AinngEVxNtQTV+DDkeiyDOHEwjFscejvqeNdEVNHBaQ
iE2bLU0NwbKO14aeQv3bCmEJgn82NA9/2OeVP9xkzIJ44fmF3CDEMeyVFz3azmB+8SDEGoQ8/p73
ybBsVOJfIPjbnUDjgXLCsQy+WvWZHDhUiZelB075WlXVuYCOyIoG3C2DxtQ3KDvXK7eW8TkQUX4R
E7AHSG3F313701BZ01eGovQVdGwLvW0Ot0gRI/bQQrgT79zxS2467SJOWXRXFK5zoQEcAVBboQcM
lNjNA5UB/uXQRh2Fqg+eJUCtyDUESrXygWyy40DZjcP4UCMyuGGRIa9hJuyr1Zj3rd7UJkglUU92
htgYYMyHIjAKWiLPsw+IquypqOVW6EJdqDvzA8jP50HyJzs1I1JLBx67uz/telmwQxuH0up2H/zf
62fSyRBHFOTMg39MR/Uu8semnD/erd6G3ACJLI5TlW1vy9rA1J8TXy5ro1Vn10VCRwGTfx1CvK5R
aBY/tGkA2G8JxQbVBMXScqzqxWsblPHJJvvi+0ABSFl8D1KQJxVu/6t3ilWa5h70Qx+QDEpwSsna
ZRWw8BdSZ4BxZ+k3Ff9AjV795PT9uBZ4NJ5qsyiPFrKrm8l3sKkE+cAiyv3uO7OjpTFl+S9wcD/3
fHReAkMhuI/I+8U1THNfOijd93Amu08Kf1jKzrS+jM6wl66V/TK96dCPQf0FoE0IdIH90OvbhZDD
9GjaRbINnTo91F6bXh1fRCsrGOQXIOm3Y5VmP81RvPZZMj4PUo04fVrFKbB654Rfdrn2Bq988XqE
A7Ur66Z97PniWDcxX1ZR0oMCm7fH2Lemx661HsHTwb9AoxlqTqHTnaAfVj2Apu0b2fGPQVRmqOW5
AG3dfdMKAKljf2UEKK4DAWZ0MfIiPteWwGGfseFbw9duEhffAa6BTJZ2sFt33KKGUqwTOy3uUPxS
3JUhCrwQcKgQr+f5nQXtNX9R5fjEU3YlE2q4DGSmZcDEQhnlLjK6ZCM16AP/1ca97WfxAmFjeWD6
vTcPhKgWmMLyjnrCDctzbovzbVJW4q0/ihgknu8LFUgYr/BjSjYGQUSwoX5bmHw8YbWL3G++E9nb
pPk4q7Qfj12+KLimfJuJ3+aWfKj50K9UNB1bYF17yz9AwmbBXbB4lBm7zJiFCdIYCA4kG8I4RIXd
nlGg8UyDZHKFdbbZ8ObfAuGONFnEj0bj8yXRUThl81rGjvVgI2h2+ot9qIuP9sTuXnnWvvnXAAAt
ib0C35vXIEzsBxWhmmqOZBXh0L7xuyIJcvJccIMSJoFK1XLwL3RNB+6J0LnDH6Z8GiDJtOtQwr3p
Rma9TnjwRr0nvuEVBvqUNjVOY8+nK1SqfRBloCBZz0ROt3xSemZbIjAUudU8kxx4iCIwmsmAqLj2
CUTHvd8z6Z6mB4gizeTCN19bgI/IATs91F5E6zxqnAcgxJMN/jOCk0xj8A1DvHrHWlYhLyAY1MJ7
E3rUDPSqzE6/Q7poM1beFKEmUazB0WV9TxxUFgIxmzzzyZSrwJb2tZSRsR2moTu4dTeekGeH+LhX
1g81HvMozxuKz9hGfApTgHsX4mHqGzCGVV6lVUWcz61hFsu/fbapZ//6bFFlfvhssWFAZFfXflHp
llBtvmyZ6A5zcZbuAjXfHajsq7WNB9SRtPtKpqlcILIKCjkK1/mNV69ZDMaA2egibbv2lTAWSGMX
OLV23kZBzGwpVIi/OhnbMsY7OuKnSat4Kd0Uvelt2ghi516ltkx5xcEAJOQs3V6d6YqaPinBUBa6
7uo2UNfht7g1w0XeeGrDkojtfa8SD/6oS9pGUP0CeXJCiWf1Qh6jw2zkN9kTqn/kEnrs0UHhUcJu
af0PMf75kpwmOFEKwEtivpFK4NgPNroRwV3u+ahBCbN1rWHFLWu7hdUBGTgAFvTJ5YBIO+n0Sm6h
CZpTXlWIwA04a8Rx11067TZEqOXT0//mpvDL3xaAIkLGyuufmjzfopQbeT388jY2F9M2112ZVcsE
uiEvaVGbh9R2ITtuTOZnk6ufYxL4d0g0qyvYtFGxrv2ZFbjLtveQudLL5n2xJf8x8d6WLRE33k05
KttBrQ2G3Y0PzNgS2cV4T0db6lZmkuzng68eRcVG/KGLWGa8T2oTmega1aU+AVejmA8Lyxr4OigC
88QJ7YqXxOBuUJ5x93ZHqNMcow5xmmyyuxOKTEAvkYOo+gSBztDeRBWKyktPyQ2NU2N48dfEreyt
KuweNSxo4iIazmVblyjlzzgYZHxXLcgYl+2bD3P7flm1LbK/2psGei9S4L+E0kJaIXkLrfX+3MsQ
YELoSy27EhKNMgWaH6l7XGLn1W3A+NYtfIQm1YKMjR6hKx9ImX1Ze9ebvbJsUH/Moz1bWRWAhgo7
A47X+LGlHxp+QuLcpQ5+c3Qp/MeKZQkUzhA3pwY5qkwipPu734FfqACvP1k+zKT+lMYWNMuXtNZt
DoSEEIrXjZ17bO2ozM0uoAfrNia4wC+VFbKz2T9ZGu5FDZnpahKSLd1kLNYxdioeziChf5qifEku
KdnGoGig3yOc9W2FJjafcDoRoOnz+2JhQJXsEOiGrqKUdwWYFFwYcZ4L1mTtpsYBfFd7cc+B0nk7
7siHTA4vf8+mJW998qFuWebcWd5GXMsrV5YLQclGImEki/itSRCNbFAvj36m/BqEQ9HP2ZbRCLnz
xis3Q278ogjkhyBlGsdQ+REgT++AZj/h7PgxmvlHcJMm+zx6MmLjGShodrYN8ANKJkYoxY/JuR6z
AtxLvXGPIjR7WXfCRownixZgjCx+qChdA6RYAPsRQ7iGh+Jnn9TfysjtXpsReXvDFeYDNjw+uCdb
E/+PZbrHS2sAC06Dan4vXbt4ueL3wAv8LRI5nuZLg/XGwWqwpyrSGpVEeoQaVwKZNYIWT+E02MU2
ivZAh/EZwMt7iHU2j/5UBScUCzZLshs9yBfLRtTXNGTTXcAV9i96ggBXADJGJT86qC/+5JeQ05Vm
8RSVU7NQYOQ7UTNKIz+ZurnZqNvLvl3yzN6UEwDhsmjPrRuVTwFQsA+tHy5NuxHAtawat8ieuOrK
J0ReAW+s+gdyjMrsApSUf6VekzQ/VFGP8yLQqwOtaibwO9RrlvpAiweR3FM3m/i0AhbI2VK38yuk
BxHg3lB3jMMWp7HGXzF9U3CFxntkN9iSRpGJNw51CXoLGvXdIT53HXaoNGoqu7kiZHBPg9i6xouK
j+YuNww2gW05bVCQ0Rw6bA4QSsrT8IzvVnimK0NWr+DLljvbKvm0sOtwQAB+BBO8leNgmEOZWV9R
E0EV4BDGaG7dv/ndptEMcqFpt+7/fanbLf9Y6o9PcLvHH3404LWy3w/WYyggsmxAJaRc0OWtAfEH
X5WsUgsIJWTH24AXg5K+LvPfU6h/G/b1ircuXf15g6xDRtLywHL435cR9fsHo7vQJ5mNt7uS0W1q
p1y4jnU/9THObvpD3KZQd3ahS5pSVckLlDfrvcHi8q6DNCRHKuhUaMZOaqqRAwVihNVytNmbTdJV
km4MiBqdR/0LADa6bzdNn6JW4n0uzSgToOWUZ59v9slE7faU4UlEd70NjKDXka5ML4UvsDPvxeCu
0yoOlvMd3xdGlAqF2+DwlnTvrC9wSq6tZDUvRZNF/znzpLjOS2W9Va1FbNSzS2AEFwYSoi0YJvqD
25v9Yb7ysuHt6i82clG+42X4YWMeNcX71c3m6mVuq9LAzVaDJXSZOPjFg94teKgGD9xUAkzq1A15
Gjz0NiS0ZWpfhfaoIa+2Ex0fljRYO37wUCLektfSPM+TZA+lQBTxIPIFiGjRt8XVZ+wCmpT6RzXx
i+Ga1Q+n9y7Cw0UBix8m7cmLM3AzBWa49xr1RIB0gqFHGouOSMBsv5nIg+x5PV1RZb4wRxwIMp7c
gUDPuU/ixLvggbSmHjXGBDbnjHX/Q9h3NUeqbF3+lRv3eYjJhASSifnmobxXlUqmpRdC3erGJN7D
r5/FRueU2txzOzqISguFKEj2Xua96T2FTF8FRF7m5OVcWi5UDOzY2xeRGN/nc+ul+vuTCvlHHX1q
ImG9+H4fzVga2y9Tq7dm3LmqulYX0zTVBbrX1qGshj1VwRxCXSoA8e9c3Mvgmtd5c+rWNBcfYkxn
6kWbqig3ykjbI5W6IFSXIkmfUzuBksY4M1V1JTQrLE33tre6JjWKuQyZWlMXaojqGKSLFCQeqqM5
/Rx2ol4l1OK2V8+ujbXqoEB9m88zIn1r8w54LS5xwGE6yL2wqgsNo68EXEQOp9Ls0+w8hwxvOB3C
7SsovFG2UP863aoStzh3ju0fbkdW224w45BJBCcVJ4z6llbhzjTNsj99q1x3ASPVIVdFXWjjDNAA
KXnJp29Fk9qNA9O9OK7nt92yKpEbLQdu/fZNm6LRdky2X24nDgFS6P7X0fZ2dF1iOnep90JzTX9D
p8vGqGt/NxWHTOygsNGOZJp2a+swSdDSuHsLy+pBj2L1EMKycWczBoTuWA8/O0NLq9OAdTjAn7Jc
VZAy2so4E481hO6oE7N0Pq8sVhwDw9QWmpnGsxoGfNem409t1SfHdixZmTOsgBWBcnLu8GthdcVZ
QvSqkopfqarhkPbyYi/YU13XeNkmDlI2nwaYunft+Mqtaw4lTkD0sK5uwi1NDk1ctUNUhM+oSAMc
XCyaxbsLVTUDQolR1xRrmhxsk/gQGsl3aqTD1QK+RwrXu5v2Xhkt0GaBtaTJpK3aExPZifrTxgnD
t1TZ/EClDsvDtWvrDeRE8IUGrfMuQKosqJGqUlhkzkThdjsqqiEzNnaAYB11oUNowYxjw5UqNBse
L04+sA0dAGQ92M6rO7xK4p2qDZ5ZYDSXQdj1ORvad7d1nC+wdu+XcATsN16Hol9rC4huAaMZOs4h
K2I48IFB/QU6hQKSuHG1z5oA0DX9MlU3cOCr8xx6IYjRzD/euCGhtplwejdsvkLqY98k2ewTUM8I
S5iJc+New2FnnvtM+WuPJV/rsk4fMiTZNnUJix9EaZ2HsQOltrEG/CrKVw1Bzq+hCQCkasUPZUR3
VdTrL3VY9fAD1ZOLZQTNWuZ6t3NzSyFOoRhUA0X3oHo44yYw6Pw2DodHqfgRYLgdIxiMS9RduUaE
SyNioCSMPPJAalC24Arks8jvnuBRAS1n1N+6tSP7PHJspBERUJu6WeDeUzewIz5m68dut9mC8JtL
QgewPO4h8w16hzaL+/fY9oEudfRn2A7nACXyeFN2lXrKG3GwM+5/BZ8nmmeAR59qW2fHlPdIrRl9
8PXvkW0EMwoamVoeYNuGwRZaGCJB5CXRE31KPEtNn9o/1P2pn8c4w30ziz7l2TTL6PdQBtt8yupN
OTazv2rmYG0pvTa12siSLU0tB83k7xwddaZZorzcUH0XRrNkQGL3lDVZtrYgP/Csx9mkZ2VFki+V
IYstUEgw543SSc8Ka2nUhxUEtHVHexr7S8TJwFIDTMEkA3E9a/XliJ2f+5YDHezcV/+h3M7DeuYG
tbt3FGxHAJVR6SkeTCRceLugBuQJ01MAD0FjEQ7dAhgqd3/r5vamv+q9yJ53AmzOFkCNfR03zYPf
6skSKmXdaioOEGITVoFD0u3moW75AAHX6ECNtGltCIaB1HWhEs3WKf4xm+Dtx2yeoXmrpk4qRLyk
rmakmQX7oUMreXGiUsmichM6cTGnIm0Q5IUwp1eeRO4AsDn2KCEgNhejlQjV/WGOqcc44Oc5/rQX
I4f3a9ZAe9LvRXbVFN+TNoMLd9KNAtdq2Y0/Cnj0BWMsur3LYdp9Fe2wZzB/XeLmaO/90vPnlRzE
oVSp8cQglz7J1tVJuoMKZbbwgJr7Qt3cKBcHzry11NMGpHrrK/1iyhLGFTliFpeKsWpfeY1cME8F
X+v4mOaG89ooyK4O1RDsWBwl13EgtRcqhYeODriQEShrqyLMY5W69e4h4OP7VfsV2dJ23gjHPyvJ
OcxcB6iMGukAE2X10deEI0sNO8ZkwZE8baDQC+0PwRYdfTLwqtomtUS4AJ+m1vGT4b+ZVQcXdwma
0LiBKGbtrUsAetdmJZCUrXEnqrCMgL6/Pawd3GcuuY3U+qiXNv0x/KpflBaCrvS3jPwmvMBZbvTg
OpsOM18jaO3CTLF91YeOzWsVtvDS89pNZTXahiHTedeCEj5HXm54ybvuQBraTgL1ziBtX1kewQ4S
/AutDeOHBNR7ULfxySsy2IbilvyghfVH3a2VPiWMlcs2KaAMJHCjBEUj3tEhu1YUHay8eJuOePwq
VgaxL+oR+/UGjgXhoxNnhzTVnIcQgk873FHGX2Hbv471EcPTQvd9sbNsSKX8XD8gkTFLeZlvcPvr
jljwd8fBtFr4Q4t0rfQsmOWsgwkBtdh+MMyq3PTXadvD10yDD4J0xqDWWLzV2SrqN8C2FZdm3JQQ
1kf2AnVUpIZbXVra5Sp39WZOKDfCu+Ed+GILy90Svu1Wr9nhsGbADs8ikmm9OVs5RnFBbq1cJjXu
Hp7G9btEmdoyGD95Vv/xier+1ApgKeRzgJVch7h6dhKpg1U52NljUSTvBqKM70FerhCIa1957KoF
8FP9qZYSkT2elqsksq25ngzazJUxP0hSRKBAMZVNROSwzvF2VEUbe4wi0yekKeDlmg0wogV4dRXa
NdjKI+GOQFxUBwEA+N8Y1hGBnPTkjLffpNZf9KFim1CYuCVnWqe2gml4SuQKHuhN6QmY6fDw3cWv
QuqW+ZY5frjgphmfHMXk3h/SctnVSQ2uN/jicPN8F2X8o0+b6kH6QbV23TTeerEJp7RxMuoxGHBc
D0rzDaH9cOHaQ7Kwmew3kBAkjDptnCTJl65t6ksqtiDv3VsfHYRhrq04Bly8r65D4oLar4J4i5wG
CIZweLjAGeSjLrePmhtuE99a/smzwjXwqB0bhzEVbyc+WwCy2GpXRNdwFtrAyxbE/VdIXW2Q69Xx
CIPLE4QUi4uPYMxUR0VqALq92hhzzYYAQiMa/RE08GYn9GzUppYIHxawhrgVLQgo4rwax9DwgJCW
ljNXo8I4rFqfrLLwrrZZRYemV+6cFL2tv+rr1IgOqTHaMyECv4SWbwRTwmyGny3/Cr2NGph/PTrb
tdVD6wV/iMgMmiuTBQSHxltt73/0bXwoGht67d/7HOLVtYtEFt4Nh1fB4MzT1f0z7GI+6gmIAY3M
qZ76D0noLj1tAMegqtRGtIG/QpIDeT054L6IXDnUbUAKUVG04SquvlAPvwrEOoQ53wyLrXg+Sc9X
GuvWfyyT8DzyZWDJmNLZ6Bak4XyrhPsZndK6+FykVkT82y2d/zxof2v9ZeytczNOlUutXg/esGt7
JF1hhZ7vO0QAVknBjWsCSBhsjpPhPXXvsq51vxtD/sMwpXysI443S69zD0CBF9OYOs60ZdKDqUS/
N9aLYh1qforY07gGqscFTztuImcw5oy93TjTN151BjGJbZzD3EeAed1acQmD4r7+YGLf+sGTAWvz
Jn4UrGS4TtsC2jSxsYpMgIsDlWdHkOCTJWBP+VNh829EbdSsb7htqffbGBYM/kJzzZfawh+TWGtA
GOerW9Epu3wFe2R/FdmedzB7UK/M7pnQ72nawJrOd/uTFLI96DVeZILc5W+lmjoY3ZV1fIZsQQ6E
CH4SKVaYCAuL7EA2NPFYNMcitRoNuJ3UindF/ZFa/zRWWT4yF3ECAVUtOWGZgHUlDGj1vJP7vGZY
ao71bWFBMKCvXvJapsaPWtnyHn60CyjcevHF90YCQx0coNRtim8JOMQLyGqIOy2D61+v2erRi9Ji
CSep4QjKV7SzMmWthyw1zkaYmfPGtPyXRk/u4ygVP0DsB77Rqd/9/K/htl8DvtEoHUL+eFZAH8FB
KMaJD2bVuEAPdE/086d6XSTW2s6KyX3I6fX4DG73PklgjHQzJIozv1qbtQ8x3AGGRLcGngkYfmhn
KNhAiSoDah/BlVluBu2eilWffhSJeoinw+fW/ucitYYM9LD/ODYdgNHJk3gBaduDWdrJ1hkXWEAj
wpFN5rF/pDJtxi5uOiTbUNnBgWPxSXoGYd1+d83UP1ttJ+7ZoE4khmAkrbEGbDRcUa8+Hr6Dpeed
sbadelG13hvo1UXoNa5c/54L+hVTr6TMrFUtS2OJCCUAwl3BngMD2nD4XbuXxC+hx42b/xEcGeSg
3MZH0KU1jgOg4jBHLI37Ki2recqT7kvoGG+NY6vvel5h+JiHMqMcr0pMvVsOjFY7z2QwZPPwm/ZK
aKO0PdIkDQ+OLtfeIs0V04KyUTw+pKH/Rss0ekGQYLnOpNGoHS3WHIFrEGT4bElqXqTrVXdudNQK
PCpG5S+qr7oa1I6xXrRyfutK9bDpjPBgcPIZBHuHNUgz8bMNe/GES/9r7IIGbUOL7RRGfnuSIFAD
alD5X0NYA5gM2hu6Hbjrn0cqHgznJDaeE6xsjpBgSo5Y9SZHvIGEG7PTnqQRBHsjDFaeHufXKAqb
s6VsAFpaOIN2iLnMC5exDbVqjVkdPE++Tq2st95LkD/2WBzhrcUSGiwvESGjvrSBcN3KbBPtjkpB
7liLf//rf/+///ut+z/e9/QMGKmXJv9K6vicBklV/s+/Lfbvf2VT9fb9f/4tHGlI0xTQsDAdqI9Y
lkT7t7d7JMHRm/8vv4LeGNyI9Kso0/Ja6QsYEMTvYeJ64KZ5OUK3jtgYzqiqACb9faV60HDr2n5H
6hzp8+Rboy2m91iv9dUejJW1ohVWa5rNBlAzMzpZgx+vJenKwS5VzPw+D9aTy6AKqp/K4BGffABh
bsuMUJnhAtmYGAYhUCaijafcz3XUOY+jBcM1voM9MdCz48ZM4u5ojJsurIpVipseFJn+ao2K+gvE
9OON2TCs2M3YKoBHks3UhcZSZ5oAbgps9s+nXui/n3rLEhauLNNEDtoSP596yOOlWlva1rVqg36D
JLAH1BQflrHQ8pdCIWkyLifaATzoXIriTD0scJ5A1WaAif25V5G42i725ad5WjbKbBhdDbNibWea
pf8SBYW+CA3VHm1YYu7zDDoZPXJTTwNEn3F6rfexK/SngfEeuzIXTiNe1B/oZ8aL/q72Q2MnhI57
LigN9n+5Lh3j15MjGKK+ODsC0BDLtMyfT04rVS4BnU+u0yLdykzw8lPxhAxFeoGjbHMBVf+RbodB
mWgruuVRcewFuFZy6TN4Feu+84YYcL20zDiBahpuTH5SwqzBNKsvel0c7XGNiIfifRKy9NnUMlgG
ZS269qnYl/bZ19LiDKD9Cgl785qOavo5tG0hd6DcPdVBMkytqwz6j9RKA4qgW5mjLj+iZnCtLQIB
3p4RzxGcCreDnUC1301AeexcaGYYrSrmpQsWoV9d4V1vXn/pK/i5tPSthHPHL0t7cpjTa9PZjY1k
Pzc0HthJLYIeWP6yAxfB96J14odq3CBSmBVmCAEwFOLAamYNqIe72MmSB73mxUrjQ7qkVhrdttE0
OoV4790UbxSZzpa6qNQncfmmsse7Mq9W1JDrzP8vV4RwfroiTMYkx38Tjtk2aMi2Mf6cPt2pcGfR
e0jJeFcTjyjYx7Hu1HLIKxPPMMifuFPqb7QIE1rTHTzT7U6a72CJphWwggzVkVxlJ5dYMo+d7GHp
Y+FkWTarRre3ACBAeO/kIcxlVL6nQdRAxf9YN03mMeWuy1ICZdMbMtrY7cD3TEi+p0+iU0Y+S4Ie
aCskithGyHB7a/6tz1Qhinr9X+49P9/2x5MJAShLMEs6OoToHOvnk6n8gvEoZu693ZU9UrGxM+Pg
L5z1QHMA+o75somc5CVl5pLWutSjKHyw9FrRQuEWwrNII2YS3OMm25TIM4z32WK8u37agGR0bGp4
uaEDVcPjA0En7iOc5g3JvFAc8q46iy/cUcGMgi3UwGLtowHZmQBRAsi6a6JO5mGWQcvGdaKLBZzL
P58Vx/7tEjOEzUyb65DcZcL45axgRSW8pIqsewa73KMxGmZA2kQBwja63JImqmeF4aLLLoE1RItP
0sspDA1ILpnqoJ8HYqyElDxJK7t2DxxcZ1WLsgg1aHHH5ZyggKkJeQ5YIXt7c0QMht7arjP7+dar
tIBOsxmsG9sxNJS5IUQxAs3bULEe61oJhpLfG7/VUb9sDDVNncd+VNeXEkttob0Uo7z3zPYGccVt
GL4iuhdCqcvKt9QS5PDYcgvYcFHrp96OKEsY5Arn4Nf6eAn0r7icslWol8MmMQFUGetZ2lm4RyCo
CNUUvPFDsF8CjG/KWVM63VUfCSQZiMhI3eJNaSyNbW0PB6WoQlgOFmG+l0DeueXuFube2amuAsjM
D5W7l7H9JUrq6p6qUjy6FhFyGCsqUgOPQKFi/O2frxHd/O2n48Bvw+EwF3BMgbfwsf3Tfah3GB53
vZHf+z4fo87Jc1gWwdekBejQ7Sx2RuYnADwPAGDo6/lfMyhiIL/vvmRIK63gmwqVDNsKHn4e6RQN
wwtMf3BiLQDHFVosVhsWiElBrpaKMhiWflYP18a3oSriJatgdMTLUi09QiYWUNOxiDeMaiPtUeVm
LMYFxEdzaXYbKoJo9DElFWGFvAwANVtKA1c5MYICVy+XwWBVn6jXYItjZVQUE3EIgaphGwlQ3Sbq
tRlDSAJOYHyiXsNtLr1zDfMT9TrzunJZt3E97YL204OYA9y3ruwXXbfri6U73p1qwH/tQOJ5MWod
TuGMxQcgFOwH7uVb18/4C1RFqhXuqe6auoUh9M8z5LraSgLv1OANguotUb3dpjW8ARHgcThNm9Wp
h1B8dihrMQA3CuvGPm/8B2iuC+BzEK0r7HLbl8gIgFZgz6F+Ebxj+ZTM4iF3H1Uz6AtX66K7BNjQ
TZ02+pZmMitkAG8ztSz27p2sAzkZPlmN2811mMYhOA1ushw3VG8WVb8sTaOec2v4qKMG6tdhlMGY
Mc0hgzVMrMo76SGCkog6foUA/I6cIauw2pvd4LwAxGjNQ7v3wZ+AfapdFXzTBQjYc90wcAQyfpVB
uSvd5BFkBnXHcDu89HgxgucFDK7NtHlAnsuDnZ2XPqTxUMImIGvWVLTyqN6WDYDjVIQJs3EuS7YK
ayO9IMLOFymL7Hs9T6M7lttr3nf2PVV1gVstXN0dVsZYp4u8hHPH1N1to+SkZ8mWgrUwDYK6YWRt
KWDkU4ZsrKs6G9johoEQjsWShHTbi5bwS1CYCOql5dZwi/xHo6s3IxwkOK+lO8drujjn3CjXIio1
4IEGyDWAxbnKgjq9/9M8kdp2cZavEbBolnkDS7wkyO6zkY0CGCRckkciSqKlMG0sowQ/KdTRxoRx
APW1BtylZJAjJ9/1X2SaLoY+7R9DBYKGzC2OXAve2LG6FSBopHiQjuKGZpQtQCzqdm1RFcjAtU2r
jmWY5vOSM+cCfVJ/bcgsgONM2h+Ujug8IIn21dKRKLBSX34Fp2oZxZ744dXOvqmQkaHhgAM4F+H5
wRqApmH1z3dC49enJVYNghkMDwaLc457ys83QoSh8krvtAaG8Rwh1tZFeokoA5CbOjt+zTeQCkNE
hOoaeEf5VfMwVFYOwxuo5Ft2xi9hk2A90ObxtxRXJcBl4vnWAxh+D4lqN9jYo8QK6azUEFnF+0/j
LElUpR4NbOkTLBxhjDv3yjKe1hEG0MfzWvTqVPuVfqYGhgzI+Z9PA/91XTqeBpNh3TD+syx6w/70
PLC7DjhvyerTB6bddkYmKX7yDM7HEPFCGMDQB+hl3n70kWcsRGfkv94MaEQWAeRPv34/g54dMmXh
/J8PWfBf1jk2l1xK/OUkbh7itzdPME05jAaD8DQt6AfXLqCE7gWviAlHY1AeajtqnTsuW/9VTc/4
ggNK9Xu1B93GqZoZdfAKq41b7zKs7IUZ5Ak0mpYU5oxtJ3jUTWi5pNGy90sIByPlsUgU9+81L//4
BCMEsWhr0DwSj4tFP3669UtgkfdfXsfp/eEWCTHxTMdrsMCLhWE5gqH88+Xc9kMXFIOpNr0Lqpc5
N2DK0gyw2rax0EQAyb5vhxaGuiPhpK3VGaC34unWw9XEgPyQ3s1az4Vrow4qQ9B1sHLyITAd4ZkD
FmjqX00W57t2bKUibTwkgnur8w6+YPCq+nt80poKPGHOv7J2/8/XgD5GF37+uvjxShsqIUK3bXCy
fv66oFrEPTJZ3mbicBnZfIrIILbvHHUvQeISGirFuFGDV0IHHPVNn4DTBoHqmbKg4ujVDYT5mI2w
tacb6x5azj7eF0Dd/VS+tRMnTBb/5WrGH8kYowGfvozJdHwTxzF0RHiElL9GsRhcfVM78Mt1VCux
q2EXPgdSCAi21vS+BLEDCTwAz6VdgCkpumBG9UAA2StoMSIBHST+F4elEcyOTOvEkXN4jJEXpW5J
aiZ7z0fYhYqpCVnqMmwZRB0DrJa7KtshY/YVYKvwR5ydsGjEEynxDGSkXPkySg3PERms74UbVauY
5fmhihp7hyRyu64KMZzBzfYWuJXrz+M8TeUGP4bhYx5dg9KjhWRilp245+MBAgXJ5gSg/VF6Kt3p
+HXzMTxUQ4HKq4+D9lhAd+NEvaiain2dDxuwn9+onqqokTZ9k7sLjmX/fNoDVZbjlCXvmlmdJN6a
6j7tTNrVuu7Dcv+pLm6S+FCxfGG2OfwmaQjtygT5a61HRfy5jvpoZpGOHmgNAha/HzWsqPFOKJmz
xkor33oMKogRmGNwceTgZ8ooWYDtp5uHMNMRrlfchUxerTV7Kqcy9eaVxwOsbvtl5JYWXNUG1c8h
oIwnilXFV7v27eMg3DtL+CiNVXXk8llZMRNeIWaM/I0n9pqIf9x6tCb7ARFsG7d2obBexEgk4uxt
ZcNmmeZwxokgnA7Rgto8Ug8R5WqD2DgC0GMj1RlKLBG68s/TnmKnX8V9PyymOQKseMMhvLOLdVAq
KMWN4/RSJkvucHs5zZC6+cWAv+VtUpsPwQJEz2xNs4ohc09B5O2kycx0DjogHCkyt99EbNpP5bni
AOuWZ+pO83RI688qCGnuqOj6UoysHeA6x0OgTe5BTyOy9AON8qSnbYoMfxM6KqozdNARkOs+Uf9A
BBDncLm/oHPTd+6rkZbBQUIbDveYZqX7QtxD6FHcGwOksOAn4Swry/STeaepGRxb4gt1AcbAAIUN
bqSBrqdLPRTV2mmgJlxGb1EbRatuEMFWaHr2FA0uFiB29AYEZLmwqlTfw3W0u9ea5ivPXfUGXBSW
EknFT9Jz1B1Wp9aMGhKr+9HktnYJ3FQdhrKKFrQDRMb3coQzpk1/glQfZOw7/CloJ5H7kGaOAfXV
LlpHWeusS6FlX2C9Pe9Z4a70qAS11EEaR6v2bZgj91AjGDjH3SXccmUzcKxxyhB5ZLOsC1g+d3ET
c7mXXKiVW0GzsPDmv6airznAM8F4dZqqwDWcI0Zzkk7NrjDECFaujkAeFfOkYHegNG6mvlUHfjas
AtKVWxrfaDY7s7U1THbNOd7C+VXXOnEfG3tqm2oSMCFiIN6mQ5ValezwzgKrlfHIjQjvVxARAW2o
xEMT8diPYx5joiGSdWs6jjpl4mCI5OOYW0veAU6cTMc8Xg4raBukS9prZALBPtg2MunjDsYNHTfi
ze10XP90zDSoK7XfjtlTBQT7kXe7q5Ju1WrKXNeFs82QmwMHrc4A7NAaLC3oYx/VBWCryIlkgW1u
HGqRWgq2YhLB1m3qWYHUEZrSg2vbiAsZ52iBqF65gXxWhg8jaapjkBf1D/Rxqs0anc0AtXMTTS38
AA8AQ13DMgefo4DKG5Yg0RW8y+iax3CkbJ0LdQBowFgyUKmWVMyY0u8xmDrSEDiAyUXrt8mK6kqJ
ZHEdzGGF2m/TJpp/DMO8pV8Bl1Pn0N3Wm+jKPLO667m1vvWI877G16zTDc1VD5VzxBlJmnmeZXvq
R0MLr4MdG+vKLdUlHWsPvQhfhnyot9LIowUiu+FaVJ25YyqJj15XYKXeLdwk20qVwt6KJfEs8rP+
uz+sosQuf/TR8A1v0PqTTJFcCAs3ASYcwndDKfBiqVfepXOhI5M0evyqc4lcMQYBMIs3nUp/C00D
QvzVEN/Tnrs+NXdh2FlbSAOuM2lBXkgf7H0V+t+NVs+RJtUgbmlJ8xjgqbESmcfBpoNldq9yZ85c
YB60cpkLCHNEQFm8SY+dIKE9pj8RtZEdTnIIoIAf6Om7Vnvfcji7frE6puai7d1rCX3KBWwYGGgf
w8e+weLPdr/sN6g9eQEfArQ532+fgBIGwZkDUfDT/mDRDT5fWmYrp8+gYA7181UBDZCFG8FCJ2k4
Ftx9w99AzJu5jV6+OCWo9j5U4zYMsYwnR1i7PB5nLRw+lwOMjoyu4XdJoJDLoZGIRbp+3l9dh2c7
G2bSSxoQJ+tBD+UrqCURDHLacguYvnwYHOtM7YMVIqbL8/bkZwjPg90Iv/NxT7HjQehL2A/42VXb
jvlqleuF++oWq2mgIZulXg/pjjNEuGDy92U6EKBmZ1qCE6fwQnDUkb+Zp+OEAC7t0qBOngbp9xsd
VPBVXNX1i8r6GXXQDPDz4N0X7yG+lN87EuZTtKvSBHm7xKrh7AEDcbCggLmgBs0sVw7ums+1NMRa
Qqp07atOe04F/vLjPiFxly8GX0ZI4QLxA4/kfDpdKYzVZ8C7ePeWBocadzQRphFFCMQPAkkv1WB5
627Iig1cSPqnIYXPyniiVQxdBQhgxkdr0BxA8EJ9NuCR9Ihk1WPew8EjAJ5gk3oKtmFT4hvZbxPa
CYhnWUhdjkIw1MA9+6p1MOccn6aFFpr32biREdZ2uRFqS3p8Bk6DBvnNt7pyeqBmcTCsU+j+zGkQ
9WqA3u2xnDxSyepqB64bLR7DaaqvsczlOzCoZjZQMY+R0LSL8rI9dxvvubNTnByQPadYZFFwwJxY
3C2p1Yq9aKEhdbel4COQpD+iTLITlcYZdaAoHpNxRsjTQVgd8Uszx37/IotHPvwmQQo5AHsqD7XZ
YHXa5J2+ae36Th8bwHUDiexTs9ZlG9z0re2QhfCwAy5LHlxT/+tj71tw2Rm6d4+/tsKD2HfdxAiC
OYaa+7ZfzSWekevcYELNYce41htpnErwTe6HgvlHI2Z3H50TDQm/ro4XU1lHvBAMzbyC0804WZnA
h5SFlyhwonukxhHw953vtRWhTa9lvNSrEpcZ7agU6bc6q/gSSHS2BN7ZgBKXFT5HnmYtY81JYWyD
Yt5Ckt31VXagYmfoG2DQsIpKXfOaDNky7RP17PkFMhmjqRcW0uoZbglyXTD3ozWMOrWAYlO/pdaG
2W8i9Ys7Gqp5y8FgYCxEeXZG8OWR9hMnIt/RQcXj/KCM//mgqDVG9JEOSoPCJxYLKl+7/cAOhPKc
8J5jMUECfObiTWYSC6Auk4zAJ2Sop7kIsI+dbBITuE00daI5g7GTGcfDIq+8JV7p54AlhVfgQIZH
A2h3VYEdTCXWpliiQY2dSpIbW2NgaipFWX8wvLQ9U5tbOXfQ65J3VNI9ds0hLTmVgKp8rjubn6gt
8eKv3DeDSTWcwWEeuRHRHqddsCKa4bfhHkgbHAKrxSxxegBCxoNz6xSaBTySe2pN8Jyf8VggT0Ot
8H/HbyoC0rb22KNlO9E8ZsfKKtQWqbH0YbDscK00xhdU9CJWHWXhfrGZFeAqhk+p10NtjBpZhV2l
RunsklJLHzrVpKskRIieWlvXiA9ljzvaNLaCToqMHqhrnECqHIF6LNzHnfp12yzh+BAh+46JHCgw
7ID+j4q2PEUGrAUiFfMF8uvlyczh8wtQDj6GPjAWPRwbVlNl7jtoykt+DuNGbBF66GEJN87BAASJ
jfhL0frbbgBGHeKIyZU7bXzKA//ENK6lAIsOeGHjBuyExlYzKKu92wNx5sZ5eqU6GF29mrEOINZY
FTgtTOPHF6GeJug5WAt6WuLui/EdB3TK9WHuSEUaoWcrXzXsnmq4j7Veb0ZqRW1+r9ozwiBTd+rR
djC8rjNEkqgoEfaEcH9zP9jdK6RyqgNVVxpgjbhAmx0VvTIXYBqBLkBF2rSF/mBUUXSkPTkD6BUB
nl6gLOFAacPMBbw3FrhQonMrOrY0WN0scafJV0mV2gsa2KRcu2+/T9+2zJ1h0YNsDlgeZhlCQ79T
UbjW/T65UnczQWJWZ4P+cfjSE3gHMp8dBb+pOfii4ON7czg7QdnbNoyzskdktiZ3tyr6pDp7BSRf
d6TSVAXDDaQNu24NQu3HcOj8G4CO980cSgdbP+vsZSTAc+iBgj03oYynjVvK0XDB3Tl1CpmZuITc
XdclH/0Mp25XtQ1jP8fPgkWrPH5EPrs6AgkYL1QX+d/cLYWZb+1MNP/YTuPxaI7x8helK2S57EWO
FNG+rsDNJ3f0W5FEdG5FUIcgPzN2Bk0RnbH8fry10tgSsMxF8f8pO6/dupFoTT8RAeZwS+4cJVmS
Jd8QdrfNYs7x6edjyadl9DQOZm4IVuKOZFWt9QdPnY4uGax7a2i/ZErYdgUSbU1j72VKmFXbdcaI
4KljFSp7hYnzMo/oFUf56O0+PJR07WXo4+7RM736MTOyV4mEqZLI3TlV5e16pk5Ssv5sQ6uEZFzu
P3W2MqXJL4JtS5rGogIF9D9dpMZWOol6gxTOtJ3HMp19xyse0D1MjhIg9VEnYVL21LWbD3M3PL8B
iFQTCui26vKlIaQsFhPIbgFxBt0/40W2YjGGwTG+Dlk6RrspIk5XKSNqmppeqleReluN7NiDsR5m
1C8eorz6MetNepIlWe/2+u+hsk4eVFuZNjObtrtloHUcI059np12eLbSvt12tWh341o0Fc052kkU
B7K1NBPvXjfmSTbKqmoYNp6hao+yhF8O8rxzXp7xYP/zaqq2i6PGfsQpu3tS0muvF+Ojttqfjzkp
dC/sVF+2yTo7UrCxikcCQmt/Weel167p9cuQ5LfPgfY8qb4s/mugUVikxRkEH2wkTLH8fiU5IMmL
8FDqrpvdCtYJiC5ohLAi56AohX4uwtH+v85Y4e80JwT91RE9IpJGlGJlIQAPGOvBushSPynWGWOM
77IkD0D+5yDB6Xxv5CNC3YMbPQ3EU9fB8jJh3Cnr3R1vhjZFdXu9Yics6zKOiniyBSCprMADcnnV
5UdKkLXemMJ2kUDl65OHpGnOmWEoV1maR3i006i9ylLjjMOlKd1ln5E5u8SRwFFyPaT/nFmx1++7
tH6XPTKt/t1DFucsCyyzSrAlNDskaCEBLVjW+h5q2bexzry7ujbka0NpAmZFEBaafjl6d8jGv0fA
dv21VDp0HSs7DitEwdAW89FE/XLR26d8hSk4PNoPbUUYRXaQdeMqBqSAhf0Y1JaK+eh4u8K52tYU
2KkeA5YuzJs8jN6EDRseursBQyU29DQIdwU6z2uLCX9xMgipyX6yFXDh84Ar20EqaxWejSWK7Z6l
sJanobHvywZZXluVMPoLzCf8e4GXUOGN+pfPs0iZxaZa65SIVjP1/mz97DeV1gWzmx9iHOt3grOk
Q/j5b+Rd9aeabKSsb/CgJ2zWVgd1iut3wTYpnyr7dehZ8CDByZZ7rf8cXuBSc26AZj90Ooo1Cz5O
X9lIIIC+njVrnTyTdbJV9huHRvy71fXG32PLJmwCbxT6XlkMSHKdQCQJJf4TAJStrPqsl2el3UXX
3jXbvWely7OZhVcFk46/1xMgk6M8wRT+o8ZpcPL9sCIP+SX6pBcnpdEespA9RCx/OXnaegtmPe48
EiDhN7XXg2wwFl2cvP8Z4fJJbx9UIAfjFjAexrLRy6nbj26tPfNTKvsxi4qNLGYtSGOLsI0vi+2U
sk1jpRA1sd4HhqLvxjFJwA4x1APh6NfceWelM7RneeEmqQmsrkVhc2GvINYeEuFFJ3h2HxAY21ZC
n27eSg5KJyxCVSvaDLCeSGWHnWl8RTEMScM0rwLNy8yvil0QrVWKGp5bbXxtqvZ9tozsISL++fwf
gxRtVjdFqdvXAlttRUlS1kqbKAJ1yR2zieXJuGyYseyDbdjWLlf0Yj+D8SY+zuQri0ZrsrNaJ19Z
7PBTDZZc1I/znJknPfOUABmo+U1FNCkYeiu/EHIZvoJJK0w8E2QvUZkKdDNvevNcRHsRfMovxqDI
XnLwf/UyFLgghWYLoiHp8NVUrvIKVdf/fllZ/NfL0qvNxnJXK6O2IX+Y3z4PiYEeXKVeP2tyjXnc
B5MVNI1VXWQD7iLFDfJ7f1ER9n0rcu5l5pkXXMLsQz7X1i4l8/k2NO0mWzFLiYOJQVR17iVBCfY+
DVief4CZGBk2SfqS1d3vkVqYf4yUHbJ/RtZ6bnyMlGgnLCYf57I7xHhVfG+L/YRg1a8GJ0q/rgb7
xUKlY1sOY3xtaiU9N8qk7zzLLr8QaSG35QzmX/3S+3JUWs7vvVjirx3B+A2oMnETJqlVzSJ+Bwk2
fUraUARRntU/4tFF5YHMWRoyoypV+7bEXo1mSyvuyEUOR7cp31n055t6MolFYbyE3tPsfmPBCaa2
j3+tRicprLf3ItecICyt+EHrQv3guql9KA2NJBH4e2x6x+ndtEtsbJhbNSV875kQes3ybmGtlc8D
FIKgwiPkoHll+aySqoLu6S1BZYrqeZxH9d7hlsh9Vz7LHtbkHqJlzh5kld14bZC4rjjK/ks0WPs6
17KNbCWI392QR3uULyWrXDFtsNrpH2WpE4YH3wgfE3ntOG6UnY2nMtKwvBk7MkpAsNU32Xcq8+aW
xxaM71gxMNOJ82dCV7chK8pvRgxG2kTS59S4LtjaBVJHq5Xf5nBGzbM3+VPg5fFWqT9kd0UDmzS5
LOxlEV0Gp+zG99Lo6wPOeu1OVuNjuunMJIdLkevHUhf1Vl50UKxTyc34bBcdlDzDPIIhS5/S0sS3
xwTc3ToD/lTlEDIV1szVRJOfqg6UkZgHSF7FmAZ21PQHVLwUEqRr+f9x8Mel1lf7zwtoES6gSVei
vrIqNnQw+9GzeEk0xMh6rbJ8WV9o07KpotH46NYU0x/dOjf7s5vNYumosk6+zrG0BCeJ+Hecdp7f
Ohp+Cd1iflVx3i3Qg35VVU/cbbsW/rI+RFkfDHsPbsZWFu3aIg9PoOAii6HxMkR29yqMxrxNeZSS
xuRig21BJu6ROEwG3ybn/xds9o2qFwQnADadE83zvpkGbnJYJ6pPiLUMuyntlHPo1f0Zcre7M+JK
eUxmBN8EHO9v1tDfdDl+SZGBGuPm76rAomJyuhGFVryHq9Arbk4190dkrOdDErbdPZ8VVIWxInkl
QfQzTwbxK1IPlm7wPmpNf3Ezd8KNhntPWUlmSVJre5gB/akTC26tQ2FtY7Q/n9X1QcHuffqh2C1a
1sTE8IscDqmhhodZaaJN1+rGSxF37qGqCULI4gyk7JAqafJRxOTUOOhem34Ux4i7NMf6bKOWifmS
qRPZcqMomF8pdlYyUbTLj84O6epDjZHiR6vdRN3BISL0MVaUDuu8TGA1uI6tbLIn7axh/7i+K+g9
ObZxyvDRmlsQSXtXRYVybfW8Kj5EmjJ/tGZeqOyjQVM/WpcsCfek2CFjrFduHBIhWIIbH62WhtOz
pSM4Li8lYtXYqx06qrLI3Kbtl75FtmAdW0zjstetENOU9XW1QZ/22LdB1ZrbY+tW3SGcixe8h6bJ
h2XZXuWBn/f3WWLcnXaZLv/uIbsJKK8+ibxsL4tthclwISxMk1b7yNzU3au3dOCMqvDO5Gs4iKPY
8a6OED+VlbKfPERl8sOJQZbKkmy0FfQn+3zcJev4z65JRiwqS8iFfdbJs05Xn/UCS9PPa7c4s55d
YZ3aOGTGk93CBM5tjVbORl5Yy3n4+DHs8RyW9fnzxcIS+5FaKR9SNuR/vD4UjhaRoyLZyr6fL+bo
6dFy2+ryWd9HSn5Cu/pVvvLnteNCdwMCY9rHNZwvoaNBFV3tVuRBiXFaER4u2fPKKvuf6iwTVufL
so5Vxj+nFqk09FuQHDCUfKMCsLh8nMquXZUpvujw45Mt/8vluize62FEamF9yXm9jh317Ipk2ZwV
F4kRT99qicvaDB1cb9S8Yx3xL5dF20od9k2ivKqWF702eLjJem1yjWPdqCxjAV+9aS1UMLsF7gzK
2XzJiQbI+jT3puMiJsiB8uLY8pAjAVdIDIQFrUYqQB6qLvEuzXqQxa6z6p0aQhSXdWNdk6Qmx1/5
qq6aRKYS55o4nXNNs3bTe8ZyZhI2iY2tDXboDFsCX8wracE6W3aULVqMbePaW6xjP+vlmRdqv4fJ
4sfYJrJOZonm6o86a/fzrCsXIA2Za+ZXeZjNGMGq9SDPZF1MwmgDDroJ/tWA1DgExHWs7Jwow35W
q/L0r3rZQw4lTR7uGpbLH6/4Xy8mx2qN94MA4hqZI/SbjeG8U1d7xHk9gOv6faikgWIGreRoR+q2
kcXPPqMRqYHqKeNeb53EtzQrxlC6iY5OlWf7UUTZaxymj5JSsrRhwt+i+7OHBxj9f+8RKnW3mZcO
eVgPBVGv7whedVFx0VVnaxp47X5WOVmCOMJn+XNEo6f9wSjrK/SY/CLrPzo7s+pshhxHO6vvuwe0
5mG2mDh2TMROPNJ9jXPAlqr069nqHj4qq6LdA+hbhVypK9dD22Txlj22upGX+WjQHPxjUtS0F3W1
cVq9nSZlVoMsC/vgsy5xheN8lEvp3fTZpGnIqfpypKz8o12W2xYtjH9d7j87Tus7kC3yIK9oa+7v
us8idx0Tu+zjFjWOMLsUAtrGI+My+VU0V9cJN0YyO2Wtnmu4KaohKMqWPmz1fhN1DdxKfuWdrLQb
ezUFmY1kkzZonxpj+1THKs8SPXaOrpcSLhmb9FF332SbrAFxmhwcIo/BZ51t4eMRF7DptNRqngRY
gafySXaXh8zwWLarrvPxGrLOFGqCaIhoD3rpjgctV8HA5Hl2JRiXXVtiHweBCkQdltrIf9flKFtk
H7CcHXjsAR3ntbdsgDup7crBQDIsz/RTaaVD+xzmGP5aNVZ4nht9ya14etdyMOuNlXfkoWtM6bII
gETRzqe5hlTPwjF6QEgTg0YFBmbK1tkfc3P+G6J9AAlljPysH8EaGR6YJRNBgSzun5WQJN5gNEh3
OEhvq1maHJV13QV3qdwa0zw9Vy1g8thGWV9z0+PHlTA6JbgSIvjYc/tleXELlxwR1a46G5ZOHteZ
s4rs0P+U5Zk8tHFbHszWQOwpiq72PwdCa3DfJx5reezqe9Vt32XjZ/2/+i5TLVZs239e43OoSN3h
hCffVl77s16efdYtlRtfYmSz13fwr1f6rJNvJl2QXnZxIfynq1uY8b62C4S2Iqu9IgyLUb0TGbvJ
zdttkyzg9/NHz4HIqZSd+1wV+kOF/dJdJZH63Pba4i9Ol52HMfeel7BvN8RdHL4DWs12tHcGy/+t
vha91Ut3UYDgyCslQ6PhGyO+y0YLqaCnkNuFNfelSa0KG7aIWx3vdY7hKmdLBgosgyzLU2TSxxOI
1pX3MXkveYjPdzaNN1mCyvklL9Tx/lESJoEtd3r4KNnOIV9K9VGWvJQIiY1uQGE4X8GfQxseu+Uu
DzpA2G0RGioQBeqK2vzd0ICoxHLFdbedavU2DP+1BVEVP+IJdfi8Qo1OwD2JxL7IYszo/7ky5Hhv
WxigLz1MOKE75eYW7TH7oQN082CWTnKYTQdm2VABLVkPBlGRa471vB6yG2FVSl1vRHujWSaWp5Rk
3yQ2db+xY+jq2Ps89JgmJcp0UeN53OREtn6gwlNr9o8Gpb2Nmub6xVAq5zYPpNVkQw3bHN9O9X0Y
LTicS/cTQpa7n9uuPOWYNSAC+HmaAM8+kdZtlyCJ9PLUaTbeXZMSHrF0IOYModK2mupZDMDAmeGb
I8G96jlngbNvsMLeyNYccuG1GfNXgtFZF/Tj4rt93D5Va1IVlZnFtxxcHIfIwxQAhhS2In2hnlot
XD4OaTH+WfyhLHaO0K8SnYkKwUtZz8KlFH8UZcO/6rK1X+UWWNDKIdrSbXm2WIcGONAkBBmPORdb
R6gNrNg4edSsBiZM3dY/2sF+9ibVeE77yTykjhnusmoIvyrQCCagND/qBcnRYpi7W6LmxnUi2xnU
zVTcp1io7T6KYKIVoLzQwxjDo9ameEW2evigrwd2TfVtXIlsCeH+LRhYFuntiGsMjbIbU/RPwtfJ
SV5DHoQdAwKPdtBSwaUJc8HbHClD05i/GVWF0iaJdFyh+mQfDyDCw8EStwQdh1tZCzRf29AmEkHx
s0GsxdzsgD4ZmDB9Nii2VV8VgJtOXaCcW7TOmxGFaC2LxjnbEIu/jv0Pe60O8YA69mtwkCxB7YNg
jg4aXFcUsEYFd1RbuUAeNrdjlJP4WRtknWy1NLa5iLXTBzhsHaBB6Cv54ty9DoS465jxD3XOntq6
Vp4roF2HdjH1XVYXylthKYHsMOOwvenr1LzIkWEBVEdar2Az8pRrKvnd31YQnZUx26XGPbEt/U5E
ctxFuYKDyD918qxJRB2s4Yzd7M0DHEJ2RsM8ufwxGSsPVpPpN698lgWj5AHh54D+jlPp/O00c59u
WXdnWxMG3+ZzVL2Oj4xq8Ns5dPayQb6VEOwDFj4RIvOrK7YDFV/pW/E64/l+Hyot8knoE3Bulnnv
1K2zld3ckBSBbXrMu2vr//coa4jrlx7zJcXQhwfEiYYH2AhIfRj4JJNJunzW93FBonhZXLaDdJMN
aaaqF0KsRzlI1vN5EX3oxjXE5Rh3st1E2EfX/qpa6psU1Um8PboDzk8lapHv19zq1WkVezN44OuM
SHTHFseoA8gs425V7e/RfKNvoId/GVH/k8tF1w+dP6kA6KzSNMLCxSkOMfT8lAaUDd0w3YssVTd6
pgEGbt3rrKGqJhWpkkHfR2rsXmVJ1q9Vspe3iHD/kfjVixLAn2mLL9Wsh49K/gRIGMrLeliwZNok
9RTvZBG46GqjXM/7OlkQtnT7S6t1891acoQsyboHUKqWo2yMnWne4cJcbGUrfrfTOS/w4ZGtTY6i
1wyOSzbKKpgWQG3N+S5LVkiMIWwvIdubQt+sftPZaqcxACjdZADSA1n89Kv+MLqR5Wnt09ZKF0hP
a9VxJ7jR2vzFdZHt1BWMTFnyLl8UWD1sJqaXeS3JKlXXX5GJza6yf8tfdo9NPLPO2sMFRvQ4CJMA
PhfzIFMgsgFSTMdGR49v2GOxBJx4+lTZ46zarB7N+EpeSt3whsZHZO10FrY+z83HqRkqwJV6Gsz5
jN+eMuAS0L9FneU9pCebh82jA7c7m2eyrVnu7E2i6zvX8eydWWZvVVIpgPRtJRCkJw+kY48IAceP
XsjDXYOj+M0l0G12KDRrummgcWFON3mmWMCN6goBR93mZ02UMce+vVpFj72A+BOzNKFYImdMyaMa
4nbchubGLXWiuOmKJD840+PsrSsiD2nfiNdHAmMuT4beLMGLHsPyRj7jxP0/+cDY/iqR2HuqVCM6
Rm7+7g3Rd5FE3j6MNe+QhgqxLbbDzJIx/6LlxYrnbG+vaAa3nY5JU/FZ0c9xY2yKTcufkZN6qGAi
7gSyB2kI+rzWnntD++ZpuuurIMI2Zh8S7VQcvzFIEKkzwJ8x6oNh5O4hSlDgOdVh24VmiPrgeSry
5+QJfX0REIBIRGwBPTsQT6up3ZDp2I5jz7ysZsl5Arboi7K79oTjIyL2f6dWoQEYNLptVGr1ruqU
3B9NAKZ6NgToSgJ0it81u1++d3W/x7/w2C7W3aga9ey1YFuZnIatFzeFr8Xzr7D/3hSoL7P3/YkU
Nt9F+47K4D7xiq9DDphEr3qouOWTDlrNHxvM5XXla1SkgdXUTCt1h/2YML9nxRu6XzuDb6bwMM2b
nPanyjJhY5mvsAHqE5BjdieYvfhmMhAyUJQx0JciA2BlfdNjfQHwzZrSi0sR0OEdMum2Kphg5xyz
qbpKb7ENsnqJyNtZKR4FU9nvQYt+V8aieO7DXzUSuntIaC8K0VHWCcutmggg5fEqODVlTB6Ls1E1
/QYek0+y1KgyEV4AIjn+zJKouWmzgRla9twPg/ZiOKcBBGWghOJZgxeyKVE22Ew8A4h4mkfsxW/m
Mp1KoeLElea3scPzSYMis11SfgwSvcM+Bk96iqOjV3dbR8c8MSwbLHLM8bHX4obFZ1fvYxvRwWHo
H4B+bMxmHkEhmyetdBVfjeMcpF3/xVlKEpZzuWz6sGhOIhmPTQ82F6klUrPA15VePYwjHLPSLAC+
gutCtp5sf+xgoVKRJup63OIGXBni0L65DjBnXHNEX9v7ro/RzozVwAYBKZBeOCwLPAYTCyBfCwvt
xLbcDcZeYekeNkdi2L5ZdzMoDvWUeAJ+eF3H+rae6/bUpwin3+VpDe8t8/9oW3SViqK0h32r9sey
ItAFOpJR8iqabP64QIRHUBLqfj4t4x6yRwHb2Wx8rN4ndDSW9iS8WN9ZvXpX9ao+ASRfuMNiF7sU
9sebdgZk0uvzT+YqG5rM4j22YlWTZ2XgM/tFJ1tHXKGIgrBy8KDK3L+f8HN6T1w2cLNTx36h/9Bt
54sIe18np3eM4KpunWT4q2r5eYS3PFSmjYBvhXYzGfiyWEWyB+/eZGmMfjDGq7Z4LuKl3mY9QOSm
/5k7aJYA1HWQTa2q7aLE7n1owmO+uMqXEIHfcI7PmtG/FFZX7lAuee+KTNk6YcuPh7Aj6j/DVbXF
QAqfRLXWll/aePgWNWaHkmFs71ObhEo19rtwaIqA95ue83zaezFfSF6h2aLn1nCtS74sLRPP+Uhe
X6/ZuoRinyb5biGgfLBFe8nzEmmftHwZKzUQqzcMPpXYROGZRkYz3XVleGkqVCVSbkZVGx6qUHuL
dYdQTducVfYbQb8MwxbmonVSdEUQs0/NYyYQuWi6+pfQytLHk9pQm1+o9CT+ZCZYk7cZhqnRY1cY
2gGF3ibqrQ0KyKXTflEz8Vqbaux7xsTW181vsWNHu8YY0ReOwKY2Xn7UNRYJqZu+dY23+H3qzoHT
Xqou8117tn3hFRi+55W7K0n33Hogi03UdrfC6onmIkeCmBo8rE6oaFK2/Qsx/cQXg/VmlBGMLEJO
d6F6hzFD88RtT6Uy//Qc9K8s790ac+w/jfFYkHnyY0G6mMl5CmYLOF+pe25AGHo6sPPKyK6hZpPl
9TkZO57B7mTuMM/Q/X51+jQy7RVC9wR2tbmYs+ttkmrAOyOFnCrG5CwPg7CSM9nRc5Y3NtRhOwfG
O3xxUwgWRJb83Fb8vmt+JYb1ao3zX43ekQOLzQtg7HMFC9GZiSOatltv0EH42mI2unWK7BlZces2
Md37XZM1hypq84d8BoenxP2j6Bff7PNsm7Oo2+gQsxDFSnD40kawtLkd9BrOyrUuDASB3PTQ5G50
wZYmRO3HiM+Ll1vHkJXaScSpdkpGA4ZmXCznMknHQ4EI8gVouLHXhJivQ5xHLGahtQKPqXfDiDEi
uSZtWyWp85B3UbyNmmvdQ+sxhU0yFQNItDNYEhc1Pocx4r/BioIMulQlb24CibeEsJ5tw8MucBH1
S9seBsXGb6BI3JeOpH3QOFaP2n6MxnAPDMiYsWRCIl/9utTsnLR6KN+Umpyol3bTsbJMawPltfU7
HpdvkwXTJ4bX8gatuAOcDPYBnCquf70w3pjAcFaEqvU22X2Ph69Q8da08M8gLvIWIYji81gf34in
s2FL6+FN88LBz0FJvXkWUkjW4jZvUckjAh3D+g0K2YSoNhJvkWKcMBzUb+hPegQknHAji4lY9Fuh
wCKa4relS6sAXpIJpjvqdrU5Mcma5im22ROHkTncOkRcby2f9Ty5zQ7AGXtlJqBN5eVQLTPHurLW
JqLkPShLozx3KV/ZaAaDzbtEYihFynsa0UhGFKaPjDUKipoP0ChgvxEOevZkaoENZHynqkqLcUr7
3R0yUsxog8DxL7+Q05l3A3oiG5BCdoAbluEPmpHda2t0/FmkxjYlBOwb1rDXy9TDkzwZd0t1G9J6
PvRtEt4WPouS2Bcwiy9ZHIoHAqm9jyYVU1ajqHek0FH0K5YH25yZsMtmDggkgK5DuZvEFDtZdUj6
ADJDtzNWE9S+SAIY8endHvvy6C04rSLtiAdLtXwr+xKfkXLZ17jybefKewUcvOmbMYH4wv0fLiB+
59oVfBQbbAiGw90CWtuxt2EaR36YEWhtG3RwBKe7JIEyJEI0vrQxe7CV9Kavj+4oI3Bl532z6dEO
VdBhY+IWEB8ICKDFGlpB7+WOr+YliUimhy4J7aex8giqW/mu7Y3KH0uCGqUXuZsUAzi/JbO8bePK
3sxuM5wQ6rCvidAS/nQLuIWWcJlm8kAtWELfnTK5FEYNSNe4zEjTbQdrTs5wO+o9C3+Ld3ZHN60+
aChmCKUNzx23KuJQ1V+ms/QYsQnrMCBFE8cJIeTZ0bZdF5b7MhJZYCYvra3VD9E86T4RtW88vckw
j2I+FZY/zEPlx22k3O2q7W+TPSl+Qbr+2opRBGg288FV7xRjvVGUhHnSrnkg2g24oQf4UzYoUBYW
BtqOpqFMj+aljyitq2rpDXrjjr/EdOtaso3YKHqnKHRxTM3dK0Lu+yFSMn9w1btJQGdr2PPsa51y
6rzyRQjbuRSd8rOZ+KEmSzOuZlUX23ZO/24N8DsNouI45zyUfZNcsmGcfCWZHX/CZaBj3kcVgmlF
tfMTRt7hdg5xDxIDTOk+DDFdQ7pDOMpPczLHsxkC35qqOIj7yQpawf+kr/T8pIgBCqhBYHSeyqM7
DziDuGV9QXPspjZsqQygIgaWiDqWG4BlWZGJ3D43k4ejy8TiSWuGdg/JdhtPCpS1WiyH3MpaoJXV
c9eWj4oK4A2B7XbvtO27JjI9MBrN5A7LuPk88770Eyy5JTq6Ea5Fa0y0H+J0ixw0K/hImzcqu4/K
i8UJjpJK9mr51rYGWDmWBRtuCjgU+KwHyzThPtR771lYmH7nDMQ6kGmaMrShW/tOqnS6TYAM0Sxq
d5kbvTqI1WwnT8fNVGTbZYpsNsMDX9AwiJ0dhepWONkrhkDTpiZktkVyVd1mMWjCUokQWtGrSzGh
h9WGTFG5bRq+gyTcTkkGJ+jypAtEGO+JwWWnFOldW9XtM2v8C2aXHTLmyYOhacq+4kbyw/khA8Ax
5ol4bNnPRhaJZsMlbyLglXR1y45VbXRW+uzsKiOa9nlla5sEgI0vXORkk3skJovlTTsEOQjJjeWk
j7EnzrblNtsOiVzy1rm6G6DjHRZH9WD8InLCMxwqzZDmux7h96W3S+S8ErwY0FPfhbO6bR238aEr
Z7vQs3iShCLaovL0rqG7s637dvyi5YSFctg3ta5j9eV5eJYaCH/VYTJtMH/8wk/lEmNxvxP+zHZC
weliNjZOBkYmIigHWt9pcDRpELTTwxyYzyReY+Iz8FwDBWwgoPauCQaWFLvaQsG8RgkCdHjZPdUZ
FC6DRKBHzr+ZQNBnkzn7Kitps8cajOfPD2QWxrNIskclrJdgULXwKlrj3TbJwy9DdUr6VByLmce1
qQDnKslmVM7ZYZcJ9fSM9+5Gw4UuqGsNRaQyhDoXglNK21OnF4C8pgxNx6j2QwRW96rCnmWorebj
YC2gIMwyxxrJth5DL112cDQxw0ghpPaLwk59yhOAAF59xPKyP02jGE7y7PMQ2WZ/yhOgU3BqmKkd
wu3g2/dzkbl7ftzqZGRqdbKJd+26pbzNiP2ekERaTknOps2DlxTIq7kdyYA+m/Y1CUZkaM5EL1yf
UP9NaF5zSuvitXFzAiiFOTaHJc7ZInuwmt1sRpa4n0+j0aNl7rR44dpanvuWhTqLXpjHQVkN8ar9
NC/FiVmkYBM0hVurL1/tGFRAN0Ql1yfU0uKzm5tloMRlzF7KDU/ywPKVdWic3izC7rtQUZvT0jfo
ZY3WvuFxeGrUFOxizLLUr5vyOUm7v9qu6D++K3kmv6Z4sdA+n8PFRfmlF/twdaOU+wx55q7F1ZqP
33vTVMXEm+ZgT+F4sqMXSE0VD7qthtQ/uwuysp6TvBpFVGhBq9bpsesWEu7LRhvTR03xEtzs+WAk
3yxkKFGCYAXftmEY8JBa30B9H8r2lio8LpDQDeJ0DnM/VsNwv2T1YWxrhBUKXBGT+Dh28BIVFmvA
YCfjJN8BYh7khZ3lhbRdhV+F4S6BPG21uGL7Gxp+3AGiRCoE+vdzWXhsrUaTeA2GVCeADvpJwDEP
KgceW/3DXbIfxF1cvtkQDblBt1x2x5TxwMIGNRZH+VtV+lSemvUgi/JgIubB33z9Kf+rOcSI/o/e
o+O1u3kUBBeLvVaNAWbL72xO+qA1UYXb2oqJwEiRHoY690jq0CGq8P8u3QSx9NlvvAZ8pnBqIHcc
BhB/u/lvgacEGcBJU7pLmPXxMVNy5NzvPTaBuz4eHouwuqQ8B06oZOOQVuXfkZOLCJS30LR6PGYX
/d6iDU84XHG3TtooPsBo0glRsjyFdV7w7F7ynTZGjw5ZsTD/gu/6S6O6xn5YwwSqZeWnKUImsmn0
86xhbbOHiOB86RvuYW9wwUvm5bMnaZDYDxQRRMphPCqlnXLruPNNzAiyWY7Ssmoizugh3vB/GDuv
JUmRJUw/EWZocZs6s7TqnpkbrNWgtebp98OZc2irnbO2N2FEEFBZiCDC/RdVn958NUSXu1WYVkHG
uuPSXNGCUazdTNZ5p4yAtFxD3yVeYL6heJSXZXLzivknNxt/GkCrV3PI8dbU4/YQkSLTh9Z7HMLZ
OBNULmGN7WOWEAerboonNYPU2LOM2odpGe+6NCierJiMM0JWiPbnZ4j284EsjEcvBJ+NEWVbPG50
d07+APVf3/l5bO6xRM4PjTJX9wnCGYZWKF9KhtmTM9buNcWX6AXvTHLS1tz+GJPw7Mwt3vOt+eY4
YXHmFcgvPnH0L0Xuo5gQK9863yz3yNP2IEbD9FFRWfc0Xn8s0yj8FpTRB5GkPQ7c5p99EL4giOr8
ykLiaXwX9Fyxn1Kf6UsexNWuVrFtMxv7O5F5l1gAY5Sjtt2FYMkrqUE4Ll0F0YpoyaEImuSqozh/
cDJzvqBiOp9nUgcHUJrGYVba5sj08VCUQ3xWqyXe4RGRyom0tmFnPwL0x64w7F9z+CRGXER/+kpp
wwQnmaC/JaVaLOSV6Kga9vzaDOqfbaP9kQ9thTo5hEmy/eRh8GqJ3dhDB2jID2guJy9hnGSQW5OJ
QerYTll6V2XlcGct0bsJqO9g1NXF62vlA+vrY+gZhFRh7B38Lj2OQRx8gBT8HmI09WDWuvJuqJaC
fYY6HN0uA9loFdEprUf3z5r4de25YOsbf7oj8BkcUhM5pZ4M8gVF/oOLkvu3xhuMvZM42hMrAONa
l1FzbuCevUVmC+udTPivGvlgy4t/1hgSM5/WjBevSMvFe8S8eEYfvhiVT2hDCfMfafkLWYGIHGlU
7uba9t5AG/unIHIgDFczHltzMj8RYvg56e11nsL2bWha96VD2CLKwTNjNF2fUQJnOJL8d8qPvUnO
OyGXlu62+rpbekqj1KWQ7tvRW9u/nkJ227Mv4zxiZco1IPIJ+2MxNV43iwG7Y6nLlnxv+kilk9R/
29z2b92lTYpPbXIeaZu0Nj8YajnuWNulaL/leclHddlUHaYwhFP/02r0JhOCZX+qANk94sf2T309
dC3DiTSgYimnIAmrmxTl8pkdzALxMambzfSfOurVzCL7+L6Y9ODV0lReBzcz9oCIgldpKzOb0T02
h7O0SaHCTVejwb9fmzI7eQ4YxraDWpwbryZq/mub7MibuSa/s2gdLydf22Kl2Wlar163Nlace8Ts
jafCTLVj5JbB2SqRGi+UynpUS1N99DMv4tM3tt9qV/uSAUR+01VlvM1+mB1tDIheimlm+RRMOyTe
ij8jEBfnGAPIC4kRWMuwEzHZO2i61x/6OiWW4ucPdtE392acnl2+sXc4eTJFmpP0CnPsnLDkv8uR
bD0j7vKR16nzCP1QPSosuxhWAvthaMeYGb76kIztDTGU7A733hBLHYDcoKjmo+FpNqYnGfpxxfwt
dJCd5EJ7bwT0H/K2Vv9Eby0/hIOdH9VZeybd3LHE7JBpLJJx36BueDbrgkyPiiCTpkOUY+p9SPpe
/aicAcBomyxsCiJJKf5QWFAFxh9x+dNouoaVMoDGLrC+zINZHjK4c69phEhBORbfieVPd9JUB3r3
6KXZVWpSQBQOTg3U74P0l7a20z88q6/vpdZHxUyGaXxo28kDp9aGhyJLhtc89HNosNFwVIJheJW2
qGCyCzjqUWoerpx3UZX9Qobmnw7ziFQ1UUkwKMs5pMj0v6PBCl/kNF45R1cV68Ld1qHvsHswlTq9
SlvFe3vfKv6j15DDn4oDeonBszZnKiaeyXRy3GAJTzBsS1tgRS9ZTgZVmqyiB3WbFj9kXJemaJin
vVpq+lmq8dQUrxNR8fUMORbYOkAlwbwKyBU46HNcxs4lbhhfkWz5D+h27dLMzM81/+vW/rkfIf4c
OKShn+R8W8dei95GsnGsbLJhj4JT8YBkoHk1xkU/p4rGnbRJ0Rdq8dAuRRArwDn1aV40n6Dm/HfH
1llLZudS6urz1iRbU+oXD1ubG2e/VK9m9lNH3s6tm/ih0EkZh5j1rltbm620gAhq7yY9FDJMa7c8
qNKLogOGaXVUx+PSxAxFzdqPgEDQ0WfOcJKqFhYZbggdvGvHaj5C319APkuscOkcDWF2icMQUPVS
HcKuxDEYnAlSTay9QvvD8FLwbYVJhHmpmiTVL3oDcr8dOvtjzOvhEirM2GRvOjbJpa3L6RCYcOX7
1nZufs2kxE6IzqmKFiKSltrvTp+zBPPCL1KzMi15W/IEUotc3343TAuVpDZ7kaaiC5hNZOV8L1UQ
U+YeD8c/K3QeDvpYee9W1CtIgkXK0fI8911janRRcyZ1Ui2QekF/jUmOdDYYLp5hMNzJTh9Ex/tX
nce63w+TwXtVls/qctKkZbrbel5+Lx2xJWZON3U4I2FcuJO2gS/PMWxQofJY33tR2UOi4ZM3yodN
vk2u7viEO5c0TttDF9kbtj5fnLQ5hU6fgv0MonOOWsh7MLyUZZ2dPAVj6HRYdC8H+40ggUXyV+uO
BaisDyXpiU6l6tcuSPi6T3n2YWnjxDyfUQ7TmJS5uOHczRF0Z3RE049eGUm2eP4X5KCx4BgRf/Y6
8yy1qhzqd8e4MjpGRxsvSwdU0M3RdQ/6VoIUde6HH81IJCutSElBo9EvWh44+5CcwBLlc/Y9SJdj
lJrdiTDWEhtzmc5nb1Nn5HtTz4KLpx8QH3Wf7cUPRgo9vRim8mTk9ddOV7DicavpiR+NDEcxEq9O
WbsoBrTImOTxPrBLqIY6GoKoZhXf2rx/9v1KfcfJUBA3u9r0/LeMuFZSMVdXlYrrM2mgi5ZCtsJl
jmEX5kOQB+napI1+dFOM/jVu0h+l7RqXBhuLx9BCH25iinuXVdkfzL2bH64ZPvZjpv3CZuOUeI3F
YumpmeYdE/KcHHbbApewkp2HuPLXYMFfh3m9C/DG+DDj5hoB5P2hZQjDKc8pNiavul3cocybnwqN
OG2uxPnRHeKSpHf0lUlfde5diAxh64Xo0yfts9kXNYEAO/pRh9/UYLbPXqMt6PzcPUwqMcI8DguM
s12CtirIWHvWX+Z4yN+HLl7YhWl4k2paoTcKaOIe5r397HcTeahuqOBqGONzVJsLvyxuTqCC40tT
oRFiKfkFuydMHFK7vhD0q4/mQitnZW68MvXnz8/kIElQHABBHWOFRD9JrXQX621E8MbemfoLroOv
wcwIZDDUngJfL3D7zkF9KVr5oTstmrVZ/mKxWvvoZ1d7aRv9JPuQPvXuOjy0d6P9s2Nw/jBDx3vL
SuT5scj46C1jwkUbE+Zl34gQHLFmXE2Xmore4mvVE7lfaj3J4tccJ16poQdcvjZecgr90vpoiwqz
3Tw7y77Os9QXx68va600q5d2mK+mmqjIWuiXpErnx2wpWnW4m+NWJ1xDreya/tS7io2WkW4/jrrm
sOadsh0RHTQDpNFY9sQW35hpyu4yvbYf1UFjrz+189GMoh7B2qUuu6QggYnNU/8olfVUWdVYJFUL
wqjZEF6GPiMs2YQYprlWHUIYQjlMqsXyB0gC2By9wJ7JWgAnojq2Or1nV52vXTi9r1XZo9Vlf4us
5DFL+z/MIi6uGRGvx76v/ilQwHSO+MpV+087BtUbH3R+yta3NRzN2DWjVu0AkCMtspwlagkGjXqM
YIDpB09G4o6nsIdMqaVq8MSbBEnA7ufpfvEwkjbp52IN9CRVtzKfYdwRZViO39rnqkG+qLYVdBmD
mqmcrx3CyQ9hnFLkcZsDMIZiOaQlSeSlLTIZPRECCoBz2O17ZuUfpV+Fj1LzvMlfoJU4ki87hzZW
zspgxyyk8+5dtXP9wcb3A8RIC+iFHhWwVBbHb1IJa3JM6NXP91LVWqAckPHSs1TLKY+v/uCBHF6O
RMYze5qHaP3D0mRb0z6q0+BValY2EGId0ESRaoT3+9E2l0D0cnhoW+UNLoa9k2qqO9ZzDQVXavL7
2kC/pHZWP8tvzxac12jFCn6ay+9egEWTrpVHqZaYy/No5rjdyG+zM2SQYoSglpqcLfL757QkxEti
mdSapeXqXqma+maTLCCQPFWM1WbRXFSbzFCA+eeHMxbTLg4C5xsA4ruaLTzpeJ8aa/6buMWXiUjo
n2UHXYSkfPiGzzefeqaGOzw6y0cQHOmlLGz/1hpzeOf7SnQhD5lfCkQ8n/Qs/pIiz/aznZxXc8Kv
3XHLn3lW2FguJ+NNKzE1dmPQN8R+op9XEvENEXwWBlrgxo/pmMcgcYLgjhTpOR7nd3vOjR1ynMA3
ytR+aOeumHdZpfF486b2afYkhWLb6RPRUCSy/W8OCo/7PoGB7g4V+bSg6gFcAT2HQ6eisdnBYvHa
8Q6w/Hytm+o7tpnK1dKy6d3qKh678VnDD/4Lvms/8tndk6BHubv0T6Ed/qq6LHmK4gjd2tRRTtD0
1S+lFWtMWtuT5ur2R2ifSYmlX415Hk6GEsVHV0nvAsX7wXRdvZl19MuMiu/dGJqkdyrnooEYJcvm
YpyF0NhYxykKTJAfvNBI/hpIEqWT5QJFqkhWOrzYSTV6Bz0kvVQBBHgtijMR+ZiUH6bnbR5j/oI6
MVkC7Ws1B97F8sh8AnxPj1WIPKbpAFYawMI3Te/fW3+5sL4fh1x7NdTmBhG92pGFCk5qQUTMQu6S
wMtIvFdlbl47xtM4/qXjeGK8FK3tXqasQ/5wBKBc74kzKhdNIa8Gp6k6wZ3XkQfxjdsPoB7qY0oE
7IC+kn3I7XzxkZ2vfB6R2LSDP6vMrd9mnY82TfqTQ+IecLcTEjGlUMwxvB+9+MeUY7o4DmjnYrX4
9wwNpmx1DzfAoNlbfdi+kLzVzlZlhbfAyonKR6V7CHLV+ALy8/tgxeXfJiqY5IJ+RV1XQf4OCdYX
JeIQQ9vtVETqrjj3Da9qoUXPFSgVqUlRWa12gjhPcGzpIYVf6iBdRu/Oh6zyioyKBuwvvoCNOMZ4
MTz1mqm+TaRWj55OrluqFkKKj1mMFvyyswdd+DYYkLFHu7+XJgP2wdmJ7OrQuIn25vVGC8oTANFS
kybNsBB8a9PkJgcsX5+rwZeZuUt0KTR/Ufssu7fJB9JqRuWL1PCkCo6p62Ohs+wcWdmQr25vUvN0
rXuLlBSEgIMkvbTpeIRcey+3YdFwgBRMSk68GtiLLgcErjIdkypRQSPQg1l1/NzpZB+WncpSjAOB
PwXSwFV6EOoebn6BCtR2ysBNb4ivJutvzqKh2Efe9DbFhDsmS9PfGh9rtLwOb2kW8qUr2vhvu7XR
lWbu9OqE9ms6/CzxxH0nprmfDGvEmiQ33sux/BEmCE3IPkK06h5xSu8CYtR8tzX8DJXeG47SNzf0
4FZhU7OXvYNKpgf7devsm89870vAMPWU3byQGQRUtOhVCsRRimOV+MUx+W+bPkXZLqg8xLttPXqd
ghGUl++h/W2e0zAy3tyiM96SWWHQB9NylWqseN1Vm4GHSBdtsI03PmCTk0Vr/7whjTyi0nqxl8Or
oD4Bd/cRRIfbVimd8ypFEjeMds0wXp0gdl5btNEfx1iBZq4DQCvMAHY0jjRn6UxEMHxBS441jd/m
e1C/zZELNB4BNv9zvrr7u8gU/wizH2AUtimvcOl0LO6abq1KW2vWh1rjeyY1TEyL81wBsFurus9R
c3b2AW48SdNozKTzuljF1qMK3qRtmv2blvNiSK1ulf7SWnVBD/6oFL09PZWAQx7WJliQOFoN3s5w
8ujZcXnNW7Sz7Ek3d+R2yRQbQ/AqhaeGZ7Uw5kepjb7bPEa1ey70NEr2c7NEgevK2cneIuIrn1o6
obMmiU9bm+ElvzxV5aPXl82LFsEq++XgLTo26qsUPEcoePRkq7c23xw+6kgd71H0UV/7wI/va83+
Y+uQsE5BeaNpzlubi11ZO64nbfoBwQpkhPbWaE/3ehQ/t6OXPfINzB5Jod96SBA3qWGUaas72fTS
8FVrzfb6W5scZjXF97r1g4NWVhkgn9x5kcKtiRI6EAJgqNNWqgogXXIx9XBI4Ki+1bFfvvlJSXjN
i6OztGVRTqwyBmIe5kW5nypf3fHs+1fpbBp4tBaoFBsm8J9SxQ4rZZg9Bl1Uv9Vz+doSKHxA77V+
KxJEbs1Q8fcqdFC8HoY7pzN7LgA7Q+BTBxKpIKU0u35Tpzp+amL3KjulCZ8xjeB94121aSgfJ3O8
s+uw534OxkdjDuXNG+sOVNAUZA91UB7z8qioQ3loGqc+aFYwAzzym5OpGM5Dn0DRiHs/WezHjvi4
fW0Mv4AP39/7Zf9g9QGK7SE5KXgJ3/0uPlkhggeJxUqnYAbglVp1GSP75+zmINjqq9oHMCeUEEy3
2uuHljnIvmH2kXv4C+nZbgYlvB8jBSKpz9dcsn3gY2DXm2DQVWW4gZj40GonOgd8EAhwq0DSASn3
vX6nzmjNtZpikFyAneQq53TUv7DuYrABvXAoDfUx69IrZtTKfdWV0GP7wb1mPQQ4w/iImyFm+eey
TgbtmfWh+zZnlnabyGgT72gJJhrFLsunFs7UTh1x0kWdmPTthBuAV/bJrp35RrIYflD7Fy1svOdF
hG+CxGBPlQnvMTDuzSZWTwrGKLsi+jLP8zsZoUPUauWpsFv3rs9wgyEQwOZWTAMK8LZR3SFa9hWE
xYgLXdufSifEx1XX/cc+/8lpwhtyK8YO3edh75gGmdtC0e4z5qqZNaovRsqZhyqb7ywEZ4MQkEim
YLmY6HDypuTSaEN9qzu/PmIfORwaxwnuU7eeD2qrfw1G/ANATHXHYIaioc7liwX846XSzQ8ljqpL
hlrjPTKJ4Er4phzTxmnvy6IgSqIP8Ldmfx9UU38PkODS1QgytnWyz+vy7GWjd82NqTqkzBtYWpnh
zsBNa1/33cWqFkRg0GlHc7CTEwDh70g1fVvMRC8mWfI9V6vfA4fr9qizEcHjubEbBbhe0rZ3GiU6
CcC10JJgxd4ZfO0NG7aN+r1K9AlenVnfDQANrsoS8DCaF5lRa8u0mikKj1FHHiQNEWbJEyQjoqFV
P/TsW28rj2kKzxdxlH0av4Be/nt2jepG/k3lS5jUaK6pt6motFcThofJY0+6166HBPyNU+2NPIzu
u7wKbsHIDCPTeH+nEF+etCuR2xuWp7fMCFk5PZoUTvSBUS8TzIQYql3V9Tm0p++uqbr3o5u0e0KB
bUgodAU74K1Gbsl2rkEf4ggRQKbRckzLinqJlHyFCJDvhzj62WQlLtmReeFb3icgVpC3qk9c0L/r
FIuYkTA82QdMOdrKeiYwou9i0GUHP27ePLeBY+Y2uL+pRnENa8bBWDH389A3+7IjJlDnz2iaqvd9
FGn37VI4JoaVDiTMNN+FeuAfzQ6kXqjprFAUp2PstZpjkCTuHlDWKSqCnwqZB5QYIhSFCGX86K2h
/NIia85H+9Ll2Ng5LpwmPSAHoo7QUz2mxw9BA5BnfmFF0u7Je1al+YitebbDDeAjjdWQP+9YC4T6
MEEufho9Auy13k1khYNXhFX4fLYVCCVf7cDhm/H9CPJyh20WswoWhV2iwuExW4LXcxqcbG9Rn636
n4HrZwiUGcAbXT0FxGDmAA/9czhj1ahDmN91GlSm9tcAaTAC9ntsPOB8te0QdXZ2Zt6qe4Smi6Na
dCCUOwUDFk1VkI9ELyYIfBILpfs2VdPrGNrNPaHGbD93E6JoWfsEe/mVSHOzs9CTv3qTDgpU962r
Y7s3xe+9m5L47s1acDpV3H1rXO++jBhmzUZhGEur6jKjsISF6l8DQNRz1XV/4X1gwAm2g6NSJtPD
gFfRvUPwuFgIxEGqv6WOewf+YWKWPfpcweGvkVU70Y0A+FIcH3Wj83dNAYkiiysCFW1gknUrrUvl
VsXOSuz2DHS9ABTnWYBu+BicIDPfnJyklF6guYV07FtpdS5RnkI7JHF8LqfWPPd15f2Reu9wmTq1
9X/Mdn2A88631FsgMsqPyOj3uZUFN30M8Ees1ObASt279ADPzhY4UHAnpKQUn8VbB+HesQqCHqp5
YM744I3W8JwOaBQ51BCTSY6tGbznmWLfbUU1FM5atZn5X+0aihg2X4+Wz9zRGyxwjG4G0LPyvJMf
+N4+9FBf0xj69iyZd7oa8Cr6pnE31zFpU2YfP9NcP+ZBMt3UGfkmhKJetDj4ZS0OUVB17tEtloeR
1Rkf4qVYxHPMfNTuVbNuX4a+nR7beBm5qXll0L7UEVPdqk7PZeCo4T51uI1gwq5Ky/qj61NmHlb0
JUl1dA7N4tkyRvs05hHr76Xw3YfZ6+ChtVp8bLqX1GmSW8jy4Jb6TnQwCggAsLGjO8s2X/TAgL3h
jTxR2D0OIK6I78XHQalfZgwqCeyxOOsWgTMtuwgGzF4y0lCFgSWa1uJ1BQLzv4XSkS/q0TYtPOwy
jBBJLb8EqTFmXkuYBb8GB9nzJRGgzPpR97F1xXALjgRmoB4c66AHjTUFw8SK0+dYQiP3CEpfeVCL
u8acntVwHqF2+PZhRJVmPy1VZAqmfW9ys8zUBWjmhCm8kg7pyVkDXeSZxR2IjMswwUgBrvTYmd2L
0uL/lJtxctAx0Zz3gpkLFwK/Bf7s6AxTDqdgdh/HVNOYCnbZk0dq7hY31ZcZuNEHXhugDYtv4RCl
H2qOS4zX/nQLn4dbogTOEiqoZ52VTsoD5Xiu9iDFxCcMgJWnHHzpjQY49mqllApgTx+kwFTn5k1O
g2vle1QH+TWLS4bssXMOGHYDDyGlAAiumPcFimmRU9i8F/beZMh7GDQovTVAAfzXhlPS8PeQHPEf
YgKsl2QOv4RIwSE+epqwljs4zgjBfcEbAdA+JBp3F/3fVNmnff0365r2rh2ycz3WfCZBBSYOltZq
AkmohcdZ11cn/LPIS+MrEvIoco6vehJYl3RQXmeCAAu9VT1X5mI8EP+ldsYl9saQbP3Bi2fvGkbW
Y0wqbZ/qyCq1ao7wnwFi3L5zTX2619L4fVRZpYZVgIxiCGV4MWmqfHRtkoa/BxToy6oAEWR1d7JJ
eIPlKu1VOCKd/u4GR3sDtusija1MLARMxmltwdXnad8citT2nmEBOE/q9D6D4Hs2ACPYedCcqjj5
WjIxQL4yAlpZkkyV6pzqGXO+MgOgqSjnpHND5k9GCvzFOuRBZ+yrsugvsCOK986sm8sIW2QvVT1x
GvDGtYVfqNI8MF3m/2k7+6CXwc/JVqZzEafzHcIfz/0M2Nt07eQpQMrlKWi0mswwUphO76RHq7ar
cwkN3AhgZygJEnMZP29hargDUsFOSJKxCHbOPGZHVtFPBnEORvFDlj11IWCxb7n9jmlZe80WzEy5
4OpCEBZX03mKFtxobUzqFWBEuCBJpZj06IuiGP4x/m+TtEv3bHnt6lsZcF29FjrdLitSSgF6NjrI
aa2ugoN/mnCEvFjhe9yAFPDfxiZITwF0Xrs14BYN4xtC5agb4nm36moIRkhwQ5nJgsGNHZS8F8EN
2dH5KSTJ8fvkNsENXJY1H5ms8ktkU95oq4JLdpHNZCaCBAuLf2+oC9C+bqujIFQq52mBFDKXzW5F
D9w6aPB68HeJoi1xBFoDsFhHsip/Okp+SNQAh9yfZj+AYl4uXLOcUbY2fKKtJep8FKiiNI5zNmUX
6Rk5LVcGWcTgn+Pb5STSSwvVaWc7WXqQX5mgNU0CFuGzxdXvHDTqWRRGHG8PyX24guH80S33bzQj
55KjRi05YCkSuf6yGbNEJqWF8Z1Us6w6h6Wi4z+z/KYc3GeAd8ZF/qT8DJyXw6gaECfpq6NXlj/l
uHQM4Jgvt3G9w9IoeKncJ+tiLaTRrW0s9e6M1AqeTIA+VuyvPA3QbslQj1M6HlW9/iZ4YCkGYNRd
Db+OeCqSI1k12JgRVU7KGO82R0l6rzivUA3+6mEuHr0m5I7aSIie2qR5k3tvJ+7TQNznNNcGw7o1
ROjtMXUnvVXcUoflXxui2bbdNLDDOhDqJjjI7ZK7IVslHp/JTjblKbBC3Sev3O28os9v+Dp6oM9k
cykgIvBsKOcKr3fGliGZASIAc8ZqGCPQ3zblaAdHCpDIrpHf1s057UFD2dFF/t7YNMSom0PcJl/n
Ub/JlVuvEtTSXWGl00GutVyVpC1Y/7ca4isLBkDuiRwhW9K2Pg5Sl8JIcQxpuhCIJqKPQ/cqN359
NOXSbE+D7KmJfO4qMOwHuRTyI/W+5vq0QaHviaAzy7Wq7+1iG4Lc5Xp9zdzpZ4BXxiljNsBT96ZV
eQvTNjzlM0TnVp9e9WXokM92FtvOeQ5mkMDY8e1U6Jwo4TboCVlJXvxff/i33yCb2F5BdtdDfe25
3j3UZHAo7Q39IEOAfN875MYvNoCs8TWFy7te3BVO8dtb8xuo4vMVNEjjFRGsybk5GWGuzcfYDf9S
ukw9bleYQfCmOy6U7m1wUfvnDBPLk/yW3q+eUntWT2g09vO+ycL7dtAVYB7LOLS81nKkbP3PNq8r
Z4QDwuQgT0IfpyemMCxdlgdBH5F2MuFYb4/P0sGuZjqY+n5Agu0iT/DYWcNlyi2WJdUxdwaMj9wF
XPk//65dpFc/BCvs5QZwhQWQsj17c/zg6guA0SjsepG3YXhbhmV5kqS6tRVEf5YRydJn5+g71QBm
JX12AoUxUvpLsb2tvz2i66bsnytvuHiNuZcnYT0EW4Gz8qVtSBDIWMiCvTmj0H3d3vDtWZY2qQbL
U6j2/akBpHcOnegk+0x52KXHdvznR1Dqctdkaz1G6uvmp/1S/dS2PrZlZdv/DD3YypHgT81rAFdu
lwKPKVJAbr0Nwnn5cOgeRNNAZ6E66Sd8KMjTMy+QOz7YOsagzlM+ty8OcwPWh/c6EYtZLfDYTl5y
QClD3d1ZC1Z1HsuXfHC7k2nOTCUaXT2oQUHspkdgZkeC9yS8gylf7CLNeagPQVQ+OZgXbzde/qpU
19dpq0vj9ph8OqQY0vbSYz8oD6MU9TJcy5aeQF8yYzhPcvXlJAV4xgnMCo9d70Or38tbAqudVtn8
rXVwjT9yCxElWbdMuAYfIdX9aQuXIuSCdbGSXomDQw2JF3zDmOgfUQ/cHRmTo1xjKeS2x8v0BKFc
1shT+j2f9JsXG9lJnce7xCwRKPO6iwwyGqN2C2e3RD33EBbB+gUw2p+Q8rOrnFDuvGwx0rcLG8aO
hp/z4D1jFueumGU/sd98PM9OuTwR22Cgaqpz5bjt9+ntqB36CeL9dhXLzGEkTZbPTOZm1sG3oAsJ
qQRewB/gkg1m4h7yo9KF3BqUEwNdlFGzjquOmUy2wOtW58l1rhPAHPK5Z+iRaBRH9j7DMWydXa2r
qEgLCnJuurYOwnCpH2sjMU5yfvldvh2N11Z/mo28Pamm8SJ3dbu1spV33Y/YmKLdWBQo/UMh/2eB
tg0cinz7pb5O7FieljjSsHwA43/UMjuHnd/mwwOC7OYFaFp1E9bOEHXVjWfh7zLMsvX+yp3Yxpjt
xvCB/pVCzzQnrz5YEKSRxXAMHE4KXgKXEfyAQuCx5JLJnZHHOlCJPVrAg/0C35D/DubSYRvRtzu5
PtDLeL9dhG2vbEmX//epmKuNsJcetqFefoxU17n4VpettXGOsP1gQoswg0x0lc6+qHgsShf5s+uU
SzZx2ORVWzfJa/8Dq18/lPI7f5tlrMeWubsHFnBPQhB7DD70Mn8lOULoWl6TuUAOZh9M5l9orRBP
DvvkUjRhqB6l+7rpL1/QCDBIF6TrPE6eVJnRbcXWNs0ZKQcNpUgNmNgyCZN/ZytWlKTUf5vLrr++
nEeYOA9jga5bz3YDPP1kk6Wa9+j1FiShvrvyQ8z6pru6epVpmUzqZEuK9dTLtFCqJILQvA4ggGyd
pctWla2t2G7j1rb9jU/HRvlHh1AHYxhjpgycHUCA/CJ1efO44gnL+GX/+uPnUit2kTKov00j5Rau
T978LYBof5XHNUJJF9D0cg/CrkNyQ56Uf9+Uo9ehClBOc3HL9PCZChLAFNmWcJ84IULwkL3bjm0N
KDuk2PpJdfB/DFqdX9dfvzzJK9lje2fW+cz6MEurp+cd+ZP/vneytfaSzc91OWg962+9Pv+Bz0cp
GomN1n7XZqRmZVzZZg9y7L+1bV1k7zrPls2tkPuxVWVLjvufZ/1tOSO9peOnP/VvbZ/O+ukvBcuA
j9Fc3YUw+pZXHA9nchXVvK5V5YWXglAK5ExoRCzelzDbVmxtc4YnKPQ7+lStwebaSYZbOfnW9bc9
sumbAQghUvDrEy0vi7wn28uyvVT/s207TN476fdvbf+/p/LnfCH3FzFov/Hg4tDGtHaZC8uHayvW
lexW/y1W8W/dP7Wt64nltOtfkPN86rP+hSHx7jVl+FvtvHAvQ4OsQWVr+0bLGLJVZWubkG2dP7V9
qko/v0cwoP+h1UgiJIUNkY+Xk9w701t5hNdNaZX6TCibZXVWZSfdK9624R0wFbTxra7MC41c6jLy
MxcKiChZmeWuoSM/sNp5L8MD0X8kWRuUgf+hq62Dhq0SQ5DRpShnSJiIvx3+bbjdHgVHFv1bn+0x
2No+PS5Slb1j0KSELFyYXoM6m4fO0dN5L+vfBIAB4aJkfA/aITqtb7xclK1Yh9WtLpfrf1Zlx/bq
SjUgkPLP8C31T2eQtjlLwE5oCa/RNtivE+t1v9yf7cgGrxIWb9nVIjBiLBGS31aOWzc5VgqZGGxV
2frUTwbRre23f1z2fDpk8CrlOBsPoAKfa6gUuAZIDyLlhgaSY/lwlTjitW8ydPlZkmUXuTJl0ufZ
ZVadXZM51kVe9u2Oru/+b8HM36YKW1fZktsbFT0RvbXTGuTKHURPjDhCJkVHK3uYvZJ0DGou2vR/
GDuvJVeVLYt+ERF484qQNyWVr3ohtsV7z9f3IOucq313dEf0CwGZCVJRCJK11hzzIn6iX3FKcQWM
sxo37+KH/E9Uq5aDNdbZpE4akoN5nu0TEMGoxBGtiUXdkK1079u+EUjwz0LDLRfusDUbGJBxQ75H
PgxVCba66h+FZtsgARDJsGvEWRX/lzpDyqRWxXMZozMRenJ1+QfPLdCd9iue+dfpFyf1j3/R16vr
11kX7yxi9etnHpGcnB19WouzLD72vhBf4L4pTuxfbV9vdaLnbzHnfaTovv9JahiqKxNrPRcbQ6zi
gtx/7Yp43GqAANcqilk2kZ4BIC32+EzSa6jkzjQLTM/S6ziUeapJgndTHTxFSrZVlmPISZ2dy6Bu
XTFq7rJxJ82l7sl9RpHeMBRuE/FTFwsns/WV6VDgqVBTdEoTeyNHoZGvQQZhuMyb/ZqoJFXDk7Vv
1KB5QJNFrhloLMLzzMK9KJZPqT8+LxXtjwEY2Ef0N7UHNW6EysGmaMsAHmUJ6Yl6hAIRm1X6GDsW
ZEG9O08xLASLsoWNSm5/6xj+fE2r5gd6x12vK+XrmOu4aqX+Z14yJa/xgT/4gUyleNY8985sfHOI
1pPZ9QMSDkoLHWcY3KCp67d6pqaXV/LyRZVTcwVRh/KqCGyXXCy2ADqh5Dk3KvhNsuxVIIIhQ5XU
cWPEWF3GpYdQEmYCA44CYaJsm8IsL/OUVBexJhZZUVhwz/IcsDBBeKOIA6+swA/50/ChkzzbtvKC
8svkSsOOBBKHtwSAXdvnzS0uYqjXMoJPzcdIVIZg6LVZQU2Q0w68DzeFfaBSg/SaQ7C9hfo19VN0
HZYFQpfo6svJJ1hNaS+aygyTbriLULkKwGeaQbbGCq4NNOyrTCb0mkqKsprGMeANgo7YdCitSk3O
ZY6lKB6y7jQM3UVJOudhXhZ1RtmeybWFupoR945QzdKVUlq4og1kZ/QJs7lxVOHC+L+mJJovX1tU
c0D+tbjm7vtXkeE8QJmJVlXYunBPtbWlGLo3TU0O441i+kJT9INpUepMWaviqaaatC5W8GAwcAAv
nbA8VUjtTs2yuG9yfW6TghjqANrIRJtWqod81lNtpeiachCLYgr+bSz6SlpNDip3J0wJNgM1eO59
CkZtc+w/kiF/10ilUxeO3J/flo6emcpEqhWKCkpMP/8i3fkW5on6MTUJ1QoAcZ6DMaPsGg7Ww6yQ
SzamxDhWdt4f1D5ud2kaFxf+BQqS/1Z+bEaJiytL9bOs9c811KCzHSUPg1k1SF+l+jHuSRxZwB7X
YlN0kAp9Ab+er+vR7THucKdleKykmPLF1HIt+5HBpsmSkN1yz/D+2NnIP6101o/iUHWjKxfLCXeI
w3DqzMCibXjgVN79G7RB8jsM5+TruLU2tw9N165zGazNysdiuQ+yJ4wKZ4L2RcO7sqkfEVo0j2jP
+wuh473Ywmi3fcS0DjFUNgJrWkaINksr/94psZ9lGx4XroEUaiP7IWKxrEoo6E7w0/pTPRBWLlNo
J6LDgmSxB4OZUM3GqVB1qd0C21RWYlOcniyVl0eVRU3Ycn7McaTQpVomevHWHH9//Tlpkvtbs6jR
nC3nD+o0FXnZ5OBPzzUzDjrkFLEqFlUwo3C/b4urbWxBSP7RKLpFT4e4wxseKJyhAi8YXOq6sFQo
K25Kav1e10G4680hgPEeVp9luRH98RDWm1SF2lTNkkXAWrJxCyceuG+CKDh1y2JI4J7Ymr/9o6Pv
U+xkXgPfjNdIGOJjOWZ4GC4LsSbadN6ysWwwIarFStTgN/h/DBS7fI2+792NmAP+f3ZJ7YH6ClnZ
/n2YtiuA3N7GSykTDVz99e3EaPEhU1GqzSltFx0FaUfdaFHAQqQ8R8siBzBxFpuT70MsjPwB8boc
E1xfuksZcrl7HyTWcNA78uDryCOzc2wTVQnLysETY5Kkg/VqUIoPWUr0/rWr2BQf3EId3VmAwL92
FZ/2xx6Zqq+7kgKNvzuWbzWVMWLH21yY7yn2pFQuzXZ6bKcqPdpjRMGJAnmzy8gzymQr1kkRKk9y
GQ4nW62/56EiPw1mIT+pYX3puMFeyE2jdAE6yNOv1+B/WXWrHk1KS17tjEORzCnPKTSD16iS3tAj
Bw+iUy+Ds1/E5lX0USm8ThHUPebLyLF+TQZFf1b8qHhRkr0YwjMne5KbBvnlJazT6dQHSnoelwVw
P3Vw9aRm1Wxml3s21XjLphiD0JREjm//kpMB91Kb2CXKpfQ1c2o42orWrsSm1jfDTsM11St1AyK+
axpd/4iNFegiY1TXEYLK16bHFkFGr7dd9JWvlIKVnpn5+m7EMvNamuMzJTTdh1F+m+3GfjMkuz1k
ZQQ6yVS7j2amkEK2jPwKRAeWbtj/Diyz/aBkS/XmGBdxs/GfFYrPYNi2A/WerMVhu56xhkUv/G8T
ssh/Ov9qUw2LqthsPpWDU6/xayshzFnFcyYZ5qFJuwnmdl88qyimH7F+d0WnRBnbMxUYbyh55bNo
Mv2G/II9lFuxOUKT2CvOlKzEZh3b+nUmSye2xBG7QT7LsN5UFNHHYJqpSyiMUDvWsGKQRdc+FDYz
PxN0jzuPWjywnqBl15U/WAfR07e+s9aVweC6w+1k9rnzAIyJXnu56ldofKKD2LQi2aRMIeqPYtPE
iAgfSNU/ic1Zmr7ZPPMvYmvqsyv36/yqxdT3+GOwC6NBuqVZK58jHxlx6GNXNeTVlUKfNdiJ/lY6
7UsSt/KRYoXhpqotP5UYqnyV2CcxQLTDRdyUUp1dRJNY6FCOIhMBQ92pGK4WuMdmZnATw2PkaNdc
vzVNsbE7u8KwsF6DMS+P5mQVx6hDLLfAgsujJLNousoGMytPXuz0QMfNqHkIFQsr8Ml4hhCWfshG
5azhZpY7sYlGh5J6tXgt9REkpdZTS7AMU/rJd2H6UVWTj7gryy2F4lX6QRV1tkWOb21Uch8fpqEd
c1synvQws85lYlBgsQxrJ/nXRLXknkebcmZap+BGxJq9LGYl9VdE8Brqd/9tuw8Ra4bU/qp6Vdn+
b/urLQUwnRk/1OPcXEapoly6sEHfUdWl8yT6lcv+iz4O5mtjjfCBcrU4ZaFmQjauUirihvmtr+yb
GDpq6amONOe9bnLZs+vYOKelgwFLXUNLgQv7ghzphwT8ah0XK5uyoZNc8qOyx/hbp1AgZmh28+Do
XXCQTCvZRmkoP0FVqV1xeGt+l0un+dGRN6KMSI/hME7ajphtCXW3NG6OCXOcn7sF2FLJ3SSrC8i4
MKpOJffUk1mGXu+r8aEGTv5Px9cY0V3eW9GRUPwMxt+T50COPdEfUvd4EkeLLZtGs0JOWFn6/mtT
dKuOkowbftrR18hAUW+Gnhhb2RzQbt8PYVj60aS8/GCFhrROlULFlmqwdgb1vnu8bpqTounWxkyy
6Trh4+L1rdy88GuUKf2xrU/mzjfYPNLvxnm2h4Qp6VgYm9uT2Rb6DzSJwCJ17vNcffxos8RCpBLM
67qq6kustvVO16rhENmtgbuvX2JL0FnwsShW5caHMlMtwWL5vf8RB+NLEunSL4lKy68PynIFVFxh
/JzS4VsoSda7YjYZtGNlfgpN2OBMUYIHJNT2Nlug4rLkp8c+jY0t4YD0wUYKRI1zYxA/40Zm+nP4
wQ34E/Gh9FMN8EGmOokZNpPwJLD1XxlkZLXrnwOsOZr2se+oWYZT3Dw7Le+EXV8pD9RtdJTn4LCE
7sryCK75/k5VNTyoRmtBGsgpbnFKlx3FmmXVpABBIJy7BKwL/jWPijU4z3nqvCtTLJ313nE4B+B7
6zCtD2Kz0yDP5Vbc7dW4B0ylMC/bdyWlbkVjOy8BgnS3GkL53Fel/xLV84dqBOpFbM1LBbilGg9i
qKNYx0gx/KvYCvtg26Zl+qgXqv/iz+QSC6N5KjXLevG3o59ZHzGPym07yu3Waofgs1C39VCbnyUV
WVjmVPVuCIbiHZu7VW9E9iPvkSdMHopL7UvA8wPEG10fKu5X29IRFWSccdZdlCzjFtjRxI8I8JoW
ab+E3aEBTC20gu7lPqDRas2rzM7YDFgKXrplwYUxeQ3eyJ7YFB0kbItLM+O2hWX1kWInPjnoKqob
MBx1id0VF21ZmKB4j7aknXOrmh+JArx3ZTR9TtFS6NGi54ADBXIvVd/jeZg+xzoyVuPSHi3t/z3e
Brl0H+/bPsehPG3VBDbAt3+Pf2//v47/3+PF56rVgHLb0dd6bsSrgRf2WzlM9U21dHVrLm3gMuqb
6Mh5+f1qE0MARTa3cmn7a1+enOCsJGcbqzwTxcJY1JZO1cgbrozsnzYZ+2gn1zf3YaJzjB3HrWv0
BkH5IGWtgWASzdeo1EOwtvitez0cGy8bleJBLEad/1fRv6qu0lRrNUzkU1AhxOMmJTYgtMundlmI
TVOTEN1/bWeV1/O6Buvx317Rft8Ue4g22HbHPKKg7d70daT7dspNbx7th5LT9a3H/gMimfORoGfi
oirzveOjJVVH63Eye+ebBoCOaKEzPBi2jeFoAm+lSOWI7CtqYoTH+6aUNprqzG8QGYZtx1EF8PQV
WdZefEaYUc7XV61xxgnbufidQqJrOTbmFQ8qZ+2FuhED1wFN26hNOx7UOoTZvRjuCEedL3MdIywQ
5/LyJTrEoofVvbYpskKJ3lt7PdVL4Dqtf8usRLoBiO48dedgI5bMM0wXDXYMEHJLd5mCoIuJx3or
VVm/5eUPLL72u9LbTxAjw1sU4wSfdG3/EDW9spPjNtv7Y6pfwkDFE0Mq59c0TH9TdJj9ZucQO/iD
pOvQsbD+veEns9XGLrhURdPcimWhyUwPwwJc4jJAUxcpUkPJhtGWFyVFFw8yWV4PTtFdxHgxDIOn
NaaREwZowGmSxZOdknm8ZPvkFgDrwFetSa9AhzCIMDBG0zp53OCDVl+MoEu2FdKac5IhqtBGfT5Z
NpXFqOPNo5UN0b4AZXx09MjYE/YoDs40D4esGse9JEflMdMKjH38PjoljQ/iabDsU1JOeL3WBEmi
LvE3cdvKODDI9cZ2ihGhK9BlAFD9lfxEuU5jq7v50J7gBlM7yB2HaqCq75/mDqsfzJ3H58gAj9zp
bt+FBKWCQn5pyEGvwlHWXkfbhuUN9/QN75neraJpPPv4UIGgzlOvmsIIEhb8OJ5NCD78dP6eNPba
x4/snex1A9cmWrT2c/RELenvyJTn71KifSfwi7zcCAiUB7a6yVoezv6gb/vlCHaMfwd1YCUWDyMv
VOYEpJMSk+8FdYlqp39zqDXgFTAbjrBRx2uNkfpC45+BrtVnx5g6UMj8AngzKndZowCSAd43XmJo
LUzKx12uS9GzLznWxVJQ0woj+FDvkdwZ/rDr02F6103enRQleLYLfinKlBdgA+TxPaIAcB2UQ78T
e6lxsq+1QTnkljJ4xBKLA4qgmFfVpTLYcDDk8Fv3q0mfACKKIWLtj0Zz6RGNf/fch4+Z4BPyAffj
iLaqstGhkcBbZTgGXoyyxcqxlbrXDgPLw+jLGfgKTkkGb5u45YDSY9mEaOesp7bA53LZVPUJ0ZJu
FHux6ae14qJOjF1MHhDJmRYvBctCzUP8nkp9Ko+jk1Q4WLAmFvcxYk204TTO6EalRGnIqcb6f+w3
A4wqEaj/17HF5h8fbeEjsGcm5P7Rdt9FfP4YlfMhS9+bKQyfuef6bhFbxl710Vb0ufYkO5a/1YZQ
Ws05/2bLKeKrWRU7sSV20jXnqe0y52wY0g500XxxugZJYZu3b/1oVa42WMG3NpCeERQ5P3VF2eQ2
twM44KtAydWIAUB5uyz+TTDjATpI/L2K6pjHTtO+L3b3q8ToyjNx7qMMxP2MUKA650oVbsCZzm6i
y9X53iF6mWD9M07HkqdorZXcvVIig3PzcgSxixh43+zN0XKtoSZn+Z8P+evQ0pigF1L915QaVYCZ
y4fcDyA200HekfyKD549SNapGwMMiLAOxfFF6kMkJKp11SE5XlNzufsqBRUGemh/taH0xVIptXcW
oYKzJWNcEsug/r82lzacuodztCxEGyWYyhpfNLIgS++9Q4wTbVUtZxt9wBVAbLamlq8jsDBeF0+E
96v6e4RwwSnk+kMJJuRvfTm9WiUv7fXU+E/5nPcepWL9Te1iaJjWmD3YGlCVGIjbeTL6YVdQVQvB
MaJmH9uqvZE6MEGWu/hgydElT+Vqk/Gue5Vh7RIxIHqdGrVEYL3IXvh24YqYt/2WmBBQjFnXP/EU
ffeb1PxRGv5BJpAZQMJB15TUCVPpl6JsTfB9BBlIaHS/x8k5+Xle/NCa+JukE6XmbkkBPVVDhtHj
hqWDWjBAemZzNrz49dDANOcFQvSOVlgewwwpoOjNsfA8+f3cuKI3TsMMz0uYcqJ3as30Ukv6Z7Ic
iYxH/pDW1ZPoi3WbmBOgJebk0UPZytIlxkmI9cCYowexJhZyFnzMqlzt701iDTfU0Ivx8fna694r
W5m1jUlEuaLNakJwk3aD7hQ46Oo+7v458pCdG70wD/6sMnaOcaVCifQ0Jk5JisgneaKkytGxO+Uo
o6NCsx4p23QGFSM6xGK0oQatpGVMLUlTtbnvo/jSj3IuIdv95zB/DDGsGA2ZOPj9aD02Havemkrv
67ii209jPuKPkbMpSSvssHRPMx2EYMvhpaFGIoiC9Y8dRcfXR4ovGGayv3F0/fWrTRPf4P7hk5Nw
CfpWJ++bsPX+17/pPvqf4yo/swBuw9d3WM6CWPvjyy5f7us7iZ6vD+3K7CEG7IpUfGu0tnwslmFi
gK/XhHnEqugRi0mcfrGq2x3ohuG7Q0boLHXDhtkGdmpjc26SqFrVGFgEEVKzoMm/GUUzwdCjprGX
92boz1vL6X5Rljt5KWBFOfrRqwnWkbqJH4UDH8wZun2Ytj/rzHc2zJmONgjTqFIjTzGnBWXr/DAl
LLLjzpVqbuSAZnVw+LZDjLHB3cquk1feM3eI8F70pnfcnp8dXI/pufYriou7FyUYORgyP4jYyaWX
m5MVo7+sqHoioLNOiW4VuvotLIaTRNZzKrBEnEAwlEvCr5BIOiTofXfoiHlNdZJjJCm3uk2kqxzz
ylviZ3St/KPOXAR7uaVpGHtkUmly/mpTMHFx52LI9ve9AiJ5XlaDXMI3VbqKDjRo39oZxVXV9kg5
56emempSfbgOTIRaq4aFnvNKPsyUjAAvi/kiwYtUYrKCQw62B1VnQXZoR3dEaqo71Bsa6aVXRhzA
lsWU+rd6QMefFUcrGAyq/lkURItXaMzGjVrAGhNtOQSG7YzLGgHTf9u6mYkESFN1W+GiV9iG/5At
C3AUTmlV19YE15S2cHFG5jDXeVlEqVbu7MmaXLHJHUS7xtAoEAw1X0339sbU3yKj1Q6iyZYqFS7Z
OGMX2hRr0SYWmuqrpIlgNoohf3RAzNOm5uuDRbOhFuR3pyLfiw8WbX44uKbTal471WSsly8pOqNE
zo+GCYBwaTIIq18sS/KGIIxvRbkuEARfW0WJbuTMf49R5e8HRTsDIk9PI2ZVV7GwZ1j/YK2Mzb0t
nfocEzfI/IksxRKSRl/D87o7JEZiXAn2G1/7dpG5ngsf96OwbXDRsnlp81M8hmajtLdf2zgkVZu6
SPUVdb70h6WhHpfJc9zYD7PD7KCfK3JFVadfHSeRHozoGCwbWhT/sxiN+qMjanmY9HR5LUTvg/sf
hRn3cWMC5SidufWKA1lyYeJdEV0xvOsuZTF5X1fUXEYBtcatCxW5eSjqLLjpBMlualw8lX4wHsUw
sWBKprrYApU7sSnGKlDWPaOiclzsJdpQVKRIEpIz73DjypED55rmmnOFyz0fNK37DPwaSsjSrlpZ
j5NU7PqxjfJfDIOAuSdzH57FCGZ+VzlStGM0c/0VU9TupMAxr4hFrSsOYtVaCW28DMbZuooOpQXu
KZckZ8Sm6ACYol+qlAkjzhsS5NiwJZWsaas+4v6b9MbpPjYkdoqZWWNtU7WKN/ZExQQ4y/BWoobw
sGdJ1poFGW1ltZW/0RwNcjj8lhuo5+imtw3aUC0hfjASD7W1FFOhxctELJi7zLhl4eapziOzjTLA
Dk/CLMRfSH0+4OF/1pZN+HpveYuXH94aDvV3i7WKjzn0Qaxh15yRvz60i0qoW0oYxZpYDKJQclnw
UkvhpGgEXdttHZWM9xgDfCmm5/Cr8Gqp85aZdtfvsjoTZml5i12ED/cFc2SkDmI7E6qHXs/e9EV4
1C1Kmnr5CngToTwyhf7IqAC7QYMkKAB39yAWatWOMwZH9cLf+M+qmjo/okSFgdHkYB9Fd9/PKETF
agx2BuR/EpPmAJxP0g7K3tcZsycsSBI4I7FtkkIUZ/GrG9jLcYnKbGGfYHeAwgz5gr6WJk1CYtf9
mjr9pw8tIi2q7Yj9l2coTwG+joei698tTusxwg5s0yr6ZzjpznpcqmoTDlM4R+442Vr8vfezLdbE
f4AcVrjWA86VhEvaUe5Ur04Cfddi1HYwtaLcm7wkJFVcu5LcbQfdfEn5qw1jRKGPqEPmP8wloNTM
yW2A9LNkeHGNiHkRpeVLxbW1/LPEWga0YV2BBeG52yuHBrJFUJkkurQSEl+Sjqc/TgwSZc6b6TQg
FC1lJUmZT7yfgFsVGj/0LJTWmnEqhno8NKE5fC00PRoPvrqcuWz6zBS1OiD5rQ5OXgEdF6u57fTK
WqwK61WxJhaJ5VdUOznQMJba+WKxYym1CoEOk47/9cIqHSvfRxkggEUjuvyZYiH+4Ptml2mQZRR8
M/1FwzQvNYridBRCcypW25mAV55Zk3f/z4jr9L4p1hxlwN4KAS837wJOIAttKfu7L4xOD7edbhyT
pfZeXAdiES2bAymOzRw1J9FU+gbmDoHNbETYGvTC0cCUev6/fVE8pkpT4z6q5WjAFtXY16rVqcM+
AfKFSJ5zuvAhKh0bA7EQm3EEhViJpN81U8rhiDFk686N1eOKIsXj0bILT8Omqy3GyQ0yrHVD/Kk9
2a54i1Flf0vs56eTjs9KuYB1mY/gG1tgOIeUfiJ1vlazHt1ocs6KKnRhlJEoncvwZFILcw78bkW+
vXGHKbtkCo+I3KkMz4GyepSrdsUtoySFTmSxrLo9uIHl1XaWb6jv1d084CBk2njSWm9t3eYbnSQM
VexdjxdLE2yiFiNKPXelPiM/QpmgxwOXm0b8oKuKuZqUSVr7UostTK9uYP+Dp5tfND3d52VJ/A5L
oqjRP6qhwrNwSjfgl6K1gdCvaLtTGNSyy8MRZXJYFF6DICPsToBfqSeJSelKMqnXICaogpZqBZQt
2gzV4hHdalThEqIgOb2aS3XA39huvBJERWMTa+zH343FibF7B6sU9p975xRMSbyKMNjy81iGa4pF
aaQQru5lwLdaDB0f08yq/x37KLJlKqlW42zYWx/WjVS2u1YNOQlw6CLd5EzrIVrxZtCpixleHXsJ
XWIEyXys+Wnx6F7uLYoCO8Yy93my1aQJIbBEvX83SFtmFPOK/OMnk+dwbU/o90vJTGATUaZjz8w9
dbQ5Nng0yjf5w4PcmXaJfRtBIO3IeMonimlxz7BxYJBz/tElKl00810AMNgObBmvrU6HOYXqKZR+
tz7eMvV4Xq4gNTbbcxrOvww6V3nDg7LiJVuy/Euhdj+qDDqSyk90pQw9Zk3TQL4xtHDMkWPdIyB6
KpIGB1wTnRgKbi8lnKDpiMLnRE5XZrsgRWAtu6Pavvk8Lzwory6+zPiDZqRwbD7LrJwIJsTcr6jK
mSB6GeeukjZZ0Pi3CeL6XNnfyxRXvUAOvk29tGltXgQHpfeWCWBvauGRWrmN4YQ/JTisbjHiTayM
87tTEbAgAKlIvywsEuEaadFeU4jkObF8g7hgr7Qp9fywf54Ue4MRLuUjIaVYki6TbeUNSUp+JJXS
beZq7LwpTMuNZL+GUp67Rpz56zrNic/0+cYwpeI0hxxwaIkMRoryEIxxC5py2nfyN978w5UzWf26
q5+aBKvWGr8u4vlr0yk/lLYHzwIgydYwPW77VypyNWBHcbjCxTNzmQ0qqxn+qutgmOq205i5sRXu
DF2S3R5klxnrr4DEKp0iSTBfKfOjSvbyGPcVG2KorHQ7RQsM+qa3wOm/+UFVA3Uqfsbz+6wmwNfS
8AfFuZnXqC9YKL701EuSdYGWOhwdkKlLbqMdO9sj1jZOnUXIjCJg01d/E74BYWJ+xINxKUaS9qlz
0lWGZcpw1mRm/9zT43WP63BbNid/7jCQzact9rwm7rJ5uJu+45xNvPo5ybtPpcNQXm6nqx4z8+/m
BddbEAjEGp1En84dOgcy2VEzDNgw4JpY1UUHECz+1nOS3LrEFFjSpH05MskKdaVatVvOveylFgF/
LAWOWrmpM8O/4W3YrkntxKuxsl7MMfO0vONGIIGhTdN3PO5TT3FIeDd1G7lNk71RL4rIseUdekwi
/JKo3jRrjIQXn1gqo8d1I6WvwPxvoNNst3nrTQh0VZSgux/2dqT+LKTkZxapP5pKwyywhswv8w5F
hHubD920sTOSBZFCLbudUkcUTsG7QhR0zID9DVPxJMfVpVoCVfm0JGJ/aY2F9cLAFw4plW163YV7
V69HyVzkzuVDH8ZuVJhES5ZC3SoY94XCQyGjRsgE3gfrhbumGaxiZV9n0YNFIYZbpsUlS4rfmWbt
q8r81kS8eI36NbTTzNPldEehCvEgv8WvZfDR1dvDocXNLABV7VVUoK87LYbIM/SJZ0q40atSO7mS
kY+er0k/bMhGod9TiB5pax1TKbW1zO001s/YvJGGzvQtUYCtMRPJDPOXfJQ3Oq7eGzs0qR+mZiUy
uMyk4t2Ri/jQr4LQXhhij70WQhtPX6e5TT34M89hPf8oRvNNLaZbb67UzKw2ZjCeZ9CciQl5rsF/
UjHNcwHG2i4aOIOFSkZNb/aJ71OmbW6HSPLsCK/7jykqP50gfTbL7jSa1DTKw2vYpruGGpxk5JqI
22YDkg00TX8KAQdS0AYYrU4NLyl5A5dqT6v5fUKVN9Jd1RQDQdwJZhx8aKABeFcExufUjp94U2eu
lUovjQ3Ipo3UjyZLfgzg9LRq/EBf9ouyXepite3cR/tOz54nZOSrVC4eyw54eQSHqU+oqOZ8POmY
iG0L0gDU/GnEjpp5SwISmFqzD7ruhqcRHoI28fGhtX41egOagicsHttYvec6yF8Ayq6kD1heyjnY
pvSktvktAc3jKvNgrHXH2Y6ms//IGgB90Ib2xWi08PYTiuUnyiNCfDRxYz9iilFc0A1TwmeBTVf5
RZY+kR2iwq3xQ87aUyIP7x1file/t4giDEif6atTS0fufE8Ul5Vu11mc+uCi4ExfGOq2jYfdWPib
ZtcM+abhtHCT4M2f3OHoktuLmP8PoICt8hIRpdq1+KnJDcZio3NKClifnZaQT8k3Q8Svd7D9X2mK
hXJCfVo+1m9m155Up712drrCz+FWtsGnkfHeiIQM64Yh/bDQ1MMnLfoVqRlcHnSsP2euDTICYONz
pg21MjCjGde2JlNg3G113jP2Dm/LRXbBerRmHhDJxKr4uXRvZktQeU7t0YXD85DGY+NWFkRAWafg
SMuC58JMf5XtWLtZmw5e5XQ4RiI6rEN538vOo6UxiZxCyNl50B+1hll22fmfXcvvbu7UjQnM22r6
s0b0DnJK4oG4M6WUbGjlgxKldgrk7hsMQgqdAkJoGrHDutc4yRanEcuTmRu6knmdajkI/m3b7eMh
87KnJoMR1SeSvFE1mA1NHT1iAN/6sO15wDGTvDk/5bHrTgogMt7GjJ3tt8+SPoHddLpPvYU0PkkR
dS/dZ904m6AHKdpEeBQ7ieOlhAhqEhwphfFeLkv8eJiEVXq8qgIiAp0sZ0Ssk1029/Yek8k3KwLe
wxO868ufSsvceBr4eRbwdeLopEsFDnMDDMWYy6WKHhVuPx7qJKqa8O+Zo+oURMVvTEZDV1c60kra
i9/YGJXk3xXIdfZco5JQcATzIxt/zvzcBdXRZLIYtPmld0ga4i8C6uqMgOiVufarTdJiZQSLV4Q6
/pgM3gASux8vtsOjxpy8xO4Wh0Ge5iYGUnEDR7V6S9SKX8ewMutZfjD6bGQyniaubjMHM1PqNoLo
d088uz0axULIMkZ4b+PwYhTDWlGNkYkVphmRBdvB7K7SMJb7SEquWsCEHE/aXDXyrUZkqqrmgQlt
2G8RaWuNmXkEhF7MMPgO3wp2akLNXqhU/AK4aKTfBP2+RUWy901txBm4JVt5yUowZiDudTel2nY3
G0HtNRAxnSFexbNxrjuH2tTulyEdsFo+RRiz5gShAT5Se5eUa6SM17jX9Y2cVx9AFg5dPkN8LhZE
82elY1w9Ogpi/SJ8KXWLmRA1UDZBAreSA+adRQRmkhL03N5StGRgDWkNq9hE3GNOqEKMb3EHArIf
JjzbTXWja9OzKpun6n/oOq/lRpl2bR8RVYQm7QqhYCWnsT3eoeyxhwxNDke/Lpj3+2at969/R2VQ
C1kSNE8/d0q4AiO+4VQQKgEq+W3aQb/NWhyHcz/SrH1sje/zeAdz5kcGI3VDLkjl5xrfE1HiV5QY
0EZm1usWWqV2Wlrw5quCM9/CbfNwD3nTm5Oi7SwCjzauqTyJUux6DG6XSarc4IOKFGqCQL1f3OVI
/0iZ2BTjhHXgzz4yPnVLmXaB3mOWjIQUR0OWp1mGvR0Voely9pcK2gEKE2ITI/Qr1PhtHOGRlBq/
DastNtZIu9/ENYl5kxaiib2grj7EjqrjKmdvU1JON4rLWWKb+gcNl28ylOWpT0GtdYD7iaiiVNce
MezLt1BlEFAa2lZNS3N5gR/TI97qOsC+k+6FiS+tNo4HW+sd6oBEeljNNbintG+JVmFH3Z6UmLOt
rMWmyeSPJCuQI1l3GGNu55L6eWhdUn1pUmysLNoPJI7j2jlfLSjsUnxNmvtL5nOyhcgmOU27B7sY
ftrN8Asn0cM8TZ6la+/lGJu4JQ9Y9CK+CMbaxJ9kKDxwEFWKpz61H7rGQZaR5Jfe6QBQKhUg2/2Z
mC2J9rnxHLSPnVCx6sZDlAQxEndUO9iOUXHJTHEWmsWlG7bkOYFj1Kp9k6w6+rIYtlGs3hM48kPv
ScV0u2IXRtNjFJg9XED7AUCFAJckwLN5fnPcR8dSIInoixdf3o5e2yYU2BSY2NeF20QvtxMutsSc
b/q6A2+I9oosLkX2A9s8F7AzOHBOerWMDH9MNFZivcZQPS58RbcMz7lrQgw7afrBXSAb3O3gnBS2
P1Tqm5JlQC2dvg9GPPfGgDC8DBu0yu68sG9/RRXUe9M4Ul80RUaBMdgbk6qS1ddwU9MjlbSJ63BG
SlXselrZW7wNeQiZq3gB3NyiMjTPcZKvyY7eInDKaepyT+nxBkxcfTra02sp4swP9H0mAKQLdKho
UEPfIgemFN1bWoRLh5qVf5Dwq7lW7XFDACupNTqt5NUp+wQR6WSlP8aRu7dJqvdODpQcvdUCEzbA
wxEh0a7t4qH8JQMyMtJIXtsw2hkEiezcaTzJVP/MFAS7UYLz++I3VLW/YCT9ABAvdwoclU3FFe+7
is3a0OVSGobmWkw7FxfgaaLdDp+r2gZpiDtbiSywQomQgWolDdq/LKAXEsdfZZCdVVvB1DyRJAsF
JtBT3BwiDDY2kJbsTV3qX4OB7VT2Q7PsYh+W2rutKQd7HumfuLB5DPlVllid4tf9hd/MBxX1sKv0
6DpjOYyzb5p6pMHiQjDf6ogI1/uRuymXIoLD4gNKDNTv/jf5ltfAJWI5Zo7SCDrPe/vF1cbTVGNG
gs8cWfJGfetr8VHwY2GJ8hCnrr5XlsjlSE7nzFRxfY+LbhfHrNNUan8phxeuUWggkOqX6dDy63Da
8zpQ8C7E+DY6Eiv0I9V0ZUsC1v4FIWmwGaoA9tCXO75WjvFKb/vZzjuqTYip5gzjjOhqpBOnLHVZ
pjJFBQYFL9cmJFt6vVUNveanaunvlQaXKoczQcP2seTL2xSD8aBkKS1DYbz14JZaOPRb0n8WPxU3
PEemeA5n66BlFOgiJJSP2YkKAKc91rCOjndr1RkQjXESpmF170bhg/xm4g1AfgaUlWPUP2SClZpV
o6dJBmJRhPoW1QQ1THpJHtTwjAFptoPDdZ/Y/RlYAaGfkl1FFrZbFoHnYXFunYwn7SMsnA+7a14a
lRMzNV/IvnjSrWIrQnIKiQDGBZwg2emuqblakHXBED80hvrWteanYvf0lWG6NQbZdYlKMybh/m/P
sYFioj9W3TWt8AFnAoAGt5g3az+DZfHqKOF5xqkQS+1zqlszjbvml6zGXWUrLxmRxBs7MgZvKCm8
VRM2Q8DZQhXTFaWLVFyoG1Nkd2XQfhYCCUXUzZhSQn+quyc7EycjtxpPVzpqqgL6vYpB9ZgoylYs
+bydq/lIwYmiT8pfUR4dMK64q+Nop6bmV+TU9KlqUECSVIlSjPf6JK+pRaBoXWVH2ROZ2qnShxX+
kWoNdFGdhG4z9pMU4Dlp4b8FBcbBps+/cOqimx0XkISHc6Fo+DtZWrRB9BgMxmPQIqEIgt9zoTzr
RAmNVhk9K+k7nomFOeueEqqwsQb9OuE9tjVa7ZfdtUfdjZ/KAWQdBeBXGyxfdpS9T1r/mhboqklb
wP2q5DPHw3VKh0uZQM8Lwg9KiA+CVaONXfY7U07vnVx0eSo3ciV3YQTOJd7jOmw7avOlUznuQfGi
rTHRmlVjnQB4nW5C9O6aJFKkTXHOM+KUSvMxdwYBgq78nMPhrFZYSLvFRWcKF7azb8vS8fIBk7ui
9eMhfouzWni/K1P+Mo3sM5ASrqVePuS4NbZ2zuRi1aQtmS32eKe5GPyA/HhYTmi1NXlCZ/SkKz3k
dJS/qCwO04AtYUQ2aJKoNPW6oudshHM+C2OrgqniwRWiBSkGT/XaeUxISozT3RzaJxSUH5ao3rN5
vvX4fAGrWReukFcrxa1N6bZuUcLBdMK9XieePXQQjhXSopL5injpDtfaeV+Zhm9ib8D9RyOPMvMc
naurn9X+QKYDLvrQwEenw2SdDyUN93G0ad7Y9FM2BhUdZ3FxMbKXTqRbAlTv66h9i3og8OUUnCci
piCWqLvQ4kRBP3Gds2BPR/wtsNsrndtbgFE+qwR0aFml+aQQnTKRP7WR/jMfLcFCL6KsRU/luLg8
iZYbYxE/rVSBUKUpQ/NYHliNPRGq/Sbb5Ber32dUoO0R23wyledgi+7lzZTnWgY/KQ/gY0SUKAGN
+rMCkFNrhK10k5n6Tq4fYBnR1ksmg5KhCsmHVM6lLZUra83XMae3O3f2jrzsYlua1sCafnR3+YwV
zSyy9FDUl6JUAAg4gO+kyi/WvZsJLYSIA+cwzgq6yRzLSkKywtEJ7/p4YNGIcwLYvuLJxCS2eDL3
U5Nrd0oGglWhRACJsFmoOZGKPEPbT5NbHZHHxZt6IoNp1Iz8UZkaTOPttNmvm3/2YUOfcF02WbC1
kXBgxC917lUtYeN2XpJlsKQ/jW+OiDHjJsDCssfJq9zpWNpI0hE5vVv0kTUB/9Q2OuXA59nNGoVq
JwI6fZjYs7R5mbO62fdU6PXAPayvaUDG7RP5wh9dmy3KLu4+szIchda7ezv4bZPZ6U2Z9gGPjHtN
A90tUUVIznH2U+kwVC0NSntr0L6DwuGiocLOg+DTSETn0SJyttgGCNfAxFkt+EwW05JT3cXDUrJF
yimy4fAF9q/I1X/1DfTtiUk46IIjTswYpNOxal391U0x/TZ3clIu1fJ28YLAGBb0qQHne9d5wT8P
28OCZIm58PopOc+q9ZjLm0xEv0my4akIQZ8zxznWUtDStG+pjprcdr7q0cTEP6zuJzN7SBbowFVy
2oZjfRJqOHhNbXBFuKTAoyq7Ix+j2FZhNYLht1uK64HL2jgWvSBQx2T1djDCSGA2AbNDtXAk0GyJ
J2pq2Dg0hrWfmPJWJ/3bmC9Bi2PS7wMj/z3Ec3NpcdoIaW+rJitlI3S5wU4G+IBh+G6kvsWTfXHD
33pjgMnW5KE5LDhl7BRMj8lTPrwERoy7kMMaLQqNcIPEejO2eDmM5eg5bsLa2TaHDZjqPolV7TV1
ma3xjmV1S4tlzMmH0uKT6Oi+WL24ssZ+ttT8tcmdzFdqEUO0CN/wGEHC7uh71EyqB9GDaXAhHdrE
DtE5pEnVeUvb0+91xOo6v7G+oK2zQjCkmaZ7gkx5lX4ywMJ2qmN9zCj584FWZdADrmChgsQdxH1o
R9ZwCrlLTpE5XmpZGoqm/lnLMARUDSxf+lJCq6JhZcqvNKnwfimGQzbRZ9Yy0z3q4tjmbbeZQoCp
Zqb5ZNvpR0eTj7tNqWwKSA9NVkbHMOmXAlr/aSJx2dCtDLE7Get7Nc8BVnTzs1ygp+C9osPiaalC
7dqeG3qW0GTruxBpYEcx8hBYnJVFSbOzU9Gd9NcefZ0HR0X6bmHikj4Be1hLYk1X0fGL524AL+OE
wRkh3dcRLhWUd5uxTruHisz0bUO80WLIf6IvfwnNyss6+jYjjhraQFuTWkoek77C8YM7QlSJwKu6
WL20g7rLqSk3k41yOp5JLBfqzZXC2Au1q3Y4RB7nKrE3Vlr4kU5gyxxycwhD0ZwG+u2pA8E9SccX
q4BkqrY/QM34/YsZ6g8d2SBukruspK3OuhWf2sQieqXf4cWAi0RVxOfWBj+tapr20hgVRLH4QWZu
7s+twc14aN6w6PELc6k/S6Rxc380U2bSLC5fCms2DrZewmYW5XQnmgUTqqHTEL8Bh89Oa+rajDxx
tBu+iDgtlEEgwG5oBHKhscyyzJc8q3PP1orAw3KlgMuJ6lUmHpFtBQZQyyV5y0beIp24hI2sNj0h
xJKnUJ1Nkby2Ft9toLXWIYlTCExc9sh8XmqLT1yZvCV6IjoxocW0BiRjOf2r6ZoQi9P8jNXneArL
B5UWCmdUsQn4VfwobbD7bmqWe7y3JqcdQSM9qDNVlg3W41uOLL0k7A+ChTvxwjkRq50o9oDFBh4x
O7e/lBHhLWhlP1RLtI+5Hvh9Mr0aA6rL3u5/NAFaT2hA9b4giIYpur2N8cwg5bcgJYi2TvgpDavb
2k53F4Kh0jh0dYxRwom2uSW/8G/mK5qS+17tFMKnHRQwvUPsRoEwoZLwaXU6dDphIx0JmwVnshlg
t8aFhOpfXsTUMt2MhX7EqKScKStMzjkhta8xND9U/Xc/zl9YzxBugVG4Wd3PjaXijBPQhw4+MN/i
1UK3dmqGggLIEPeaBpEJfQ9l6K8DGLNFik8S9X4TKT/dWjh+p9UErsVpeQH5s/1sdkjHE2A6wF6e
qlHpsM5B3EvFyrp2j7GP8PDESLfcto+JEUx3VqCCbbD0EQWUHDssx52CFzw85KdWydRd7dzjcUFh
qE4v/agd5kalKzzWP9oeRMQaWk8Pi8YbB1ejUMxm/vvwEjXtz8wCIjN+631877DaZxHMXbHvR6hG
LAe6EQA6chVq9kONbvwWkkeilIRZE+60HRrlqy77n0ZIrlcWXNIObqXovgaHhr5MaMHDrnxuaQqQ
9+bi+1tYND+MH33A8jDBvcFHoPOhLOq1yJ5Oo010QZ4kD4qQuOebE6fcLMtNCRVlq/Ws+ezFE7+R
xbdqDJ9tr1KxWMNBY+7ZL6bbQ5l9wt0gvRL3U/BeVsa6XT/yiRLOqiih/WJm+wgLXMiG21RJDrlK
oHMdGPdV4yZ3ZcO5bVTbkC95M0kXeiAguFa5ph+1w3CVjm/Ant06oyBto/uYpvLGHTahCjY2QiKf
q8sCHojcTcki2G1ZdxDaBkF+ll8JIiuWCsmTrrqBF1W0XqPSjPmLxkkWlt2tsFDmKr/otQ/vSngA
fVWxdhLXvgFmm8fil20v3iyCpVHdQKzr+VU0dd6H7tzc4uXBpPuWw6S9W3dZWUWUEZ0HmVp82maJ
oAnGQw79EU6uzlxKsLqjuLj41/20lRXzcCC156SLE84D9bXBXmKr6brthcbBsSxzK2b3NYwjgcqN
nnbZ5INfByxk8gEdRLKpx7I6VmPz3Nty3uuJEft9nV1HKGNgx6BzRp1Vey4ego2dLsVHeASrBYmj
hGOORaWPTQXdYd+om+7aS+cxK/hCiznb5FKrr63bSjK8dw43fUfiydICb+A6dquDiSY/bcY2Gj+H
TsNF3AaWTzrtxbBgFsrmXVY4uaDoohTKfbe2bzmI2FbOovEoWv0A6WAPxIpnzhK0MXwn9bQNrL4l
vvAurbtxh/E3zMXg6s7hJbRYq7As26W6jLxBSenHaMOdRv4ARc74zZSLeZTt3GtG/VB1KW0YK3zJ
JvBPwX0pxEG6VqbfI/nBSWBo19g0+m1b5OFOyUhGqDTnt23C0czbl7Htg43ABtmzJ9Wzm4n52Zi/
xOgcaoOY7OS3bXGCznn2qxrR1qp2S+2nEGJUTOFpMOSPOoVM0XJy6c0zOo6TW8PwCYPID+IaF49O
39iu+LUoTijEcSdpXN3wAt0+6zCvM/AXvw+towvl5w6h4g9tiRkPpQLaXvIF2OKryRBboiMqab7u
xsDB1CbJnl0LnFq3ySjCC+TOKqdbb4AemCL4Gd3DQGFW8YJh9jsd6n5fX6YuzfbQMo5TH9yIC0H6
Qi8i1UaoOjbHDKfpNS/M73oeL0J0N6pUbIujUxowgrNTgRDU7FLRcXYv1Rk4ys1KIkE52+R0ToxD
ZbZHbSQHPR+flGnWLh1cIB0e8K6MD3lNidu6xreeGt2msJpXpWxn+lwpNwO+Nx1lZgXpqXaiUwuW
Rs/tQxdte9YIi00iZ9opbetum7n0XBFxtsQPGc4MXshcX9Z7bJWOcCa5laeqjr5fvmcWcWLBaJA4
rXyHZveRivSzraOZs1/fDxW/i4gJLyRvfWfNzXto0IRMkkVOn4CgGWQ86aUTegKLMjoMILYmX3Nf
9zuIT8ywd0mb/OD3f7Q/a1m725B+AW1amv6Nq26UgWWVGX6PzfjY6Pa3zNpXZ2qeQCECT08UfPJt
grNcHKWqgOWA0Bb2DjiqQmqwJaBkE3ngbLp8rljyq6DOdmCcMEr71ILB8aoCntiCZhUt8nxWatmW
2J1jP1qYP9xNxrS3uYKKsNznTNyBpbwZXfwbc7OCznM17ksVWhvy96j+LuzmlZwputFFeavETgu4
czKn467sHnLR435cfOqpAzd99DsnhlKnCkkuA7pTucTPKBMEu0D7svVvAE3Hj2b3MkJJ2xYa1ghQ
r+NKhdPrRnejOWubJI4uslRIrTTys4VaLS2qfN9OpupDmzOpLgavK6y9NowhbmOyIoKletQ5MA5r
XP6puKtZlIYoOkl3jBBeu1XLDL+fZPIdldViOtUejULhc5PKKSy6OJS3LMKWDLRpeNHmyD3R2fDG
huxxx4w1f7SL50jW90ZHEAQ21fwb8XbI4bo6dMvRe5sXK2UpVAGXe/GkElxlpGc89R6gf2P6N0oQ
qxEQYyTcCebUvmoV6Q/y1s6qdiryfjcUSritUooy2RzKQqNupSccFzG/3lj4TjRf4pwJKIiqwldl
exc6BLeHKrELMI40V2l8N1OQK/dv2Vj7dd9QArThvaJR9A9F+RUC6FUJYZRuqMRbZdI/rLa6CbU9
5G42+a1GvZu1qUU/yEAslOHIEgz3bWh8SnEKDWZNcgJt4LDfLhyHUpjI3Hv3m4yUD5pfonJeQFD2
IzFwaFpOBovSKKSMGEP9hmDlFg3qLR462B7aUYZZvtNoD1i5dT/q7kLloRyVFUGKE1xXWeuvzRg/
w7CkHMWHymx7hBqFdS1m4ykwkkfBnLJz7G6f1vPeldpdwJ0csajXlQBkRFP6SUI3ksTOJK43ejUa
W2iUbDkhxY6EF9PkdM3RcsdltJ96bWe3LVUJzUaXzIKNVLKzGOuvIOm/0gasIpk3WvWYVV3HRYPk
Lyjf9Mj6ikfzu+tL/Pr1raFmco/5PXjZhLFCxardij5pyQLYy6KmeabcjHJ+jkz7JbHHg6obxyqi
VFVa/Yz9DnIPAUen44ZoNk63Of/WhOJXquSGgTVE74qdWXGHVYfPusA2MP0UhiCHLT3S1H2wbDpx
WVu+zoG7radZ7KNW++GSw1pV7s+oWxjxcXRWBogUEO1IgcjHs5mTe1rqNLhz54eKi1sXlDcMj3qY
V/1T1dOLaUPEsKVtXRCOEWgXyMccIcPGnadz0bnbeDZJUWIIiMnZwCcFmNXZmU79aJj5R92QVaao
Nl77ENLU/tkVtJcNF1mB6TwNrUbBZm6ZckGg8UiAhit+pAR0IjfBXsw06o9C7bYKLNWK1NAx1m+W
ZpMZim9gQs+9k8FhueWBC7zORWpuRFSgTUfqE1TmQ2U0V7MeHQ+skWU3oXUbpTLus85q/AJOz+DA
fBzbk96BBofAKbXyCycHoh7prW6GGgdJeKm6zU87gJdnmca61D7SgmdujDXJfW3ed1r3kqu0wHBF
WhTpewVhd+NaFCUUigNqlQUGxE8qxnZCDSeaA1S/QfNeOdquq8W5s238UCTJkClzNoYWdklDs2sv
gxTtRSvj7kIDYgbWG5QD9JFh0yhyPOaNkI+JUNJHltXL3+uOskH/iE8Rt00rwAsyiELNq0212f/z
NAOVsfeJNaxu6y7oAOAQpvj59yDJECbM487om3MjH+nDVI/QxZ6kinnHussg3vVauerhz4BlVEaA
6Y7/Ntr+PRCNdFT6g64c13GQrceHsSK+fjnq+oC25BAhqAS25j9b9zVW03ow7ExsXP6zL4sdT8PU
57aOwLtrgu2S0NA20+Emxv6fB9Z2D44ohrt/7RfUBljpDABa/xmvVRYuFuIMTqpf/+7OiFa7hjCM
1oOu+7NyInoqMu9Zi+ykXgX3CZmez1UAcaqUQ3u3blpumS4ZcLMfj0n37NZhdtIreolFOHTcOVrn
gQwEL0N+03qFPV4Glcl3felUu40XQtY7rptJ5iZ7hA1i++fAYTCcySqkaba8bZ3hOpdqf4aub+W4
8hXURVzWdxpiIhvnwAlpSDB86Kr8wHJa8dbNGOXpZXD1H3ml8H+o6s2otOZpPY7GK2ll1NV5PZBZ
QOqrCjfYrc+2ielNcHpR1WTlw/pgZlW9S2suLayyosjrrBKviyFvvPVpGM3lA28YH2oymJnFlzF5
PEewrgC1/h4nbaaR9UCxp0mh79rWiG+02KNdOYzZPRD8whyQ8gGLOntbhnH/mGKpuW1wVXia6sry
AtQ3z9RetRcOVvbS0n3jujOH12jGz87OTPutGM1ikyld+S5q+U2oLHLJunh1+iT/NcoC2WBifBUz
RPbMKX+3IxVFDqYCwlF6vSqZOGb1PhipaDb1mW4VlNwcFxphJdAPiCam3OkZPZf7CCzkGyDiZLRz
9ZXV9oMNw/8zHpKfThHVHyprAqq3xv2pg91u0iSbdrEMiUZxteqBMHl8NTObKWgJXF73halEUjkr
FD99VT2sT2ihZjNJBNJfN9cn6pjmUBJmCuUOh/ozToajb0Ex266b7XKA0tYdvx8dHPX++x5kPZfQ
p8HRzKEqI2+ubXWnGBouxMuY9fgumOB+rMz+z7+6PlE0QbcvGjCtdch6/FFR4fn3EXh/WcFnQ5F+
mPuUuEgg0BtpQfmhq8yESFAZXbjMFL9VxuQJE4PYqzWzfc8z5aqbcgjBiB9mJ4h+V7n5AcHbfR0s
3SECuUU2O9gZXRW3OilFaZxsfXB2LF57rv9cBxc3+rch6N/MEiuXyPRRD/ADzen8UNjS+jlaeumF
4TA/ulpc7lwrx24nb/o72P3OntTm4EasabM1qlR9gVGYYJgU3Vdq+ljMun41ZI7RgmENQBNggV0a
VVdOHICisEyvKUunvYHXwiVNRbbvKlxSsgKAK0+H6ZKaRrs3ClgFhQD874SWX7Ru0vc424QXzdWt
PReKfU5ThAAlEy5X2V0B6WQvkfYfDDOJHqhGKOk02/oVZnf4SlhfLevwTdOG0+M6NDZnha7Mf4aO
ffOvoQYy50eVjO9935rMvl36BHsqOZN9th8CvE1xW6adse6j4bnvKzlE/kBc6FbWKqhfMDzkekOy
chLMvh7Pw8P6QLys7RnYSezWTW0Zp/UocUNDmnvJ1EZwd0IvG1ef8KjH1fjndVFCU9nRg/oOEPxr
Js0Poyo6/XD971vpYnuDTonVoHMoSVGBYzkgBkaX8GDgKryFtDP6676hdIIHqns4+jhuggkxbt1n
D8Z2mLBnWreGKMivWJQd1q31QOjT3ENCeh50Zo6xPpjCDAhu5hr6uw8+Zw2Ua+nH7r/jwD+2OtZ2
t3WXdJ0CS7f6UNZEqI9Z1m5VfYBdQQOl3SmJ4LcjDjLyUSOix1TmlF6W3txsbgsQAZad9CZT7892
U9UY8NHH/TNy3cQ4n1bT8vD3EOsTpRm2NwtIHc9pBxuYoblpwaQe1sZ9oWT8E5yY/5+doWmpB0Wj
xb++cB24PqxPoEMFDl5ePM8S+njqWsdwWYBWUW1ce/o/tzCvoLXgGvhO17AB5DHLe11iVGHO6HHK
DsDRsIvvQi/dhzhEeONW9NPX/bntPmH3oT65S7lbVchilKhjfFGeSokrlDmRNh1MReWv+7uIFdHQ
yVdQHBtzopF41QToMjeJnNWiQTk1NmfTZv2znUguLcYeK3NTOa276iTl2XX7z5/r3r/P9y7CtSxX
fv9r/7r5r32m7mjHvEr9waGHSu7VdIr06Z8HVW0e4o7POgv44nlkm29agvhAlal8B7T7MoW0PhS7
eGk1rT0KyxB7R0si380NXD/wgH8RpQZ8hsKj0B3m01DDl6nO4lcSLwk1ZsKElaH4jTGdHFy2gikx
trDCmf+K8TpVVf49SUw9u0Z/C81GhUFaOqzYB+VueD3oWo+tqAp0v1EHIzwEecHSukXa5ej5h3S1
n+STK48YZpenQsdmMLZnCAljt6tymb32KiDapGTaTkHC9W4FHgfI/e61r0N5p1V1tlMRiB3LLsxf
nGk60owsPrTBKFE9BcEpj/rkMRDh7/XtZt3hF6zG8maXeX8NQlCGcXnB8n/AoATTSuAGFlYo9thJ
fiZYkl7WB6MYu0slOui1poPFgcIqvYIgeTH0WIybdQxazuVPaNpo4MTpn83/HmIdnkv5mudZefh7
6MyAFiyUvvW7CmnAOM5HfFvc67pVpAjQ7B7b+3UzqWGxQE89Dk5ztQEE22NDBwR2mBp7ZaXUr1MP
rpoUovppz+DW8Zg1H2WWv0LzGH4R0XzpqEe/m95CklWEJNiX86Z0kAlsFBbySzvaDdG35CMMGScU
i9w+RyfeolNezOVKu8JhTtfkJiZaer9u/n0izZScHGR4lj3t7lv8ovTEiBsYUp8dK6rcXSOh+A6j
1Rwjo7tbt9aHdYi5jFs3q0VdJIaQfllrP8SjqhwLB11XjkqdVXqPiYKO+GobL0+vY2olUL0soyda
myZjuK3+Ykmv3P15ia5lXq2H5u3PYH6nq0ayhFmb9gOCIQ7y3/f48/ohyGvOLN6jgVJwGmU77LwW
HvZjmObFY7AsOWK1hqvz331O07XblBYY1B0s4VCu6Pe16jjnSk/qM1qWV9bE5rOKrAq/MeteNjaW
sgl8cpsT8bw+aeJqv4UHIg+qhCfY9obcFzZ816w1wh9xUNq+7DFH0JMRHRXyTsJzeqRuY249zxks
G7cMle8d+FrwXfSUpEbdms85x/IhyKbn0TSirUwyBEQwBZ7oZvojx7o3TMN8muuAxqmts8JEZMfa
HFN3Q7TJZn3WNkA6p9YOzsDzGIzGcXaVjVVfbRhrQOh1/FnZ+V1dJOZLbUgbTUWIHcicx69SoYGw
DLD/7yvBUhua6k70CV/kzystZixPTo1+D7ZEx92usuchQ6GEgWf8kAQBvlFaWwKRZPZ+mCz9lHCP
gA6TdyDaSXlmfmv3U67aV8H349tpajyUGfF3sarYz+NiWYQf76aqhLNvumCeNvmSwdDZk3YB6sxo
XOK6tewqYPBf5PLwZ1xbi5JsC+WfV6zPtNNEQvIgAiIIEbeDcfswErtHy+iiJ2nhWRFj9Oavm+sD
A4RtdY9U9osKCOOhvwPWfQzQBO1AOiDDMXA7QTJtH56sIqsvQzTkfppn7YseJ7/Wn1ozfsfmEH0l
nKs00yeCLpbXOFgVncTymsymp1AnonmZjQU+GIJvUfx5TeFm2kZ38n9eU1nwUtKsOCGpck9aO7kn
IE/wrUEHkKiSItyl3Btq0rB5qlif+vefFMHGVuniXTZWeUdIgUDHR6rupuHT4/JMjvoUYsKwMVWH
x2LZ8fehzWICgGG9Ps8Iaf1uJHG9iUfjXBZ66sdmorwikr8NnIVfZtzfi2YwXtEtFMDizf8zNMi7
21q6imi8l278z9B/HVXMKhnrZZXSRvzQ68L4oQa1fA77/7UR9x9ab+l/ntHc//XMv18jXTnsmzqA
hDJXPcnijTpyj0XxDyCqCn/9M9UwBIiXB+kmOEw6NxXfrlOdLuu19c8CD1qFTNX/u3fdxhm+vpsN
WtbupNwVZnhCMiL2GVDxHai8crfuR/hO83TdqeWjgy/yMhrQzy0266jO0jrzsA5o1r3rn+tD5Zhg
ZXaXbCTOGf+MX5+ZtPC9c+vo9D/snceO5Ei6pV+lUethX6MmB7d7Ea5l6EixISJFUWuaUTz9fGRU
V2RmXXTPchYDJAin9HAmaaTZf853Rtr5u5BbY58NDMzpeV3cBYVe3C2feAt96SimHt+XD0Go7z2T
wv2y68/bojb9Y9sOdu8NjAMJdtgLL8vEBvTJdZRbG7fOYZd0Eu/38vF9m3ak3PHrNstqR9jAWhTB
MjEyw/BJA/5+KopOMD49fzQ0FF/Lp2XShjy7kCdFN+/LlOGN9eV9PnWmdJvkcMyWnbE4Qmr65TgM
V1KkaVuH5sqjRvbDMXhxclfFOAj0NRVeLXB9yo/vABkUd6GIirs6G1084oG59kcj/3HFvlMA/N6X
Vqbprqm0mutlx2UCWrm4a/fNvOWyoO3Rhzm8cuzwaeQkzXyYKDdeCEOob5ZZrEzlrjUhLS2zhoVl
VMOreV5mYyde84A0nirfMO7S3HpaFvcx7NbOIkMuGYvxQ6tT6qUL4R6WtZotbknSnO4JyrYe22J6
O7SfWfLUJ7KCp8ROVDzGDVwh+qPzn6Vn0ARLWzOvPblKH4yAZJK//rXW/NfyGhZtqSQNH97/2uWQ
KX9t3gJornHp7xYSes7jYtuVIbroGZb+Rkefeervs3Ub4UTzkdAsa5cV05DRsi/zmSg+ZXpW7Je5
Ma9PNJVYfDJ94ye862ILjOM72G7DumU8ezO07oiUKcpXAaCCa8mrENFJgU35oQGftWz9tqNrRmin
a2/O9YjvbK2N79CbhXQt+vuU/IszAPmT1AbvgzD4+tEfcB35/l2t0ud2Xlz4+GyalHJ6J1Pvw9CZ
yYqB+Pi8rO2chEyMMX0JddTTnUXEztBr3ocG09i2aJJhu+xlGD3DkTJJrr6W+S9Tcl6+0tOUOEN6
pQI4f1WQJBRym0LbLbNjOn6ayJ2FYdVWT20YbJav9DtqY/pE8rVUmfFi4RpLY+/SZSYVDyEwFxNk
dSEp2730tU3tJdGdAF2o9TiOmQVu6M/Vg4aG4X2XaZpGGlEQ+zaPVtPGdRKpxzCS6pGgJYYOM8Sh
QcgsyBsCZPrx9X0LXQbPfWJml2V7Uk/anakwWi6zzXzAuYo7H2vZp29yewVTxN/5pr3r5NjcDgV+
e14AkNo3GnerAJIpTSf8Ft3LSJXfyHDK0QmGc9aAhdt26jyM/n3ybDvtF9/Uim9pYCB/ceqPpmHX
mw4y4ZnRSOdSTXpNBpLvfk60er1sWnvU+YxeeA9TRjbcKGKeJHbTP0yVr26W73MwKWbKqV+DCqmi
Vg+8jGmpfWoxVW7K2PE+IBy4LJt2ifFJeQIPouHo/FGM6Cy/oQz6euXSj/rXb0jpQ739hjLnnWr5
DQ2uoee4qL8g31XboE6tbSbSaY84IF8bgD2el1nVpMXaiITxbHXtH2snPzR/mBWpUe8pGuVb3M7U
SUwteRHkpK/FKJorYvj+UOtpuwebDEdUi7O1Czfv4ziqD0igrd+99tRm2vS9q2kmgJAnGMrZe/KD
5toynllKgAu9Wbz2eR3t4GXl4O+yvjozMkdk1Pzpl1kJ5JmYYatb0Q9g67ruR9wRxEAHXe5cM93c
BIMWnykbeauMcdfNsrz2DLRAGJ2Ls2mXm7LriYwIJXuYfkzwiz94bwfoD6Zrkaqlz/F6rivOloUW
dJ6rkxAVT9mMbytVE+mbplEQCeYVyybLWl8Z5YkCAhT9hAIVJLBt1oT2xWJ88+LMk2U2ynrnNBEu
ucwty5ct9Jz6EUUfFzJ1kWB9n/ftSzKOIjvfRqTerBYAO07X5wrQ/2McIphsdXQWCwjdndpnx/fS
R8rp0dvyKnNXUjfaz9A2cJurb9DGeYYhf7kPKyvYh6CDdl6UFY9pT5Gj04T6ZvZiBQBavgqoTWsw
jvoVdCoJaDKLt0OttS+N0J/DJu1B6hCUNRb+BzshQyXR3fQsq7onA8QcofaP4R19DMzYRXiPrbw/
m0bn3NvzxDLQLdrl/ZjEzkwUkxckmCf8f2gtGyttDsbEa8X79rJt463o6LIty5bdVIQKf4xlvltm
lxUibr6DrbeP75u5KKnctsxvMW8691kdtLee0lbvG0CW4dUsGb++H6Y13XrXTZj6lp2WFVLGwzrN
ogDLBQdaluldMRB2HeeHZVaVgbMt4go1hCAbxw/tDx5dulPvIwJYZttxjDaQasR+mXXT8rmj3HWH
mSp4xKG+bTtpf6jGEAOb/6APiXWhdAGCPxS/I8MSu6Sp6NIsy5ZJHBftGc8VtmW2FVNpboOpqQ6d
Kj6hBcZ67gfGWhde8tCPhX1nGV8kYwsYZ4irOIAxw/I6ryybMn0QVizWgurQZln2tiKoPpmjoZ+W
OVCK9p1ffFk2X5bEti4OvLT+eJwkKwWqiE7bNK5SGEm79lOIh+rtGHQukGvX0yfML96q8alMJ5T+
9bkBiuG9Pr7PBcHb3NJWDVAu3tepn+b+3G9p5P7cctmPmlP/aPTUqucG8M8t375vXjcDd/6H/fwh
RP0Y9oewH9MLzsb0YqfBg8xHtQfHkl7ely+f3pbVAwWzHmUDm78vLhpa+ptlvp3U1yxEmE8+wyXI
7fKyfFombT3CVDEySYDYv1YEuoiHH+YtN96XIsyPSU8O5dth3o+gWm3c6MnM7puPv0yWY/FSoG5+
+9t//fO/vw7/O/xe3pXZGJbF33Ar3pXwtNp//Obov/2telt8+PaP31zUjb7jW55hCoGJ1NYd1n99
fYiLkK31/1WILgqSofK/isSwnc9DMOBXmLteat3UnXi20XU/jxjQ+Lx01hgX84dbw0lxiiO9+BTM
r8zR/Bqdzy/U2MyefIb+junyrl0YSvGAQV67bLJMvLz2VkWD3re+0eLe50WFkIBsGyapdW0m23yb
5JN+tWhaj9SGOdfQkqwrqvxqp+mhvHnfbllBzY0AzTIGmVzFDIraxb4uvP5iF/lwWT6Zf36at4Cc
UvAah+40omtyCQz90MWyvK9ipLSBNf4w5xfiYEf+uP33Z972fz3zrmU6juX5tum5hul5P5/52B7R
8YWx+60hxvXiGHl57aXIrqRbzJ9xb7fUN+Yl9cYeSSZDtjGADpknfyxOGh9sYN0GF43i5jq3hA3w
Zmjv/dhtQCiwbAgcGzmpUBGuvn/NV7L5WmeNJH0meqmR69/GVMNfhPGSpZ18NjFNPaRouZelnuyS
ix5gMVxmM52iymBqwPPnfWy8B5swaxvM+9J+QWuRrSa3yE7L2qJMfzj+UP1wfM0Uh142GC0DndTT
IOiAdbTqwujzvz/RvvmXE+3oguvctTwdy5dl/XyipVd4vLCGxXdGRHp4MZy/5QyHuc9JtUFZYOyD
lrec4/fVfQkWtS2K49t2UStxCsMRPUbW1JwZ1sEPm3LB5c4oCc2cFypv1g8vH4PAmj+6xh9bVbbz
XdW8d9Vh5R9gVpkb5XXTa9fdjC3j4RMBMVuRG/Igc8t7sgP9blmf08thxNyocHIGzrUBb7xqlTe9
Bm36NDDG/EQb8MsBM+QHD8I3ERquhgxu6WQPd8p1o7Psq8syByRwvPtjuboj5xkCn6qK4EaZkB+R
uZjrwHrfhF07q3jb1dCsZj3xfrIvE1QeEegQEPbx8CCC+mkcdJ2AN8VYktfNvyXUPrruZpS2+CSg
/+8RCzlvs84YXws8rI+mR0hQXNo5gans/T8ddd69MWEhLJfGf/3U/LVLc/i1rMYmDqPul9l/PpU5
//573ufPbX7e45+X+GtTtogE/u1Wu+/l9TX/3v660U9H5tv/+OvWr93rTzOboou78V5+b8aH763M
un814/OW/7cr//Z9OcrTWH3/x2+v8LMYZiWcNf7a/fbHqrnZt22f1ujP58T8BX+snX/BP35bvWbx
72VTxK9/3ev7a9v94zeyU62/6/DSXHrplmnblvvb3/rvb6sM6++0NEQdoB+wDNulZSsgoEX/+M0y
/i50z/B9XRiuZxqCe7XFrMMq0/i7bZp49DxG6E3X8/Xf/nUC/niOvf3P/c/PNePn1tVmkMnRDd0h
lMEUpkUA8883fQc2BaWhHK4Y4v2NXopt1Q3WeVZ+7EKSsJ5LayiARsXw/WIcihixKC12cbWLA4lt
masmF9nXMC/PavCjbWAW19iJ1jXceToit7nwtSMPis+x5lVzbIo6EGC0b/3quUdmdcvL6HDrd57z
nx4bc2v1/sBefpglfGN+cpOUQQfy5x9mFejKfDrO15DorR3KvxWhUl8nqyG+vAsLnK9utNZzmewK
SjQrCeiDHNdBv1aR9b2LJpSHg7olX3m4UKMp9nQzEUkayrk0IGhE38g7dzYjAPFI90C6SQFBFnwJ
vOCbSvt4L4bioXSlDrGgbFZ0TBTJi5U64ULsdo4ofu/KqD81MwtmHovWCrKfQwVElsY3OaUdEtYB
6AOW2BTaxaAjq4n6u4A4s3ULS/SZ/BjvhrYciuHGRj97KEZPe0QuZBKwgg01DJv4P5xTh2v1L+fU
cR28OL7tCs8Qv5zT2I08xx/xNk9U6gmsAY+hLIJbOjd8UqFY2RVjIcuApBlrMXLe5DOGkm+eRRBy
7NfGCckycrRU3CoQH/sOduemcJTBIP6umes+CcyiB9zLN5xo49n3vfqmCeyPeBbUUWWYklWlilM4
iE1oeVSVerSpRSz6p7QEVRA5yeNAf9i5ydIwxgVc4SqYXxKsAQFPbVNF4qaDT1Z62a1C4CCk6hJS
5oF+jEavP5ku59Kf7mZy3MsY2muFP3Dd2ch1UmqMo5JHt8JuHIOMQ1lgPzCENO3J4sxfjO7KsFF9
Ns3skexK8uz+nDCKOiDuRf/xQ2Pzx83840up/teblweMcLnKHe5h0/jlie0iDOi1KgM1Yn9JiR49
eWljcuoSDcQXUrAkMOKTsmznMigLJACPLIeaBECQU0e6+NEo7KvsLHGOu2JjRtrO79Z+XYuXf/93
Or9cNq7uurrnmlg3xDyZL6sf3p1tQe+iQg17FYbWHpE3XgonJ9gi6uO1HB3/P3ydMb8R/njrz9/n
C4N3Gc/Rfdf75davuP6nuonKKyVSPbrV9O91l8IT1AzUUI1uXccORycqGf+x5oa6ERZ5lb4sT77o
UDtZ4sF9MEc/fOlMkR8QB9CcuV+A9FPsjLWXMsrUTQBfblcGAksxhM5LOVGVrQwXJZIInMt/OH8/
dz5swdkzhGEbaJpx7/I0+fkEuq4Z816WoyaxTOKyo+hExPQMLsCWVPFisQqdVODaJRyJKFrtzJtC
dmpmghsq/Ic4NsI1cFpk7uxkjrSGbaXfLZPU8r/rBaPjZswtOOpTuu5JmTwNE7jYFoqsIRtadp1f
5xZTv+0JqkqA8h1rD/NonGPjnxDLHUWMOaJt3OwK/wiU0pS4H/wcOV0UHcEOR1c9kXg38GLw+g2I
dlFYqardhhXY4IDC7UWDSah3xH8VujEc8YKbK62Vv3etiK5aI/DroGJYyzgGqeZh56qAae1DJ2tP
Ab38GxTDxfXfn3f7rxeS586PR9PxDWvuAv583oUj7cK20Y2O3qoLBiLrNLu/9+zmI8lFNLwqwajb
eD0DjOO3VPeS72ZOOnxS9q916qI+Ti3nNtIScUAsQWqi4QYPyQhrMJ63pThN/2D8JmV6tVLzMBhO
8jkpPcq43hjdptE4UnLJ0V3aMCFV4Vivlh7Mvd0HHAf2GjgBGVJqcldGPd4lVd6fUflJHKW+dggL
/bE3GBQdkeLuo8kDu1GLYk8BpN4W1mARUurg5qEbMYCwwwlSZNcQk44Kmk8qHapbEiCaF8u9X6oZ
Xmt3F6Fv/v0JNnz3L5e2aRHzhkuMdx2Lp8rcKfmhbXAaTPhQNczL/4+Q+X84QiatrxHP+J2u9GkT
tOFZMwNiQw1/D7W4bOVF6TR9yh/MTaJVszxEylXPe+yLsqffJ6w127F7HrX+d1XiRZOpeU6s6XeC
bZ21GuOnLo1es6Gb1lE6fKlyAQVf4nrpXS9dkSsjfVE9B9K9Jq2R3mStA3gADbMR87pa2tOlkGIT
N3q4k0WOHpbCr9QztWVwbUPqCAj8gA5Y1ZHxGNa8JlDwuFJaKulH3ZM3hUITo1WcAeXrcX73QRyv
oDyT+IqLgdDXDElPU8KQGB77gmZUUplAZOSWK5F85+0MF6g2mZs8PlqFu2p7w/nQesbVib/VCXCD
1CUZfpZuhF63TZ3mTlfGrQx9KowJtDTRFdUqdwAEu1Lb5dwG68L3YBqZ5QNSJB5Ijtpy+362ss8e
Qsu1PVKsjpW3IoHW2oEppmhpUcidKWSxx6By7iAU1kBapGkF7rB2NqApfehO+seJAU8iKo4wNq5h
2EYnrYMUPcv8PduX+8ZpNi19zbMNtoPF6ccU8UbUMq6pZ8M3gByPlDXlunSMhyRsLnjLPOoc+cMU
WpzgttoRWh/tMnXUiuApoFS8JsBnVYp+U0j11R2GNZq2dNfpGRGhZW3emuReddUqKCsTlxu+zggd
GwKMFTziYueFjn4qBS2jji12jAGS7LUajkLkYHTy5SmVUHJlxGh94jVrO8Vgo1z+95Lha1xnD7lb
aBfDo5VEC72v3GFLRoU4jC7UOm3gAis8BlaC7pzLEgOOsg8Dvq0bawKaGHZ7PbF5vEf1ubbHnYMz
FCBFwqB9WnCmOwQ6DEQbN6iliQuRCW83uLWM1H2GfglaAM87rqObHEfaSjNauXEnaqwMvICpUsah
cTXjJu+JBAXy+bvbp8dseLHs5JtTym05NGoDZOEBk2Jz9mz3WIp0XJUUdLZI0DaJob6YDDZk5ASt
tPih4zk/M3zPRY2amRSSpGrRoBWw4/sRK2e2J333hB79ZSBP/ravwKGQ1sh/mbrDRwAtgp7eJMrH
yKwMfGSOswH1T0qnITfgqUDBtXp/cUN/q2orPPoBeK6keKJUuRNeTOmknP36wsK+E5OHOg4FVkVI
XlRrsm+TBeLRQKe2Icd6qkRICI5r89YNvzxHvmf1RMBCn6gaLduJ0bnaBmmaDjZXBFgGwSzAhHp9
JLPb/aK08JbMK5iEbfoySi2lZ1eNe+gVxxGJ7MZOxTEPyfqwZo4Tvud7qwzQaMlkEwWvucNwnMnL
xhZC0ZbeencUjEJ7Tjhe1ZObZLdEEm6E1XjgEOBiTBMJJ9jR+o09JFfZWvB6pNXcJHb7hPC02+qT
ftZc0A6Dy608kJMz8X55gyPmmZctdLn+c++ExI1n5VkXbX7ojPoT1xDphYXn7c00J4Mgr/Cg9ROw
9tr+pHmcv8FW6aaCOri1SjyQucwEvBiUimWzcTPARRjlHg3eUG94bBd7TCXxytBqjWh473vf1kAy
7LZYa7F7ojv0xc7yVTmfaRgO08bytBctNmn9nPCDchG4K/hX1dT5K2va2XFyGWqvh54AtWbEIp+U
ER2lcbRONpV5gofs9ZQQd555eLONsb1riR9PGusgkYDyH4CZ0XEoYWOsSG+Czve3kwKa0wHegBL9
OVWqv+FEtvhOSTn4ELXpYUilB2DImjDxgy7xZXel9oJq1DgMQYucusK21k+Dvo6c+w6t7MYc6TR2
uX9qRtjOvo83U2TUSDMBvEWXyHBq7aRue+UZJ5IjXL+zH2ORgUxMyaml2gd0FVGy0eSPRQDKKUCD
sKJftMe7UOx0GzWROhsS4gOIxydkzmc34H946qKDpyJvNQZ+um7j6dGosbAN2GawfOjDVpmv3GBq
l8n4OaXhJPKiJfzLqHeEU5ymNC5WVW/p6yENdzmG7MGHkj0SAHzTJMw2bvWCQPThBs/gJyQUN2SU
xBCVEiJcTOdjUw9XAtc2kE13MjDk1nWrbV0CGZE58Pg4ytJtn1L+sWJtNyQ4zwNtGKl5QD4SsX/o
sbWspWk+6hrMVESbtADog9Zj2T1J6t54/6n0A3pzt37nn7oA4wIDE3d4WB8TNe3LMroIFXyXRfpd
l9BCdTXgg5tyisfDRyKFsH5GgvvO6uFOVTBykgFxcgff1+olRH45wQMtPjhAxlYTF/mNQtSMzOem
jez6EOXn1m+2NDBxZVpf+9jfj2OgfzRsTW18YfUnFfratWhLgGDzFstkmU0pvN4KJxpOgT0pKKLs
Nu+vc2K+eiHfraZJeyCNYNhXCoVmmIbJU9yJ35djtLhTtFLJD6gvo62VC+PYkwl3i767WE3zMQrv
XqFv/AJXIAaPpkdXgFHtOZNmsDaBjn9SebNZjuVOIHhcnuH3hjaUB7pi+U7m0ImSqBA3E859V6ua
b0aunxzGJD9qwLo3nkESBMMu/UUT0bD2hcw/ayRBLZty6sn7SEOGRyI10nvr00M0Tc19Y3Hpvh1N
XRLGx78artZDdsfdJhjNP5I1prY6Qy3PQeV/tOfvFTK9qADa6ihFuxlEGJ17OJEXvFYEn1j++BnK
0aYHLPCNlFXsmbKWj7zynAZ6zdQfiBhTStfvhYQVsWwmrA+mVVlf4MXMoJmiuR3DQT/aIE+3vWji
F1xXL8uW9mQRAxwZH2SIw5LUT7ToWhteIwghVkFwgtI+k3G3Lmu7+UaYa3MjHDN59JtGg/E4Gnu3
c7R7qzYoR8y/xSKroBFF+2UoCVhvJi+6lW7pH0n0TbdKNB09eO9pOUF6Vt/xuKo/ZHZrbrgP+lOd
1kREu32yLoHtvZawv5ZNUcdS8SnhJlYpoc9Oaal9IWMc0CapBMsmPm+7XuQFr5oN1tbTAaX4poP4
XstwLXul/RL40eOyaSjDhz6Zhw1q4W2AwJSnnOvu2phAs3KHPOUOPM3bifQ0IEFI7B/0YGr3HrTp
vd534iEoyVBZjtarHBet59/IkGPYLUgwqY8ISERN1W8EcheJvPzaWx+0KTNekauBAlGNOJdZ2V3x
3WEcnTco4E1hCv+SxB0eY60JzkrTIjwTlKmD0SzQ8NK/7PUvuQNEgEjv8jJaPbEppR6tlyPkK6xV
2VfhUG3IqNBcAsdtqeADBMdp737BrPv2pzSS0VWgFReP8feLXklQqqXHM5loPWJR98tWvPIBwOC7
iAPRzPOygfAT73XUHpa/xwmgABZjLK5pZnVnv7Up+k1T+6owt739QXgeZzVHcB0rPQFz6frEw9je
Z5f/rGULxiEaYMN5fUvjaZ+i0SBNFc/R53Zo33617fcAbecclozu9Knz3YrgSwU0hKtyOUbbhPGK
ExTdhZ6dn/K5aZo795+cuGRTTi0CK2rsftDepaHpHacM5Mac2fepGOV2+S2BidnDKJ19nJB2G5v1
BCyx8ElNj8ePyYB7fT5OB1Ljpnad9N4em/oY8syF1aAlH2FNYXXh/yiihokkoxnuWyKBjiNgoS3G
N+MDrwcYhtgCab2E6Y7paKor62DkxAtRjFpJwyU5Uw9X9jANr7EHNN8WY3yqobs92LX4ClVmeOXm
ISlmZnF5BCxdxJwk5s47CCM7My5pP2eGGeyFQ8cmiIz+sw4Ybd7RsJMB3Z+E2Tqk2cYUUQv/q3he
VlalFzGAWjnX3va661BR0FqOioP4oe+FfEqa1jnYeAc3ZRqPrw4cEtpComQa0ioIeDr4pP8+Gwzw
LX8+Fp5+xbDWLB0Jhls9gw22HBCS1OfOdtNH2ZrmMS69ZLMsL4CeZ23Xf6pGjItTkXT7frCNl8m1
9sufWJpjSILkqJ+TLjbvbMplb0d0UtCUIEJxNCco/NVIW70c0gE8gJYh+ugNHWkKGmQGZATpR4GX
eTmkGkB9elOsn0j/A2o8kkoFrJpcOK/1STXUUXm1tY73IjbPU9cDtJl/+1BFB4Z5ppcS4dC+0Qd3
mwz+9KmCfYF1crqjzCEx1RI/OUCOOMYJfFHpaZ/e/qrZVRTEJSju2LZgp1IXWFa00URmvFs8q8lB
QOOn9HEHmb52CNXm/0A5R3WgTLbJdyXngJBWxoiN8uHt7GCjWWFyamnLA/dqR230dtRGl889A6OP
rt5nx8HMEPzNPyLTTgYP+s9eWMutaRZcMkPpPHtNTPeU9ZquAQGfLzEZ9sHtctmNHl1DI9lhP/86
KB7dIaimo29BRTV5thPC5GJBRz3Syaw6NInzGY8QefOmXcOAwz6kF6baOXgyLxCobHgZ40RLqHiq
ygfwk+UhcU3QBCjFjrql73qB+a/xZYZsQ3m3STc9jPgqLqXfboBqIXSjB8sj5oszEvqKtQpSTu8g
xmx7aEIDzDfKL59dr6I8oyO2y3uvfC49/xAn/QAbuTaPA5y4pqAPuIhMXZNedWhJY+XHFN4muP1a
Zn1mGGOfJZ79Io3ZRjzLQqTTGdvI5R5t7WrYRKqRx6kjoT2oiYRfJmFuAM4lknj+TyME0oOXyvXE
x8EmME8q49QMiA+9OUPvffmv2y0bLxNzzuN7m50j8cJiOi27LQdYlk+q4TuWj+8LacZ9rDG2dSOJ
YqLvZOFdTRVxZRZeMKW1DBd47XjhWCXEUy3bqLR4KVxM5XFMDygi531Xet1LHH3MqXDxQpxn+OVU
dWylVR3reZJKwbtuhVh9xIR21IO2P/ZdzMkV2tr2JpKQOEXbzHl1OzEeNEj56ErRZUwWgbBKZpKH
wJBsPHXrWtJ520CNaXdMy6475vNk+ZSeBINTe3MwHlP0cTa26GMnvpfanL8WxVV5XCYwa8l69VHm
hz2RSn23iRBOIZ1TH2NyWU6wBQCoZjct8QMbywY+4ZpnNwQtu5we7rJ2Y6QkopZpE9w4Gh2GpFbP
y49jdLQ6gp/JRUXL0ZfTsbO+YHYpTxo9lW3hxs+6IkmwbbsnkUTDqk3ZoesbzpUuBPnAcEZivYSf
NC9b1mJax4dvVutIQvmD+LKKXCT3ReESUXAOq85cLX8Ypmh/XVb04rDp8YsnwEz8p+14HXtqwe2B
atTuojxQm9JQVytB4C7pWrq+udGLvD16Hmmc1Wi2xzLkwVsWQhFfIoNjkEZwD83Wfrs+3o5uN4Ru
Lt+bx7q/SgYwLSCRD3qQ7MH8pvuJlK9NSFNFiYWMuImq9dqxGXJI4kwj490FwaySdqW65h4opNyJ
iEJqIoG4Gq17JhyjgTKDh+OGKjQFkcoH+dv0LzFhgG5ZY68Off9IZ9Hq7PgYiaQ56j5JrY0aGISE
ZLiyvQFC01zWqyrYqnpijETRms5RG4Kvfdt+S9yAODbZEFFUm1cS3ioi+pzbDNDx2hj6FyJqSF6d
78h2TlBdPjVUzhji1wgk6iILkysuDljL5ssU+86FSABgde6dBkDkBHCX98OkAozKrpe2VwqqBmic
ptbopye2tUncGZ+nx3IXuM2+lQ4ogcAgykql487WMQeYSpdXLZ6SQzipFzTr06lDgH4qZuII4Cei
CMbQuYB4NbeJCcJ2lIjYKUK626AMzKOSunkMBtKDRyRweJzoGvNoIKdOI2DKLItb9E1bch2CU0jE
o6jweorxKbT64C4t/WQDmKjc2CKbHrSCUUa+pyK8jzHbFHXpEdu8y/gKbuqs1/V9lWcGQiL/MnaV
C4ksoDlx7YjuUF1mu9ZMT8kc47lM8sG881uBMb80zt7cgEVzjOr7JNX0Al49ah/hal/DNCZ5w+tW
vIAFR62UL3AdNm06kFc/A8FF3R6Fxi3vqs+2l+rbcTDuIpNUVLe16YJ7yT4y6ehsat78ua9VDGCZ
2Fdl6M0Om+8570bj+D4pnZkDCkvvRsvLL0GU+0BwQTxGjvf29/fAF3lIZOaNrBRmyDiRx2XCkJM8
xmQwlGrAkAH/quuS27jI7G1mDN1xWVT8+Un5CToM136Z5jjcbBhGIh51bkMyldujgY1wI9zhY5hS
E2e0Bj1iLLgTw2qdySBhOLiNMqIC5+scoEFDawimUR3xv6y6cEKN5qXjyYaglCalT4ZAwMuRy2O0
znz5NllmBRoWANHzGsHwuVP25aGff8kyyU2iboMCxthgR8FxmieEI2ebHPE1Ot3IJJOlvJZKAJSh
lSe3Vb1NPOH+8Sn48xMHM+EUU8tPk45sOQce4vLJGoIfZ5cVonLXeeJU+7B2iIGdJ+jjea7U+XNo
Gck20snkXSZ5TTsWzHnN78tAhVNZj0JrpeEXPAYmYcRRgvY78tzqhubgWYYQKYLJHMlQYNcUl+0x
Mmc8VF4PK81yh8M041n0qgJehpsUpHSYr6m6MTTq0bYbomcYmhKosSUs7MVSEwM1lrgPOvT9eVCV
p558OzKEaC/CuQYL/Q+5QzMXSjlXy8Thbf2mFHH+dkpknpK/kvmMUs5XxfJzUvJDdwHddSKyCtOT
RCmkr0LayQliyLoe9X4v53ZqabYkd+e6ZMyQQkhwx/CaxIsF7ziM+uFoW9ZwROgSUA3oMeZNvjhC
CwwPaQvQa8nEzV1uNaMgRfNt3sfGR95sdjD6ZOaWIry0chPMoV8dMfNsMjPgWRwZXOzSMPEZu2Gx
jQL5lIVGeRzne2VpDpZPvywLHS5Ev0PXbnBdyK70NxVqg0sy5ckmi5polZZpca5wrbQMMpc3WoTf
bRLhsHNz0VHdpTNmlBbhkmm9JT7buwWbskWqN71SgyHBbMbA+SmIRvjt/aGvtXNNTfoiBwwxhGaw
HKKA407p2UTFM2d8wxKK6s9+blxiSqzkDjbDyVPIwzEx2P7wAJXLvxZoDEpTU8fE/z/snVl3o1iW
hX8RubhcuMBjax4sz0PYLyw7BuZ55tf3BxFZjsrO6lrVz/2QpIQkWyELuOecvb8d0KkOmC2ZjMRJ
2Rb1nhyZ8aYvC7KLGo1sPQd1JmE7qtzWWHLIAe4CerGGdSUsyIaxCm7TPk4dVu9pswlSn5ZyNJcr
tnWN4gVqCR3eLTAcfUOkT39nWxZllNC9QwDtyZg0lMpVRpdYyVvPKbO14TK6gQC2smm+fBGu2UAs
mM/W0QB2Ju6wfKMTW4mRTBxlJPGVXfgT0xnH2HSp7z4mXfSt0r3istyjF88SEG45ZAOXWBrXMl8G
IGAAk8Rba2pqK02B+sLApj2Y5XbZbxcdUwQjAGcp4+q5Sqt9nkfWvdvnr9XoGxs3lvSUykYdjBEB
jDFZj4VuVS9Ym0HvhSLZtKCIX3IxwU72M4ZC86NOrK9BVkO5LlxyAVN/JJpMBNpRz7k246qoXmzl
nVjOux+lKfh7yAm7cw6kHV04rZxdmPbDfUMISVTfLBtZFyHiicE9RiUGLBaLpAJoFeKB1Hr0W6+l
MGDhUVvJeNsybqf2eC4bYmJJSwgPuBYuDFLarZYHxi2hdWSXoubfBuGQHwhR5tCxmpjlnDneBUlF
SomlxvU4jfkG7VfDR40LbEiikcA9gubI3PFO9sQZKMEydsSVZhyIa/qeVjihW/KVn90uZrYBsfzB
JQFyY0hEZ45jdjvWDSQxc6386PwHN+7wV0n9eXDCUz3EwTpSfvloGwMpzUNH9JL1QD9Zv65rzeJN
kL0WCYWw1qwnZH9DcwkITITKlHirJIq5FOIWuaswZJ9BOHjfZQyWua6REm1F3R77qiyeKwYcrZ8n
4JMiRF+DvFZuds9kyngMA9k84nZN7AhM/NhEx2po65uMf4Wyx/TQyAYk3nykYzuT5zDb2SOjrpHX
8FfjUpfdJ1kykzKqy3JP2Ij2NL1kcmOjuSeeYA3WL7g5aENivthDAjUgTz96lz6b10X+dZcMr+VA
5BFjUXrfFvmntmMZd9a8mbrpipBP95zqZkzFYnP+K/mSudCnb9E+rVukFStRkUkbEut3J4k0OnYB
0zZPxkRnIhbJRgbahsfa0+sy+cWgWbkCI7y2CxF8ODVLCVAuzLXbV3RXIFHq2jrBS8sfyZm8tVTp
vAG5BlMeOAXi7bJd26mrdkDydEYf4/jVSdTWmYLp1XWRIocJWb6+Q+xnQV72jrjF5qFJS86g5RR+
Hfxw4xS2+g4BdoBw3fX+nuWZc8qLZsuJLHhFAOnvUidIT+ju3bt2jKiLsM/ObpfS0kMGiKzejdmM
Z3nlr7vLo0w4GZJaLBXz2isf1MDJeRjNL4TfkeFC8PAum++W1fAFUjCKO6P/UVv6dA1ra+V3bnIz
IgY4O8jqOW3QAbYUMSR0LdO1qnxmpeFI34T2rq6+uinjey+JgkfTYxDAlGQ8+CSC3E8Cznw1sxVN
OfWP2R5YhflDb7qPnGHyS5aNhLBrQ3qT+KySwjkaOkVKvU/JA2fYUO3QJkZPZji8knkXrTg+nHej
du6w5ZXfe5UzmoESsZryA80fIK013EOrIJsFcRstUgw3oPb9+jTaSj16U49lgRXBXrMnY+OTC7aV
M+0vTMRrEvrT0QRefzEneyNIz3vG4munkfnUKdU/pBzzGYCMm1DzYdqOQHr4Epn8NZx8W2EI3bR1
25xGU1nnomseclgWopTNNpLTW2LkAenfBnVN3YT3tQbqqmo7DQdd0b3wmi9xBU2mKTkwKkbF69Im
vHZcomzcghINm+nLlA/OCpgn3gz1RTLhT7PjUOoC6F69T/xA3wH8b2mYBgdJK+lAmylcW6o3DyS8
6fP1Nd9qRF1tF3zTwl5iKkzBOMOVzdhrtpAX7IdqNAkWzTN1SmLJTM/K7VODW/RI92jawwW5RLEe
vAZYZshJ1T4CoTGjiwZqV3/UNiNn5K/1AM+6Zwbby+IiNTPHc9OJ6zpqnweN4BMnT62rqK3fqkpU
D4lfFABX6W8qpwLN9jrkhb+vG0s89qSIn90mFZDSNJAwYZ2w8oXbME32e1QIsE5AlJVSxnbyDP8o
DEXUYBSBPJxozDl52Rw7TDBkgbpUZ42T7BmLcBEDnXmFVIa+Qpjbe6ZfOT5LFzqsqV0iRNpb5sXF
fVFJQt+b3Fj/+gs2RrKRvvGoUgLWQQPV7wAVdqiRtT1gjuTo5POnosuHMg7lUY+T4lx4zHGFgP7W
WcN9MA3atWi6/XLPUrDAuabUlzprkICQwr1iuLWx7FB+I9fyW2UJc5fy19/6sDEoI+z3n07qmKUY
SC9IcU3DIIME0ad6QHghnNB8dbunjEihK9U7BAx6tXbBmpKex7GepUQ6vuHpz02V721iQZlk3PaR
h7BQkywtwmkgFYDUuUBgCNZGMgKQz62CLHJvxrh1bzgqR8TfIq8Bm6bfByshjgXzyYExVfSQpMfZ
WHSqRgW6XtceaunzLayh2RP5PF0T4gVwhVKsHjLogLCtd3FLhoERwJxdiuk6bZuzlxjHvq/dh0SQ
jNBhmm9TZA+DcutrTlF27lwnPWVVMf8L0T8RzuOxwCr7bdQ/pfrYXmheONc1CVvUFR2kmiDYp+44
rQZPFEeGxsVmIgR6G2a8trEI8eLHPUG7egkpqp6NYfZ+9dl28MridZ48vofQkjdm1OMjqUdWaCkD
BP41ycUs+o6A9dA9aRBL9laRfaXDewPkxLgjh9nZxbTHNkUd6ZD5SLCzeuz6japPwJvqZ6XTSweo
vE7nw4TYx3y1wOzi0frQi1TNJXx/h8Q+PZss7eGwCnLP83rfdDR4Y+k9+XMsUYKO9as3ryi14aAQ
wGION9e5cycljr6q67oPhwuLat1gS78oQR4kwltoiszvPQ2s3NQ+aV60Tes85FLn0VEikGaNlazf
BVkcXVm1fDBtpiwq1KYbY/Zt94iwD75LiiXBcWtG+PU7wWcAX6v0Bz0apmrCTq96h9WSocL70inC
TUIE3cFyun6dSU7YpDUnZzPNST6Wvn3UdIhZtQO43utb5GKkQU34vwZ5MANzU9h58oIzkBYL/fps
zsimmet+YN3d4bRKHwow8ZUNmczslIu5DEJQAT3gPOahD6bLB/SdM081WmZZqntN89JneJsm+PXF
vnYbrmHhnDRk97xhD9W3tiFgsb7gztsmOo6TVSm77NaIrHbNW2D+JCiF+GcvdkW/mYgnxbFcRDG5
LAhwtzSwxH1aRvo9B3A1rIhqqN5Nk8LPrK4WqXgKynOrhTVUjakTnFcCkg0Kvdtz/UAW1RrVWZZN
dS5CrvIYyY8+Avw9Kw4CRl0j2eqwf9Yw1apz5ZAbRa18rSk0WV7TP0E8u5RxK4+sTbJNZhq0+aJA
nllmcXWrX4OmjG6H1irPeqxdksCIrx0y/bjCmcGFzldKZJMeXMVJsjfTpj6L0DsKPdVuPR+2+tBx
KCd0w14qkqyjrH1u/F2YhOl148jkWisnzI1WADeCXWkskNPC0zSKZLwujPjRD3X7sdOhLZTCfenC
SsFufyGVfqB1ch/B0l5pqjT23ZDX28Ikci2nT2KLQxPkHDDFtOkkpFdfY6mTWnuDccWbJLZlFeXW
m4WB8z7Cp74izF196KVYy9z3H2KyidaywUbjh28ReR87DNnZofGb4aVBlxRlg7tOUzM5appZPxBY
uiGpyT84rl/DtrSgqxqpLFG7ZA98GjSl8B+dUcKs/PGjaedyV74RkQBid/C8Qz+5wykM46uxY51D
pIK9Zi1TvTfIijviSpDY2QaRicOE8YNPIhrb4QXjCbQM9BQMmOzhhTULQkqvum8xx8EUju+oIbJN
n1VkFOWqOlg0MObegQ+6hg0YJX5uJki+9Rsc8Y39uGxiWrujAeQpTIeXPkUMBYMg2ocywNuiXCw4
mn7ygja5EOozbE14ygjymviQNIF+igGhbdK0Lt7oVN020vuiWRq55HXH0opTQdRSvjqtk1xnb8bI
6S5qocuZysl3NeMcBCmJhmyrS0B2QQ3XGPs8NhODGlAxLx10fa5S4prgDvKlNJNaPUwfNTfOzzrd
2ghK+m1DQePG2ngK25o82qIqYPqA2g99HQ15T8xSg2gPeoe4jDVlZp7YZE5FgOIQ2Vp8J6nbhj65
a6HXXKLOvfIVbBmjJXRqShk4g/Sl7wZphhSA9ASvDNQUB1rcyZOJ3/JiO8yoaGK69w5UaTfx37D6
u88tkX+nhOUIGtHce57AA++eKfIz3C1JdoPAZNuBlL0K9kLP/Rs/KOMnK5gjzfT+UhrzNBD88E3l
m6DanOyLqAJxg47ljOGuPMpWZU92Jk7ZUJLao5f+NhyHgmZFFH4M46mJQI8b3iNAi/7RmMjoqOJv
jLCai2b59R0VcMp8zyVC2cOun6Z5jtknKi92z+BVh6qFNqtlBKE3oIpq7OFxPpIF7zXJAWQcIS3z
RtUxzTE5nHEGpUDhqujAGkicBxKAV2luMR7udesxaJobPzPTd9dwJOIvBCmV/1BIctW6Ns5fsVMz
wLGt75IxO6jjAgioxSrecvc4paMTtnVxoU2lX1JGLRfkeM2pr7SrBlInkNvm1e4Q1pZNEJ5z33tp
6AkfmODR7qN8p+d8G1bYmEqZkiJttHdSA1eRZkzpWYemeqW/txo090RjZtwKkD/Ex+RHy7FpGZWp
fNYdGe7CUaP9H1vGs4FpfTWMdvLQQ+j1cqf+Fk7Jk10g0+nacKJ8rYsdQ21CLHomyYYHN6NzHlK7
uARxShzvZJ2GnCbZWI2H0OJMt6LpAaVD9+XOoKtzM3S6T01Qv6g6N2+WXUFQO9ss74qDVeT0DLlq
JqHubbmsxuum6OlqIrO8Irr9q0lLaw0L5QVU6nDy2rK/DU1/uAWC4u9cLIBMblpEREyTI8sR+2TQ
k2cqvmusSuWmCtv4wDzGXsFObA5M3yWdD19dRUZ5YyOBaEj2vPTYte4b+hk4GrUnu212U01wHNa0
aCdngI9qwzMC5+JeWRxMcwwGNl2L1lbCUGSkOZnRVD04IiCXzsuNDcTvJ+L5OPim9LbEmbI1TRLn
Ekc8qTAsD2CxWTAInObIsg9MxRAjQqPe5h5BPYnp/tqEbuWe4oxYOM5TxTt4THVeNlpNkHiIL5CW
iwsup9FpI+TlQ6Vp4s5u8/igh0Q3EBqh0lVFHYoAgujCaXBMsBzMDqrmLpo3Jen2mokCyS7VpmGq
uhHiTO5E/CoypI0j8bNbRezMqWG1QqtbRqg4tQjNTeuvZBplB2bRYps4JdEWQ2HchBUxK7j9mkOn
0TYcew1+3DjY24pOKgaezDllfeDsRFg+tMp2yKcbnbPrB9GmjshlIckghTpd51chkXgPdfRozudd
X4TOvkv76hFpCIV83Rhrram/pQqZiTkG06boh+JEflxEhVWnB1TqJ7eYVTDZe+2l/mXsFjHo2N70
IQempz/Jrm0uHojPbVxCv4R7cD9Omn095K16HBuO9xCj2M+6ugvGac1Emh41GrimenPLbgKKTQ1q
Ea6xW+4iELlS+YRGnBbBSs+z4GQMwrwpiNpFXjoRl2cVX2TdyNu+/9b3or2dah8rQ44aqKUFe6GW
3MWCOCnWnAnVqVtuCIU6WGZAEC7k713c6zoQ6PaWA41JvgFExWvRi6rKs/di/qoGOcESeCJOfVfW
W6+bB9ihZ56HZTNc0/UpT+DDiLELkPMc0NueVGzo12kfNpuqz55TA44SQmP5qsrpkE5S3cEHIxMi
P+a5VN9M30dX3EbDPfGmV6wO3AP518ht8zh6YhzoXoeznByuy8mqWFs7pmveZ56LUpueXiyDU0o7
qiLzzPYitJCygIg+Dsz4jexbWPqUPGF9nUS9ueJ70R0FDZWT3XYraRruPbrpiJTIwDwsdxF7dRsb
a+7t5IgryPRo1rpKrmOHY0Vq+gU1c76lU6rW3Zjol1zv9EvSG5zRIy6JQvr1w9C+ppoR3ht2XT/k
LJE133jNlK4/hYqPwteyX7eWfVrngIxM5d5uNOSTmK4eZOJeaKN0r9NIi6sYO4RNooLLWbkKPDWn
DIEGCTNqywjRH99ojD7Ivhoewhnb3CUxBgCFYLnt0+rGquFBRckk11PdWU+mg1hzzFXzhX8Sg7Ew
mmNknafKJwSIQ30fWBP9Rb25Jd68oe+gU7Y3HiFjVjA4H7NL1ohsFNqBnxwTHc0TgLriSDfOezRr
tNNGoE52kAzXUsdsFoT17BzIkyMm2+pk6MI7xbtEmv1VlHTZBuyA995YEdr4Qn3pIsveQev/Rnak
vxUt3HZi88xtmejaPS3kYq0TMvKKcPHFZzh5Bv3Jko5q/Kga5Am5q/l3nD+R20NXQoAakthaMCpI
iAV7WDYEIWG/mVz7ZPRpuZlslwy/wg6vlg2c6HpfBvJ96eAG6CyF5vubom2/G5wij6V/23D2OsTa
0B4i+q/M0zuHnEjGzFLTtjmTNuTVAhdkWEao2UW6R4kFmsojJLLumo55VjznYxKB7DQ2yWqRRv/J
1Ky9YvZ1sGj7ruOKMV4ZuJRATCYPzsegl+5dQ4NrXSdg+xgH1FtOaXKdWzSUhTxbc3u4NHvjJ2/m
/4kL/4a4IGa75W8mwv+BXDi/Z/Spfsct/HrJL96Ca/4B5hqrq+4wdHSN2TP9J29Bh6pgmQZ6RAgn
pmnhNfyTt6D/gSZa121luJLZneQ91L94C+oP19Ud4eh0PB2hzP+It8DC769gAn6B1IE6CEUvz1Dq
Lyb60qOxF/lkkQmP5OYo0a96s9Wv7IY56uRMa18nNBNZ314gvYYX0CblySRQJGHu5jAbtR2YbFOY
Q64Nk+Oyj4YUqoT50S7kovB5l9EfqyqQB8uDmffGtaM49uOUzXEf2Wm5JedbVUvZ3ZWHz92fjy37
EoIP0Lz841Wo3+N9gQCjso1kWgdO2e9Yz23RbW5TLUQPn4sdyubOK7XjNGteYj1u6M/gG3bqgJ/V
zmoYwEchKqU82E6qLA6Vq9OdS/XHzB+GAxlQm8VpC4CThqtSP1gilnubWAXia1Ik0qQIbabU0k/L
pvbAy49O8iIYuaxGOSgSkPm8jwVpYstn5GU7rXG0PUl8xclI0Erx+8C1//PdoZBvXND1bT0NNxiJ
SPAkPXOVTO0F82FzEjViBTWfsYpsOC2bxDKzVeYwbjWRJyfILwg2tNAxzcP/ZaNNoiGEa75v6W1x
oE7f5qlfE+fMyOfzbSzvhUjtX+9qucv7aHY1dSMrofxUGsPvm2Vfk5MR1RPtmHE9OJRMpq1ZoDan
rqs8KY8OaeNJsDU1oj9hLGEoUBqD6WVDoOlG5FF3YLXBOAk/EhnElL9TB/R9ZhfkA4qoSd8taGAV
2uQYBTikgu5Exk21Mkqa2+0sBsBKTBGNsWPvuPWVHvXoVlK5621Kn+HG1zr35JYT3G4RdVgCifaT
uZdv9LojD0afTmEZrEUa2qjgURCYBarGvJxTkJlenHpKv/Uc8ufmzlXkyOyELv7XxmhT/YCIACch
u8I8d3ZOG1yiPMHB5c8yoGXjzfrH5VY+WixIkntvYrA3MgtQHFUk9EA0L8GlHKU6ImfZOQEhPpnN
N9ON2q3r0UMGUYHYcxZR9AWRzTHWwo2mo6wJHJDyjeH+cCnPCB3yif+eWHEXP59dMFZOVsszzfr7
UL96+MBrXR66yEQAo7d3JpaKHWwDfYtF9KtGrAFf0WqgpWe3TNkRtpSzsIXYQwJTi4ww5yIi4Q8e
N9oTPg41OhxLZefnPz8Z/JDFTi+K+7/827Ne8CngAdk3XqXlqx5QYjMLPap5s9xajk0r7UlOW256
QMz0NrMOrb1OZececRh9q7oy2GnkFIJcIlDCcdc0wKv5AopUFfDnivyNjFmHwJJC5CMcvpL5B3Iy
lrrFoxqika+YzaKl6p4SOiw01iHIBFlJF4PoJGKGB8NLDyi19VNve9NJIfnSS3U0sqw4TTaqULVo
SwyfqQcBksn8JceSP0DOdDLMK97oVVuvlcQXR0GF/tfqDzbo/Er01ck0DdK0M84UzXy3ABi5HVP/
PZ2VVAylmpNRuclOG/wPf+QLmnfutE0aFR46xKYxikAEuSEZb10NixWZoeDzO8l5E0pkYsutZZ/T
U30hC/i6HP1QfKtTWcacDehYp9tO0X4LZsmXZ+mK70RHHqMU1VYX6HucqiRxaXlL5NEfyo44x/kc
tOxCa9mQ0CAq1p7vqNb6k5w3MXytE9Y1MyLDPSvq/GCXFv3xjD/n8l34edMsidFtVXdwZ7GciPM3
NwvllhY9Alj3dkRQcWyNyQDO66JybphPr4yYDiER3NdBwRnC0NvxFPtkY0jn1hWFsV0+ytmOPJI3
3odkSo+W/6SYhrMOC+mIcn4JQKsm1Uhs3p+n3izQz4Opop/nZVxL0B5SiyteFWYHXRA2Hfv9nRam
s8QuQ0xcAMISgCbDlrBqyHZAd+0RsRoFlz5hSK3wLm2sqLrSDNXvlRe2J6RYFEjzLRmJkVlwc0hb
F7dvzp9jUXoums/lLt66b7AyWSAGhOqO868iQJDTni2/j7EUzCpowvewdc/FjoSP/GT5XHiHKCmT
1XJz2djzzp+3jDpitcpps/JzCxUtvfIAnD3CaOmt/cTMj2AS0vOkJ8y+RJue214V21xj0Zw2Vr9V
ZJmuspHTzFC2hF+m6Aj8+YTSeEF0KvX1JFP3pOucYX2+RTszTpEUtZuykTmOJOcu66tDhSdov+ib
ZVTnR2R6K3pfc8BxjsqPeHMENFgrEK+DgEeGMdIDtI52BireKjtXrEm5Cvb4um+ypLePoUouHV2p
Q98P06nVulU/Ym3tPNPbRDWjK09arLaJbHOIcZ4IO9mXPOscFUZ3dkt3VQ7b2AXZOYAMUH6OfWz5
+6SV/usvtdwNWAjtpT2cTFrdzUQbwm/vh3E+E+N5CjufUC0zSFfEpyUnt95QbvSnZZNhh9/JIntu
Zx060J7slMwLmGWTzbecIo2OFgEetqejV//5gKs4LaybNPleDT1q7aK/MkAzrylO17FhZKu6EvdA
PgysIND4A+S7LRVdkXQvoZ+/M20r9lSFZB0RxoL4VWdEILbOaD+kxLnsyYDRN/Von0JCzDxkwYkF
Xw9ldLSO+5cxTuqt1XpXlVZ0q4Jhi+POh7TG+SWQjHis8iXt1CPJw/Eq0NBHOMGIxbfY1gWHBwfj
ahpDGLOkjRv4VlrHNOao9mqNVe0ZredV00/jQUlJfSt/1Ia6zsfJOmKJ2lJS4eAW4fQMMBHyAPof
OUVIh6ryWXXUdGHybDcD0xHWeHLUQC8l8QrLEUX4ZF+jLr/Sw7wjiyJ4I/sNWXyEHoP107abYoZD
WXqggsXxORCbxorxkND93CV2wzwZpzFsufk68F7ktb/WitI6Ms2mjVhuxWFgEnVbBuopzUYGvys7
SIsbL+wJtG3mqw8ogtXUEfnrIY+hUaF2LFfx3MddvbH7PlgNZvoYGrh2i7CfdriYxHPNNcnp9B9q
zidyE+1ro0tFQAzdxipSKDjVCB2d1d+gvomO/4du8yhwEmI66XzwaKggMmZg0WwTd4dJbdMp3OZ5
s/e7moNO+OeBVKII3TmdSjr/evo21BJydC/uuoARamGsSLkvVsjl/PM4vOG/CohNqI7uSPqyC8t3
Zdk2gWwyO5r9yMfreu9Obp0IP0GHZzPAz1O6avJWQTKDRkX9iliy2LUpSB9nTNaDpYNaYH6rGI8U
A+ZuRdPGY+Gw0yyL1IPGfzIInVrxJUjWZP6Gq4Zw3Q5HUGZ2Bqp9JcnMMDfBZIf7MMheaXLtwjDi
kkdUU2ZXApOGlWzSQE82hAW9wcE0d26gP9MoZy6k7nuL3Dszd17jMcWZbZnXWeDKVQ3Lkz6KKePZ
lkXjuSXLGpPNxi7IK9ElpjIxua8JdFLN5Z12j61/B0b/HKgG9IZOBmUVVMzgx4DeCjLCotYPYItC
rCQ5Ex9B7hbhEuAFePoAMnhjhfWbzX99VDQYs7dgvQa+ovYTQtKCNPboqrESlqR1gfqa3qjsJZ5n
o7sb564m6HyUGYaFYNn9VvsVJ0Lm22scRvEeaYS+1/RBbXJ4Op666ZBGcxST9paAqVxraHsauwz3
RUvES4ve0RPWnkj2gPrEHjeB7936fb4ifnTVp90DkpNvmlbsC5rjjD1gFSSI39z8xR+yD3DwvO3e
wbA+acys+cOsDHuOqhlIWunaV6Hj7BSNeu8IIewpl3eOaL9UrqCGsi16vlm0A26GcshNgrFIjyJn
oe2mQ3oqSkXNNM7lWjdE0Y5E0YoSi7Q8b7c84XOzPOnzbra8Mp+XlsvOvzz8f9yXhlBGNFLtx2Dd
SFZH/lzVyPmKK1A6UC3P95dN+I9by91exn8+rFgz7mATXSovQ449sdhbbjVKL44+ZpgqVhdE+c5u
2b1s0vlZn0/93LfcUqpm9fYvH/78Mcx2f/2y8SEGo/XzFy8/XGfidRzJ012e/fnE337B58/pkDyx
XDThfFFU/PkPyFk57yHOHifmg9sJd3M0X+PCeRnfejX5GJWpz3p+qu1l57L5fM7nvhzH/P/yHLtD
r5ZpzWuiovy3H/WXnxcvBcNffj4N9+z0uS9ri4gO/PLMv31nrStDur7Z8OtJy0sTRwee00d3hVmh
vc17+1Y4fr9jIlOiT6f98blR86pruVuOY7nqPbhC4bLW6oq5jfL5+M/7f/+Y+Y+fsjwfdl66bgbG
f7a58ViT8+6UDodHz8V6KYWTLCJhd7k5mUhBYEJopKijU7dm28py63MTzir2z7t62W0STqaHz13L
LcCO8VrVQ7+O//kFy+v/bh9HTJgwZP7zx38+R3fdO4xL006fiW3B7BsIquy7pjCrtYXm7Je+3P+3
MP9dC1Ofaa3/Ghr7X8n7x3v6/k8tzOUlvzqYjvmH4zqmTn6BYRq4v0Cy/upgOs4fJpHb0kYOpQTb
T2KstOhg2pbtOro0FXAcIIt/djD1PwzDlK5r0SGzIDD+Zx3MvxDbgLQhlp7fBg1Rg8vwDM37jdgW
UeWZtTS1Q5M27s5AKraGpHiGUM4Myt+JtMgOdclkyUfKgmBw5jF1yLN++8z+jn35d2+D8hZ2Lsgk
x1ggkL+9jUnUFew7ZKllwaBsTAwHXkn7gZjqm4s+0S9BM4V1oW2Jn7ERP2nRJph1Wf/mbcx83N9Y
k/On4QohGVFJ11ZLT/n3T8MxRVS73eyCr1DoeYmZbEcBtwakrOxsJIH5l1h5typ0v4Cb1lZIQNeF
SA2SIgisqWXXXfekmPwbsB7d7L9ANxeWHmxfiyaBI6Stz5/fb5/PENcWLo/KO2BfoIbUGTCZUXkj
8sC5Sm3LXQ2DSWspIJirmgwWDkClN/CszALjMObOrlPY9JSp9l7rn7oid6/EkFRXtr2PZ9NfbWTT
wXLT2z43zCssd782SWFXm8DqWWiPzrjNespd2jrDDaGPaGG08cUr0+I8eKjLZKjlF4S4MT1K/btW
Oupk3ln+fUnNvKbq2Y+qob8y9fAMRfbD9RzEvxIQBCnAW4QItDUg7goKJkSJwZqsl+aip/W3Duew
NfWojulZXfRoenDyyttp41cPiZGso3w3NFubVNWub/YoKvJNPHb4FY/CobTHVtko2palVl7b0Td3
jG+RUQbnJE4I3pl7q5IoLEJB+0fP7yI6jS2MNfeskzEZUR9eJbqpdoKOIav3g6Oc/ioPY9wJAXlX
XJiQeTvmjozx3EOFG8yGb95WnP4Av5EetQJZkAzc7838B8mC4dKHLyn+DgZabbqZqC1WKvI38VQm
NNzMk+tIIPONs+874e3LMfxOcJ1PbUo94pY/4Hbe5i75JJKmpOlRtHblXfSQJeUHcokKSnpW0YB3
NxUDkRsSyVcTJRLPoonnWyOYOVbLLDSu/NTc16SS0cKboKma5k5Wxu3kVQc7i33UfdaDQH45K9uO
sIEjqiA6kwXcAxqJT44hppU2zp6WwU9OxVB+KKHjU7wVk/3m25O2KyxpYMXyXtyBmqYQQ77WpH7X
DM21HSffhYktp0lJmKuoNtcEg/UrvadtltmvoiAoae6JgAi5ifQPv4N0ElsbG2maHsDQhHyh72Xc
fx9yMoeJJsIyTS2epSivoiJJdjbr6dTLhks7inoHMkjemmk2QUEJ+FaM5H9XFcqdVH0dfUGqE2GP
63zsfyTKMNcxmtdVgl5nJdAxbOq2TPci8ZudDH17E5kFyFuvQorUextGxRanAKM6uIk85a20oFqZ
9KcsNqZGLbVabi7d889N2tA3LaOQemBuq2OW+BjDZNoufcBiCG6UX1u7pW257Op8wjXoNtHGXDZN
mz3NAszfnrLsx4Xzq5n4+dpl3+fd5VYFa2MfaXSAP8c2NFpffC9Q22UfOAqWnfOjpjGRJjkmL0aQ
AYxcOsp9SGft/PlE0UfJKq9s1Cr/6DrnrgggRM33f/ae+UiZvs+23eWFP3f+3C7PCoHDUQpJ8+eL
aL3+6l8vj06qdWT/s4H92zsZdVwH3ii2oGUhqJUCCsyyYp7f+vKPcHyNiv7n71l+8bi8+eXHozCi
i7rcLJe3yykkW0esj00Fpo14oO8tZJ0VoWM9RADx0ccjTGaTgwfPFgkhfnluAkTWXeTd1pSNfY9e
agSRBQAbn+vQPYYmepj2piPP+Bm3wFWGqDrrs+7OLqdnU8LEpSFUJJhbXIu+k1cEzZZcj/QgpxqU
lhz0I74xEBj+LMGoqoOn+/c46oytFUJM6uzoPpJ4WJW8AcXtHsb/Zu/M1tvU0q19RdRD3xz+Eupl
W+7i2Cc8iZPQw6Rvrn6/E6+15ErVqv3X+T4hCBBSLAnm/L4x3lG1mAFdJE8kLWeZt3E6Kjp2w8Qv
8rKCgqZAiOyat1ExBeeieNNU92YUbuq3yQQhSkmHFUXBn21PQbFA4VkYVC8CHZUI0ZgZxCHtkXSQ
eIdO7BavfHScsR+Y/TQ/6Ua5C5TmnWA6eppEJdXFMK5R1qVcnqv7ApgOAniEEFDZcZvjz1shx7R8
FfY1li/6epQtfIdYkqCNEy4HMK2aCIgwUIFulcL1qePJRRSQQ1yM5juYOj8rfr+vVXdnR13px4ox
b9sfqYOUjFRUAWyiSOD5jt2ma+VNywNbZ6OkrN1w6zYd6c+rcmQygjZfonjjyU/L8XmyNW5nhY4J
SHFNGjOnZoysizOHe0JKAx/wvrWNux/1kP805/k7cKpnS6mLB6V3qr2ueHvcpOgjhljWVmFyImdB
e9sl5cn8xXjPg1A3rSipFSsUTBkpwv23RpZ1nLpDKuwAH4INRLez1k9RSjQN7bOx4RdWWykd4FDy
z+Cez7ADc5sabdXr2Mw6v8kuLvqmlY5WaSVE9Ivy3TGvtJNVVz80VwwUCtyNqO7QcXyNPR1Fr5NE
B6fqjrlDeW2IjRe7+1b0sX7S8DaCUa3GPSm9j1oHCLA3852hxZTlNPu7nlc/7RGvqIgr/JyziTXJ
IyG+xAVtjzcZelWqKfMtQGlcUhaVPR0bzUAnFNBqsAIA19FqNLaNYxxAc+4nS0fqPe0YYuzVWTWB
tSd3NijmrRoy3jSlpksvt5qun6quHzfhFDl+04JvKRnNHPrx5+zw9UoRh2+TYN6G7fAGUXb2zRCU
YBjdowN/5yeOKQepd+rkG0dY5xn7bwo5By824qeyfrKt27J/cE1rA/vnIQ/wNSu1/q1GE2lEJIIr
grjA2I2+GrFY2ypEW7WYxw1FdOCYI59EeTKg2uZjsE49En96BboS/NGLGtHNtuaH3jYeppxQc7hR
a8eFh0sUEf67UIqNLoz8Dina2fWMNVQBAcj8dnyAQplv7YoYQzTWv0hK47tFyl9pkCGOB3DTC7Fz
c/VtrIAERp54hxUKDcehipp3LjzKmLtYGj8Onh6uvJ7sXKRdyCcNcTcmjckdqoooXaKHDjtlNR7U
nG5Z7l5cp7o0tgYkSUH0NaWv+O9vVNP5UqdcmiCCr0i+rtxecNWeLiOOZoTo7n1QU/PW+qfS7bHA
y1iFOiSQxVW8ByeAJBZE8ACisNtgXuYmXE8NgZj6Xjj9S0IhcO1SnE0MaEp9hC8ez3ZbmCVNtPhs
2/nRCX0guvE+GrEZtcjTEfuci8zwx7nv4KQ/6HOkg+Cj+BYG4g1RQwW/RvuStCEVddN4cuaTG2t8
igH8QzV7mhL7pzuq3yZqFErwrCC8Sk1Ycgxpo6R8DLEYrgI8Tabn/iiG/KUUGNjVeO+dpq6k/J0T
PWGEXnbrZBkFGjRz+W1W2QbmHkSdy55l28dujaLLLrThBZfiqeIms896/etyVCCgDlJTpJzJ7f9W
YRCzg4sPeFYnpSwMNGWbkAp+S+cPj+qIPyXKp1tdWPSpUVrTraLvbnv57M82RYNa8GvU59B3Kgq0
KvlxKzOt14Gr/nL2fVlNZyOsHGxoxUNtBodcNM6NAdX8ZtAY6ZUzAEwHqixtLX1tz9zSAmJEbjTl
KXYc/ofynZhqO29shJxcVR3+fLgKNp6R4syiLyA6tJpq/AtjSnE3SpbIONbJyuz7b0NU98B10cha
5SR8HEqBjMaGSMfnPfNvCVip1ducHDD9JyBFcpyU8U0Rhp9JE59mBMC8RveQq+WliaXEpjAxduEE
wUl06+ZpvFEN8UtR7LvUMZDitOEd6kKDm15r3GqwO5wgy26+q0m84ikl3nAa0SWJEINV35iDhs9r
VO/pP6sHvCr5WUy5H7lKw3Md4BDyQxR5nmxDcvWgZpQAWBsN8HLVB2uBGGGqHWAO6HoUtEGdWXmH
thLdbdoMxS2xv/BoU0yJERKdqfoel+HRMIP25CWQg+k9PATdMJFz4RJyij4jzNNfkc179NKd0aDp
d3O+WelsSaVyeqMhoWQIbr1UBdd9i8I5dTS/bJ1XnLgjcYyjYO439bd6rdILUPfclyYEDsVdlmoB
Xu+6xmxZgHuYKwhjHtBDbZoIuC2rkzdFh6J1h9tMLjx9+Dm4DcZAlS+6PX/JvAlqwZ5KN5OhlpGL
6UA2Vsm1ukXQ/t0Lx2EfBy70AFjXOR3iQ6DPP9xyvFjed0J0+VoMsMVY9HKhlOSjr5fVpgPHC1Kf
rUbYudykmNHRtBWm4A8i15IILQwkjT8fLxtNnBnYYeT+aNnPRP6P4//txsb0/BSax6roymHdRvy1
7WZCiivXYinv+duHyyG1PG5Zuz53edr14bJ2PZVrTlyrMvQMy5mXE3D9tlAyHRY4iaICLFnWrou/
3eaiB2fQSDuclvg/Pa/iwh/btNADk07/9VSOntBgvj6+UlE+znU9DQ22P48kmAY0lHnAPt6qTvLx
9j7tR27uaZvlpKlrw1C5nn85X9d1b7U76RvJ8SSmU5JY0sriQr2sQjg4QP14zhDOrPQguYuUImPg
aWQvtpXv0EVrd4PSeCuSP5q1zhTvkIT4YAr4w6vCcQO/Ilpqk4aE8iUIcEciYOqZbzV4sFVkg3sk
Uze/mTqHBOI2b7bwPbIbN2/qLUwgVKLyYR9q2U2s0HtWImvcDrg0z1pjfEmQIcJCYiqdWbRVzYwW
mG/bHZkLNc1w1zXODhmks1o/OiRcRmayh7CanZMozs60fKO1anAP0yJ7PQ9Nf3Br9S6BYUyLExbk
eeLtrULIeNvJ2zvtXGLXOj4zEZ/PfaHM52XNrSHZKCUCh+WhJvcidD3SDEgOTRX/cRjGuPls2FON
XB0ZSmGgaeOdzNYr+TXFTYJkg34ycwKau9VKQLsFgqJtVFrhtWHrhPIE4bmVC43aRZOEFsCLSltF
g2n72a2pAGBnpnIMIUKd9PCScWPjb8QJmc5ze8EofuZqOp6tMH+qdMvhuswRdagM51QZhhWAfZ1E
a9qniiNypukZFYZRQmVrcTO7bsbYjdaFZ8LD9Cx9i7Ro1XgN6t0IEsisWielb/dBxcxwzuhtgaDK
d/YYfwsqqvltEtMYs+Nd6JZ0V2kznJe1ZWHIjqsHZmCtZ0S+JVa8pfajGHwE9LP1ElYCTxITzBAq
M1CLyDA8VXlhnxCYwvByHX/SnHeP6fzZser6WIQEPclHnfymML+gTmnaPXeqP7dFDqUVWoRNPzwI
knFXIGtMJNIcvqzhQw23BGuVKJn1iYFjS1ZdZ+8t1P1nb2iNXZokL7Nn6sIH1pZa2tmRu5b99iCM
s0sst+Q7RTr/lXgYNqFazgdLMKMEAw2dcqzp0SoOQy03OOu4J8/LWhaCyImNuNh4OeqbHMFq3Ozj
zoIYbVgKwJ6sepk7/Vjbw7zRMXitFibMQoIxnJZcup1njtp22RpCY/NtI6fCA5bzTJs+PS9HXhdY
ShK7e6LQmW67CTqf0eceeBPuxLH8u0e5VHnJv2Erv/TLQuvgCs6ahmanQRARgTKaJQVuWShx2MPl
l48/VhUloT1sM8PtlPnLsgNxWnIqkw5v3acDl9XlbMv+5aGjIm83pBbotx3XV10Ovj7EBW/4ZseQ
97rt+qLCaPLj1L0YCR5+Ottx+umti9BmCmB620/v7/pWrm+vWt55hgUV0h50ymXPwJfLMzFzX4+7
vuz1rfz2bpdDfnsby8HLcX0bv2dddYP5I9+FJprd0QiZFYj0Me2csztE5PyADvNNovcuJQXnvSGM
r2VmKrc00QsiNyhPMkqXrb7IuvEiyOUOnntMKCciEt5V5C9rRCP8Gmqr8wsr045lputnio+X0Jrt
PaP6aGrnuzB5aRwV4npkbHATvuuMczcYl3CItsx0ER4EGJwQWoXUY4VqwOCG5PjmFrsYy+WKRHN3
swiYzFhXCeCARmfr2s7s3NegmFQsY9lX0F7VjuoG01GDQAse6gfeBA65huGghXdlq2iXcJ7Cmzko
3vDzuy999E0AC8Aro93RocctX++Vur9HMYJBto0xZTF5WhPtUW/gTL1GCrfleZiHs4nrYjV0xntn
Nu+Iuc2DrHSQuIC2oR2T29bsX5vAvaB7tqG0kA+fNqdEe2GeZp2yKdvMfEYbrufBJig1SqruUJ4q
d1grXeQ9IjJE1pFMXIlylwbAWPnBFJ4Y9wdkjYjtHKA6qTzzuyW8dl2pw6HgJ/igl6lFBV12QQnE
xoFZWli1mrtRNkYLssapBo9rzWzi3dyB9tcb9ftQNW+tamlbSDJ+OZtwksTXObHCxxzxODFz9pYv
yc0wcPsvzeTSk6C+xcx3p/TBbT9R0OGnbB6z/TxibXNj/ButXd+rXrup01hsoJIUeziYwwkIPUbh
OwVKwS5RQTV5pn0eXZivZalHFKA7cdu+JYHtnod+Ek+tFx8R3JuHEvUtCKQA+2wBtzCCIrvWBNBG
s2O6VOaouoEXbfteWA9aEm6LurXJWrFvBmXQbgI12CUiN45ZUYx+FkTuqYqHn3oRTjsWZJdO2YSs
msgOamegpLx53gW5rqwa3F6r3gqVAwOSchOAHkROMG1U+GPrBNrLFhgkWjqMbPdiim47d8BrU+RU
ObDYrq1O6PtySn6ZkZveEbzhrVy+UVTaDIp8A9KSsNt6MHq2+JitTZcN35n1YfImACJ1Lf1Q5e4h
1ez2oy33f03f/63pi2nkU+fwX2wr/6+O57L456bv8pQ/mr6a6v1DNenV4d81aazK8N0/bSsaDWHN
tME1aGTVqLb+l23FcGj6uvhZVFiK2j83fbV/GLrrEi5quJrlae5/kxKq2cZvfU5AmGhbgRESRKfR
bTRku/FTOzGvsNSNqT2cQSV0sG3xJS6LERfnUYv1+ahTgEJsHPZrT84tQN6xWCYYy5pcYEh+KVpi
DYaWmfwfDgLJllxUE4hjmTdHfwjQZTNhKcsvi8WMstTmP+rvy0YFVsTO06MDhD7m1eX0FJU9yLxF
zkwaRVh/BRNyRgUZkA+EQP660CCU0fiRG3OS4Wl3mvnL0rZY6v1LeT+iOkhn8qMXUDEAJTxI900P
VOSy0Kt2nCm74dQwr6t65r3Hqd5swgbWCk5ddvc91/WPI4GOYUDN0mTyk55aib3MrZa/GHK9ap9i
oUmW+dCy7WP3UOWnBh6zuh1ylO/WhJ6klVDk68MsA62GREeKgUm4knreYoa6AemQ1XCQKu4PqLF8
vDCR3bEymdYRnrWeS/CLpex/XBdcHPjvhwgUUJLLTwP5N2PcHHpmR2vuGEkritMnQt24FFSk7tnW
iv2yeTngetRQ61+sAe7oTItxO1XVwzQx8yRqHNqVXFt4wctaTNmY3Jl/3k0qPIlDhpHkqPG1p8DF
fEFsFHeN5cDlMamXcup53XU9+6dzFoacak5tBYBmIqvvt1cXH7v/ekvLOT5eaVm9vs/liTkKvQnp
fKqkciYkjdVyTTFb/WiQukOCoVxdNi6LaibEy6Tfc920rOXyacuaVSnEGZXJxxHX7dcnWA0yslLs
ckVDQVS4/OVRI7L8WF82XxeO/K587F82/tvHn061rMbVkGxTy3i6PmVZ+zjP76f49Lr/spp4P4wc
8Ovvr/DpTJk92SsML87607M/7f8Pb/7TEz6tXt/0p6f+2/3Lkb+/td+PjKXkzcyMrQNpeK27/Pyv
X+9l7W+3ffwuft8dZ0ax/22jUvJjWn46EBxIyfntFbBwwIpQZhz0K7MemQFzSbs+53r0b6dddtjz
PZxy6wDWqDwupNRlTZMmmuvD37aVZkD3aCGs/svqcuiya1lbFsuJllNeH1qLOWd5nC+nW1atoeXM
//nVlwOXxfIy2OaflG7ItssmnUi7/uuy2hOIo26SZtZ26uAAfMNQgtBZHCdS6TDbSc/fsnFZuJlO
i+lj13LUsrWNB2teO8C1Vk2VDL7ZKkl/WnbNamLPmMI5q0p9orz7dBrdDjHPCy318xQ85erjXNJe
l5xqEBDblKh2f8o09Kt1vBL2+D2uzddgFrRYtHpVRMCFxrr7Tp4JmXLtOG767Mc0oO+kd4uFsiHn
XRS4mdz4RLNXbLKRzAhafl1+NJzw3Zj7fltwC0L0r+VrNInO5tO7/PhvTCbNpykm+LeTLW6Gk3/i
fJeO999tW/DkyzM+nibvDMtz//YhuX9UYT5IwX+d+v/jNEShdDuYcR+kYW+52S6v9LG6vN5yGnfp
uy8v8LfvJFcBt9OS3n1+N1hnt0KfHsRyJ1uY64sYeVlr5f/suu33Y667r8dct32Ipa+P/91p9SUm
YXn29RT/3cssp72+yvU0yzYvSV9z5LLHScLqR3nr0uV9dVlbti0PuYNftESdttftfdQM3Avl0z5W
l13Jcl9dnvPbGZeH+XKHXHZ/HLk8aZYvu6x97L8+/jhnhJF3IqvQnzVi6JxSIeNPWCdNfSPDJj9F
c34uB7VndDEhXOqGEZ/fYKwMRqTUJRu/hNDrz4HRrTPTJu8yEt/T3p59d/IoILSSExc5I1Dc1NvV
uYwR88o9gKqdB5lsnabum2FCoxfxMW3ebMU9aCmy98GtmAkHOuRp52Eq4HWHAN9XSlO9J3PPTIsR
BjHRt+QDUnOogl0jRveY1pm2yuLqCYg8UT1l8zWLlXcA4PEO45a3KYE3hYPqIgVDnm69NF6Baiym
HmENDpzkiNICmoJMJcw8K/qV3U6bporeU/D6DIntvdFgf7OCATpBus3F2Gz6MUPqDD9EpBUR8PGv
tCDkjRmHiojDPjNFiODPgaho0vTbBMNlBbC+OEFGLH0XrGGmqy+5kY63eSzOKmRFQDKtD/DwsR9K
/E8Vfg1QGxVeWyRjyrgx2wnZwBA/2Bo0YDvE5fOtL0oaWl1JXJyiMqUv4+SMlYaaTkzQBgGo2vCq
No9dKC4VSJ2w2pe5mm+EI69zVkRiq0H9ZSL0LY1VaH1ukK/gzeOTniGz3lOH21e2JFXotUSelWh+
3PKtHJDRuG1IVhbpA6spMu5140fWe8YxD6L+OXMo4RCV/JC39rmIq1fymke/o+bTTfdhHuK9FhjO
xl8i14qjUpGwYQlEaNYg8Je0DbItBOqroIjiQzuxN53qG6bqx6HlolqpRrE1YZjjFGzooekQdCvv
PUFFudIb3T1PRu5D4A59yyvjQ+Tor31ENxuPu4iZj1dESfpCtDsNoY+J5WJjrKk3MvbHnb3tYv5b
9jwcxsF9LSI9ues7Md93X91Hdez6nRNPA8055aeCXqkqxDbDVVN6c7mrwf5CUQUfOhsXAwJeWWxD
SwB394S3bq3RXGt4a3oRzSuzgOJNKw7WGAWYqMiaQ5XQJY+TmFxzt3b8CPG5EseOHwQhfpG82hte
+xqm3S9BLd4H59etwOlChMpJ1musOwu0ULnuU7K2hNHaJzcEAOtl8XoUP0hqCrYDvtksJ6e2KlXI
g52GL0/8KirzgrNN2yI02c2bqA6bDVAgsfPSS5WgurSQrKF2x9VExEO+NrDLYW+OY/JFuUXbGTMb
00bC4oZkSCJoeRC0R1amBhDIxNiJfea1ncd7myLRhnBGbpU6kjr5jElEMrdsuinK5lIEoaDRme1j
DTKj42xzfh9NmtOvxrkKkfW+Y7S/EjA/TrYWDdDLIAuqXX4hJvxYlZN20pMkWPP/CTdmqL2PVp1t
gsHM1lY4ictY2Idp9KZ9nXmqL/AmjWPWYV1A/tXFOTFCLcnolhbnFyR80QrtNi7WyX2eh557eC0T
Urug3TpGqO0qy3yCI04IbdI+1kbk7ueZOSv08NVUw4LXSow8HUPoKg2bG9WFmR9ZO8KXLuPA9K8H
EY4lzXqmvFhsa5x//ZCWhxFeTN81ODpDpBcCrxUWkm9mjb99HIpwhYZjXpdKXW6RW+ZAIDeWEuw6
Kxy3eopdki/qMxZ4AMatYZ6DiixdkgMNBiO20RRcTwW5tG7J1a3mBHFfW5uQwn1jVlvNPaV8Gw8W
sY8d8Y8Y8fm8ZSIkLL+XUsXGO1B+FzI10jCbm2rwSFTtcROqMltylimTKnGTbUsWnpUMe8GHu9L7
6Ccy858FEZUxUZV2Mj4GBWIUmWHpAuHOFFIthcy3bBWSLseyfSphlftkQxMzKPMwW8N47EkG9CGj
HgqZmcmlcAI1i0QGpfKul8makczYbGXappC5mzYBnK1M4iyJ5AxpKFZEdAYwj1GpaYCKSe/MifEs
ifP0p0J/ILHpC78+LIU1fapBpn9mPGq9YFvKXNBJJoSGRIWCNUNxShSQOhX9mnyIZ/zH/a4zvmkl
MosBd8laq2jeU3h6HGUaqdPLXFJYOdSJHfA59hkv6JMmM0xbwkxV682T2aaCkFOvBQmWy9xTcEaP
hkxCpaaL55K4A2qI2Q7sl/WYiXUv81NRyhH3gJkbWZnd0CBMYpItiFytZPZYQwirLtNYoY1C/rXv
e6yVfrwktsrs1mJJcbUu2AJv4YZjwpc5r4NMfA2b9JC2LzWWM6K+0QBwuWuJiGWCgDgCmTMhpN62
lDmylkyUNWW2bFuTMstI+lATO9vpEzF7BNFOMpGWhEyfqx3UcZlWC5ATjCC20i4kyZbk5GFtEm5r
EDA1k3Xb9YS8gGzdkev8BadnuTZH78ukqyTkZhVWYKLA2in4VnfWqQc44A8A/2kf21DzM8V3xile
80uh/sxMYBUK/bEYyf1KAWJsMuek2zi7zApYVjt6GtE+VbpJYKVBktRfKxfRnlfn4YoErmpVC9Xd
T+Q7MoUvX6mo5eSDMCLq7BiTpv089tPW1vJnZGMIoN1ij7LYofVAGlDkzSRPmHijrOapICgGLO1M
pJgR3aZuOVB/tggCg/y5btxCSmXDjVHAnH1QW328pdO0JduVeCx+Gw7ITBptlITb/lvfxZswwCAQ
Y14wZJYyEzyLL7R6BFxQUH4nIZXsNhqAZrqjCfIlyJPsCFLu1unM72Y/biNtDo+qTHDGtULiL5nO
M+HOpUx5NuN5VdrTOZB/aUEQdCkToSfBlW9oqb+TFU00twupJP4htDhZTyYDhUZmS7cyZbouyZtG
HUbwARHUHVHUpG9ssIGHR5uQ6kimVRcytzqwSLA2UdB0kUqmtUG69UTMdcPIoapk7nXbXjyjqoHI
4yBtdXFn2bAUa/VUBrvR7nSuZykjVpmnTVZCXqWPHTHbHMTHZtyPlgaiNg8Jx+u/C6r8pkorqJBZ
3Xh1iI4KqrOmRw/mmBFKm7TbIYl+pOMXG9HOROx3JvO/K5kEXoTaoZHaV8OEMpyYebfJUeCux1/G
xAVElZHiumM+w9sllEclvqB3SUt3FZkR2U+kdyVYQQslXsdpERwqhtCk7pyFmAvMEWazL8mKcog6
cRTjQGJ6R6Ds2eEV13NXJ2uSMRrfrAz1UJGSPsu4dK5xm1zzghsEscgb+/cOJ48pI9ZjstbbJXQd
eTYjn+6EMdum4mufAKUUMqjdw+IeNggTB40UzblgPF8R9DGSN5wqaw9B3I7pw1o33wYZA9/IQPhK
RsMjECVGrH8vyIwPbSDTVYrKKHSfpDlVhsuXpMxPdM2ZuOQPo1m4vlKIm9BQH/Qh73xDLR6trvsR
ytB6VagreMpfSRgRK3eM9LNCkoga690+ysfNXI1cmqMkOuGsuk0pQ4+zssLS85WUE9KZqDOA4Bdn
7oMMt2yXP7dI1l3pYWVnoCBMsGjYUcxdVZGtYzUID6oBVYD61rfTm2L129Do2pVmlA+55xLQ0+YB
nUx4BcCUfDJnEbYGs7Pq4gRSa6/fQXK80Gdvtxj9D13qJDci6W+t+Eft6rf1oNsvRuGss/goUHVu
yJCmqJz8nEjdgsxAqgG98mjjWjPfUTrdimNSMcng/bS2shrcgKC3UgMJMWj8+GKUmHAzxvFe0wcC
wwP9lkhduIjESaAcLO1VotgG+SEBTI+MSgOuaSLe0xOJseHOqecNLNGboAblX4TZS9TN4a6oIbp2
zH+QfIjnFu2ybqZrfl6MDrTO8rOBcgeQIaSl0bduip/UsLT9Ihh+6cTUOV6vHbSp/2WHz5TjaQg3
06+BVK8vVkR0RapAiSB6wyCcmETXpGxgpvuJpnugK4MTOcJn0fbzxuvUcOcqN7k3fPemJr2hcrSN
LQNh3Ai7Po0rYhzDQ0hVGLhk8c0q0ekMLbGBvXqwo2DeOV73U7hioqFHQkH83uspVBvTpmjjxcha
6cRFWfujzgNwzMhx3QnCJK1Lkhi4KQjHe7eV3EdFgBDYu7GcZmfWNndMCI5NEN67dfoF3vp+0Nxn
s+lBZDFJXhnO9FQHFZ9q96yFIycLUMk6anrbq82Zq3S8rvCSujUJRjrhrab+LSqHM/o3oII9MW1u
sRJpDLBeyRq43Vq07/EX7mqPjwyYaC2Fz2piBReBcehSBSdT8RyoPnLTMPZkp2Tpzcc2zQmRDZUD
aPy/nhXqQURLHwSikNuWHf1sfGtnZ4Qy0pNWBOWzemwyc7gM2rBrHcz5TFSRLs4paBA7SXgj4TNY
i1ABrjAfk6pzNn3fjqsxPlkmvypKBLe9Nob3rVxMWXBPTIBLJPTJCQfk9HJBORJg2DQzEiVp8mNb
YQPmpOvNT/6vbd0MPVenqb+rXGVVulZwl8sFmA1PIFPmR0FUQtvW2zHX8THJBaVZsQfUgQdKPoQ8
aFyS2onvBrq1y6br9sY2X2KGv8dlk6tU+iUT4+znA5T+67GGHuiEtoHRXw75tIOQDcJ+Pl542Yys
BwE9nMTD8sLLtiAaVozGDJ/JKQkAf72rOFWLExLNx49n5iK+dRxoaZAK7qkVAiWAQK1p8f1Qjb/G
uAoOg2bcqFOSncfRMi/LgsDgbg310dpet2VTX+yCBvhrimdSWREdZJwNpTumVmpdYrlYDu5im3YO
ubNT1DbrogDaQ6pKaKOuEC4iLvm4LkkkJmTMXIvlcSQsnZHReEka9272uIb0czXw2+nMiwcr+86K
T6F8YDC9+VgwtXrtkmgmrCTjjFk4N5jiDG4Ofx03pmSSowMkcl5ucxDmnhDSXnKRd7einEBXy28U
rjYUURBRvCxvYJvnwCoVN7zXUWyLIBxPy2HLwq5KfRW4hdgvD5djNRdXqVUNKgw1nrVs0yciNpQS
qnw3QkRVQw99m+Fd0I3OR8Po3sKg9i7Ldt3J+zt7AL2RuCr/D3lY0E0H4ejRzXIEs8CLGsOUjGe+
f+UUt3sl9OwL/laHgOAICkrkzj5zLOIg5Q6tTZqDKqRfTD5cdoSpat6i6l4bSdoqDPwjuHE5zr8e
8yWmEet8PTaqCFogA8HZZXqFi3HCVDgrQXQvQKn7ozmlG8MJinDttFWwhWrYrZuqiu87uTDbpj1Q
UyrIIxrV/6Nf/gQ80k7/q4rAwqb7H6zjdfqv+EtPPudP77j3DzzIpuPonmRfup+844Axbc328IuZ
JLm5lofC4A/6pWH/A1ym9Al7hmHhqab5/6d33PgH/X6OdqXVmu7/f6Uj0BeY52e/tKZxOjRWaBmg
/Zr4h/9ZR1BxnwTr15kHCM8uFR7E1GHenKLY+pKZTgxvLKYGZZu0N7ZOs7bBaB5srybPulLR+5CN
hhPi0bXz1wZ4CRkUMHxLhpCSF/vscYkrwR8fjLkbN7oR2yT0Zr4b3nTqNG4SPe/9JKCc0HfOSzgl
485TEsqsjU9MgXtsQwqMljPfoNtPRsh2+DkzbbK2Onlomzgw1iLVvuNBDhJuyWoR9+sIXylkFyYn
uWYQbVM6vwDw248NBrhBN32da9cdIuA9eeOM/Trm1MKb6BGNqrXjYo4xwRxxBdmAa6foYhaeDtuX
6VX+dqhF9Mz4nfJa5U5+V1Hq6mfzNnfL+ZLEieZjqQEkdR/ZQ3sGFY/T1WFKWUK92ZfZcZKW47hM
CE2xlHU8eGJd6sl4Z5V3yEWk9LVLNp6aa4zC8ZeZeTCuw678WVjOz8Axsl1Vl1+9iYzBfCiK0zCf
pnm2GEIW6prU7GB1qxF+fSgJKfUCXGc1gysUSygWICon05ch1x/hnBt+kUcv3lwlG8IZzO2UKwUf
K7fdefgVZONdWwcXwuAQZKspRdKeq3zcQ3mmjr9Pu9g8oSddWZXq3TkeiVIzw+yh0+EBmdpLQH44
KkIVj0oabIMw3lJMqLYBQ++8Usqt6fXqrhysG0sDCFmFu8Rzj32JuFpIDeyYobBFthbutJQSnwrD
hpZCNFG2956EVVirqq7rHWQDDEQi2c9D8Vaq6QPEuINDtETtdphBcg/ZokIdumkxj3Fbiw8TqT96
WB1pzphr245ofKjFW6XsvUqEz02yw5Tt62HxnlTtmjiNB6TdBRfgfVfgVU6s8S1C4rrObG095GQq
5iRnDcRagWgjT8R2v6qIIrdZ3aeb1tN+KFX8TH0aD+ZTnbmoMrKc/5fmfDPH5NV0GZQSuzwScVh+
c3rKTeEAHz5wyTGNFcXZ56F+Q6INoJE5CE6UVVLBfV1PSe5zWoov6EReVRH/nHW8bzr++JUhzO1A
vaKlbpllAgJW26+SCWbSAECx11GBp8FFAXOLWnj6mhj6Xs/t3aS3PpFQqBibEGdX3u8N5ac1R+pD
M1rvfZyZO+Jo9knR/MDxNfi4+yL+oPp9M7iPWdQbmy9l4gq4/QqzJteGnkQu99jZlzo1SPZdaw1w
fhD4BQbJ5NSDfuJGWJZ+QHtFazrYrC7XD/zslW68UVIATEbZdl2CC9NEvXZgIPq1hZeXoTaOm4fS
HgiRn3t7R0HkS9QlfmGTVT7yg4707ItQzVc0pOuobk9hjFFO4OFUNwMwK/5PJSGO0O4fEn5xreue
rVi/DWqHQanVF+vCky65nhlrNtQ7PQUi6iqHPqMTonhUlYf1BOhvT/RlhyBcI8qSLnKk5u96zyhi
yokjQJ+0mbL4KVSi3g/14Sb0kCrkMHF8YlRHRBVpR41q+IXHlajAjOZIp5JhhZRGqZOjq5hvTRZF
t2ZdH4LXyh4lJg0vm5l0NGBi7AojmkWttX5RgnNXevY/7J1Hc6VMuue/ysTsuQGJSyZiNsdbealU
tSFKZfCexH36+YHet1Wt29Eddz+LyoAkQafOId3z/M2Ap/ODLH2gRKj6Plri5Ar3J8I3cpfFsbVF
FJGu02brIrDCrR5U6DLq3ZFIIznJGh0yL0D8HMwVcwCvuQWiHI13ZOUm92ufjw/DADqXTtkj2IvY
FoTHayyxOs2qGksyXlCzG66BaKHflyT+4A0gb8GeFvW5OTXegd1kwT9gvTZ866ElbzD3ZHXkvlnR
tbbrn4QjgnVAPGdyyxy5uTTb1SFYX361wZvSHRpqt5D/0h2OfjnIr6Ym/RBrBznLGzQ6Xp7oR4Wz
+RM6e9GqHrTo0k74sTL6HJIUcm76sxjcZD1reRWBvBPQaTCe03WMSYVcV6nbEdrvthriLyg8Bg+i
LTR2w1oHi0GsdZuco3YddXCrJpCqdcSuLygNJFIzYAOj06T7webNgC+R+c01lHAjJtTZNzKto91g
xho2WeMWb1aEZMtQWxshvnppHwa7tspefDvXmcwGWEtNhM9KT2aicxw4orHYFBF/IazTnQCf+n0w
UnEgHMkUS3px67X5bTeUX8kSyZlncDOQLNwOzfAKalk/DupVa/NmDX+i2BQ5gSk4rmtyLpI0R4Km
aYJhTGCdGQwYlGHprCPR720SZesGp8aVhxLAkOyxHoGaWgPpT037RRbBS4VA8bbq8LWK7SzYGDYG
yLFflDtY3c4qUTfIL5j7Pk2CTe9omEsGyXfUK57jogbRLw+QteRGocIAdxCTyv6QgwIHfMP30xKJ
4Z1hu4ecmjVUt3k3pVsb/UyzqYgjw3YtNGZEJzr50jzU+CgckjKCCtfDQjO8l84JnyNPkngzoU15
e90y2dKV3YUINR9VBfyyEO5WwrRr+H9wtX1m1c72+avEUpmBUGerXghMFxtn9rwpJxqWk+aStSFn
5YtTniAblotbp+UzagwkK4Ld2iGak9NaW18d+Lpp4o/3Y+Z8I0M98U72xykyvLMd9JsB+t+qJqPi
13TkgsC+UaoQr1PnEo1Ze2lslE50ZHvQV970UfUdymIWi3Puu2DUS+u3Z+KLaIw7ECnNc1jVWHQX
jLlQaIfeKzYqIr+ltPBWTF16NcAoBnQ+ezCvuF8fcKF3jpJVkyz4QiPlwdLGEqn9kuFUv67tgvBX
nxzC1lz7AzZ8BvmVreaOd/atQhlvkxjVN0eHi6vhNGoQKV25DGabuC6nVYvWR6KSCLZrsel9VTO2
WG/1bAOX6uq104pmPablHvC+s5leXb39NhZWdtGBzRes3s5pNjY7AODBGczANyOuyl0loD4yNT7F
muat3XnWVoGPdLauewiYEQX20eN1g8bfmFnzCk1d34dWeXUN7KNU8MT2Ktzp2S9RJWiTjjZyB83R
79PvaLEWm6ZkJkUnRWc8YrBqoiZGing6Ssu7F8Ib1nbKSjCyxi9jZFYbtyEskhOpIfTbILSpgw+i
hwFRaMUxrgn7+srwMddDhUGEuNl5Fa7ivR1t4zZEhLzwj9KdonUxTayZPMYuVoFq1cnjYPKrJ6PG
K2oCDuoyc+N1kbqUzRRt8LFEHTlMcBz1vYPyPCRXTXRIDTP8niYhMmRFvUsnecO8NGzdwhyxJnVa
3kheUEhSXwS5ukk9dcjHrP2mx6LDBdweu7sujzEnDsSr7VblNnfslZwNbJc1V6JFGMxIvuoYG43B
PzUawta4hBl2qg6ZdC6l6cbH3mEKHGdvtClkZYGcDvwARAFi24w2ukoQZiu3bGBvvR4audmOfKRK
f5jS8oDQ9UMYYRFqT4hdAxjbVPwINXtYZZhfMEMdkRQoy12c+1jUmQ5Lid7daF3lbnrldYe0tfc2
9LKNw4+5zgb8x0YTHw7H0sHtv2L4SM9Gohtbirq7uijaGFn1pnCu3dR58BZNais66NRGDO9kmDOo
cTrABg88sK42mtqi+200gbvCnbrYusjoAAWBIWMhiM6yzWK5yVKThAzym7150//uzfL7GDq7qjCv
mQAVFuGYswqV+Yop10ElrYX1Y4tKSESCfICeUkWS1DXgAIF8LeqfDb4bR4HwNZshpSOzPz24BDM3
aVajmeuiWtcMT0lXqs1QkqSxW4uszyBNdh1Eu2sdGK3jJg9NwfBua/Ejctz2Jm5RqfDwNSOlHn+P
dP2WsDHLTeiKieshH+sBUXDA6eZH96d0cQvQlUEgOqef1JC6eyKwaXcusp9T6GkruwPS4Eh5Zueq
P439EdQEQaW83kVF84O10jdWevkA3qUoLOTZHYlBnY5F0aiabTvAtBfI4RYiQH3TKUhtkk1bCQzT
O6cDFEZ6KCPGqrNt2YC1uASjfowN5VwV4e913/s/JqcvdiCDVsrNzW2O+s+6afB/kRrhWTIy5i4J
Oxd5TROwXogTT5a2t5YF/mbCZ6e2IewkhXZO6IDH2hS3IQT3dRC3X2QYAino4m9Z05Nd0krykmA6
ssrpVradd0gI9WdwEN49LspXLfTUcXBJ+gUSkI3CO9qsp0Ndmr9TM33sKoZSx7jKkMhv53XOLOe0
TRP9Nmh2Or7Te8tvLpjFsI2pTdhOwjniaX5BDf+oJeiyyMp8CdwZrqH6Yu+k0I+YQyd2YeiJnh1x
2wWsJWCcAtkenHVQ62RcCeMHtvYDARcdyeBV3nQWJNGM2CMv8s7y/U2tNfsk0t7i3oDEb5Mm9ZHD
XNkmaxI2OyTs3BBHO0zFrG3LZr4dw5NMC4s0StVBqeUVEwbSyCELMfQPk41sZpurPDHZrcp4zXT6
W0r3JmzcXWxg2VUk5bCGj/kVJZkvONm3j0S4H/QczYUYwwXsi9ZxgD0dv1wSke0M2LLnI3uT6sEq
2c17WHYz8PvOJiiRJ9fL70YCOsyJEm/nNKyy4ilHzUlZ67RInjy3u4Drqg+Fsp40L4QeW487rGex
83iKYxRuhwEldwWIIjTIMakIlY9sQtlMVi/jiCTEOLblNojsN62xn8s45mcXr56dIVUX18x7LKNM
Y4M6dA5DLY42EJPGXZVgNJWiOJEAkFAN4kIhFmdmgsp+V3xtG5TnikjvdqL/1kdhcS4YCqJcyn0c
ikfUQ9aok5VPCLN0uiCT7pDkqfU7RGbdTYftw0YlmwFz+S0OknAC4h95EH6JsQW7EOe5TphJr5gv
B+M3sNZvGNmfZKvvrHqq0BPpEaJt+q3ITIHArYI7iyu9ZtOHoQMzhyQGiBxI5miYQZZligoA48z5
/jG9iL6B8NfHN67e/1T5b9HjIlBAh1vpSq19WKNru+/t7aDhbO9YOXDAvttMrbvLHYT7syAGXlLc
uE7v3/u4aoIHrE+JMMncGNpKU/IKi2DL7k0DW0v21pbyIfXRx4Pwgaw4u0pZ6WxPR9UfRoWQb9pe
WsueGFOJUTUh5vFSfxJ95WIuPX3JsEtC1XedxQwuhW9cE1Ayh5YVjxMb8abryQDVATC0WpY3/rwu
CXz2TWaaXw0b3GArEaCqB/2l7Lzn2qSnOe2LU8lpB6v6R18QSHfwMRqtCj9aVg6KlABUxGFrY3NH
ZBsnUoaoaE4Nd4q+mcWPQ0gsPQ8Jy6zjNHhMZ8pGm43XtiI01JZjz+ukC8ypo1dswpoHI0SfMc77
75O975u4PLqm+eqYw/raeu0jXhhPkymRrmoYwCKrJMWI6m4DxgCJrvlwKeLsJ1CO4qhFbXyotGlb
1vBLlsJw5N6hz+2XswUgXhk5enuWfydguY2Zqx/9MPdOGMhoELf12y7SYZtk6thkFpJOsy2BvZha
LId9KnGsgMgazo7CdaIOy2ZS1hBj02BAIcZpuvsQpNtY9b9zE3hJaAAFC0R417jiRTU1llKyyw8m
2zujI23eMiL/6LU7J7TVW5+WxyoFRtk1dn6Go+6gwOTg1pr2s1ahL/lkAwNTlfJ9BvUPxx2OjobE
E/a6jGiGveWbzrdGBm/GEMnt3F1BaCRQLR91N7RWut7fmb571XpE4tjPqg2+sEe9VQSBEGbPfB3w
Zzs++FoxsDhB+iBtH5Da+cFQRFLWdK6WxEenT785fX9TBFq/KRDNB7pzI9xzHVnPvSmT/RQBVQD9
ggwVr3Yps23ogUXV9W+k+QExqA4D7FQ2WOWIhxQZ0k3rll+ZHgDktqcqjnEWiSEqSpwb/TJnRacl
1r4uDW/jpvImaZ2viKy8liTgq7JsiAYBDhg8pHYLUDeZvrYcQ+3jamY6dykK3SnDylSC93Q2IH0i
/U559ZVML/iXwsVDmC4kcqNclVVz4466ebDT/HHStizJ7jtbS/ZwlkhmuN1rhsyja/qzSnYGRpNM
bBrFyBWZuxp37sQFN7iS1eSDxUrw+zRvLFNcsHepdnZnwZea/TIGBTlZn91DxD8KcyZDmHOTpc4O
IYRq5pCvF5pBP2TdVkjtR5ml4oSyzW3Dq4ScC2eoWT43mXyLOqImVQOMYkpzhUslPcSZJakt1EsZ
ZJCaT5VzQgjSPLUnWPblKfdQiEt7SU6nel34A/1CW2ANCWdsxgg0FlqQyyfXBowPoom93+QCzVs+
agu7FI8MXBj3UWAit5h8K6zpvo5Z8suZBbEU7/SEj3ODHwpeQ3j86MRjPvC9vfdngVR7ZR4Ldkat
GXs7sK317DcUewm0jW5wXFSy62vQCGScozmYw26zOrbyy9IZTZeIFqD3gzX/35dHIkP399Pnv21i
TntEVSwDNsIfSbU82y//Y9tV+V88iuUclfh654rxwTbVm9cBRAsJn/SYzextVe/9sIoy5lq08IbJ
YjnFfgzaNJ+IzVjQnyyvPfZR0u61xRJo/qTLKLKcFqhIr5HeRMVi/qGWj16b6WvFbMUUA7/MA+uL
N4p1IN+Cq5JfbKXL8BuqnmUjdq1Ah63dYMdwB4csC6BfzdwKzUMMosq9h7+IChZ8uKLbswZjTMg8
rzyE8URYCn31MRu0vQnGp19HsX7WZ1tHo1bsyIaw33p10p/0oMXWokYjEcsfcHwhDCRg9vwdxJXY
y6To3SgDaQR39nKyNXzptEYcMCR29DXBRSxJ5xXGMv4moWhPXt7ctOC++QlR0kNjiNXoLHzjoyv0
LpGznC5vnB5pvyd9APKbz9RCAVgXIaj08N5Vlv4yF2Kmb7FOd5FcAJ+gypmQFs/y0x43A9Vt3E0Z
xYo3H6eTvMkBliisIwHtAY88lmMVssOwf2UB2hFZat9IIgU7fVTdaSlMdIC2dkuXx66kO5llJXnn
zcFdx15N3Mhv8JRMGW1mRmrDUp3N1Qyv95GpjaMzInjlxmjZ9SydcSnK+X1ejsJIqw9t0G6Q4oOs
aXuQu4IKKtZSTPOr8UM5ilnWUIV5wvHBPCnnWc/j9rj8DmI2EXn/RYjmSKH90DqMNzonegO3Ol7Y
6k2XhmQp7Mi43gf69DwIALt2lN2OmiQjPxdVFO6UJsYd5rcvus2WbpBIWi3XMBDa2zGOVHgk2BiL
ods3aVAuSzZMGRGJiyOJdKUIWi0NgJA1pNjhGM3XjKy/NI7/u7daxoxKA4jSj3s96doVamedtQqQ
JdibdDRAiHl204H76lKvOTREQ42uLhigfDu8VqDQV/YAu6FHkuEyFOWG6NUjsQUiuDWLJDF/aL0m
xwU0qUN3VxfXcNYn1NBohgU5AcVRTI+murSude6a/JBM2VV5KeELEL1Xf/xdKCNEBKQhhkTADf2N
MTlGeDfLwNF3ccvuue9HC+XZRhhXhkxx7WrlboQkoWAl6SVE8B8rGA3tgS7d4Z+NQ4bUvlYosDYK
Pw+tyM7Sz8HAKYA2G+SvUBJo0BgYsm9Q7FEW09NXVU39FhkLGGq9/BHV2V02g3jHpov3qmKNrV8i
WQJed6KLAYnljLYxX+ZY2hsM4WK2J2h7rpGIidbQvLPzR+EOwgHQOBkAni4C36tdKL17Arc6onhj
lZ4zXIkKNbWsQSBRq9noHIDmxh6FOMlGEyyFOLJisdUM4RwQosvO5iTT9wIkKUEgQNWAWn8Noxsh
wpxtIw9EdzEG4mRYiL4vR9V8uhx9XAibUpwGH7pZQsYUYVua6KHF6q+0gTL94wHLU5bGlhG9NMTX
d5WuOafOEs5JFHEDNHw+9FxDO4xWuEF9oD/B6F1qP4q6L9z3m/J6FuWxswTGgskSbXBPedvq6HLM
MwlxcpzKQLUPugAQhslb7YPLwuZsbHg5+wpEeFe3bwRXZsoDnh9Zv/d6PzyXIz3GK80tUwG/C8Nj
YGonnYnzWDKq9iPDZqYB2a/S3lm7QdKfjRF2ZdwPmwbQ2drw+6MlGNdaLSl2NqMA9t/GDzvU6d7N
l6hNfxFdWc+GrmaB1cRsWKKK5ilK2OMm0vvSJ9JfAyha8T0eCLeqm9wPf6al5a8GNw3XZl+Sequ3
osmcJYZ5MpP0G8jVeOyJYxBJ6xzoI8hB/hh0FDNNvrK0bn54Ljlv2W69wXyKvVcLz7JNZEMibK3x
mSlbIDOBqzImM3PnfHRRLV1JB/Re3bLPzlwwj0AWw+gJpDdU9FbaCIPI7VBkX9Im3vmmIPJoKiZZ
Rjw7BHfblHwLNuG2PL7Du/Hkp1BPqiR86rJv8Bkk49otdkDFWurZLah6SA+Zj0Lm3NmLLW4koNry
8mjkA9GhisXChM1fjFhs7eblDSa14NAder3fnaRIW6zAAtQ++EoR5AMWTfLLPThVfGeOlr0RLlPp
lLZvzAz9TorbVBtO5PHvhmLYg699rUZybF761JI45cWixzgr7JCfateHJhWBc58K3gBGyr3nDQ6Y
IrD0JhJiEw/riC4ib8d31EbwvQoixjA08GJrrLPLoBjYyJLa+Woqx5ssAcWXPjVthP+aCYSMAZAe
7G/BFyJWWCEyrU/6tfL9r61BmDKqZu2y4yCRs82i7yWZADcLd0Ve3aQF2RztThPlySdP4njpfeVv
WgXVrPXzG8fwVkbkHsPB+9m5+Q3656QUuug7wI3tLFVbmh0z2r0vkRdNGnPrFeB2SsBEmlevNUh1
GYSdHuynImYgu71ByK+INRCjCP1ZAn8rYnS11K+9D8mgZ/lp6luyEBfC5xZI8fS3JrpD1PCr2vWP
oZyuMseHvg/OjQheasd4NJwLppc/a/MmyVCqI/73OPQE10ggH6vBi8+j5gwb24EgO8GyONPbDTzD
/y6UiT7pKBlLszD+hn8vRp4uS7bEmpA5E9kXYfv440CeItIfYgmO/xFyg/2KnENFH1f6XjYQd6qD
N0sALLRDfeZBOrUHy3E5bxoXJ5CCVXcvWm+VDDAAYiKMqrcq9nCMvH2QmF9D1h6rtB0FWyHycPM+
k1gFP+bibVcTMj2JEAxtWI4xvbOpt4h83ygMBhbbP7xpZj859rGRAzp5Ua5YCtd175tsqgFQEjpe
AaUrTqM0S8yFhzcHrvE6zdjEuDNNG72Zg8QZaB+W/gwnKFbpwqBeLg63UFIA28+7F2MuUIlnhZbp
XbvOCDUDmsbtSMAkiWP6CsyyEfgq+qVuTh9ODMzdNKxvmOaYIkE5IH0zocmYJd66Q7kf+sBs49lj
0kVG1+kRk6TI2PKc9G+Lv2A7aY8y53+Sa/OUtzSa0bCHEGkaeGw1KnOIHLJZQ+x+ORzi0j8O9dZI
wNQ2MvgiFhZ4tpiVfPijKL4aJPhAZWipa6rzELDYE5hZbbR5hYqiHs4uVgHd+uM8N+yj3gft3mt7
sr0ff34xWySxR6absWVWIskSvJicyndW7xIlc91ytBSaKC4FXZ/10exxaCr3MLjh1k+nr6aFbjCp
9Be7M4CqOsogBEeQCdoCSboCMe1cqVe9Qb3TxC/9ULP8dRQudoQC1SlwzQkStk0SaPbvXIpgosMG
mLotTqdLYYfuVvpafGiX/2GDoAyI6X4kEhALiFoaYSwjjnZRaT6nuEMZ2yGFHIlyc70pa51xWnXQ
JOe1NnsvthuRE2ybhhGVQyrT2Tayb73HBYL2/yV//hNYD72efwvWS783yT8r/ix3/K34I7z/8lyB
EJl0TfwgZh+Vd8UfwxX/ZaEFpHvCFp7wHCys/0Lquaj64GWm4x8kbVYbNjI8fyH1bC7ZusdV03yX
EPqfKP5gEAIQ78PYZP48gPdsuJM4XxOi+Cz4I90OjInSrV9T0/6uhzG4hJMd3XQqTTdebUzfI6bV
BAzqzyqfaTKhYRJ5aOIjBrbdvqjxXAv74T4IgeQrBdvCs+3isa675l5FM7o2LR+XIlDgOVSa2fsQ
8uRjUJXWVdnyznUJ/xBp9EDNJ3pHEp470AcYT8pCIXGa8NeVJV53JhaQ1wnB0iYtrh+FW3YFKZEW
j7cxIqHboKKz+bi8HC1tlqOuc7ULW4yP6lz4L7WbqZ01x9masDJeU9e4sata/TISkneGUl/Hesg3
3WA7N2mQpFhcm8jhkfZ5tPRugpkjSBhPbHlzvajJ0/nV1Wr98gDV+/mjaqlfio86drmwwkEjLPVa
5DSXXt1rZuGwpqzK4ZzPRZOAW15OedPSA5Sy/1YvkcsgMFdCnVpaL8X7eTEkXFseFMn+WEPPOLhL
e/v9LkTNjjnRl5VbNx2Jt6a5D/ogWFujBjMntTK0NRWrtzDpsnMyBoBdPh/6UZadrVJLjx4y9Qn6
/vj5oWM2XJejqZ8tYWXTxOf56nKhrQqoJHYrd3oMHb9O6uprNPkCo+yOVJEXyNcSiE3mlV89vwz2
Aw5cUDaGm3DIQOaMxDIBvnvrvLaas4yV9WKIYu32ZfWVLVh+cM0aBaq5GaHIezKH5oMbO/0ft1ds
jQn/BeG+dBW7dRwoopOU1d37KWtI68bxNYxSfQd8WK5D4LLkLdhbZOtU2fFGVNqmAnty6xqFB1+a
ArOec6gMi6jX3/UqzDHXFMH9UrUUapq8WytNuk2U9X89I/QC6HLBkO2aPO4vai463e4uU4ZAgTbw
fn26sDT5qGsiGJ5MxsW2dGP3jHtTuDea6stypiarBXYyX/h8Hmopl9DJdc9pmuHKrfC6/miZ19ms
rYd0z/udyxVQ0Fu/CtACARD9sBREsfc1IaqbLFftgyqN9lzn0T3Ayfhnh272iEPLd7OEPZmWXvA8
AlhnmeaKWwF/HUaYkZ39uC/PbhQMe7uAbxbopdY/h62a7Z1FppEC1BGIrUaMQrsxunsv4JMh826c
/qiaL2qystFhCDz8Tv9uG3VedPdTDEP4173zlSxu/G2cQ1+IZ2ZG1VYSDqdH6oWw/FJYgt9ZOaH1
Hqpf6iJ/unixRlpeDS066alCoEF7v8knWH3EjILF7WyY5KkpvyTZfjmBBAay8o/DcGzwVPJKWLU1
icrlSj/fFsNb7lZW6A+AEAyX9QF8QDkGmc4y7xorxj2Eb8Kbdq63A4N6X1qzfTBh/Pd2avL/up5h
mGVmxmnsQkKlrQUWs07HB1Zc8/F70YtyH+BYu8a12nivm1xGx8SvL8VcNQRZzl4vAQX2901tCLDv
00P99wcUQXeLCYfJzxjmdxLq36QLBWaIs/eqRDW7uCfau5ymRpPfzUjkj7Yf9faYN7tM0zr206ML
Mx5cx2R1/rWPhbcOBzv7gamtpqXTmw4wYaOpLLkitUYD+69Z4T83sGNcKoCL/bEeuHufTP9XrrK7
Isrb5v/+b0P/PMmCuzEFeTD+2RYGz59U9QqWgkULSOyX47nq0PLlXQazNi7CJou/c1Pb2VdZ+6wJ
A5XrDNDktkX1Yw8gw3hQgBBGgom3geI7NzobSfqRZE09X1zqwsBAoZTNwWnqI/tqYHWcWXUij3kc
v6WTjUS+Xu/LKfgOOFF7SrtqQGsy3y1nS9F3x9RR2dP7SRld9HCK7tqw155svFJXWAqqy3KxzECs
5jlI0uVUBwvZOKhSugBebtPU1k7mNGrbMtWRJ06ruyDM4p+GTioyUcYzdERzl+OxsRsN7MlCIAxl
H+t30IDcfZ2aQPCazrji01tuHV/Pn40ctEKIIuEeAKzaxEokJ9HnLZviznrQFIUrDbZxhEHRYojn
0y69yabgspwtzSS+kRuskc3d2LjWw3szAEHk6UNid3eFhNtJEFNjaxG5z7ar3zp10L35AYls3q7p
bqrqiQhggCp2NhRv/k3vGooEIDFvUEcsf9rEufn3Lw3Yr08rM891PcN2LUgcjik949NL48ZiyECg
Bz97vD82Ka5nDwiRT/dmsE1iAe0Vq24MYtvqzpFjhg9y027NeMie9BLMn5srsmdBPJwxMeMNmOBO
Mp5oZ9aiuMyghrapig4+5T8uLEdL3dJuOf1U93Hvpwv/qvFHHStMQbrDJYkn8m0ZWfa1tBLtaCAO
s086q7vLMIVbox5kvY6uevTM3vpdY9NRNmbwQ4XoaM1pUfuCK7yJOXtjnvpal0T35vOQJUJG1oDa
98Ol1mntZi/C6PLefG641HuCJG8SqfTSxw6pbDLkR1KW5a0Xm7gbJ6b3Kov2djQK/1ek5Xujq8pj
5jnZ2vB6/SYVCkZs3DX4qWWcttkE0Go+RLj/Ni6dhJgA7Zaq0Z+99bKYaQ5bGaYG+22oEu/SmvS1
qcjCbVMAdifVndzD6Eru9bLVqWNVgCp9cm92WnIvyXkBr3Ghs851SztLg2OQScL7y+lSgKvTTioe
Xz+qrKHLAKmZR5OvfCPqXhz4KzFmbYn5nEBLBuDmnJfCMqueLfAsWDavED4uLEdLXRMp+NH/6rJC
JmA1iFDbfLqvJZuE9mVjfp9Av18cL/hlpYNxM0hlv7iptw7MIHpCQKB/DMdiC2BUeyh1DT67B4bP
aEPjzUEOyQ+k+OJOGbq9HWA8yI/6I5PLj6WBwDKutO3m0bOj6oh3nL4rUf74Uiu5t8reePOw9l6b
WIXcOoksL8w+WP/MF9J9ABM9mATCxiihIhE1BdeENNh1dESB9Uwojj1xrxuWxuFj5bd3aE0Q57Oc
8NEo8HKK0eJYLxeXotPqu7E29Oty9tECfxpun+/6xzOWFqhN+O/PaOPAIliViW2F2XGO0pEPim85
jAtDnjTyCUAJPw6HO0SEtb1Lhm1b2Up78btwQrnAQn8bsYAX3TQRNJbMBstVpx6gS0jtMUxy7QH+
/N6eWxEPqt7dYH8M/yf4VfyLuU6gUvvnftLVmehsy8Of1DY8h30t1/8QkPXDZIi0JM1/JcLr7goB
8K6P/eatTMJzl9TAppIbFHFq8p9Bh1WLK56lKqxTG2uXMJVTto4wNgPhmRa7ZXaTCfZ5DXmbU4Q0
lUeGqB93E0aBKwfW8X8w1FxcTf/YDvPxocZZlufAFGLQlfNM/sfHH1MYFZMz+D+1Pr5WXl68DCMK
Vak0XxuzVMe8DySC9qb1GiNPveq6ig0FG+anqkDNwy+tV7A00SEqwN8tp74qfqZmU9+ZUtPuXTSx
3+8uc3dntWG4X56N/dh9o1+tSOEA9y0apoZoXNmc8fkaS7J3HL6ft+5fR4ldYZNgl2NzbgulbQv0
YxDBLuLuFhThurHDOQFr8yEsdUQKuqtJFCfyHKGk9V7EQwMqdDnvAX6B3BBgNDOUKpbZz0IkKmpb
+UpEsdkNohiO6DnUj/Shn0uDmt4NcV2TD9OUukf0dZJdM3jN19SWSLB4yXfSnMkuGRjiCLqKZ9CR
iAg05Gr0zvnz1MLVCF8n7TFzreCKfEp4XY6WYlbLBEMsFdi/f7oQTUF2+veT7kJL/PTzs+c1dWYe
04VF+Ym2aJhgQ70hdn52jawdJBkUiiFOfR0y/Rbx2/EBxSwKGGqbMMKYw55Plwup1kI8dMb3ZkHT
+8cwQH7DISrtGfqRUGYr5D04Av8ek2kPnGD20iFaf29NQNlGo0z2duDhcZMWbox3GKSNxIkjvBi5
Y2k4BcEXBmz7vNyx1BPhnJ+6VOSBJZenLmfLHctTMyMU64+nhCMScLGNSf3SLiI6XYEfNc3KPoEx
gMj2fjifL0dL0aPef+od1v9ALzhUM7yhNm0gyEm++/e/giHmr/mffwYCXxY0VYt4Boa7nwYRQtop
FAxbkEUDEhr5VXKLGs8D4hrpyYXDebsU3Wgkt3FkxusCGYfdUre0XY7q1p0lJLxu/enCUPXtEXe9
10/141AnN2X/+KkaClRyK4L40hZjeP54/tIMADu509TU3v/6UvdemHD2wJtr73/940Kj4acr2lkT
6B//keUob4LkGrC/+aj/+GOagY9bbmjn5eJSH2FXg1VTne6zvOpY+ocUi972+/nnw6WBT4Zpdh+g
7R+Hf9wWkuMEd//5YfN5q5VoBJaat1H1AGsGF5XrcuRm0LHUcLVj9RgNwaMZ1PJSQQZZSRS+dnbY
jt1KFKHEVowrYOnlZTkdiU/tWggpq2ROYHha2D+T9MfXpAkeiEANN+DGsCzWJv1rmnkNmV9EeVCJ
yZ+wHjsv9WymY2SyJDnWMDK+Cgw0gCW9OkSpjiWgis3S6l881cirafPvX1zhzKbY//ziwj0WunRs
wRzCePbP0wccRNgtnch+EvTgF3Z8lNKUEvKa9DUCYnVyXs6KWIQ6PtUZGdMxABU4N/njSg8hEM2k
96p21COd7JxEfMaz+s1H42EKvPc2TUkObySf0oa+2uuzhpdAND0y8NQ1pl7eg5ln/UOW23Nz736p
yuGZnCw7AbMNbPhezAU05BqOH6DWpW5pl7RY5urYGu2Xuj4NzhnzMW5FuX3Ojd4+L0cfxVLnhEBp
GaLRw5jbuaLCCelTm4/TPy5jnjsegFmfphkp9en5n06XB3yqqxqmxBG5mX/xybBWIrfOd3QG8aRd
CjfXLstRFDUvXWJr+0/1w9zsow7rwXrlFda8NCGO/HH/p3a9FZTrunfszf8j7LyWHEeSLPpFMIMW
r0mdJJMidb3ASjW0CGjg6/cgWF3srp2dNZuBIQSQ2ZUkEOF+/dw/Bihh9xH2zHetg7xduvy2i390
yjvahMi2HnE0RKvm3k96DI6IuO8nbw9KrarXSkO/HHSHJKKcwIis27z7FUTfLr6vkln8fZP7ZfKe
obmJ/Geiu+rB5XdZqUrTvzW69QnIp/2ZDDj2Emf4andxtyCIIDY+kcszps6rynbFF3eEUoHXOTuM
VjgHxPnWUjF9NKMEauS2307D8kFBffA86BSAOZANt3kcLvtU+Cfdn7alCyZPqevgVKbNZ+YX4i0O
ADG1AsmubLZR6OyyBFLobW7W6puqncCmz5P7aqc4B7z0KPnIWzS3Q1ztRtWeNqWlRM99QUg7d1Ln
h+p9xi4msanAJgWw6nRFPOpC0HNb4s7G/EZvp2sJcAE1dqVsZZ9F+RDgRvd2gewi2N+uQXS0yyCI
8eKb7+QHxsUrwRHKGVjy8B9IiAusmugXtofYnxoMJPy3J95gDbPDIFGgURNs5XkeyoMcvT8Z7wMJ
7xZLJy597+rlTe4P1PtPuvfJ2Tgj/Lq9v9XA4PLeDqjtn5ODAD3ke/3WnkdGDT+1QPOP967761/7
D6sBOe++OPjjdvdr+SfAUEe2Ta0P/5/FggEF49+PXMuwXUuzDEdTHdbufzxyFS1QHIqzje/ofvY2
FBqQjVHSbZPMLcFSzm0vClGGCxPoZdwU21unK9zyOEzVygGC6wJ8NEKUHZONVwCxEXlJgwniAriN
uWDvHJ+ECVciZ0W+NBQ7Psk+ebCRkG/qSC0f5IA1j0JFCjYdsmJgh//9LWP8ry2WxebKnv+H5o3M
4vwS+scexajSuoI4UH83q2CnI3A8pKWvr1sR/xwqb1LXlqjLw+008N6bUnEeeTeo3wPFfyl4b71p
IbIPf7C8fe059ZElvQnzqdCXVSLCvdNqlE/VdnecBsN7sTN9HYWq+4F+L992jmnjGRZ6H8Alv5Z+
bZ/TIkgvgRd8Eta//Pf/1jkH+sdfd7Y1MWFKmiBF7D8jp5qXuPqgq/l3QJ8Uk2Jsc6UI+2FKQmAA
c0tFdr2hmk9bpLjO54vMLi6Bxp9WjmbUEoJFnn1aPcdcJyJGPe5P/n4YIWPJs9LoTx0VqxvZIuMJ
/0ueyoOFBa09jepjH1jokUnLPQqlq/ZN0qAPQ69+CqOBRQZRiBc3FMGi9UqMhmaVeli7Cj/XioJD
YHMgkqrs5Znsm0w93rUOEvZ58I9pcm6bdEGNVxPDSjXfK4q6p2CMxCvLTos6lSgH5yqUt2ZEjI9w
pAbMSBMF4DulrdZJtlR9KYapefMG1Tgje7ywAo23//3PpP2ZRnZUy+MDyYJIZTWva38GK31FU4ey
spRvsL0gNebKFyPt8os8+NaQkqCJz/yaHmGdKFOPkUr14mjnF5zD80vVBtkpsTA6V4QfLFAB2+cI
i+QInBFZ5a9Wr/hA+bkhiLqckFhLKgEn3vvPsCL+pi5LTHk/2a9E1Wug5csm0adLW2KUlMDp3Lc+
WOMibqZ16tvURcRZCDWl679Cgt5mlKX95ab9JocD+FXvAabACAmeR8gX607LwWYkTkPtOoI90y5g
tv1OEU2CX9XQKD//3RdV9tXzLOMgU0Sjl7fHVBP/8aKobVQ4AFzgzBfIeyju0B7nnwKEEf5kOVJh
cv8JliLAdPX9ohQFftSZaI9VVD1FidpcZRdfinElQpA2sql1HjWOISq4Yol0zj6YfvUzT8ri3BuR
dxkM97nnW/VR2fhgtRQZ8a1q7Q8Rtseu81B5ZWF6qnoX/Nzc32UDyu7RTXe5P44PcZJSm6sUsADH
dG03vXK8H0LV/tXE/+DVTzpi7M+h3hngb/8+6L5p7NPWonLAD2pzl0KRl31yythkxj6sQ22TqMQK
qrho3/XvldMZ72ojxmMmVBLXcxPBzLCujNFeU0VsvFcsCR76Lg+efl1TBMK8akFob8I+FHjRCqr8
+M/4XtvHCZAkQkeQILbSHVAdF8/2SHhDjYG6jNaInFsxHx3q2F4RP2wzci5fDLIvK8WA5Vq0UfQR
I0OQ87NQc/h2lhiEzpd76Am5+DNHVr8lkNsu/p9voIZB0x/PSr51jiXfgdTyuLcs1D/eC5AAyiqj
DPEb9ZOYxZeuTWkSBzGFoCAylXrfudm3ZUUyUdW3lct74j4P7GW/x2btIHqjQZgJrKZ1Bm0TjK33
3gX9Ku706WvsZfWyV93gQPH5+GiM+S5Q9OqcWzYvJJDYThjVZ9nVmLEHCAGqyb1PDlgTUDngQkff
50pRedRoZwWekZQqkm0HYb8nXYBSN3RNEs/oSGQzCEqc/uxq7Pe3U9lr27XuL/4xQZ6WJTmfOB7w
f+dGzXy4zZ6v9iqg1LGf2PvOxHveVPzy2RzCaFsnLiuHMVevQYW4Psc5Hva0M67juggP8kBxdnjA
sUOAfqc88d4nz9x59P/sM5I+2fv2y32WnEqObERT23nLsKwRbJbwEhVFoBQ0UwePchu0oDVvz/x5
8wbXZl37GhKVuQsfmeKk4OxtzC3ZVXd5+khiAu0hjrln3el57bMRNSBgfooqDbZmABqpLe3xM4xC
7Fp98eKniUnaz0AiO0/jD2M95G4SPWFIbVy7yrzKftQwPXXXTrCTTZ09XTxln1bsUpXZPgCmSfax
BQ+6o076hUpfxMMI2FD3PN96wsx4wPO9fAztyjoleVbuQ6vZ60Nb8SfgoFB4CKy/jx8nivpA+Abq
YxVrc3k7o+GEi16pjuVOYeGwhGUXPSFTQYk4pAWAl6TF5V31Htii+996qEtRY/o/gUW9k9Ou3vu6
t5bqfJEIFbBjgR1TUhi1+YNeJWwN5amTs0u8HRTy8At5amBdvSljrN+JYWPwqVumSxZqhpI28KwA
2dQPrpJtZW4n78g4WuicNjLxo2Y5AK1kRN6fBO8sItLFMHnpEarD9EwI9wlXAu0z8HPcHBtlWJog
LR+tGQAYmo1H/YGyky2JCJRn8FdA7hT2k5tGZCXcYZ2oI1gQ+cx1o7HbNnr0KZ+72Hd7vwZkO5uG
5TSW+v6P53NkGde+HSCcxVHJOyoDiuoV/cUpADoElR69ph6J3ibJwk+zsH84iVp+H4rxsXMzqna8
/qIk1IC0CQ27wdhRHlxhZwf8GFcq3ADjNoANrg8JWvuIINrubgNK6+lPJeRzXDTUgz9OHNxMO8im
26RTi7aBdlXb9Ra6+vk2b+66jco2Xw+cfOeDnMdH7CxvNdTpKarSYqmFsQlLV6WmZT5oLPSRfV3t
ggyUH4sUukxSbeRYUITFsdS6V9lq/bx7FlX8zcKcYUGJc74uZ8qoPHgirkHz5Lxpf/e1NpzLHnIs
2Du4Fr/7ncSZd63dT36SctJVMRtb4Km8GIFMr2WnnKzmXbyr4vwpcYpmNxfJf4yGt22sjNwXQeVz
28bfZHcMpHhDWXKLYzWzOj7oDzEPs5Od++6L1yhL2d+4DjrkNKIQR3PTj2QItQUYeqT1WsBG1y60
L4WCq0RR8iBAwe+dqRRCUqZ51Vc/IQ2PfCe4oH1CtmD0GEEMuE6aYwckx1fQ8s+HRLepg7i3B2UC
c99TW9jNwwAsGA7ist0ntt7stdJJd22qYysfK/nZ8ZRsUVdK9IMqJmdocIcl3b6YLR9OlJzYZFZb
3mFJ6rwN2XCRMyNdfYt7z321MKZfKykIKg8o0b/vFbjgiRO7PDv9pO37VHPEWp6aQ2IIKivpHcxo
U5aw11T4iXt7xmDPqDfP7nZOYItXkWnN0k77aNuxaXxV/ahZ9bxB1ixbq9didPmHhEe+kqNe1vPe
x4F1KUcp5Eh2tZ2bC9msMx5ppjYoD7KJtVV+aDvWKbKZ8wdzsL+5BpOAMZBjeOBRt9X6fR08qD7B
GlgIWJwi/I+AlT5Pda2sLF/z+cx3xaPihsG2B/bXLrQ0cZ6A94crID76i5k3VBk45fgVgN2+rQzl
C8UnO1JiwYtdh+55MsaV6ahxTXlh8unbdXbU0V+/FGrUrazWDLAfMfMdKdhxX1i8YcbsIA+ovZEF
/W62mpMdgDf/GpUDim8PK7BOBL+aYFxreUy9CCVs8kDku9mbODpBmnNtElqZq2yUymy3BgGDkzwU
Xhbturz5eu+SZ5NSYVITFdpWybJmGZnG+CXTvRNCnOSlcSKxl/3B3B+rykkBtTR0lbGnRpj9bkBt
fziGxRMB5eJJnqlUIj6l3fhrdJybsk+OeilSmB6X9Q+zhguuj6r1ZNhDfaxIeS2UshbfwFgtphJ0
Jeas1bqGRonvttCfSyP4qk+sgJGLbkOvqZ5wdq2e5JlOvA/jEtdeECvj76S4DMsRSnpI5wVWxeOY
vvuAvBibFkptnTHfyAHZd7uDpUfPDku0janXBwxNFih0oxP6OnLWwqWIfm6OddDfmj6hegrAy0Nf
AeYppmrcN2UviAg5yXkqOwzTdJVfne3yA3yCFmiyA0FQiyzCLbHxmruWICaZWThV/KupVHa/9kfC
etlX3y34EIvMeFHhC352BigkOHbGxWxSez2IxtwXqVrvPaDhGyBj5QW5hrGYhE0AHMjFhm9ueuo8
8y2PcnVnzC3ZFcEmP6UOzGe7jalXsEiF88/CcEa54MrV5n/YShzd0g6vWt9Nm8Z2VCp40faG1Fhk
k92+aFHnHEo1xf0vE91n46T4h7TRcIx07OEa3Tx6mdt+6hgkrYdIRzwyX45+h+rHPL4IJd7IxD0B
CvdRJuvlwZnRB/JMDhQyrX+fY2InDC0e7K/Sms+6Ga+7tGveU76fewAQwcI3w+Y9pops3YeKexvl
b6eBT+mdgxxVYbLlRua+mCB8z7lA1xdjaV2ofowUq/DPpGXjY2GTv55bskse8vxzHGzjZCIUPE+K
V+6SFDxxkkdLoWfFzhd1/aZnFn4UWeXsZTPVh6/N2FtPspX7OiWKIr7KlqusAmdon9XMjhaxwDK+
xLiqxu7qMOfoIKfOp7ItD1E/+MA363R1nygH/mi2IKjQhpX/uN/9Jn/M/U/3bAQ5ULVvoRWitju1
ehBtjQoSXkRgJVmlrJthcsXZSk3eR7u1fzQgTg0ToNwDwbSTiFLls6bqcjEZRnDt509r16vjHvYY
kfei19baqCZbfyDOPeAeurdK0vEVT5EvgYUPR6CUL7I/CqNf/bmWnizWSVe9+9pkUXgWA2G3shyq
b40lnpx4CN4sqp63Zs4erB7d8a0i/iAnKHY6P/3N4RTB1znYU1vy/Qjqbzk1sgPatC8QWc1VFQMJ
1cK0v9o4597u7cbxj0DPyuchqI2d2TrpGuTU8Ik17ELe26ggywDvx2xBMR2MnxBV5/Nv1adUuRdR
T+kLOSPMEzF0mwXh8iD131IqLs/uA3/M+6MpJ1MWnSxce8Dofb7f/QZ/3O/+M3QW9CjzphLfEjVZ
W8U4bGsxNp9utS66NvlSU3+2cVP+TLHmJl8I8iw6yqyIhRoTGg6qLOW0rGhA+1j9i2/jtpAbCkAk
AOz7oXeqPe5lNS4Ifze7uS9xlZYFznwq27eJ/54j+8qCkp0iqbCm+Q+Tw6aKthXF4dg6FVATDT4F
uqe9tHX8PQRIezTnVjVSspngWrltFDzRlIhXVkjBYgZHbNYc889jUWkX+f8IObkg9kVkh7cgk+sR
eYvr6P0WQbpfcGvHCnV982R1KlXIbFb4qMAMIcMHngCv519nc59ixuIv0ygXiCC8g4FH9WE2qj7I
5v1QBAjfG+3nveePWZM5WAvwQz0yN2ziqqK+JrM2bkRLhJyvgT8/N7VGMVlcJt7SA0r8Qn1sju5K
+Yxhw0ABmWCMFVhuKhp+gUrh5Z8p0MIw8e0f4+C8GXbQv+WBba3Mqtb3MQCaYxsJIMr4pT/0ZaY8
6iCUd44/A60MWznZZvfrMMCOpd7Yzja2lgZnOdAofXNS27VsjLHpOw/OSFEqQbvH2osXOZSYByNQ
k58aTJzQS//qovBnpLpkt5SEXUE4TceQZNxjNfXZZnL78oo0EUQrL+hv6ZAyg4tYI52b0rMpMDPj
pZdb46m1EZIbg7nSomod+l69DJWp+Sa6tVQ8R8LFTjcT0ZM9q/ooTN+NxVRcTHAjD7qZ698o4TuF
TeK/ak1kbizVZP1KZeCr6frXGlTYl8GxXic1K65O0uVX1XFZKAj4lbIpB5Sq3mbUZDzJLsXJyN6T
CGyMd3bL6B608oeW1O8UBlLsAs9wbXjB8KhOyXRia0jpZTTk381i706J+JF1giS1pyWX1FfEjl+9
3sD8yF7CJo4oBmdKPdobgxrMT0o5IHQJxz/ABnYPPa+7ZQu76tPqsq38uQTE+aCyRr2WVmWvaixG
ngZ7+nUokHfts6CjnOLvfs8dYoJJMQp/wbYJwtTfk+9zxp50AeZvWAsm1iXy1XgTDyJ8Y6lHwfMQ
Zttb063dBV4FYiebkxZTh0kR4aNsWgmI2w6W7J5gWvhmzVwQoSXVUY5Gjf9BQNp54lEavbENfioH
pz3fbkSiPciC5Cov1Awby8cmgw8H8ky+vDNSWH0CGVK+tGVf28dkTSu4QfN7/P56RyTXC6LJeLHv
2PDFzdWEPLJBrvlVa3Dk4HWcil2RTt8RDk/bVq2p6xZ8UcANird2hOeWJLX3YyTJrI8FohVh1E8t
keQvUW7lCxVjiSvl3GwEFaS2tt/ne4/gxaYEAHUhqg5CHMHpEpKkD/t0RMsj0FqXnhVf5cFr052K
Eurp1opq4rS2srOnNLlNcBVr2hhYqC8cUM0zO0SxkuEoD77epGAi5vbofXRTvJ7qwH8rfCfc9/BA
cDGavLdIH721njsQ6OYm0ACMlRrN28lRYDA/ytx0n+SlVtrhfUO4jMBHeTVS6zbJdkv9UBoJJovz
LYB2pds8y4OV2gQr32RpMvVmdeiLEQuwsXQg5vJ0ejDi2tXYFUZA5GMqwjG+YqjwABnL+Yb8E2Rj
qS2DFPfMmoXQSaNsm6LU7CJbhRU0p3/3q3qPD43s09O0l3ONUK9v09Cs/uMesl92DXhMHghVvRZ4
dcrNEFksfdW15NAdPYveB6C4sh/Svb6yi6LaeXP/v+fL/q4qipcqYMthG/6+7VpU5POZniEv14Gt
rZSEYPkwKtO2gLPxcP9AWibJjakXs9Oxf3Yd1zvLj2zlPzZk+HaiFEpFeqV//z+Xd3JAb6yfZa2F
rIv+tZ68LwXbpNeIPbcUJtsfBE2wjKRweutbsbdy5mYY9SfioyyE0liHc0SqR/YbiccHu5p4t6l2
/tKxzq/YbwS68aqEWUSRm0l1SaYqn4mufKn8zrrgmZE8QQhkIzD32y4LObbmJQEtD6BU0dmPver5
j3z0CHT/rtuoNSddpMnYbIO5tIP1hnL2QdbJlqz9KOPZTa3Xh6XsyxwLDnQM9FIT3Qoxin6uhsp6
jlOnXFpeJTb881rPBM3VvbCNBLs6xXyWU35fMCDnZKscI9HEFOBl0OvVpDvRRZ9bScUzscjil1gB
xk8d/SPuu4Tt8mbwnyBK+JQZZefBouwZncNjngJx6EDYsX5ojuMsx5MHfd54JZbz4fddvZNd8bxB
C+eDTVBrgeIzIUFDCk+ZfAXSTTB6yxwyzKPhD8dbU8YPzaQ8YjIIjWsOKVaTzgPVBQRKnnDDIsh/
lgckne/GYAvKCjz/eUq0acXiHUDo3Gx9VixmqXwxE7yK4GyXa1ZX41nOLTDsXcRTq9zuZkRz3Hn2
eSDNqjxDuNKfp+9Dr4KHU0Z8eG0z6h6HprfWUInsnRm/5ehz/lJ9alU8q/kIwjJYOrn9w45qavPj
jO01cCqSGKb9pGpxfalys7pooMlkV5537MfnGc3QOE9yUE6buzC7e6S2o9yyA0RCRzmwe3DsIqyW
kRY9qxVIZxY0E+K6Weghh28zhTZNy8Ew6sU/rpSTrCD4kfSQBAfCateqNi6ZaY4fk8pWn/ARfgpz
k3qBLykPrzPuqrdZWkNMzW2QnUdsFOcDaxo+jBNM1XsfPonhjgypoIyxMTGdgqDXgW6JZ0QTxhbR
3h/scC+b8jAVQU5aCVAnbFOWwrJTSxV4ofI0QYMD5nS+XF7ZrMlvgvmtbbHFKKC+BgLrW2E6HU5w
vGFN/PnUVEUMUBn1qfFbqAYarye/t5EWdsoXUhPdDz2G55Zolwxi+2MWZBidtR0mqmlEtt/NKwiM
OYCYh66dzkaPQ51e5cZrRwUD4Cr1DF3deB1oJXNLjvVU3MgxdZ45j5VVot3G/vd1ckybNdC/rzNn
17AuTMJFnZT1AiQdGbXRb3eozPsNr4HyuTA8GD+znMlWZg+4CkxGs2qzyPzWo4t6GNtMPytTVez7
RBQrDT3MF8HarJyMb20w/8khY5LLjZInZKY69osMaNCHoPglX6qeL01Vh8ZjZDV8QIXDq3C+N5j+
0xAo2CJohE30Xiu2Gs5gB0RMCYte08LfK7Me67T7dTbYxRYyZ7g1imwW/sxT7qPy7H4ZYG0owbkf
P7Fcx4HCsD8CWHCbMkmGzYCT6ccAIj3Mzewrr6lmpWvwAG0ezy/8M51tHnwPQQhwE4RH94JLHeK0
pFXX3qh0L0qcDETO8amVo51aU49IOAJzPR9rCLeGlGIkV4vy2hfq5AkEq+a0v9+pdtCrF/ONmf9A
eVq1r/ykPcB3MxZBFysL/DNo1g5//PnQuRiegCvh9DZxPkuU+E3jk7S5z5NnYsKsSp9L7cvqjcd+
/Vc1xxyobPjBkrd76CLYNqXtBAho2/JQD5G6x9gUWKgyPCWVM1w6JxsvQ1qxJEIoILvkwYJzo4d1
e5ItItjD5TYqLwgrVgh4PC/u96g8Ht+pGPA857byEGEnssct/E22Mh4lT1rZIxKaS4ERqDv7bi4X
bubDvZkpwXukQtQJZEWxHEDXrzZrc64elm15qBM/QUMuFvIGf971H20Q+1ehmy4F6Va2xY/bXWqO
or5BbMIMvtG6jR802lunCYH0ZrAexaSlu3EOrgc6SqUwj4p1mofZa+h40wY0o7aEXpK+xrnQsQGs
4Mf3avraYdh+sHMwsrdmSJWS7hWvsiUU1LuegPozeYnYV7Eh9vLsflCgheGlNw/H5LLc28w6aGk3
DdjustVWttK++HB/H7Kg6V+jOq4fQW3DspqbsW2l+1yfzWjUbHgtwhFVkAn2XI46g+IeugH8S2pb
/WsfudYRpMR3AOv9a0644ynGi0eONSI1Tl5UnuWFSeAb5zEI93IsNSPrIhxlLceKsnTQL0IamO/i
YeH73OQQ+vhtBjNMXjWeRgEuwIs42eZOZr7IefkI46giIip/ttObS9Ls7jJsaxgNrZ2/+v2IIyhu
ZlQLFK9T2LyrBUY5csyNkQHr8ZAc5CBfczDrHi4lclRxIuDxrKi3sonfIQax+I6tzVgj71+6WBaU
0bH892HE+k3ttYPsxua0JEKN3/htWozt1SMIB2CRkY4B1HypCoi7JxExTdtUry6/mvJCOS6vjttY
XfuhmQEAgs9Q2r36yHKAmBOvbCQ9VmocjBaXKIVk+rLxDY8/1dzZYz6P7lROciOU1OpEcLHXp+P9
MA2BetRjM4Xdqe/wrUMRNc+Q/clI/Js6cK/a9BAvH2RnrlHFDq7770nEz6NVXbXzgkb5qytRt5Hy
Ranba8myGOwUxg2HMEAY3t20j/KIPzOWw/NQJvJrNDozj+P3HHmqKHF2cPjHLpxxOCXOCOQKgO2j
MOP6LRK83QfPCojH0Kxgak+JGp9ly2wBwBrd+Mzqha1GgTW1ANVQCax5dBLkgE0x000r84JPMgzt
CKRZDOIpXrDUyZdGVxTrxOQzt8gcMu2BSt7s1tYq7xRm7nTITN28yPu4JS/w3DhP8/3wv2qerNFH
cs6PkF0UXGEnmDR/ya5b/5TCLAmxl5K/hOzrgD4t3S5oV2GnFWvNwyjInHdRyRTUpwBHncT0DejK
VX2q5oPsV0BQhDigHeVUU4CsfuBf6tZ3nyav+j1X9mfuKDAL5nPfltH4xfcBGmiF+jEAD92CXmzW
MbV9sj/w7enDraZma6miXXumiB5YqIQHU8T9ohHC3LRZ111HJ+uvobYN3ca8yB5WKPqWOKfy4Eye
ny7iHGaq4lr1Tgmc7moi4jtr7P9vowiCKD7CC3chLw6z5GeHlHhpt2Py1g5iN+SZfjHaNKGwEFY8
m7RnLYvc1/Cr7Kwjt32uOofkCxfkA+GKwm72csxmvX/ylPFdjgWEa4+6Dj6wbSL96nbWWzBVP3S/
6F5iEdjPpb2uFbjUC273qni+cjTnMTutnYWbFM1WToW9hH1rVeNlPI9mk+8dft8Hr3B5nzhhvdpH
lA7Xmn4y5p2RmHdLZW48a3EPjnNuBSruSqIZ+pVSsFnyIr96mufLQTBR1rNaW3/OJ37br+Sgb0wV
LGPzBOEN0VLq40ruDu6jXVo4B/eleeUlZV7BFVh4hXjFrqlC64p1U3AaMZmRg3JaqA3mEmeIdH2/
yuqfC4rVLvIavYTVNyWjtbhfNGjV1fV1/IPnnwRO2n105x9szj/zjx8sm0EcH5IqerXtTjthlVQv
1ST038Cl/OWByv0ZGi+FYmADXlJ5rLn69NlEQYtaxUB8xGtmLaCA7pPCJ7CmsAkqUEheImdsFr3j
Wm9+mW0DfOwFjsvP9Xyogp6aE9wHNnmRZs+ey0JCj6yDbMkZjqixp/RMeJjzBV6XxYdq9L45+BvC
snOgcqJKblFqOf2OauDyQU9C3HLdQd9lTndCEYExZSWPke8FR039lDNuXZReJk+yDbR5hTJO3Wtz
l+yHxgYuIxbDUi3a7lQYNVuQNBGfU23gYK9q42NdG/57X724mV5+Tr2Kn2/XtCsrSgQxyJSimGSq
eYTC5xZeWV6L+WD6kC3DKSx3ss/QNAK+bINaN7hSzldcfYKwqDsKLNbmMTmrBPRAYYY4Wn1nnIz5
ALQNErLVxGvZV2uJcQImYZyc0LmwcdEf713CaM2nSLvoNeuCB3l5iVScL3y24BtNSc2PyU6sgzwo
rkeoS54WneAUDvS4zNgdLe6T6qH9NZ18r8UK9O9mGGBTQWZ2B6vuO8+Nnxh+kfEcpumg+WHEN7jo
nin4dUjnq/7X3HY2mm4of1mdt1YCVXwbZzeCrMms5zFMvBVWSPYhNmrtMYKnNMuqgwvIhcfYCtBp
WXCza+cTIz93reGZt8Hf2fkERI+gzbbeXUjru7jTglWRkGQvwtmeCzNb4OKK8e4F+SslhtZZH/L4
ZSK7Krsxpo73SpjPdjzMCgzfW2ZdZv7Xi4wyyTGWqVBvEZwutfAbOHl9WTaNwbdhDE5BHjzQKD/Y
V36aKqqazrSsqxD+QXZXGnUJYwXxvY1S8ZHjvPdQDr1NgnmAshrZt6sHXSeM6GTtOQUDP5CM+SQU
A8EDndA6Lcfg0xjDM04qMwGjiU6E8QVIHfqh3YBZH/Q5uBmEn2Ja97FVfoQ51mL4heM3UQw+WxcT
T4JsZl4SQOnYMR47TY8WypzdrnpCQGNnxEeUs8kLr5e9THNjld6tJxd/HJkcp74Nwns0vsHfFfux
hLgvpxlU/1D3VuUnLK+1C6Y3H/K2okiyFQgkpEzzT2lXbuuLzzqFR4WvEAaVc283+fw/6ol91jVP
1EngAkKKfSoxDrJQB+zq8ZvVqfH4oBnjc5yEBp5W5VBsQt0Ntzk1T4fJIo+QtI23UZvQpKyh6Zqn
pqOEYYj7PcFVDRu5W18RHRsAjcXcssyuW7MeTnaKPSr7qizgaPWZ9xKJEb9iLz3IVmKY08vMPJmH
3K5v90WRNXPYgmoiSvQORUWePmqpX/Q1U+XTVYQfmet9L+Hb//Bn2nxM4uehYaHj9tX4Hc4ILntR
b73BjolmgZFAmjvgGBYNFWz8YQSlJUBOzM2OyuSzp4bLUdOa2ZMetWZOwcIqNHz/qdTd7jlAWsWD
/BoNPY0+E8vEAHIgx5SwHI6hKSjSZDCsE2Yk2g9Iz8khoaRgzc8lqZUYzaLs2F9MIjNPZatqNxGY
Poi/cnXM4AeQVHNY4C6lOEzrhjV2McW7VtXl1jAtNG+DYX9WuJRAk/zKt3hYpSHl5Dxa/8JefKQu
BsMrWA6VsayNkSdwErEIAgksD5RvIMiUp0zktABl/ijmw5/j/5h6v95o2u7X9bJTXn4brhriBSLX
L25L3Ggok+6royILwUx6BhO4ArYEQu3wFHlK+BXnTv1BdKb3UgkqvlHCqCfC49rGo2IWAltV75W4
Dh8M1U4fq8zyLyCnuk3ohayYhwZX87mvpxpiwWfZWHe5SmA47fgcpvB38nISmxbJ88dY2V9dCEvn
ihKG5zwzNtCZBbvVdlokk40SmeeevWoHgkSoGNqDr2OVeRxLZAweBprWSAIyR/txBZ9dbtVQL7bo
bpRr2PMdKlk3vWLK4vKtqTNya371PpXDgEWSlRxhrlfvCi5Mwi2iV5A/ztnqnKvsbvLB2yVlFi7B
wdbvvON9RPlGt5Wjrmf9RVmu9yQHZZdsNkW/x1GleR2Gftp68JFXZt9qn0TEjm3nW8+QwIOjE9Yv
yeA6+NV18Sxy4IfrWgxb+X84O48lSZUlDT8RZmixTa2zsnT1BmuJ1gTq6ecjsk/XmZ57N7PBCI+A
lECE+y8Gb63PTTB2NTrQeQIZlSbEBOWg+FTCEbiKXoyoDC5aSF5fsT4wMHxTrdF6bppc34AVK9YN
X8Cz4c9IWqcOl12jWM8uxYmLWcYvad94C73tcf+tjZOwHPHUzQjPHIEaAL5xchxnfChqUsEeX8cE
9AC9clzcRsuaCeBNtvpRRw8iA3LpVt4NkHB5AGdnP4TAA/jfNsN3TVQsL/Lsi2/G4Zq5PdMb3VUv
orR0BLgZUaIqp+DA05K1WjbYnV78CVSHUzs6rqjINjXCWfTKdLGr6OTXTf7uxFoIWiwRB8vws/ce
udOex9CLcOzu0pdYFAV8Ee8djsRrZqL61qhHhIQD8iOIfmHMg/vVj6IL12nF3zzSobk5pqFcYpCd
h6HkMcP1bz3jqhUsDLw/bpiyx7vMUJSz12u/N2paPVpocmAP/k+8BXmZmkO7H3PkZQ3+Yx/KVFwF
GOdffpasaltNv+cRGT27BuwE6zLZdIJ1ojqo/dGeeGFVz+zHttSxCkG45ZtT6ptYt8ZfRuAfRrIx
Xxq9qJfqGHgny8ISRElqsVChV79GRh4fkOYZl7JZh7aNY6RJlW7u1RMUOcLMtzbg0+pXCrfFytEc
dzfOvbZOwsg2K5I7cy+TIXjLLb+EQnLiddI19M/K5CbPVAo4CEXTPwPTGZ9HA0Hl+Rjd0POdXxb2
FZP4rwC6xC/f3Ztq2/ykGIwJcaKVLzZ0mnUzmvk500juW2GWb0fyvDcVuORyDHHuTVxMNTy7/ZVV
1r4n0fIlDoN6mUf1dEv0CFK3krWHvAzHs6kmBQIfQn8x5lItBsDuT1ssmf+1v7gF/MjsRH1t09QB
TOAV/OPgxKeQb7cDyg0PlgcCWMeyz2r4HoHxdwclfwY0qkX7ymnrI2o1DTktZLYpkZhJfZQb2fXZ
tPUIUJWLbtm/jslx+1holafseHwUl3reYGyUrrQaMyeUKosL+SUgbLJbazA3/OyJWNMxY2eM7IXV
8uKxMGiHfeHyLL5vrCJgdtS3m6pPwavOHT0C3GgXNvoHgln+XshmjTQyKoQAVuchqjXhOpb4HcUX
BH6piNfFQu6OgTbvTnmzLfzucu+pOj86dp1fhRu5+6/xoXvFndW+YVW9iciOvE2qkZ+pKQIpm5tR
GzQ7w+DmoPld8KYKHftFK5h2spcndbWYCtGfZS9FdZS7FPXJGqvqaT7l0GrKqzxlJCasbOamPGVP
9WslmwHTm/spZRN1iK1lVs6Oa1A9NC3ZqgA6FiJlKj7Mf2Jyr3f86WD1Nb4dsv25kcd9NuXeZ4wJ
y67x2jMVHhMxgZe2zCCEo4T8IALHfXDhcqV2MZ0+4+Yw6JjlgZmQI1jfug/pjEpsycRSofrnUL3m
q9Htrl/IccPBNCjKcn9Otn2Ip1c972lu/HtPxlgq/e79a9x/6gWU4N7PV6TB2UfNNUl059AO8AlR
IoIh63qmaS7lrmlOzDrk7n2AHEsxT1+EbtfcD5WxWh4vd/91EOUS51BqVrsaQyeDKID7SNQB1M3S
OniYsiCAs6ExrayB6eAiQ/HxT8eYOMEF+vxSDvuMewkas9wvgNuTqnYXsrs19TOo4v74OU6J9ejQ
ROP7YFnOvvU9deM06nDQZ7HrzjJzpNLmNoYS4yFSC99cf/abZU6/HCqD9/H3to6pJ7hAQKCoPi1i
LB+RBv8aFBhvqWneHsIo6p90rX2Xcb8uF9Y4Do0ONZ9pXqoHwS1rNOUhd1FQ48/erurGRuu6Co1m
R+kRT59gQHR2qlr7CMryPloewuTSuybls2xQ++Oo3lI2HiWus4zJjZGCLQbCy11FxRSrc5s5eTqz
ZBd9k5skeRKPKytXDh2+6HDvxxffyNpbqerVLS2TV7Msx3c0E1An3FRhqb60L7XvdC+N3xns60nX
vUis8+9920B4MgumKzRtdxnbhb7BrlNnfYVQFJCln7UhnJMepcNzVIPQDFVWT1HsD89MdYOdYAa+
kr1Kg+VeM3nfZGdaGRpTpCO4hFTgmV1vNCPAd6ED0WhW3lluMkGRe2H5Y7vtFC9e3Nuf/XLPqcQO
Vwb9IESiim2rRPi24Iy89OKyO1oduQrMGBRxlG1nDsq9v2JuqkOlJzPJRMxAQkQ3wfu4RnRqOye4
Crf/vbEc5IKHeKo2f3VAGEDnqnJVvKf+OYL8XnDNzDw+839Z/hWX5/TD4mlEq2MvW4Ot91TVSCTP
3CDJ8ZkwM9hbZgFX6x/aj4xbLNKgon0SiRizNxj3GbrvubCHPk8nY/Kcf8bK0F9n18PgqNlVszOH
KcF5O0Ksw/LFzksy7FZR8Bop0/VFse/cZN6lLfdylFKxSItOeogpeYJJ9AUJL/Ni6lOAhtC40jql
vNijjxCxFuXaKlbiHND93Gsyf+g7b4FWfHoGq8ynq8fobdT5G+Vml2EjRTP3kZ5HvKXagxuO3wwt
/qnP0CbZmViPXCUOvg4AbygwPmCXGL2BZfQOdoecoRyEQwa2BW6lg27ghFzW6RI8ZHOUg4fQP9eU
o2+ubVNP4z8hw01m1cjS2tH9TenYcSjKlzv0ocw/8LFMHiSkgTlKcyMCgyd9+EQ6gEH/K1JoH3HS
JQ+AhZs7XuK/n+f+Oo31/nmOfoAsBl35IPIRTAGJ5vBYq/6IkWKoAA2bNzAb21U+pdwn8lJAV1RE
fMogrJ7kXiuD02SzONfbkJXbPEj2R42OzdO/RsndJKOijtQZ0Ny/TiK77wfFTpiccMhiRXRMPNFs
O+E9k+BVjqE5WPVZ7kZ9HsCwIjhyQXLTgNQA2s/pwNhBdOR/EOHibcW+cozIjuBNcBm8H63rx6s5
jVguZNFRViL/c1FSdgEIqI5ypGKEGxwV8oOJOXVaQVCt9BlNWrM+v8uw3dt/uhu1V/rLn+YQoVO9
kNpsGvpHzSpNhmVfWfjyaXEbbD+V3FpjvL9AbFFlufxp3s+AgtGAXE7WQ+qc+pv2YVuWcZOb2tbF
OTZD4PYhd68ubJR95GDe0uXCuOVNat6SKoAxovg4EP2JedyDV03iUHidTyU7Cqf2F6NOhfEzpqr2
u5dM7VGeSca5r64a8OPQiDjS0Ir4QXGwUJ7PLUO1a+aUZ8WjPAaPmwNZJH0fscaCvF8OJ6PlftX5
XscMtYoXOYIdghfuY7ZqbVHsmgeMfrBSyng4BPOBpRwkd3GHwYwsdvE3nuduclP/2fuMfU7O/mvs
vw5pkqbFrwzp+6Fj4TOBbwhEUF994MyoDc8bu38IRms4CB7zFsA0YlXhvJKBNfey5SR1fc0Nrbo6
XvVjsCpQ1X9CcsSo44ArUPTdjRZSxElXKmdUVnG5DrvxLZ2gUw7Cbx+HPrPXaan4Z6/ttJ2pNelB
R8D51LhTsDWKtn5QTAtf+CzKXqapYtHcWe5rKobuqAgVfBQFEheYJpsgG7JTWR21PPJOuh/QKTrz
d6ccoetjfDL1cKGyMFZTK34o5sJiHMXOxbW7tWzJjcJd4JAa7Y9uDJJ46bRRvy29CuvF2UC4sVPz
0ASQzYMoxHdtnNznTqlZtOb6sbXAFFLSfvCii2NZCfKPbBKexrcW6d7MddqrbN3jgXdgLaicKEBM
M9eu+eLbkXWQI9Q0TW8u4ssLStfWznQCNVhC0ACS0NTh9vPsaoYQaJ9TOP+MFU2qrCcjzVbyNPKE
ohLjlrI6n2h+U9a8GfKk3WMWgwuNfAueijeLZ2vPZjONwdJGmeIctt328z0L28gfCtKn//vT9RhA
YXcFaH5+23I4Ouz3T/cZ+vMJP99BbLqUROLA3t1fMme5AVCF6cPna8aOgwJPTgXu81W7SMFvxgJj
K08vT1hH+e9PeP+2otBF6nf+dPdz61bAfIdPJ0fL88tP2CCc9vkm+/kTZu3997t/LX0JCTwZfn86
ebTqWAclcEFFzV+EPLrI8i+xXluHz9M7lB0XQ42DEDC86gnc0cx3VctzaQv3kVLZU6M73gfkGzT2
MBE75JpfvRVavixtJbsUumeuvQkrAey2rtyYrKdcJyMXTj53mSih6pni8aRoxlfZKTcVYAzD8sb7
+LqDNN+SAN3Ieig2WuLklsmPz/GeRv6QZz4TTlddCUNhrlfNMu0ZpvFN7GqPYVDojyhfndyhVc7x
3Borpz+EMV+t7JTDbB/JembbITqYDPHbEDkKF8nj+Rxyo7flsM46p/xXzE+ajWc7zfX+KmPckPP3
9YV8GXlUa2J1P9llht0bZxq0sbkAbr635FFDi5xRZVfIkf55v6Hegz7Q3AcZihF82CEmUSw/3y+a
4b8KNW2OckTaxuHZ0Zv7O5UhtN3Jgw5JSLWPDyRjxkcSdOL+lQD2L7dqnAHjN74M3tnw8/zSKBoE
1jGIrnLPSjOoU31d7mTTwQDXXFQ6CITIbOPVX6O9RB32NWzHzxPIEXLDK/j5+PsVPsN2UuKK9ucV
PjvSSvx+lQISCvrxzIdUPN1MNczWQJlJbTPp2OjYi0KpD5I903nErCdvOFJ1dim319XF87BKGNSw
vRmgC1bUc+xnJXSDZYdj/LvV9CE2i8b4LS7ac+12/i9volaThwNzQmyAkUpHlTx1deBTavjdMbWf
rRMo72HmuSiEifxFh9eD36Vn3qAusTQ1DPXC29W2dtg5R0fp3L2Xu/V+UPjn4pQnbViYeWn+dy6u
8QRUqxSLRm41pvyt0WV72TMY3sw4yqklL/QuG0/3qGN4i4EHwRpERc5P0PIr58uowU1dU7R0IzSm
J8sqn8vZ2i1PGvOxQn9oGzXlPqq1iJypF1xVDzwI+GIFAcouXSZ61p6nxlYfY7V5kXEXy7FVPNXt
gVurBqfSWOWlo3yAZ9U2nu7bFJI5fOjPhS4Q3e3NcM+loa1lmBXisa8G/OZv1hS60MDstEX81YNn
uWGaSBKSim967AczPTZNiSWf3J10VCtcSzv0WlCQXwxXkduV62nMsxfPpnwmBswRXMdOX0oFWwW7
AN8hm52AchUX6i/ZmpTWRSHdO8sj0XyxHlFJX6KNzLN43rj5DmRJ+ywbfVJuUW5vb/JYPKZfzCBS
L7LFJ0GJ2A/jkxya9oAABan6PekD5Tlj/bnnUijVhVk2Ebl6Nsag4bLp5MYav7LfsSmDz4XCdQNQ
2CLtJwfGg/5P9zzQFhM2e2MB3vhPvLTmREOn4ns/Ta8JbivAqqv0rVNGHfl/nvyyaZTkPI3YDA4B
IK035gCvqoUzIXT16VVYKzlIy730amCKLVuuHsNnsjVmAvMhqWtRzld8UALz+UeNm2PvTO5Z9k7U
v8EhBS8j6KqbZbSXuk2zN1Nzo+OEzyDpeA4quqnY2GAsNvIgq1QVUL4RiwccVo6o9/ubYGZMyk0s
fXm8CB+edLbskUEDLCHZUaRgcBKun2LSWtiR6zeRGDVqy1GyLviGN7KzH13/Sp3x3pKhWvTBMk9H
LqH5cI+S9lHDIXJhDCUFSIRQXxQRxCwTOBOJYG8fQy4AwfxLs5pvKDsA+4lmmrjplA+JWVlb259m
ztyALqHCI9sTdjMzq70F0t7lV4z7DrE2l9E1gVkU0KXvtl+ViyQr1JcytCm1mLpOItv0dj0KUXtP
mWY8SRmt0ZItXpqUpRl/yv47+bXV/UxVnuzLvjO/JiZMBdzazCfRkvVq0yg7G2pB5S4Zgl2kOv41
dIxi5WpJ9hbZyo/Mcayf6XC7nwfTq5uC1cqHsPoW8FWn3DxUH1b+NOHSNKQvE7ZWzxF+EM9dgxNU
4uSPMhQ35rSAtQGyeu6sRFZtCtLpa9nLvTE5dWYPRHTuLdFTfm6Pn+eiHjdntZL2JPsdL8vWwuFP
pnzknuiexy5bVQg4v+GlpQG/iIyFbBql5WzsUFRId7fNGysxrJySAfrEPNjI/A2FDxRQ/Kx+hFp1
Dw92Fh5zTBBB8DAqLbjmoI8M21EV1rFXMEc0LaU/z/oUK7UJeyzgp+EsY3IDFGE4p/Nmiltc4Gs0
MGVHj3TvCHaVHtnWVSRaP7tlTPYiBwd6KrePapPGS9FP/qWxA+fcFs6wHPHB/UoK7hAM/vRaThg4
YAxdbeFkRu+BOeEtkbpfFQjNq1yfzFPUafFDTvkGWq/ufM3j8U3DfCKgsrEI/bwH19hHD58bp/XP
DROdI2TGyp3dXZP9pNjhQg5JI+f34CBCddlU83Niw2Na2KTqFpXVNlz/ss3qYlNlfD2RlY8PDYJm
h6kHyiPZAbi5f68nlJUkc6ClBaQnRM0JVsHoRd9VW0QXyQ6Y+9p55P/jOHkW0xr2rlZHV3WCKqBg
ubz2rcR7xP3Re3Qb4COufZORUSXpg0xOi50wfTJm43Q7eO10la3USpJd06NcFmICly9tv3lApnc4
x/MBha+7mwkXqUi37McQjxUkNDMWJkZrP+rF5N5SB5gLfTLS2Jay9uGzr3BERbUxTuK1AQHkrIHK
dus6xtIyqV+1Iv+9J2PQrMTTOJRLMBTRF6//ZdhF/e6Udo4HMEqBMuwH0dFzhEmxl7sV1jFIGWR9
9CWe1O9Q9rtbmIjiMhqjs5DjmxyrUmYS/cUz1Ozm6+ZPGbe80mceUNnI1nCdeW51knHurS3amZnY
x1YWvMcmxfn57Si9km5TJNi2ssm7s/68u753h3UxvwsUZo6VcH6/u46p1LLX/U2DlEpc9cXPytGu
ZGSL9ykusJpOBvXst151rPAe2vR9lLzgVh4uyNMUP2GDL5N2MK/C0LOVMA0fqcsAE5B573OTCWXc
2l1y8mzx77gca6rma2C64UvXmUcttfV3f6jQIcuT8FxpAnq86hdrPfOdt0FPr37kaj9io3gEFZe9
GQEfq68L5RgbU39GnQLmqBk2H2Dl9wFz7x+aX37Bmst8UWsl37glyXcjatVLH0zRLJrpf0mUYC2H
IoeEo5NXNs8F7O9NZ4rgoEJlv6IeNSx1beQiHs0O8fHRB9U2mc4eE+QdC4xEigW9TXndLvppTL9Y
ZfStzBr/G5mES4FAx89Kn9Yqt/1w4XVnRE+KeCFs5G9gjCygfmzMIqt/eqH6gJma+GZ00c8Ji9Sd
Ynv9RsV55MkHvFeUT8hFFE9dXbEAHX1tI2PdZNZXiGO7vOiL+wjkCjHpTk3SGDjMjUX0GOaxdy0j
CxTzvAcTv1mJtIjWrYucyDpEcYxfwDvWOkVpHq+sG60qebz3tj68pNhto3XiIF5EuVtwnn8Oucf4
Vu+HyPOHWqGt4yFqN6nbKYtYSZWr7/b6MR0ByiVBUX/t4lfwx863tBb+ErFx7cwPZp/NEkp5PXeI
8XsGD/lrbPfxOqhZB9gjEJVS7ZFXS2Ln22SWMDJE+F72SbeJ3FjdK6WlPrpxiGXUPGLo7GcDDuZL
lJvBDn1QF/CeXb+ITHuSA5AkyhaI+gE5a5p6qyuRzldAvQgoJvC65t0Bk71T0qzc1BjBOCIJX1H8
1/ep6fVrd1CtL/YoVpGTj29+PZg7XFBBVs3xWv3WDlH6IbBz2wrgR1vNi+wvaZZZXwyXjMKQqs62
En36MabfZF8Cx3nDstrYYdkyvY1Gs5JxzWKhihevTs5rCF9JKO/kS5DfcVaREm0NO1WWtRVidcZa
4ij3yrn5GZMdZlj/nyG96ZnwKYS5+uvYAaT9AR17HC2R+JObOganXGEM+69YnvXFlTcRb6kU4EX0
Z3A6d+BP4KKzbf34K663UG7DoD3/FfeDIj8LEP9dYo/LBtbysu/7t9xq6ls1MxddNHyOf0Kw3psb
5jT3EFW2miQSrFiFZW1ojtqqxFHvFhSWsW7NAcGTzvM2pWGWZ4+V3g5W7HBUW35PyuL+PrC98pgV
YbdrUPk8W5jkbtukpIKh4OKXoIX8EMYNmgB+HTxlWodCbMxkNNbVCzCA4lrbhrqxtQ6b3tzyWVjf
vwt13KGRwMrUtvOrjMk9P/WsA8ygi2wZXoznN1Cn6txQkIrSPr/eY3GdYSGYqekqHEf1CTJ4cGin
GgCrb44Vaz28nEeqIrLXSttq5UTYg8qmkbj9qRyLb0WdqU+NWYsLYounNPBR7dXjiIqulexk0zS1
fpGXsX/vjfppa3qJ/0j1NHhudbGSo9yJ+UttMo9XYSsC/EJrZrTwgo56Pz6Ftdm+Rma9TEYDOWaH
TOFkdmItm6JNfsCNHx/crEtuOWtPq00BiXqmsS7tqkX3koMy3KoKKiY7tcDf1bGt5rF2yQKbaXQW
s7Jt0lrRuePhL/vkJujbei30sF7btjalAKHFg2nZ6jYAQbLPIz+7yo1mVslKrWwM7Ywiv8eidspg
KwUhLqA2cMZ5sIzJPRic9U4VFDg/Y74S+ivUXrQFyMNyWnfpQG1k1uDJPJEdYkhN25T2A8chZ9fh
2Fz23ounG/6vKD3wwHB/xpX/SxeD+prVygQsqQmvbdG4OxThI7QWbfPSa/B3S6OsXrW4jKhvVN1P
sLyWYXi/jDp+jp/zWjV5Qo32fdNmDgp1XXarkgJL0/8d7+bOv2LkNnBcEYvUCn9VVtDoFw88M5QM
dVqbAAvOxWRoYCPjnwicj6i6jONR7n1uHEvLtloiYFFj7+bNm5B5CKzHeTc26udOp0L8afQm47oC
T1/G7oP/jJO9n4OHWqvWqWr6OwU22haz1RG0kR296ZqioB2oWvu4CaK3MMm+RrbXXHlwR2/mXAVP
m9fAdwZSw9mTPGSqGv1AybBfykEpK1iQX7A9yMLyTBl5bEw9zCJrcIwXOzY1rNjG5ppqerrT1CoD
v2DYpypO001YD9qjA0ls2UMn+egn55Ek+wzkZ/pF0QoP8Ow58pmGhKZRL6E7to9mwxMkqzT1pKFV
e8hdJdhNlTpdyzAfVyNGpq99zyq5fOeek51Mq6QEEDf9ggSXmqyAt6anYKZJeQIq5EK25QZIXgzC
QUx4NCb/9MhzyOFyzP0Y2dYVFFv77mNszOwWztLX2tAXpyGvkGIjFM8hEAjWOe7brQzJTW/q4kqu
YCGP+YzLPX3WxL7HGHEf+uf8SINt7ydUM/J0WdJc3TAvTnK8OkXKxremBiCW4W0tElvHqYqrQ1v0
Hil4EZ7dxjA24NuSB3Tx3RULl/GpGK2WgrFRzc/cEnMmI1i5At6ZmZjaEcUWRAyyWS1Eq9tkI4Ox
lrvVfdcNUGj2yaaNR3XUgaBprKeLQDRPXZ+CBDd9ktWZij+76BFGHEpzP2Z1tc/nzGSMIuNm8ur0
oVRkKlsPnk21yJa22lTv+AiH6ISSWuwQJoXNmTNVHrf+vIhaACxcd32F1JhfOFvHHRfWDPjoKiU6
sADH721uOqHwF/AllFOcZt3rn2HCAV3oDjBmitD4PcxvbB/TMoZ5nE3G5dnseRi4ln8PYxZigxOY
0lPStvVWSV2K+8moP0W2Xd9C7uB2G1rV0tchBXQoEhxqL9WfHDvXd0VgweSfB7uY2zzlUHvmoWaZ
FUsNrNtODtXUNj0IBbi2bJpOi+GlV+m73qEkhGyQ+pSFKGtanpW8lgGrHjHp9nsbMxnm59e+JhNS
EmGr/VDyjjlXitA2uYqFS5orXgT1lmUGpqvgadZNklU3RWnMZSOgmtdxh0aTyEgdUgT4Con8XISC
vEXs7oK6cH9Rn3vxh7j6KDOrXDpKZT4aoOQ2LTqqZztOjL0YM2OHBUN3kWdE6idHlMtHNbsbwq91
weyUZ9ecO76fscpA78xnNDuvXI6zSKEJLGov1zj/aRX0V4yKWHUIM1Lbk7ULISnGhTnkOOyM2TpD
fwiVbsUos1vUlsVLJaqXojf0y+h3+QvvsgDcaJGRmTsnpUDqzjXqg+x1RBOj32l1O9lL1aNC3cm3
8efkWNKw1qYh1z004gKGpgL/bqQfbqSerNl1xXZYngS+956b9iw3GomLFzcAMzvNZ3neQghLqm7R
GE77c9r4gVL+rNN0ACCCJJZa9h9QO7yTr9S/N61oxnVapMbir46/mnbdsNqCHCnjU1SgHeJhIZhN
pncKW9LQiK+zaI0tVvhVNPxgRoYg89D/QvnwFUPx8N3L0AmGV9Rf43Swdg28HLgubnnNKAivkNm2
t7Y5ekseb3zt80ZAMDjamouE3GBgLy6DheN4GEuPCZVpy+f5NUWLyAzMU980/rMf9POForcYM9LM
Oq9e18LC8mIejEuAvZ0ME7mNuRkKDx1nzJDvp3JKT1xCRbzIQydWxY8IHi2deajdin7J1CfapKwn
4EUGU7IqUxaehaEMxpvIuP00K9YNQ7gAkjzg/BAhOmCtymTsf6ql9pRTZfzqd3az0B3be8XBbFzi
uZs9qUKN1ghPH73MQScwHNFsjadiP4DEQflEU4plW3cHphoueHZ6NcdMt4rlpqsi8fOnbN6MVBao
NNxkRPWDk+dMe5Wucxja3lnXCmvCtxv6tGr72QqIUK+uZH89khEuOvSKG+GfY/Lyy8oc3EUeqs+J
A/vKbvjdR8pPG9vP66VUFpLCQfFMgG2LcraOB9aqTg3+Kqn+6ph8PDfRr7KlkkIHef2Mp2rzoKE5
fKiLvF4FuWN9jF3xw8ms7FZ6jXJBHpqit9VzHeHzMGcjb1STm29ZKH5YfGcfPFwE3pfAAmJDREsU
mx9wm+8vBSSmdeS6IIk9B8tMrW/2dQDd2kdvcsQtCIMhdTpxtXzRJm6Q+IDgeNd2wcb2QFii9xb9
8PhhjFrRdokWKzsSgN/GGmHzzESAvEIP/TeXBYXIXC+dN3M0/S1WJ/nWrkpxC+3ynPqjjg2ZwdK/
zr6rLcouJJ3DByeubr0SxvthiOwjIt4oQs4bK70G5deiCttgEfTwRYuo+9XrG9VQt0NUee9h4ffr
1lDro8sC4hrwFpexYJJloOCwwXXbvNaTCJY9uUjYQlWMUrQXJotWJA60T/VqaGL6qs0Wq4in5Avf
KUv+UeOmUN23EK3db64boazSQzjjgRJv7RplFF+1+jfPBq5Vm2H3PbDGbR1UFO6E8dzlpgdLT7kF
dr5rTcQWRgfRkTHRl22LyXSfhe42QZP8WAzNsLNd5eBPRb7WRu84pU23UEl6kIgRw6aLDHtT+OI9
dPIWh3c3WjT5GH1Dl+nBtSrnZ8nFg5QzHrDIoG88pW0PSL8ePPjNFwbMZuYwFC75CC49AQYyBGF8
kxsEyrSjkqBKP4cSRUFWLHOtNbUd7dw7o3ZW+/J9cMuHys7Jxhf1M/Tx9Iqws/pSKBoCXppz0eOy
OY9W/dDHQHnKLI6PkfczVkV+UhGd8OJh3AcOCijA+wvzpFx8AVMxtLOPHlTGFmw60kxzUxnt65zZ
erT1rr8Iu4W4rgBqM5U4WtWqCI+6J85aK1w062fE4QxMDD32mCL8SMoQjNSIfIGMyw1kLPD0cohs
e2HzhUl/vur88WXATelapfFLqxXNhUQrV9LUU+Hrm+5VdfN4Acki29ZR98OlEnLDJtg4D4MDtdEM
oyWzjeLE3k12Ihrf37rBAa48Jd9I6zOi16xx70VJubi3I90ZFmOjp4Dq8m5dDm71WhmxWGODWW5l
0zZsHj+ehr5sMMF/88px2bfQQMmyGfnxvuuwaj36Jky/5QyqOCaB+UgpWFmGPbaLoXfIm/GhGmPr
6magWvt2bXrGD9Z11UKN22+9aXUPU5tRdiqQ+ayjj6nmOowVfTmKuPnVm0+966Dyk4TeqaLMtECF
qlsNCeQZEWNFHinC32GNR8KJy/khQ8nzIZ/3KEM/ZHpaQeIkJDu7AqJU33OvlE1VN7OLotXfElA9
BU5nz3WidjyDkIWSTScKpvPokizjOfcM5rN/zESxhAZhP5eFmi0iYAIUzod/u8lNczNNDJ66of31
P5nJyRGyw+PxsDdGXv2PZ52DUvYYpb8qv3QPQ4X2oyvwt4F1k+0iE4YV/EyYyTXaZCy5x41RGtV1
cmsHsqUqyOEED15bFbuCqfoxd6nLhVz+O54hFOcKpBQQPJyuiDIXaz+K1EcxJQ4uQ736XKa3umYC
Otv13roujnediSN8HHjtdYzm4ouX1h+6n5/Viis9SQfc1oEzkeUylraD5bohLHMn/EndgZXGybzQ
07VmOdVeszkb4O75kdFXVKaZl8JaXutqbf90y+xJG7EJagpVxbZGWfdWXP5ilXcJuRd+BB3vsA+T
AommSOzqsb24XErbRHf77WC544PquMEKDWj9TaVAqdtZ/Cu3z1SygI5zMT/YQ+t8OCE6p1WnNY8U
mMSm+h/WzmtJbh3Z2k/ECHpzW952VTu5G4ak0ab3nk9/PoKS2Lv/rTMzcX5dIIDMBFiqrmIRiZVr
xXUG1qUEG00ai2eu6p5VerNOKyv6VmT92s/K+Ifsl4ggpEH8agIN3LVQn5zHUYOlxQDL6zudwpn+
cFVr3X6xHUfhlr0jy1V8DXyD8k5bLk6u3lngCbsfihdxo7QtoPhGZQKEb8IzVMThlszN8JA4Zr5q
DeNbqOTeC6WIw0GBOHUP6anzyh4dqsjU+w6NBQDCNBmehkTvKPsp5V2Zts1HeFFPIiIw65GqNfJz
aldl+6avDrLlxUc4IcyjwvnDhb9lxNFfbd6gnnA2AUT+26Yn6T6owXBJSfuu+sBxXwxdJx1U9qcJ
e9JpMAQXPWjBvo6vAUA9KmrKelsayFR7vJcbE8XPIz8u0ocmHP2V3docf0/eqrFRnDH0F1meuEjd
jIeimh/SEkiFprfdsWnIXo+2kn52YutHB9L0Xjihfs80/1+ItacUQDurHBz1mjo+GBYc2TwiIjXs
+zZKnzx1ylxnTfXdhDwrCRrlB7ucH4UcWK8F1E9bRYk+20OZbzj3dO7J1IBZhkmVs6ODa0qqBL9H
pWzGEsyS75bOXQQ6jgk0P+QQe7HlUm+S/eXGMq0iwmLySnd7XnteLDYR12lufduRbJY8f2tneXqV
vAoBgjGG+KnV4guoiy8WgMlroBnbzK+eoaAO1uqoXsbKOesJeVzLsZVrjqj7ehx8ZWPUdX9w4ko9
okMy3PKpCQ7pQMoFlEFwyD0n2Ohmo340B/j0y77/i2K40e/YsUNr9VqSb19VtZNtOwiSuF3G3nji
BGHt65KBUFSuHeQBEFtcmAq5Gs86uJGUrvnI831V4k++o0IDYyMCo8n5cBkpVl0nGsfRoan1m86I
yNDLg0VJXdO0q6huniELSg7CtjRUhf0KqWy123ZWp614GrnqHBV8tKuONIylBx8mNspNmxjaPXJ8
Z+dTnO0mxp4TqfFCgVF68AwUbzq1gPEnqK9dqSXPMCrwXG3LcC2pen8UNiUB+gK7LHBQyb6zFbB+
KCppqHGSI7OfPI2nZNQmvsqSNJx8PRtP4LF5d1xOMAKK+i8N2CMeBKNPUsWxQ0cR7raFgPmQFL39
KCNoKltqy6YHpXnqXsmVBuxx/KBZx14SXMAMp8dgJGFhA/PYFNaobjTfcSF36Z48suGOYXKEP4aS
ea1BKLrUqz1KmZc98iw9VTsjGzGaPDV5oHdfTYQAEDf0eciL6/IVlS+S6JH+wufHBKOzhuE9vdvN
pKTcvFoUI9/JfCZzU3AuvSlgCNsOU5RwhEXlPtT5dzFA2lXecmAabSyrHO8wTDkrTal7Tlm08T7b
ZMPcq7Gtg38lRDjYLeg3A4jkZMm7MFrLBgLutdSUl96xikvTxD97MVQLMHRDwwjpNSBlETN3uRPx
uYrldhfzS3gtDfSMJdnI94niuFRV0vAxcI5NbZG/T8erUZr8ACThY11IEV9/bos8wVpo4MLQjbAJ
JSSlYT0KW21nJBoraEtDW2WbVLkc0pHVBfW3H+U03WTF8NBAB3SXYTZYa67vPfq86j2puZjTwg7W
fG+824CJLnzpqk7ZwCuo8zPt6mcnV5N9HeqfW7+Nrn77L5Lg5UPcDPnOsV3YYgIUiCoX0k3Rg1MZ
mhzRXZraeuiLfiB1ivxIb8omQhMWfNVS/NmFFeWLgbzFytCl+gP3e2Vdh673XNglSm1h6d5MmQ9F
EEHaE0Rns0GNWG0MflqmoWg6SD2ognSyPlsJl9qTt067jdTF6l2rngJ9ImeSzRh5Ht7gmbtJJh13
pCqM44uRohJ2veqU6kPATRAsiabwFR4LfLPZKZ6szQROZd0gv9qr8AtNFE4irkPXCr5o8xJl8Ajk
oRdvGkvRT3VAvb4DmOtF8c3qie30Su6T7AXmxy0wSelxelB3m0r5qMVOcSmTwJ2HRp4k63Dowh0E
LmispG0vbZFrlfYxMN2nSs++UzoBRiztuhPftWDVcVL1aGQReDknHveG4wK4KqUPPtpWT92QrPWm
rF68YShfssS+55AJP+SeVL44Wmes22FouMMytG3F3XNEEW7c2n0wsry7tvngPqTIy8PPGX70krA8
BrKfU7jhRR/NiNwkecjgILwRddRg5DkqE15XQrgqjaRn2dblJ34/DsLcW216if0MZBMbTQCSow95
AyeYhlbFG+ohzFcjjiDwVuEOp6LKfE0qct8AzeSNPQ2NQVb2ecbPuxRZxmtClRKQUCXeirmq03p7
GL6b7Ty3ATnMr70Gwy/BPOFVu2x0PXjSWCpq+wDSduq/xFBFpHILM7+8E8FpByZdh3Z09spelJK6
8fP9PLfv3Q2EP/JeBGsUU2xK33Znb2xWzcaizP4gguWgA/TUTsew4rqjL631uo724EYPhuW0t9Yb
rF0SjPnFjs4ZGboX1L5aRe5epkqal6TsP3A+51wzmAUOMDzArq/13a2p4yMl7c7Z0iTYWIStVr4W
I5VZs6nVuuhBB6ngyrkaQF2a6mdOR052Z3c3EZ+WQbxh/xwg2I66iZV2POIFnBPLYYxsHWcXidJ/
T3Oj/ZrnvoowumbcqEsPDwG8UTXHYffGiF4bGakw00nVEzn1dh06vfexJHW80+A52AmvUiH7Adsf
6iKTN9OB9FVZe/cCW/vQfK2KxDuofgZpeUfaLkzMclNJRbkHuczvlu2Nw8lBpsLYhob1qxtPXV1J
CnX9JuBNV0+UfBdN1V6e8YS4rffB5L9H0fKwkaAB+qDxaXt0Y4SIppFkdPot9IYnMQrHNHsoQOeJ
ERgr46Kh0LMKJnr1sYTkye57+M6nVRHo1HYTu9YmNCXtNrjyz0aXjpbUebfFzAN/fopdwJRT0GKP
dTgX/SEw1+8cmRfKq8JNhv0SLELIR7DXMeGa/305t2XDaJSK8oowwY767uGzPZruZqyd7jIoqXyV
VdJdjQpwMGSP7A+QTQSTopBoiklWSPRizZh4MBCGHS0UhYRN+d2Ls+mQuUWe9p1DBAsvrL2Ifkwr
i2lo/nrwKEBksR0BUc+rVuSWgT1xKNWsQDJvomFMT1kV/GyoDUxPZL7Tk+gtjiVucbyL+w9CluWB
m0F4L9Zf5onhErNc6T8IebfUMvePr/KPV1tewRLybvnKk369/D9eaVlmCXm3zBLy370ff1zmf7+S
mCbeD6Ud0Hf0gydhWl7GMvzjJf4YsjjeveX//VLLf+PdUv/0St+F/NPV3tn+P77SPy71v79S2/NL
ng61DNHegUe7YPoaiuZ/Gb9xRZXPrJQzwnnWPG70KHs7nie8mfaPVxBGsdS8yr+LX666vGq5Q4Vm
u3jervTv1vt312czw9a700Oezpcrzqu+fx/eWv+v152v+PZ/Iq5eD+PdKLp2t/xvl1f1zrYM37/Q
P04RjjcvfVlCeOLpT/7OJhz/ge0/CPnvl7KdEurcUvs6SEZwbqR2YkgEbHaOfzfCEw1DcVK1uzAL
i+hVYsISa7pleBbukgOkoxMjy6Z13lOmNfraqwxqq2pDesyCGAK1un9hFwyR7TSKcyoJW/Atk1/M
GQPdPHH6/pfwC7sLT9RuLGHEEjbRVD1sGaYOCKyGbP8CXfQNUo/4VthSfOxsB8Hnjjpf24zmBobK
+JqnMJBOUVoUoSQnvIElAWfz5MtsE2410n+0AKjInDVQy4ilcr+nzjlX5e0c6MIquamMwIYn2aC+
JBuR2GFnDw4TMdWdH6HlasN3Y1A/3xU3naQB5/Yh1T3TcAis4lYocXFTlEbbe3oBdF3MbrVqOLgF
yIY3s63eAZicNp8hF2RFMbEyc2SJjPpxWUss7XdaRVLTO8/rBUnRXMI0hpb31yVFWNp3/VXlwWIO
00e2aJZ6cOSyp4gZvSBvUqifxeqhR6ZE/Y1wfSNTfzUO3d7g73YGlOtd/GrSsheC98Iopi/uApyI
Izn6KekaUBV2XlB0msL0kVnHvLD8eeAogQMaZrLnwHEhuCJ5Nc8QxmWaZI3RmkOPevtmzhxZDeW2
i5P0/H7iqAz+sQmlx3driaGRmVcy3cZRqQy06mOE1ka58x6CJvEeRA+wl4dua+ntXSCznGvjXRwi
rnPG6DpSWTqFLjPnhbT2ybajmLxpoJ9EM5I6O6GMrJ9ED8G04ZhIyUo4k99hYujqupdScMKMjOJo
xGalVevIwMtQG/MhHmsK9aGVJOVBWFvE5LZgarW1cMzeKVz0ulEm5a16FxG7RHDiZO6kHEoP8Bo/
YxdvpPjPiAypJGz/5tTGTD/oqv11sZvgCVX4tNKMUx5X3gvPcjEHDUNQdR0UJtOr/v265mFKqR6l
hvZWvAjD8lTekTKBYct2T6IxsgzF+rldrF1kYs2oCSFbOMUmIFsQvh5QvhvjTnqzgF7kJAziLpbm
BedJbxYse7heJRgaNirM6Gd9asIwb85iKHpL885GnR60sWzE1ovjv1pgmTZfQ+2dXQa1XcrGp+wv
CVtEFJDV5O7LfnoPjZTdVYighHCQb4vQoEakNoMjHV5a+0QpwJiuxBjs6U+jZfgvCC3IO2EHPeac
lhlLbCmELcUyYu4S826Yez3VGE59HOXos9SknGTkBkxuehg9BwDUjrZF0kDmE/axaLWDiKCAy2HP
7fh3a4KxpxnVdbkZl0CqLCj8JzhJO8FJmgFQTz7mJkePU1cY68kjekuMmFL1O6tHvmkJFeZ/GgYC
orKsFMvjg9vWw+PoGHe9TrqXgg33KdfVcjuUcfrV0w2OlABYkTobIHmbjqDkyP1UGABXowL6tbCu
3ZVUD0cBNhYoZNHUle2uDcNJtotNwJZTquq2CfittXDM8GTXccO9ZvPRfwN69uo2OsK8+G0ObKji
rgIYcxG4ck9O4Tgndq56uhJd0cDFbgAhqNC0n63lVFxdqMZOWyIhO3WR4ZxiODdCJnZqxHS7qAMA
lqQFcrPqYQxNIVSXR69GNieoHsoc3mfRE00+JFTbpjqoDrf66Yh+92IPkANMzvpeBMuahhx05MOJ
WlvVrU/jD6HrWJAPx0BOpXhAN+SXLeQo6yYc/tT7kz3p0w/x7zWi9oW0ZX6pnTy6wv0fXZvS2lQO
qU9IvX6ahHMsuhE8SaXkR0hoL/JoD91KxFQdCGrOPVGGT52I+sBpraStq2AvunFj/LADNdu/sYlL
hX/l8IJfRF8iZdr3WgLRne6ckqnpTQVGymUseugEo0tiVof3dql1Tv9k6w3fPUmIPqHpPsXMqwqr
GIs5omkHSk/WwlMUg3zgVLk1TOWu637+oSbf7MsA2c3Y11/JetRmk3/wvFRGQb0D1y9nHxQk5G9G
Zz6LGWFux9cy56Ex18nWmg03Gp2S67Of+u5Z9JIu/zJ4trkTo24o3LNXAUnmx/1XSPi7t9g6YKao
4bioT0zexTFPFuuIFd9drqZaZ5PWycSJ/7d5S/DPuYGMCoUV7GQ/yPbFqHuPklzCQl848Seyd5+N
Xlf+QlzbMXSOfm0vfI6tqP7stBFHOmHrP/mhzT3TCKWzWZvx+d06DaRfZ78r4bvhQ3xR5Mo6dlJO
/gnagVWNeM4lQF5iuDawAu7aEOglWASz/BhGkrONYetaWSTKOTBNoi28Y82lmRoO6942i02EKLKy
jUpbOi52MWEZijBhS3PNPIyRg1bb35Y08vHtFZb5WshxRJ0kd9cwKISKEXewYCXfi2Es58mDk8QP
AGyjfN2kqFl4PmpbvlbD89WjwKVoQb+CVKvj4PxvTYZeL3qvBtzeK+EKOwUea9HNvQQV2IK02huj
W2TmVutCUG5O1ewCJVKmkgP/WTSNDoEEWvePYuQVEOAsEd0U1hERWOOvCJ6awD8qyHsrRVptOHb0
rqUgSSrqmMd2N+u3wgh1pn8dBCFSPAUJ459jljlLTDXRLglHGGreQQarB4NQrr3CFRK5Sv7aVijR
/Rr88hRSIe1SqqMohpnue5qXbUOoHNbiNrjcFbMBZlx/ciy2+T46OfTBJZE+3VZFsyy1OJZpy1JL
cIZgE/naJOW+Xo/P1Pr3K5sT99MYoRejJpbHWSslRbHlNsW6gqvEb9SnfnJCjGGvGwVktojtJdM4
B9Wkd5tpbcGxSnC2SzW4CW+Q8xdJE2jMxdDiZP5B9/ozwkHyczlsW+pjKpB0QBYmuXM70zZuY/rH
FKGLS2LBwsWeKI82ogux+FCt7AxkJ2Wo5a4e0r5aFZr8M3T2L1NFrwsmDoaBvYoYkmWnmqkHhBdJ
2ZNNtfGDW2vKy8Ch51qLLP0Iakp58UvLhu3ec1GczqEKk/VubU6nrwaSr0dDK74Xo2yzXZ1sYBo9
QGBNeRync1jR6J6iH4O6/i5GzXRmK2IDSnf+MXZac5kuemJdJZPKIyxd8bmPuoL6dZ6nFN6Hm14C
mBG2VqFas3ZcZz8WmfSQU6e7HeoWtbney9d9lSinUTRxBcApm+QEV8LwxjX5M7g+Tl7S/uyJkDfR
WhR8SjO5PIDeKU+qDLHkb7VBITkohlmQnTkW8c/CVAtVwirh6MyU04mC/5c+oQguTSrnpF4Feoxk
4ZsZvZKfDdPyzvMCwrOsMqbQXW9+v4yhrTgoH714bQT5D45S82dOoIpnSYq/cNbfXvRppMhGfwAy
iZTVFJEXavGcBc0G6vPxLuKVYkSIuKdESjglw6we1ZrU/TRdTHLdWAFwhNb3fAE7Tq5JalDbr+X5
uiNVsjIjJzuLYFAE41EdqBQS10chQj4ONseSEFdbrfaxqUrtaknAY8XQ8iBVHmuqcsSwcKxqJeuR
dU09Sf74c07bKtpVSuAZdwtH+7jM4SE2vKsqan8+nJaBFX9LwODcsqnhCFO5+WpibPtJvXSxCUei
Z+gkRKj8iKFoRIivB8896MTTYhI9akZ7k+TMsg5nh/bJTaH8/X25OVKl1tztHbCu00sQTW/pMKin
/r5zpfpssPfMYRtQ67Palwez84aDrdQ19LSYYtXUqFoRY9EV1nmOmG5WHCICxS2qrT+Cf27q7B8m
ZDI1n1EgHZSGLYRo4tZzQV1N40qW1NlIuctP9xL4zjZOMxqzcX5OFm5di9W9Ai7//dJG7NgJ2p5/
Wzan9OWgDfA3wgsSbyIUZz4pjdPxS6sj0ml62SfFfoUU2foA0Vl5rUIkA60+Tj+l7pBvbY/ycrbY
ED2X8srKZGXjTMh8pKDTszEhN0VP2EaA6MCKJ49ost89MYQmDbdjxNDydNMPb9YdZZ6ZL/BSN3fF
T9q7qhjuputQvFlsplx41yp398LUUXQJy+xE6aoNdn8URtGEEEPsTQAdE891c18a8zms3ewOOtNi
q2hQxJlVpQPgngsWoSlfEwM0GyWmmxB6zUPOafWHpuIdqkIDyeFJiZn6X6qr3aY+69Owq0GwUiHs
XoTXtP2v3eAMD2IqCNhbUqrFXfhsPd83uhk/CV8g1SsQOPGL4ijOa4f8MAwvjim9BDDl3QFsVufM
BZE6jRKoDeZe48SIEChtdRSO3vDKu1PazQEmLZ5HpuDF0fjSUVb0BsELwkQsODZv13gAU5ZYsToi
ckXk+/Ps2eeXwDEkTdlKnufunM6HhyD2sptoZANpqLFGQFcMUS3+6ajyCmoaWfZ2S3A6eZGc6DZ+
lEM993uVqFeym+erzrZrcgSCfjvEDKMjaxdKFmRMurQzYdo+ch3zmCqoxkzklPKkpYcsF1rBgtZy
GS9uhAshvBTjoa6LQ6VTvOxH4z7j/B+WJ6+9u5rK523qadE1RAPwxpnyT0voZt2U9eEPJAImR5vX
JRUMgEnJFm9dKaZOP3TgCYSA9tg5tXUfpoaqXFSAS7JjsRJYdz8xrLuhuNa+7iNrtdh0RVIuVDid
hUlMFbHQ2KzqVPXBKLKacCqeF8yXWWzLZZyWiuMWbpqz41vtkcJsitPjfPxo8si9SfSGfOQ0tGGj
omxff+xbqXqOdGvvyeoI1qT1zjEI03UghroVbePGqw7CGxT919CdjupB57wWfHpFFNwqEN+zIUS0
gqWLSkl30HIEezEcwwIUpeI7VzFUShCfUvox1fzmgV+qeJ6EPgvMwzA1bEVUrhnSqizB84thakHY
qSK4rRd8bM08Q2kBOqBjlVvpnpuu9sxhA3dyiAT+FZjQb0OI/w2OwH5tIfV9exerwxOAFguxaYzK
O4+PG4p3nU0tj9q5nRrRE02AFNXZKny3gAMdjwTcatVqUQ3hJsOorJ40pw4/dlHthC952tQfc7n5
oTTBzraK4jHvZPWFsnTgkWXFk2Lgay89aI+NZ3TuXngDnf0+qiUaAAyCB5S/z5ELTCqagktyiHdK
wE/CKeaHxffYZjckLH4efvZKCYbrKVrKIfYfIZaXDUPexHzVnkRD8ZVs+E+d0eZPFHOO5JJkyC5H
N4rXdsx2NdV1iFF/x9dtttd8w3hQLfWHmyBI1ndKfOsy7pQ8TsKODxrx1kyNcPRpah69PnmtzeKX
aZqQpnZ+Lc1wPcc3pncK/fHaCIrSiXxe9Jam/gfbkBj/Lm6ZFoZ8/jOp7jd67EVgpV0YdwadiuGp
5lStfBXGIBrRa3POSVZi/M4NFjQ4+IF7EfZ5BTHlXdxiexOTw9Wx4/vwQ5ELlYcMLvzmSssU0Xv/
alKd3FDPY93qj4FixWVtEaf5krEtuKvA1I1GwLqzYZXmUxvlO2PilhZjqE0CwMMAGhdb12toGL0Z
TxMbYRRzlqa0rfCU5530CHDQeG6r9LuUGd1FjEi5qjv2Zsam5XPzjHDIIYiy/pI2toJKDpUagxmq
6Jum6k3YRNOmBiSXtpptxTCXRrC7RTseydny+W9K/wNo6IAKNaVBKzBLd7ozoGEbVQ51KoF3kibm
VxYlcQ1AyB9LDwy6599Ez1D5tcmUBnbkvztQGSN77Bofhd0ckxAaiilEif+qOg6SxBpJZvuQQ/Qq
tznJREGW2tB5YRFbDhwYuN9jhEnOSR1nZ6sPHwPdSPbhb5OwF2bp56v33Z6Kdqy80fNs4X8T9Hs1
Yfvzkrnr/Fq9zr09ICd7q3ROeq3ioIVogUqDnBqTVWC2/o8UmCdFRH/xl/mkwY31cVSyeuMqdnzL
MpgEIfdTD4NZKDeTZ7SN2Tb5mtJ9h8OHerz4OvDsXelTSmRVVr95YxRd0WgeAPW21lzgWmC2wXar
42VxD1DcN6vG5W1CN/nr4gigh0VjDc1LOcme+LXldgwdqRhRKaGfq2z8LEai6XJ9+tB05VathuxJ
2OQAIphytPlyY3IRzeaoNtgKnz6ZoD9R96OkNevFliS1vRpawOrLQn30zVXQLp9XpRzsRJlcuBJr
CFvqwC3rxn24EzYejoJ1oQb1AZ6RW5YPSHwgs/TUOmZ/hTfzGk4jyuSLpwEW/h2kaeNGDEVDDv8H
QPmQ7CRhcWU4N5cTbzFJmGqqrfcwG7TrEmJo6oT7ASSZizRjn6u3GHS8no/BQz2NhF31Tf3Ms8NJ
jGx51EEpqkOxt5DcWgnj3FSyenNVpMK0BqY5YfM7WXvQh3BVJWW4NR2peAhyg9NZqHkPsaVoD/y/
bQDPlvLamhygyK3u/2vIlXUCGQrF3K1+SvUg++oXFK7asFJBdiRJ22gsrIsOQ8nJqWR9b5EUubfU
Q26gYJE/GlnwjROu8i8r3KOo4e24z5R7i+q5e+Oo5jorPGxm0zirjGfzS1M7J+E1pQjG+3jgI47W
qHmQwUIeYyRuNppamhfK5n9AqeBTQKEg6T2ZlmaxmTC5HzK5od6cCGGX+iFv4bL+NY3azf/Lcv90
VWGbXiH7LnXrgZQvp+PLemqa6eRVNBQbbUIAv5fFJCI8dVB2jSrzB51ihU3MF0MKQZ/AuxtHMVrW
pUomhQtkn1EudWqAlU8yy8lL0cYUi1pfoLJ3bhUnbEOVFodMlYOHtKup/jU085FsEMpTjgu5Ejqk
K2QxjC+90Tx3EZ9gqa/WRscZJ7v888yv+oZqVXQHJ1G3ZaFTKjMxq6qaQSN6UyNCxomdtZmy1sGY
/DWq+XDjjgbNde+33yhWORWUVX70IDfaU1/eHorADZGxkb8ZfMYOqW1Bv5NZ2YeeAqS9Y4/DVgyr
vm63CDWlezF0xy7cyIYWHsXQUSfyK4QuzgO3yg8eTFaUG0G9VciydEX/GVxzCv1aIdvqa6+kP4fl
lG8VQydyXKjI2p9eMUzuub4dPPlHO44OzK+mjOpQrIP1rdMIdHTHDsZUUCzhP7NJpFa+ipFoEj+Z
iCzUH2Gnpcm2t46qSaKftIFGOYyszb3pYZ3CmKLjEIhCM+HQkXKYvXzVdEqUpui4NNRtrnZwz/52
O4Wh5Rux4rwslbWrIXWlbY1UzLqN2+xkRAk6gcjFbkbw599kAxIG1fkijZ2xHRU/ODWlnT5rkfYN
Ec9kn3seOJ3Gy66isd2+vnT2TQyGqiiazeLUJE9ZGyUSS31TdAcIDT+4aUExoVOqK0e1pId6Egzh
NMC7pTFsS4aivbHnRerpq86GfDKoG/IGhIlZMNC2x7FF6ZLji/Bzo8JRaRr217rz+KGLcnjiW+oy
mq5u4YzInK/QBH1V8rZ81rUhOvGopGyheO6+Rjwex5rzVSdTx0ltLoOFVZUnfbR/iHnsA/j5puzk
safikfOIRud3NzBmSjK5f9YVU/lCRSnanUBEjmLrKJqErZBv5fxMTbtJ0QQFZZ9yXSAQnlo2TMP5
aF1zx9yITagdTnJtqbdW3Fq+VVEo37LK/VwGnnIUI9EIZxi5q47auOti11RVvzS5NhZIVcqV88Ec
tfFqusGwamVEBUdI5raO2tt7MUwk4xVV5zVqrGhiTLQ1uhL6vGuqfxG9aPSTaiW6nmdH1WpxyXbN
pqVUQIYz5U3gzy6yfyu9Nh3YHMf+Ek6NRxYm3ZRa98nKzGYvHKhvuUifBNlHU0+pOMxLv+Jv3YEe
El1/ot0JJ1GL6QfnMjcTk888noMajtwUtL4gxJow0wIVXcHnprD99C00RuGllkgVo+c6qod60u6p
gMvzqx5qhzpR1Ve5dX96ob4LT0OHMhzPCfaKWjrv22hF+zLU9b9g2D9WYUOSD5IGto/u0ays7C4S
+bFajCvZS/2zGHqK728LGWoyO7Jeq35EHykav5iune/iuif56Fjlp8meFerwhZJZaFn5CHO8sy5A
SJ0yuQ8+6XYEmbFTvTQDLJBJ0P4QZjvp/H2u9SsjOZjs0U4wd8PUPPX0vw8Hqe8m+ULcc3cO94Fb
IR0Oee7vOe/WmaMV5AXS1bKm51iPFnUQ+zK1uovkZR2C90hZGZ1ya9Ay1xHzxSa8kdx3F9FkZfoi
9Z61j6rQdK/CBjUIGBo1L1diBiCTgPT0tGqRjtFB4fwnR/wVrW9qkvK420W/i7n4A1rjSniNIPyc
VXJzGGtFpaphmhH4NSdBuRlQpfc7UFSBQeljXoz6K9vYKILasuWBJuchpKw5xNhLZWTucvjMYLtW
FXnjefVfeU4qX4oLdAKpe6Gy4pfYO/9XZN+b7qdDCMDPtokh453DTi2KX5dlRLRQiZ+F4/++/j8t
s9hm+fjfM1IDZhW+u7yaYHo1wSQPLaKX12r46pOnp9pKkapiQ44hu6Mwlt6tqQe+gAIm8yYsohl9
VOTKzrTehDpxPbAfOsxTfq/QF0PCbcxttmKmWFq35fZhIJclTHrS+iheGDpp5MAPd2NoeM5K4Xf1
mtvdVhFDMS/J44zjTFnfyR5l45T5tc0lABG6vDJxdep9LW74Y7tfHE7dtOeKpOP8MnR5EgGTNgg5
W48JaafGIVGqGoX9GFeOfgX3chI+eTJlnQVRhzbwdDQNhaPOm25bKo6zUUOew9fs4NxVhX9Sg7bm
GP6oNxPynotYhbtC84iazeIH+1cfYXW5WnZ0sIPGeKiNLOb3NeEIVKlkIDowGzyEo248iJ7tldrR
q+vnOU5M8br4X6mbjoeEfxqJb2ZYfCUOdaUFK3NaVcQtS0240MHKs9N8SQWujICqrE03nTZ2beNR
gpfnBzFE6xwhYINSJDG0E6g+yuYZwQD7jL6ENTfvhsIhbK0TBrt88EOYB8H+aWEXr9C3KR/RmCsf
g5AzLz1XqfjqhpK3mYY6k7c2EcyvYL2JO9g6xFDEibl1yLOHToJ5nvtuvary631eUYutoHp+1rP2
Z+M01rnjoYESeJiWKKb65ZgkywuEEKDjNMIqK3dwl8M5Ac1goRTeRqzwpiuWFdHC48IgwhcNaaRR
RjwK8U0kMfMETfg6dC6UTJNk6wzU0vMukTfzmCpU+zJHDY4Hg4Xpf3vjMcSkbJoP6znbb+oEeQyP
eV7RS1c6j1QV8nxFY0S5hAwzp34Q+qjKKerz4BJQ5wr7vHYKk3jnkeM8hBZlVWNeGCfObM2Dp3dP
ktZRZQ0r8kob23rHBmr4EpFFoP50+KR6cCLwCal3ZdzO9tQsx9neJeobu4gfgZPM8XrcSFdUFaFk
6aFP6orioZzUdeOI7XGdD8FpnLR3OwtpAQUBvV01ie1qbFwOfKP8jfB6ULNeXDPiB2qaW6SDeZel
4NBMsUgf2Cfbcz9AYTo+VmarraoS1h644FYwdmtfNaVBHsNrA+jMdUpc1UpdxaETPbRBHj+juHQr
YBP/DMwq3ZleJUGw5uSfHSqZyR/lFPuh0c6BP6qJyZUSzfIKdTUCQgUiQJ1dzibP9CEo4iS/vCql
RC4tAZ4tgkWMcIihaHKLOnbXQ5HH8yfOlyVQ9KSJ0jnrvi/LC7NYZLF1fvClsT7HfTbuSq3ylF0x
mhQtSmzXNgiRFmvuoxWPUZPLCKPi0jcad/HECeMdCaRk9f/MAksVnjRH28yLiPXmID1qPyqSVh5C
LQwelsbMQFF3w3qxQI8UPMBjiVbCGBgvpCS9o7AtIaJX5fa4dhVF2iwO5X8IO6/luJFtTb/Kjr4e
xMCbE7PnorxjFb1I3SBISoL3QMI8/XzI6halPj373EDIlZkoqgyQudZvRpdpZE2DrSUyeIfzi12D
8rSoQXag3rQyUvPXv8JwSMV1Zffm1kl/CPxRHDzV+fMgY7IpOz6bvwyJKyVd/NL+eRll8s2lj63W
UvZ+Tv7/XsuZX1hpy3CHZ/MeaY9pGw1OuKhnCa0WZX+kANxyVSqeccxDD+ktKbWVIBp1k1DfWY5W
RLLXr0cVl0vmqAUfyjjpRzkE+YEIZSUMmIKgtHZD6jisHmvlte+1Pcw51LjVcKD4NWuXz/Fqqr4b
CUodURzq57I1D03YbXpFHOLGKt7DzG14ShrKUxSb1WpolP7WVq1o66CtcXSxnlh26Vhibacjft+2
b1njxE9GqTi3BUTiHLm3J596zGMRHGSXPCD9AKRZbfANZDTrirumMRd47n5UeAU/JobO89NQlrJl
YWb06Az8yNykW42stVeOsbCVKHkIwk48JEMWr9zMb7dpZosHtSjiG+6Az7JTHobA/+qyWjzJFnIc
zrYx4W7GKmmhJRdz54t5TvjnxaYm7bYkgm/GrqXgNxWsYWYRH4FCNpiTuYnyydpp9W2VogYURUrP
Q/gvJx5pjKOlDcLOFvjSz46qKd+weXGQWCYLoGQhVaYhuZVIK1CGl6rNklsJwpr7mrkl+4I4vjRq
qi7GllWHY7Ul5cJEXYDVL++dwizuWUtDlsinfCubssMo4AnHsXOWocYS9Ulvncfr+HlSoMx2qQGb
nnQUcbrszfY99oLuKIdQyXAv7WQvPydoartUuUmeGs1cJA6L4KSMhIVUcOrvvUy5xHWgsFkC+HnG
skycs76h/q+mkFZ8pDy3hgNnAY+ieuv7msGb6DfLygopkc0P01RP0DaOsf2ZW/IgO4t5xOew/xwb
BS58QwO5N1HWhe2iTsie2kVuZD3GmXschrC64FFSLXFpzT7+5xEZ1xh+v0anVXiSGEWwq5K0fWhG
5cXnbzwVc6vOu3A39YO2VBSzeTCKoX1I0hfdTJN7GbHwGMHJ0Oo3si8aPedsDugkBU17l8Y6sObK
PLM3xZk7E+K955EdWkr80jqesWk8I9oXiWqfO24Gdu/6x5rHXA1dl9Nh8pS1WwKAxPXdRQ5zwmxp
avWnEemla1MXtv7UCd/5pfnZKwf/09yc3N8Ozdts0tuTPHgqygc8dAukHP+KyTO1Q/GCVLBPFSSf
AZ5jhq2uirLk6hrsZjRp3Dm7zDamw1Siji1F2TsckHgmOY9Cm5TdKDqg+rkevaqVsUT0M3wHOAkc
LHKfdCfGIrEEg5MIhF2N6Gz1in5OUJCB3MTP5JQF5fraacets7cD9UsIpYFSj/9cNNwiPHvqtgID
m1XhTcZjFZrNkfKHWMimjjj4bdQkmPTUSrc0jC+aXnYPsq9GYCFRqvAsW1o5lkv3PEXcym/RwHGP
Y6IkSwAA2IuM9ngjqslYYrcUvjuGs2GlZH0RbYmqiI5Clj0q4XM5G4LNA+TMZDYmqQcUneRMltbR
+1RZm3x0rC9935dbkazDAOnvCcRw/S2q8DkcW015tkX/Xlt1cpEtVX9uulZ9AlLX3VFcu0nTAufv
zqeSqafBUjb1vM+2QIHtNTi9lwx+/L6q7XwCZa9MuxLUtZ6SGlLngxUOaE79PBsylDLYDPQb2SEP
Wpna13EOgh9HRMOWn/PThiIK9kddgwKEH26cHBetwe3YGddjcvY6VeeOmWr3KDX3y6RsXN70KVg0
Tm0ix2UMy9INiqPdVZV7Pc38sjhqrkUK2ilRZFQ+OgN1bhJuBVZDAzDwkadUYfTY4nRt/6D7s2d4
ZsYfqe8vST12P7JY3JqIUb1OIz8Y06jK29ZLyp3obXKEWqafjbhSV6FGwR7N7jc5aXT3JSpE3x2r
zxahmtdPucBovXZ8sagDHMCpDwoURfnNNaNZ79rE7h7JScxeY2DbZW9dhAFFHvNDdjpF4D3wxsgu
ecDu/Bn/bu9Gtgy7cZeG24M4my+NdPE/Xkt2Vsrk/n6tCMMT09C8G3OeLK8V649BmpkrmXYTVpfi
bhS1f+brfmmLQXGXWYfiUDOvrVsd7Y8JPZgdWhHWY6rFzqYSebJu57W2iGukbxXuwGJuqoMxncla
U/elpWil/jAkd3KivJhjlXscPHqeefRjEFTB1sq8o7yWagz//ErBUxlEPHqMwL8eAr21gI6GSbTp
RNMtZI8nqj+7ZfM6Rs0abQ/OY/85OS7ZWQToBy200eA2WoNxO+o23mbAWKkFptxf55A/y56roTZG
2DJxeh2dRYBrFS0+TEjkqa72aqkhMOO28zd9UIxfjQntqb/CXYXSrgyrzj+GfxstL5LPOb3fRstw
GMffvAJt40F1xY6dk7VNUKN/NMfgQ9j1+IFIyL2CANGzqccW5CpLhblZs/3ppmkhRyCzuOmFB5vT
D0sA7d0XI9aGpUEF/obVJMqrqtIWN7LdgRvvZ10or/9gaY1tV2H+yIPyjK+M+9rrNW5HFVlth3zq
tkZn5+A0nXISwtPXU9E3jwib9+jKNcNHURvzjcf8QWJoi+rwosu96VEAbEGfRAXjNb9rVg3c4x/i
eKjdtGapPgYuWrC9Zf05PsIo6nP8Z3weL+bxvsN4eX35hv4+/vN1A67zt/Hy7/l9/D9cX/799fz3
O2OxHiigPBqe9T00uv6jQwV6SlL8YdwFTLoIwX8r35Ey0D/wT/82xKZzQORWsOC0rB3qQfHGd/3x
K3ptSLHVyhdHR/O4muOYF49fUeRZmj/jOUS7a3weP7mm2JE9aRcZhivHxkzqepFmin2sesPBwEPo
K9kjD7LjsynP6sZgyt+6i7g7dOEw7D7jo9ZbZMpC9QFbZ3SZskR/LUXz5FJV/YHebqY46I11U78b
8KhZDsiwbNLSq5H244CfVn2STXkmD0pPuTww2wYlFB5JChStcmpv5CEpvfYmmg+y6VuDtUTipV19
xmqzI48t24EyxRvDDKaFnCenyI6xRFUWTmeNvL+jvorJwOqtDp4K14pOone0a3yMkTgZUhs7TRVH
EvYG5ln0yL8kaXaonA4X9RQ019bLMe5Gu105keiFN+dARZ6MWf8unx6GiO2NV7DdcsYH3EGmBxfv
AiilAvPFOQbtZsTYlQVHZEPzs/VbyG3jQzt4SOACy0D52KurZTC4MApS/Sx77WjmWYESW2tGOD10
CHHNu2EWk+3SUA3vJQ7HLxq6hD/S5NZByTBY2Db4iGnmCSKrv+5S1i16AexAqN1XHYZbv8V5Ljwj
ATVvMY0eK1+UuIad6oQgAzSE3dSqPMjWQGrkIs+qSyOq4Xqu8IxdWXrKezYABILDD2soC6CeVzAT
b+q8HIptLUaWzAjqLSlODjcWtK0cLSiUfgzx7jfFcihHE73bUlkHahYdEq2f7hsrRnIWYbndoFre
2m3DZuMOOMZqSjA8t8ks+Njm4V6Pu+F5dGNtwQYwx4eB3qlKeKJggGdm0YBLScUT4+cBE8g/m+yP
4oPiVejRowV0hgYlnhqnW7IWoWoSa9w2kgBPnLkJzx7RO5Gv4sHgv2Q4s7pmAZaYFPzaLhv9pVRm
D/Em8S4U3OqjCboEbyhFwJcMww0XbxdVCzsid139Th5Y3F8MVUPKMEC77BpHdsBUytsG5PZdkUJM
ifQJ2e2/pphR1ZM3DF8+QxMinTvVIKH9eRnqpBjb8GS8Tm0QplymU5evNB8j5Bowzk0y6cYXpPir
QG2/FJYenF3EPBcyrCY6Dhqm/aKhakm9391gwQ5uKiGhuFL0Ga6s5vs6qT1l1cU1e6QiNzeT0LKL
mwT59ZBhdYJtMhLYNlCUcwGycqsa+LBZTTdeskDYsG805ysSzZvSDIrvRd++FLU2PJuO2q8VPW5O
OLz1p6ItqlWvd+2jqDJ/RYk82jVaND2TXwBGE9SQL3ptfA7d7qsC1gSaIC01sFjfZP2Dmbfmowp2
io93es5x5rkNJ+9eDqrmrwycB23hRCgt63m3VdQh2VQm+n1wX4YnQ3gnhefum+2ig2kMgHOiCNdJ
KJno0g19+1aNUOgKJ3XvBpTFjr0GDmAEqf1WkXwzPKf8gvJ+ugucINo2rdW+ziUjOQCXXjRwx1wc
aqHrD3pUPXfkXbcBuYBdPQu/tp6mPc6Io01SO9EB019IkIhZLTH70t8H5UelK+M3AKXc/eCL34ee
E+2MMjJ2buOrd22AtjfCY9M38EMIaCkfdeCm4G4a/TZwsK1uhIPlLFCHvGjiozcrSMuDP07qCexP
thlnaMVn7HrmIjLttnyhrj3WPDDUeIsdwyTo/LwO742NESr2alWZD4dgckgt/v1UtuVBN83hoEIj
+e+D1FZRKTsH/XCw4oqrAGAMwQghlaACMjMiTZyDOrLuynoQt7H3FpsGtuppFuanYPTvZZ/jtdZd
WAp1V+dgUnsoBfEysUJzLQpbo4Y1twNUZpfcmgtk3xjumWg8lu42q1D5G0td2001JWnI7A7rYI2K
TzOB/8bAUnS3TRMB+1f7s2wheNvdlrZLhjlP9LWMycOsp4BXgXbGyIRLyVjr6y+ZprSH6wjrRc+C
AxmKCS1RAXerAGuBd8yMf6x0547qfXxJVQ+TmdC9y4zKucszqz3gqR0tZDNwBv2CmyIpPOFOb43W
HwYdpIviJdOuVUxzw6JDfQWAiPypsm8G5Y7Mk7gbnCo5uJbuLQI/+GGWybzkmz2srQe7Ym3SUjdb
DCgoP+lJnK4av2p4/RQjAFCCN07DgsVxoKyrWe0eu1BtqNgW4uLPdgVIxI4PXQdKcDSV7CUIsG12
HITqbBt1AXjed6XfJO+4+AULkZkYe/RIqiVuo2MGEQPNcET2iFwsXlhd7Nx1JP7W4wD8ENq4tmmr
BjYGwIOdnevGUbDo3QeCt9FV53uEarc7c+qTG+jf3IrsIblgtchjkV3A3TibmVRBOT1gb6aSHsGQ
bXBcC+2VQXvBPyGBcciP2kHItg2d6pupjvsyn0X4fQvGcDdhcZCF48IWmvM02djjRl3NpjqoYUjr
ycprgvoFBBLOEEaB+LDh1C9lumAvFLyMql2ckBJJl3JU6sD5NlIX25F5EpIvKzfNkUXVG3G2Gr/m
N23XWKFWyrMbepAiPbIThS4erEBZquMptM4iLSM8a4b8oGOh9GGU+TdLteJXVQO+GMUuvrKaTd01
TSeAsjZSF1lQn6Vdj45ov2O7VWks1L4RF3emkUkmrWTcgsUUyOGLe3em48pQnwSos6RCP3huWj5M
cBcPmEyLRVUnYjeAidtgj6RekjaK0K/QzrIFUhZgynxAubDdJugT84QMzHhdGb2+UMrMvkeORV+M
g+1/FV11wQXCDRY8au1Z0JZXvYnyBOZIlUeb3Ch4UvZGogCOSvF01WMHYkbr3JCmMqZVAOGKdWJ3
ujYr4eub1kKQyaUszccQxxs30VT1oCYNPlvIjC5S3a9u5CGbizc17/xwDSb5DvUa8yQ71cxEfYQc
2bqyMPNIXVAhrRnE59TINraC9P0IDoyfcWHexsIzbsNCVGcIhqi6/hVq5rMWhUl/GJ3jZ3xIFHNp
N6LcaFESoBONYefuejnuiGB3Rut6KXlhLEe7U1P3P7RmQlt/CIvv2bnp3fa7kljdwnSr8cGtJ4//
qdkf2Nl6q74t3lkB2LhoUEIWah5SCYNiJ5ufHdcmxavEa/Kbv8UHs1NXMbraKzns81AUpDDM/FZG
TDcr3dUwat1SN718PfgHVQ/EvTyELm+trwt1L5solWso/qLEMzTiXuFbeI/MZb4NXBd3+XmWjKGm
CXtdi72DHNe3EF+Syd9cJ8zDCj3MN83kjys5q69NcV/X6jOWpMVJhgYXr1nRxGc5CexegdtIuCup
UJy1nkTcqOFcadQ9yVhk+bl76q9KkAUb0zaCA2ll7V6bkHeVIwaneSe7pT40qlvva6vpN36LV7Ba
xPumKC0DkxfdP1ctfP/Os06okiDhipfAyjJnkSqsCVfIwNZ78pbui83DJSod8zmMtPjUg0Fblr7t
vhhhw61QrWN22YX1bPnYn2RuuGwLEPOa5ib7JjO0E/i0aBvHcX8p2rZcozaq3pOtt5dm08TPVRVp
6Mtk6NLb41cFQ4iPRsT7MjEMnm3uuI38yYdXwqELuTl7+aizuyEbb/sI66fjq2+l7rKdvOlYJcJ5
ilJ7HZYTcfRXttqEbqqVG8NrrpOVFsi6+mQicCE3KIHM08cCWFhYDuWlK6f6zg/7Nzm9dHV7lVnI
sutUr5MouyHZbOw9D6h5Vw7ibDhOvg5x2320Ks2CwppHb42Ne7Tc8tT9PhK9/QORgyfLTorXqCiq
pdpo+n0+jMFGXrFn63G9ooNu61nJesynBrt4rIbBAtqvRW9WKG70RGcTxRVzUBXfNCpe48fsPWPo
oftqRwafR28bJyMLzYewB4bRp85rbwBlUVAf2JuoSD+oQcouEoGCqVRzDL3yK4ouyM3uyJ2jW0oU
HajWbjnm775bRRhQ+e6y1mp9F3g0e5EiltT3uCaTrwFD3ZrbSMEiXPYOCTu0EEj2UvYaFaR2B2oh
3n7WUfF0d4VmcfCehmse/tp71Wktpl2ZerKiJr2MipnPVLXhcUaYlYW+rxt7fGKvXx4CPQ7XElj2
ezya4xKI9nu8ZL3wT3E5XhnKmopkZu3UNA42maeFWNAb8VMoDGXbJegfOH6cPPW6Uh5sHfNL2Vto
qcK+Y+SJNPd6no6b+pDeTNpcxGmbdwn3MBWRHvoemYJP9IeMUe+kHP8T/aEMZnqQMQkQkR2NRV2g
ARzqGAgdezi03biTQRlZifXXyuXO3ug2lifla4vj9XM9C+iTBEThbB6afreSTVeAapSZAnPszLM8
0+czBP0vgzKlBxn6jBe53W77n7NkBwXxP6f6rfXLLD2cvtVTY+50TYsvXZY4qwK6z8oqUVmXMXkI
oDbs9NLD1QoSz6WpRccCF+4fPC9zKaZE8D/8OQV3sK1Xde7xOk5ey/chTbYzceWXoKL69sqZwDt0
VhMpK2EW9a5G6HaRek2I4eb8CgmvIK8tr3OdPb+CWQpnlfkaeSej8+7sSYNppw31N8/4Xhbx8G6V
ubHkbcgulJatQ4hB2EbHbvcSaomFR1rjrJXMY2epifzZVgXsnErvdsPczK0a6eXErQ+yFzEHAZQp
7E+jGuXPVpd99eLePsPpzp/NmK08v6pDG/K1UVNetZnU8hUMH/JGoRmfY8XLHmAOXWTccosChAak
4QlHpVenL1ejZ+fP2L6bx7KP/pzuZ0iMRaionw07/cfpAaCWV3sqrtMRYTePgePpSyczQGMYkb9M
PLI9iTGyF3C7+EvTvXiIGj21daPcBimF9MyNv3RG6B5I8bR42pTJl4Fd60Z1GtBSfCYLT7GbrT76
OMwZdXgeWtzZB/Shd82IRZISjGLVhqX1PEX2jzLFnaJK76Ams8SeSRjwNRaxXZxdwxxO0mlX+vHO
Ib7v2HFYf1n0/gzVFZ6FfRb7QFjrbl+n1X2MOrW6hRPQ/tLEO6bbYxV1X3VqcQ6TGoah72UrwzRR
QJwPWdZ9TZFL2Y+iwjhwbOPsoqE4vowdp9vIphynzh3ZqFNErI38eoF6qFeekYLCE8b4OPhkEWKj
ecGBsKJCPlor0EhzQgHBbTS505uBh9qz1aaLxEraF9Ow1YM/uMpSzgoCvVtmFjbRsld9GZH3eyHR
Ep2yFCc1ON4tq/c4W42NXx6aSLVXpDXDjUh5gqMxIGx4jOzAHPN6WiDU3QDIPYEfIksiqP4nYZPt
jVkmZ8Xa2120fc3zHY2yJdnH+MltE5BZeKV+zxqQer79LQaGQNrYmR6MHBvaYTCDo2nBZ0MqIlor
Dpx7qy7wK5pIN1NNRx/Reu+5C1MaDJC2xDZhO/ils4e7bZ+byKtW3pjqL7VuXeQLmVG4S+BCYg3H
g7RUJ6AGhR9f5JndVN8UJXQoBP4Wr+rWw8Aed/GM1OduUNhwCtUSJ2E3/UmedXn855nTW8pRjYCK
M+Az/LehuKP3195OzLoqdkliMqFslnRhtvOwsrqWzXo+oJtKj19kZznDRYpoMaZu+iiLX45ivrFU
ym9kF/4B+UrH32IrO1mCpNdrVZGnHLKBcnKY6MEtJnbWCqMmoE0RbHYZ8+cz8u5rRdUpF+NSeI1X
vt7sBNXbhRzxOSGNkJbynKECpfnXRaKMP8WNEPmZX0bG5axEuObKS7Ajlx2/XJ0XNC9RrJZ3bCW6
pyZ3b6JRgASZW66WPSlq5J1ly2mKb342a3KMmXhycHTHa7KcTtbcLMEzLyrT7YFOMFNFtGapB544
dM0knhIRjssMn7y9nEvGG2vJ2Jx2cu6gcsMe+9DcXv8GDYURX+CaIOe6FLk2naGmG9nbJ74F9HH2
16uw4KwzGwtF0ZfPvh3vJlV3vtqmYq9SwA+Qh8LyEf7g7TWOKscqYT9/Uoe8vXdN/U3G5XWisUGd
02unWzuHey3ayf06dKbG3batL2GUeGdbt2zSEBoagm02rJoBW8nKDftbWJj9rTLT82sek5PqATn7
Gbd0K1xRuLRYoTFCdgSWhllFjgLLHApKVfEQdh0vOWYlRxnLzCRecMe0VtW+jQF/a6zi15Wnj/uE
wuZjX0x3bd3jE9SSCxydRjzaDmREHAJO/dy6hkLUTGo0Z2Urhq+Gl3naH2Vz9ON8HaThuPETMIhu
19mbXDJ31NDvFuV8inn8xqxFOC9hiHUzu0cD11uu2jgEhDPjcLUp2WbedMhLR3ltuaVaGStyttY7
REb5doGIfG0zb4eJWvHEQ6I5ohA7O+wSRyPoY8T1RtUerD4vwtV4G1aVdoxYZh8NeDJuR4Zc56a9
sPqhvs+V3NuFYzxshzgdHzN9+CD1b3/ENvcR9BK+FKWZblyQFweS6dEtErjIydiJ/eHm97Y6dO+t
jsWv49vp2dMABTQNqFfFycwj2gjNwmfdw22Opjz4SW8e58QMcP85+MupJ6NGV2Ub6sNoPs79raUl
S2/earK8X2JI4J/IX5vuqnfUaBUpirPqstY54+DdseeJ+bWEZbUThuGAr6EjsBoAo8IaIClys97J
IBUt99pthSFkE88WiwGlrlWnoXeiGvZ0j3eutZ2NpbDwGtuMu/HwHXOXGpuGeLoPPDaciKycZUtO
oHqoroZ5q6oqZZexsO2WVdrUt3KIzzNsPxWavTBQA7635kOgI74R5Im3l01DBOk5VHcwnm+h3JPW
r58t1BeCBcT5e5U/+TUMkgS7pKh4UOGurNUMi4ESVZa940/hnt1ScE69CD8kci8PYVApC3747VdR
pX9eUacG8tcVG3Sztt6Uq2usQvWdqSVoWtS1/4IQ8/faNurbECYBdo/eswyPhkp6JZu8rTuPKh1j
a+mR9shue8L0Xbf4rIkL9HFXA1juA85UzUuereS/UXrqB9tgywudzilKuNjp8GsTd0tlQRHKXmbj
hNFSb9anWIFwuhnnUzFbAclDo1UO3iGMKRFAaRcy+DnGQLl3a5WZuoxy0o7SGVjTx13eUqiK+U0u
LDCaT6OT6tSBJnjAQRGs+7p1n1t7/gYVXzAW885BH/24tgBt7hpWe6vQ7IovY5W13Fr9fB/4SrRy
fV9slArcte7h1JUJnlR+L7Z8ZYuXHNGTbk7cmlBgVkmZYP+JEO2dFTjJAmuz6a0DScoTLEvv9CRJ
KZ8GsBV/SjXKMym4eFVlvPaw0WaV628+x4m4z5aRnRnLHG++vsv723E+pJVLHj0ov3cZGiCyJeNG
EMEirUbWougvX4d5aV1dSutFjvoMtyMLHEsvst1nR1WSwIodAIzyavL1GlVo4F2NPHkr+2Btcms4
p82Az1U3Rvc5WJ6lboNCHWsADH1YVF81rX3G9DL6nhtUQ/WOu66nbfNOK9kCmsFBdxtMpRTruzGG
xotXjSEZnGx41PtkWOVlZd4KJGA2ehM3N50Oo0TvzZnQ2YvVJ15ehEO3dEsPih4FMyosfdjcyO4G
PijOMP33hg3itiIdjBRPkWATV9xNnY2PjgaMK1dKcu+JjvkbRpN82lF76MDjvcDMk8Nj8iz7RDTh
sm76YsddCtnFJjZX4XzDlYe2jcvw2k6sOq8XRgOT/I9//e//+38+hv8Kvhe3pFKCIv9X3mW3RZS3
zb//sN0//lVew/tv//7DdDRWm9SHPUP1dMfSTJX+j7f7CNDhv//Q/pfLyrj3cbR9TzVWN0PO/Uke
LBdpRV1p9kFRDzeKZZj9Siu04UYr4nPj5e3+c6yMq6X+xBeV3L3r87lYlQrxbHAe8URJdxSQ05Vs
dpqlH2vMd3jL6QWZ4F8MPz7JVt/4ziO0d/BG116DlSWSlxfZUegD1KqqQNfMRajLFOm6a43yJXAj
d+9OabuSTbQG82XtZvFpMMvypVuBqM5eEoNiUDpp6VIOUhMhVh6p0L2ZR0+5m5+ndqhvNdMvd15Q
iIVmFNDHZTCvXOhqoX+SLVKq9W2tKeM6b7xk5VZZfVs44u0/fy7yff/75+Ii8+m6pqa7jqP//rmM
JWoopGbb9xblHDB1xV051uKuV4onaQpv5GCK8smyN9JiPhbqsxzFbiJlM82OINDy7+XMmZEHS2gd
nj7Jd6B59R0fOfE46Q4/R1lzpuRnSA1sE1VetVuWQTw8p+hWTD7lAtkCGwwZJXoO27S7zycXMi9j
AsVvzrFlkhW5/c9vhu38ty+po7m67hmupmuuoc5f4l++pDqgx0mwVXyf6qbdaGaXbUzWhnvSmOlT
3BcX14zVt9zNKLB0VkQ+O4wvoZcqC9lRuuYT2rr+A3Tj+CAyb1wnQ4XNXt0+YD6KZeWUhveijdP9
tRnOpQNZP1BJyG47JcZ4Jkw7OJg/e2SNYUTPPemxKvusOMgzXTGcm8+5ctbnRX8ZzHz5unLEZ9wf
gLMiHcj3HSjHsczH4OjANC+u7dDAxpJ3ayt77XnI5zgE8sLrDE/O+OxO4yy3l5jOB//DXUTX59vE
719Xz3A0w9KdefPsGvbvn1Cjag165pC7hRJVmz5TPdyD0P9xPQiVpBnYl2KNdo79WpzK1oOkL4r2
xWn06GikIr+LrDi/01LcP9PeM/cydj0ImB9BWGJIOo+TMcRtM3IXotvKZjfa+V1f6i5J1LTdjPLF
fb+kqFtUYg0lxEcGA5pyYhp5uxhqBV1mI+G0AlFPitRtlomjlScvLeHB/HLaIji8iyf/1lcb0O5x
zjvep9aO36Z9moYq2Q69EV2KONXXwEb7u5hfxAojxuQxEKSo2KX7z0rZQzEbJuU1DcN3RQV8ruju
Cb3p6REu1n1tau1uAhhFmrNLbnVynbfyDK7MNy6AMuPPUNEichi32bPpTYN7nVBWAczMDFzo5/xW
QCv0ScNFCr/GYhZ8m+yiSt5Iq0BMdhBZCtTKWZpWj8+vbkH7nc8SZ0KqXZ42U+Rdg7IJ0Nw8tD+s
hNpvsASrnczpwHTttSEQZnkIkp3pjsqe4maCgrXSGEvNDbEAgER/QgLfP6VKK47kmyHA05JxO6hZ
Q/9yCqh5jRr7dPgcU3gs2laybev2e2wGzdYv2n2kluFTqHblyiL3fiom0z171IeXxpzs7rLZUDK1
XnjEFBuqh+YeQ27qo35HvbK2xytMXyLzBz/Aos+FyjkD+UfhkWdtgBvJTsC38aWv4ftb/lQuzTob
F6MaY381DzZajzJrHn0F492eJq9Xz6Al/zzkOQY07HWdLfvUSV80IlPPsQYsD9n2jRxna9/VsQ0v
Tpu4N2OONfvg2+FXr4f1kYwW2w3RWLfOgI6bVxjR11oUEI98NwUfYyoPlJnOpvD9J3IyYuHFB2pE
41nxazVYC7wjKWsCI/Oq8mIo8AaQpMU6O5uqo4zlYDnRutTKC5mKp75EO6JmBxqs2eKR2AHbuRsR
KQ7WpcWiTcnBRch5coo888IYIk3K/+bzWpOLIHzKj2WdhilvbAy2bG1OfrhyWC6vtVbnyY1q/BmW
Q3G0/Nq+NI5uX8YYNN1/fnKYxt/vS4ahq5rpaaphajC4zd/vS0PtZ23QO9bb4PtrY/ZR0OYDmbeO
bT9nFuJ2Pti0v4KVO4SrmvL4LzE5ugMddkwKxURtZJ4t2/IsHJCVV6eM4tNkIC3Ydhuy3ylbSDs5
1yG3PXkQQx7jlyHPkVVQVYR4GCXbQe3BKgrEUc6R8esQIERP6FkFKOo0mroorBw+m/H/ODuvJamV
bA0/kSLkUua2vK/2TXOjgA3Ie6+nP5+ymGloJtgRhwtFOqmaKimVudZvMLr++/cklxO/zd+GZRuu
IyzH1XTTkcvEX96wooxwN1as4otiRtnSJiq0zcsCb1GATG+dQMEOXbuX3HHaI/Fk9AvmdidCKVEt
xHRNJsW784X5rS+sEZ9a9i8sJ+qD0Af1NSqLhWwPPCPcEQ0tNrKqZViEguB4ImpnnMxgqG6XLbWC
BXmjppdJBOkm0bUe44Uk3OiO7zD3xvZrj7xRPINiP7Sn/tIs2vyzP8bOuscYaJ+gu/gaqvkNYByh
VXprx828fU2IJ0ug74fxGe0SMOyGSoSOwzGsnPxxzkuuiiw0N7KqjE1+hZW6i4l3FQgv6zC8gy7f
R21ePGKQTYalqb+Po6Kt//5rOX+sh3jX2iTCBL+X0Elj/H5XV2VtOGQxgy9d0OIEreWvk1V791Fa
2pc+r/pFI9r+bWgD8AO+a8FWdrRnNHI2WGL3b6Ibkq3T6uFWmGmzrgOQLgb4kqM2Hxwya0dZlSXZ
FgidXI1tHyI9zu5Y7yDpovLYlHgh3yEWiF3swOTSl2px8rSxPxWYZTw3o7gGVTRdESXKn11dfCff
0ZxlLZiDlE0R1EdZTduwX1au3e+r+czSZ6vmT4a9lb0huPG1kVb1xnf19BDMkDMwkO2pm/lE1qwd
3y6buq9PoPaAWsoW2fc+qux1ZMQddgtZjdJUG/XfmPStOb+X6hb5MWKbD7zHil0c1QRTEpUQRqwy
1Ii7eWjd+Dvbg5xZu6N9tpFymxbCzO1zXpmXKhfjvpw7ZK9s1xrL/pcfXv6wvz6mOjFKoam2oZps
1rSPC+EeKequd33j86j71Sq3ChC1Qulvh5gbHjUS9yWvImvDliI6W6Vj3acTwrs2AouyRh48uYrO
BA7KFng2lerWuWeGi6wGVzP2SJnJA1pR2cWxmfv9xlRYjOI57qA6RahluHQsifd/v6n/mKp1Yajc
zoYKE9YwDO3DEjI2RekYWqR9tjXvtYbUfG6YZX45DD3qfPAdNRZyk71IEZc+gxrpV2bmuXdlqueb
mO09RkpokIos9w6lE1oHFQjNrkum6ex1Q7UpsGa+g37WL3pjbI5FqBGLN4t6B+galFAyrR0v9fYm
+L2DLBVq1N1K2X9L/6v3ve19HIm1+F9eaX88/LpwLd3RTMcQ7rx5//BKYwE3sWcfq89Rmn7Psivh
ee88RJF1CWcsj8TnCD2NVygeidV7myzFraOfNAy2bieUaNQsZDGaZhCxUY4beQE5WHagZDNHP7zj
SNJ6/An17lAYKIMxQGvF6c83+LcsqkM9SzWNybonBgruAMKoDqAHbpheX22pYzK32WGrnW9DQH3d
qsY8xEdzZYHW7IgMbJ3dVXX6pDvCPEizIZyIsztfFc1OIKILAYuqPMixeRrfxqbg/Z2FKIN25yvD
po/0Grqv02qLdijPIOWdz4GaYE/vAMYjQmKziRWfzMZ3P1u93SxhLqAuovXOXZUgxqrPHYgNEQ7O
g+wKssa/FpOH6ObckY2s8RpvxAxcBPm5HdQ5PERHNBWvJoDIvz8mtnwOfpsDLNY0LsBW23YAIRof
IwNIViYaWrafrQHkeFmHBL9wF1hHSm+/lKbXr0RdW7tgrio9GG7VaLKz7OXVjXsvUeGxEOIpY4kp
m0cL7BQvt6+ogdovrQb+w8lNdSk7XR0bFo9HhcPc6+T3Qd8/4U5UXkQp7LPwQ33Zoqz8FZg7jCpj
/DTVBag/XFP2WegXT5VSvcoBnZLVC6sdm3vkHuNj4E/JOvEG5UsTLuSAXM/cVeEG49ErMhefeI9X
/3xp/PSe2AdYT6xijN1gKLiRSeKlk1qE/fye3xeZo62qRfX9OB+g//xsqzKzupcHpFJ+bZOD389V
oq6+jXtv0yOUklhT/Hatj9cvbVBBbCd1suePtq1eAjghb4mBvVBcDtk+rxX7Ux+hG1/bb10Dhy7p
1Aq1Js96s0vswKEssoDvwJVgMILIGe3QK6Em1Jl112UDmtcJ1FDXLfddQeIPoZCEx8TwsYuG7h9B
n6vG/sjCow9e3Lx5dHSwL3pev7gQBM6T2TiPwNmMde8i7hbiRvw4+lWHzR2+RxHSFUsWLiDMh/Yq
xw4TDl5JpXiwVhnrayTDqnxKFrL3dsibpelG033CxvEkBs3Y6v8VSpF6Jx/kT95FVjDSnrZYMd+9
N8kTPpz/ofrhci2MvlUpdGshz5UyK+/XS7EcO6gFlka53ay7PjfuRKE1JDj4WGMuDXOb7FULV7+V
/j4uRzN846rk2LwZ425JuLss+rn3bLSWeesgNq2dXImQl73OPFqWisEHnMK4mBzRZECCmFiLgaJW
o3t5yL0GMQMvTJczmubW1ghz2tvZDBeex7XzQW1a+C2xfn0/NbJb5aJP7bKPRn2NutGz6bjjva1O
9VLru3orq/IwZFq76Dsn3XdNMd3LNi0FHqxAepI12V6M7j53ivH83tSKCP38NrrLDNHciey7p5Eq
rhMcjQi1jp+w9fpOvtG/cxXNfBi04NKM9vBJlJYBmgb1JhxSfh3Vx8w0UCsvY1qAy4cxuIxGIy2X
iX/xkDZ7cFVleKz9iGgDKcOt303Do16OxmnmHzpul5XEJ/GAAucCUpCxXa44kFF4OWnxo847Al3+
8Z7tcvGoDmm7trReX8vq6MbhfTaWS1m7jRhLbWn6urKFsUyI0SeWgLCXXW0MzzSOod6x+uuzHTaR
9k6YVl/vZYc8JD2wz40rjFnLqq8WcrTsaWz1HCRF+aC5iGeXjejPse1oF68FkASItPyaIECWIuv4
mqdpts3QU9wJNS+esf66lwM+h7pvHwK7VkLU6OB1uI15HhxnIPY0DlcosOkFMsDiNkJjJXNUYvP0
PkIO84sMFzWrAZlsqg6L5cohihBgTT6IYf7Okuqo+YjIBynVxGq8fZb1xhq1hhJlTQI69uClXw0E
dMrYGr5hVASwGEvNh27ykcdJG2vnRerI3OvYtyEJz5xr2f9YJJUlu+Iuy9Jxz/s4RbHitYXphUnf
gABgnf88uHP1va1ITX7GmWi5AeHmLgJyuZ+w6ltK5YC0stHdUwFiRmVuXwOV17JUDJjG5MFOS/1U
9HzLU9Gj+Ixq4+fJmSlLmjJcUpWQnomZiG6ySQX5vSwarfwMbwj0UeDmcGna9g1qrpVk5ecJkP/W
q6diK6uJfigGD3jYMJa7aTTrjTwZSchlDs/ttVcU5J28eFzL9qAOd02kiediUrtD0ptiJS+jVfZF
TQgXelmPdECL7mQiLBO2oDe8mdgYL0pbGhRN4z1G7p9lu+aD3QbfLY0Nhk/xcAzm4XqjqDsXw761
HFWo4mrWFilfENBnwyoUFDv74W0UDRIA5SLGb23Zx454ttTWXgxNPX1q/DrG7Skcv4jIh7de6d+M
KNuRJvEBYSo/criREQGda8mOPViQ5t70eVp9j/30Xhk6437ywwzGtBjuMmDzSwgT3iaO9VnbV2m9
3ag3OWu9IajXXpQsKvQTr65QMm9haDAEK77STZz5qORHb3qguuywyko5e72mnAcbHbBYL4+y6b1d
ltTe6/lPseD80GEGhrKe+LBtNVg4dE3x1UlCZHtMxXseMyMB0ewqd25e+PfscJyFAYWDTCxtlt9n
F6EH96QoT5Fq9Edj0Myr2vjiil9IPMuyrWWTPKQAbbBpGdoDqUgi2C1LBlfVguc+BnAL9CUGRdKG
zyh12Ne4K5mv6LS8eHj0je95GYbPhapXK2dM8Txyh+Y8zIdCj5B3yKqd6mXNWXVsDnNJdsphpWkU
SwGJby3bPowrkwHbS+sJ0o52qnR1OvZuWmKgU0dP00Aa3Ad88T3EN6Mxve+dCMKFh/QU+VZ/Wvsg
xm4nQeArN1GiLQRQ6aOtIxyrwUjrEKw0up1iNne3Kqry5mmsUYdZ2GsTvt1zk2FgUBU8JpFIq+cS
ouAaY7Bg6/hW+ZwZyFkyq9u4xVDVSxMjUSdH9HKuhrZt7wK0pJey6rRdeWCBGd2qKCq6R3iJ4I/m
welkqWe98L8l+pMXT+oXoOD/REA034a69BZ+JeynpNLrVe5YwT3sv3wT9YN6HpRyIMg/qodk5EdK
rAKJFfx8lpaqt3cwbOOdyr+9pY3NBVKeWPnVqLHJ7r5pWtD/4NFQqiT5EbGyW8RYI7yU4RisqwKI
8A8n09NVbCU8AWpkuae+1HfYLPIAFKb1kpWZcSi8cbyba2VT8E35QfYMCjhZKJoxIWKqps+2bwKJ
9pXqIHtdLUNzEV17IPH06t3Qo3LnThtZJWscbXsCeutpzNJn9KjMRdoq8cnN6+Cq69oPJsPuNQzS
fFfAs1lbCFO++rmrEfYrVFRZ6HW74KQHTf7QZMwgwkfYZm62S7M6wmaWE2r32qB3uy6GWt3KXm4W
VO6TKgGfxSX7flUBU3oxkdG72r35y+dCCkzX8hyjHTY69oyW2tUPOI7lQJNLLLtiK7z4SC2unCqt
X5FLf4WZxP0Z9Usy3u5XZ/IAas0nCbgn2yEQWIXPJwUOSC0DW+PXKUhuJ1lOv3Sqwvnq9ykCFXZU
P/jzJ6V68OsnAYKrX7PKf7UUX/melt0vnwSrdzcp1oK5VIASnZPxMkUvD1XabP5lkzfHOnKZrL9l
5Umj6aZqETgDgPRnnKfNvCJQVPgUdhQYCH+28VGvMv0l1aO3yY/qK8J/+ktgxCBY6+ppKFn69KO3
koPgYmNrDNT6dkrQjIfIBFUkqzNgcosKncEPxyWcQelXaJMYO3lFJCJBWRQxSbq5dwyja4wFzZ3G
rvxA9Ce85LmX7YIEnwVWawh/iCk8+W6SL4KILWUeDrBL0wFnrMR6kiP84RXNt+5R9gfYjvDZzUXW
Qo1XUTqqyWF0gxendi0EUwx246q19SpDmYGEzgluKfSguVorWbSL4ygCb0TVTcoBeU3X3smq2Vgw
Q4tGPwbO+MhE/KI7VvZgx132ELPlAIlJJqMreBaWfsTDG2bpUfaCGGnPf/8FNeNj5mHOhLquKojV
WLCExIdwVmQzm5S107PDG8YtAcLJIHs7MTF6KeJYDWba0bkVqnm0qoybiv8rRDuPRLM1ijsv+6qr
TvRQVHn8UGJivXdi0ZBGjCCWu2iJqggTb2s1VNZjXnSf1I4Xc5sazdWvHdRWimmfKHr3aer6aTcJ
YJwB4nCfSgPljYkQ2MUyccgBH347HXpIs3dqHp1+vlrRwpB1Has899iTvIzAs+XpdTHlh4IsOgZc
DCtnOEVmptUpBX366vz8TNet46PjZuZSjvIFgn4as+NRXgNNJJKa40pxomE5EAm801GYuyswX/CZ
3i7vTa4AE2MMiLbJNnnwsOLZmKjr3k5Fzlk7maX1qmKie/LxV9zlRore21x6b/tfpb+PsyP35/Xc
/5Y+XCUOXbEFOk2uVb2vO8XbRkEYLtmgTfMubbrX0iDZiLbLV+9tvtZOq67VjLU8TXZ0pl4uzdTu
tu9ttnAQTBv1ciP66Rs4cOQxa03w5PnqXhiEsSbRo1Rdh84D+u/50sqC9k3vxBP4sQAQjrKmAQKT
6pQXo+zqz3+/v/9I+BsGewTSahYsdMK2sv+XhFFmsckJ9SZ4Q6gmjA+WvauN7AmCV/PdctqtGGvt
s+o7YhnotnEt0dTfV8FkbSH756cc9ftFDnBwAcKKm3w+KMj6r6wYJKis6nVz+fufbHzMmhi2K2yD
4KZlOKZjig+BM0tT/TAgK/V5GodV5E41EBEOZlLg+WzbzY5tcrzoVe9nmzrYWHzjZ7fQU7N7s7P6
CLUPuLkGxYo0AuSpNO3ffPD6i1Sk6rlHM+xRGdOrlar9W1HxA+lYyuzSYAVtuvAz/Tw2FaHNwcRf
O094yVuuo2GbSI8syYMcCFKhx7cqzP8FqmE4HyYm/uOObSGibNkmWVHyjL8nj2DRg8TIZvsBiwlT
JGV+Ij/jz0beFO35kOp+fvIKOOcEsPcf2mVVjngfK9sSkaPVmph4/c0X+TDuvfp+bu5C3IHVFKEJ
a/YPBuLmx0C4bxAHiIHU5ohBg+2LjWPW9M5DYIIuB5jzd7IJtNawZyad0KalU16kV7Fxqp3Q3CFH
NzyoRdkjpnEnopxLKh33pl+1qLbMJ8iLKF4ZLIBP+Ed5ERhm4yXGOk52irqN117RmzJRckyIEbLk
BMYQzwdZamozXyCz3K4/dGQpWu0LOdDiUVnqGkKyVVvYyOnF0zIwwu7JTqzxwhfy0KYd6l7zoRze
YEzFj7d+i9Aoi+T6JPsAsehZ1pzyBM8bq2zQcvUDDc8GQz0lWvmzJNvkIZ57PwyWbbK3bkx7L3zU
afrJL46q2xJ8GJN7oRUFcfH/HGTn5CB4v8nNsTjK+nu3GiFpTNJgIEnr4rerTMrGmN+82nxQwa9E
WptenPk9DIwmPk9Ndu1vr2FA8hvMWltwCnPv7OaDBGdGJhFUhbxIV6bqvWg3sk+OCtOp2qO6OrJQ
md/l/+tTtW7ch57581OjdFCXziCAbKTThIIuBo0JkntvNYgfWGmFe4W46VxltddH5U3vieIbCDCc
ukHPrmnWfMFf2LigKm9eZMnyTHaAuGRYZWGyTZwA4ciOiH0+NhJ1uZbV94M8o0LX9b1JJfmwaLUY
mZSmV84AgRBj0zNnE6iWcpZt74fA8oOlX4TJgehxfETDCwfAuSQPteKN+UIWyVolG7RRr1EbJKfI
z1DAcops7fAzrKqoqNYpMhuoSqAHTZBrgPjW/vDLHP2Mvsse64a4dT/q6vpWrdv23sU2SDdML1+K
rCL0UhYdfnQMDty+vWTRdCL4k5x9cnjIngpn4TWm8ToMurVuRT1tZTXHHHBhTmN8LYPaf6lYsWhu
Yr4m09hBWP7tLKu7SyHJsNxsIuICev2Vp/kwAu579ay82uY92588DwoULcMHOQClt3FhB551N4Ru
dxRFjoTw4BZfQYPOF3AKxVllAKeOCAvpd+1oTgvZAVTsnkhJ89x5foG6DIKycQZ6PXT0gxwgSjSp
FYIunYOfarGMU8/snnqXTauHRhs752ozk3C+DCuEEwFZxRDYWDIbOy/UzRezBpo1d0dODJrbYr+S
9pW1dgIxHGZwMbwvpOeUQDmWUnFuUFeZjXiWJGb4RbwP6iKFl+s2xyH3fxI29KH7Rj6huMcDbbxU
ZUl6CgjmW21Oay1slCt6C+PD6BJXKsCQ7uJMHx50VBbvW/Mk+2RLpdkF6KTAWsoqsYt70zStA56K
wb4ODWMTq1r+aczqjfwurKHtlkEz1Zc0KUnhjULcvl6EmFdZlmdvmsFDjSuPuh+CoXwUGD7JMzMt
RgKtEHASaoBKium7a3cYg89wNW4/hO4hstc7aHQaeHVc1aTMllaFMILSIXmZmWib1iU8OcitpXsr
jLKAk9Ct8N+uUf3/jPnzI7hOVrfVvCx4/wjF18W/vJb1P9/KOFMZKiBX0zYs9+NbWQi/cVOrHZ5N
c3KucdJese8o37QWf8wOjZatrGbIdliVTsCsIjO47FtCkGO/8nJf6WK+HrtYZgjiQRJUIiDx/ykp
pu2yyhijrSzdekvrX1KTyJT8vm2dV1akJS0bg1wgRMbHPQ97h7oswFA/mVWP8Caqu2plaDvbRIxT
lt7b3P/RJse5+RXX0MWopGSl0IxJ9iHB6UM3lUQeE9c7dHqxH7MpMrba4NmbseXNc6vjTrNBzxhN
lCF569omWRl1ZR9KF0FRUT9GtpKwKrOyfRiEKdMz1WjsvuG+qN1BZTIg/YXf5CgiAOnacHAyk9XK
e7KBtLwWwCo3Xe1U1iUZshKtubB41VvWH3XQ4P84V8MiX/mGVz356WTe8/yx5psBOqON81Lu4rgZ
sNNzYi/ZBig5XXuyvCfbGzayNsate5WlqnVUVMbw04tt5KcXslGx0jcUtLz9+2B5PlGqjTqfehsr
z01a3saysRtwHQ99A5asoXlbP1RL1ip98UoI2AYJUCQH+T+JXPeBzKVJ8DbsnrsmI8LL/8jCr2AJ
p3xAcSuzxVuRhl+CaEr/Cafozaxyk2X/4HGDOiBAMYd8mgeEvCeeQ1Ey1fUukLl5uXQryjWUPsb8
strY1kvT4I94X1hVWlt4y/elFAqleC7AjttOrZlunHAq96zHnSfSxPeGERpfCuHFKCb6xsUwguLi
lzUvobmjDaZLwYP17KqZv7fDqtuUPRNOHf0j+0k9B+spwZLebNTZm8Hr1wbL/0uSsK7oNbf4orvR
KyyvDlk/XRxI5Cor2c63voywB/40a6lu+9aut3bhKp8CxGvkgAT/qLXeG9UBffXoKQsJ0MwXVH2z
Wjrj5JxhDxvXuuhIycwdrUfCFyUr5V73au84pWm5slLh3kU9DBd0SV/qKq+RLyv8Z8HeoPC18bWz
7eI0Vib6SWM2vkLzCDdNaGQg8ukNC4RVFayfLrK3gvNkm9krKkvDpcI2gS0Jo+JwmrajryCG1IbT
axO18VLF/uYoT7Jdf90i3fak1L1yZ2c4ycoPhveyt92gW8mTMF1MVo3nWHskzepzFaHNMo0TwI56
3jWFkfH8XsUn6me1LLzqSGjp16rsDStCDvLcZnZXCkufkG5K7tE1SfyLwDuEfid+Fnn1dbM/dekd
NGjcyvqPPnmG4om1EVsqmJB9nHme+FQOdYVkB4JzAFUJ2cckaDrd2if5LE3nFSq+UnZ0LEZPPMaT
83BrT1yLqBtIYqcZvHtW099le82SZJnWCAJAWkru0qZoFsEMNVFG7FrSwDGv1lT2F3Cy+EFEyOp2
LcAaxHnXdtbYh1sRvxr7IOseyZgttpto5PCSRQzHPGcjMpZ1iVXPra0srXOoTsrhF3DN3OZr9yOQ
do/JguUrKLcuCr9Wvf9gR174vevLLU7FebAo0q8pBuHRomiv7IxFsMjjCEULf/pej97Vqpz+K+47
36Yq1970yRxQBUPgbiDsvUAlHpldz7aRFEzYQUBgc3kPqR56mp1DkGsuykGyVBsNXlGOky5lm1JB
mVkoAddI5TXIIIRb9Dt/yO7385we67EgmPJ156XDwkXmHK5p7K8VqzQv7HFV2Kyats/cqD2D20Im
TgT1oxKwVnamqvuMUtzV80ErLpSVn3Xdjd0UzqQmyWySLCbfT7VjMIH8mflPzYg1hWWk+aKrBhsA
GgeCfdBECjzrXD9iIQKZVefydyiodQc/qD9psz+bPLgzk7j10zMG8cpRNsmhVoAopIfO6ep9rB3g
PKiJYJdElVjp+uhf9bSZcK+yRpzpEvPcRGq31t08e8IXS4d7a/hfjQEITM0aetHFxSpG1ueffIhn
BT7NfHZDxA/llSpf+3mlfDZoNSxF31pKJc6EtnIRBmdnriQsQ89pPyUIu/VluKltZfZFoMdOzAge
Iv6cS5CQRE2iZkchPQ1zKdLK9OQXVbPLcSC8lYL/tn3ozf26X6tQ+UEHqAeX2Cjsm7kYWKp6UAQH
WZUHYTiZtb4NQtlQ6BhtMNSJLW2Za0V41yG9mThG8grkRz84ZluvdAuqM3oZKIMFRAegq6V3TmLg
wzp3oIdWrHq3dQ6lH7gvVdIuE8sc8EiBIpH13biRVXBfe5zkxBPePhHpYghgCerbLX6ufNWsvvOw
9j5j2h4u03wWKFOMapMlYXZClhcsM7K723Lyu3vNncZlEMBeVxOSD8YcYfLnWFPTh+beyarX9yZZ
csreXIWzm6GK4Y8Wp84JR3KHTT+8OZTmxFKfq7JNHqaClcsCziEWkQ7ifCgG3VcEwJYa+TCEdAuk
FGR9mutD7YNiknXe4v+p+2n1aqoZml+Z+kkFP5xWavaDDSKinZlgvwTQIIhN6wGssLUJnCI8Wnbq
n1tnTjgpTfXc5hnqFyj7fm+/Jkmc/8h0MKRVpTvPCtMewIGkOft9pR9yO423SdmWD+w6kfhIy+Rr
h+GmPEvriqs/MlsB3POWTK3bv0f+dPE7PYksoenaukpY2BXCULmdfo95EaMMOkctvH9EPssfTIZ/
TIn1wYH5odd+/TWNp/Un0SJzHWGwvozD86hjjafV0IoVoYXXVh/2OCFh+Vd6Biuy/BJGVb1v3ZVh
F+E2LfLgIcgekri55oZvHlRFGAeiBRi65EWyDLsWBIwJKYNdk7nK1RHVryFRmTq4HAxaND437atm
KuaqGdFvI27XbKGfEE42Kig1TYCthXawZvCNrcKeQlD6k64hrpUZn6LvIGeNuyl/xozOBemDgrFO
fhPnKCc7qZqnbdOqfVbcCaMinwQmXHuxI5uaLiFWKkc7eiTogaq33tdXMeLE5XXQkUJUpI+KapNy
RyF1keHTuklBpq56D38qJ0iWntDyDVQ3ddN7ibGZxD+tqWf7jlDL2iY+vhQImW6IgA9LuypYe4t2
701hsoOLC1ZmAjcUi3yBRC+ETjzUlJA/uc7J8cQCDee0XAxqOD32iEZHCu6NY8A7H3ovmiJ6bK/B
MSlrgHfFZjQcfREHPan7uClXKoJsOD+gJaP0+pc4R7Kvs7JynfletlCUMl2lvl48RKABgRToZ0Ss
9XMDFyzWwhZHhmCJws1wAHDsHnEwRPi8hkhGzjB4jCFNLpNBJ+SIrxsgxLLao8O3Qg+TZH7U7Cd0
7BFrKBbWQMQgmtp/UrU0TsBnvvqBsbUD1kxWmUfZwuvG8kA03G/89JQa5ssQWcbBb1R7FQvke1m1
+MtIcxu8I62aHMsTu7r0BJk/PZVM0mOA6GsLI6OKvOIxMIsnIZr0IEJS1Z55JHx9RRbL+sTcuw8c
zN3xHXeC7JwbVvRaKclWs/seU6uwXuakI+9NwHRdZS6SwAb9UAQYwOGgB1M2WnRd15xb6zABg1jP
ap4bTH3PbeJM5yAHoKLYZMWhsJ0KD5dZFebaxh5McSjK6CVPvf7sjQRlYzQzHK3ydu2o3zvsRxdM
yc4e2VJEofXhUYuq9iIPuo1y4lBmWPAFFaCrUjWOxlgDlTPsU0E29tqDRFmNVoB8v40NLWDbZe9N
i0Y9+6UjXqBpLpwgOJZEsQ9Kqgz70e3eUvjjZ1MfwEYb/IwGANelbmAszI4ecCP4yVVXIZDgTY6+
HVjJrlLdXoaK8Y/al2s91Hm9jMNwVrP0roG7iDs9+FpI8shjjEazirMWI/Q0WBOwcLeJb+crRJRX
1uB/sXSj+5dpTfs9ZsCsBhXAEJoADA5F4Q/SJZE1N4/ho31Lkdc6oABoHcGPrHA1j7AISlBnwjrE
W2SwVBcEDz18uBMMtnUHvqBwln+fZF3tt82//GtwCUew1XU1Up8fmeQDkHO94/b+5rImRoWjrbCT
zr93TjBTaMZmNZluvLAidEOcwflhKPE/bdMMp7Z3p31uOttStVlBE8TasVIZDp4SAH9qQnujBSUq
5xPahm0XfAKRpF7qKbjEta0BNejCc9rqybbFF0Ks5WYc48RXJQ+9hV5ET2FbPjKnumu/6FP8tRKx
rVTjNUywHYxMNMRMK0bDbA53R63b8nUhidOWlrrW/G6fprW+DITaLUdfq3COsiG1zNXKspJ13dtH
HyISLgTpIh3wJkQ28ofbhMFWhM2bnk0I/RX5Q+6Y7kH3tUMfKo8oVUUvMffQQnPcr2mOdJ0xtuoR
lIi5y3yms1xJoq3w9OoY+etqRtm27Q8xmlfuTjhZVbIee9RMKy9uT7raNCA8XSwE1OLYlG1zTlLM
gS0/b5eo58aLWHVCohbaHVL+CtmEEN/Mepx+/P331/54x3Inzvcj6HRTt23nwzs2R7fTLoWffcts
dbjrKrfA7Mkz+yVZhsc60FmkF8R49fnuLMo8uBdO9C/8GO33AJS8B4UtIIoTR8MU6SM2Hm2+zHYr
N/sGEE9/zUcQhrgp2Z0CRa2xFcIQ0PhRVVsXHt+s2YniB04y9jZgjYdzUHzS1Dg+xOBO2rAb4dHz
tvv716T/8ZjMyVJAHTwrBjnIj4lTTbHrAZ7s9E3Lk3+wQWtOwB0S5NhSH1gn0ioym6vH1RlkxJYt
i78PRm1YEwMGL9znziYU+leU/NvzgLssWiqjckwg4Udjpq76vtNPU4+P5t//bO1DbI+vFqluFSal
o2vunDz8gGfQYvZfAIHsb2HF86HG4ovb9voKpz5UNTy/3Ge2BaZkal5EsCbavUdt3PicO8Oedx0s
WIz7eGsX/UXpigXhSvdQ22OyiBzE/FH/X2rcVqwdHe0pLDV1PQb5DkElddXU/lFzEGvw8Pyz6nSF
4Yi1H/ypXhFqdLa9Q3CsbxKESVIMNnEzmnWxk1dPGbKN3SNfHJDcPZbgLdel5yFd8n+cnVlv3ciW
pf9K477zNodgkATq1gPPPGiWJ70QHuTgPAXnX98flVnV18pCutFAQmlbsnV0SEbE3nutb6lkuHpy
ZgDC3BWPLxmefZXqsEnnb6VgGBhjIdxkxtzvZjV5+8r1Ywq3atjqdGiwD87BXvXOPq7c9sEZuwJT
fu7tJoKu9pEQKVt4wPHOVSPtsKXDIOY021aobhPVnPSC9CtOulg33wwh3Jsm50BmGOTdWj5Jmw3+
99BLk5nmUfSMtyw4jSL52XNQwubzdtic5hPM2vpY6w75LW2KA1usdQY6m0DZ/W465OBC1HDagSCq
qotPch1OCepT4iITIhljcdKjmnYjzK9NIN3yKQBjfgyG/tWFPVhwCrCto4WD7L7WHO3uUOxQEJkI
Tc/RfA3sOjvGzWiF8yCShfZCuXGbfDOTFX7veAY5rA3wx9EM4jKk1W88JOXnUjDxJ7rBKi4EVHKY
Kq2tGn9C5y6edCXkUQx62XT0bE3XuocIv+YCYb+rlk7/Zqd656D541YW8CQ8+tUBnLp3DqrejAKe
Sy/6Idsk5vgxlGHmGcE+Q7Kzt8ykZ0o7DLdSusOtUBaBmKm6VDmeedaW/SSGp2FN6MPq91xwUf7+
SbN/1X69vToa6Dh8LJvhvSfemTst087boqnT14kwRVIwiOkdzeqB+6Qi5n0ej7ZH8FjN6GRT027d
55YOnRFx8ht5v14AWaUzORxOvncsqfdoFOj0JV3xUJllsDOX2N4va3lSZmPC5c+dnShcYvOq+FPH
kvObH+cv653HcMENEBxY0vb+Aphx7HFZsmnMXsekv0M2bD1ZAXL3FoXxJmKn3M59m9930NDQSQwb
y55xpFm+telcFmzDIdVba6t6mfweBW3mOYgg0+HJG5+Dyv82q7l+Vsz8fycWCd6fZnjjHZtJjOP4
gWAh+bVilFaiC01kwauhAN8sIBXHyvvQ5SlHBfCleznZUxgbUXXCs8N4CFnsE7They8PzqUl3dNb
MTWYzo2hJ/R65ckeScuqeuodi3yKUKGu9LpR3zhWfUppHB4sX63AEow1ENOCczsuZuhE+kA00PcZ
pdgXJ/MRrnTtTVpE7YHecPZcDC1tMxbTrp8+/f2Ve6dge7sRfUHx5puujdY1eKeXWYoecsKUpa9+
YetdkEnFDh5h+9b+g5PU2UVOltzhlXqdDYKi+ulszNq9FFO7w70EgHiMb5zJbK9uEdfwra3PHsH1
945vnEgsHIxOfMTsSxokZo0t6sUkbHQ+bGiqwD5JVXO7lNFLb/as0RFFFT7XDxG+nkvbwyL/+5+V
++cv1xv9D4cW2+cmlZZ8tya0Y+FqX5Xla+665hYl7XiLGzggaHtQ3inhmHlXJNkWnUx5EyzqSXTx
z6hZ7E1m2u4+F4G6eftQBbR2IfcAe3BRVmK3Svs+e2DljU61r78QwTxdDdq9flfsEqO9JVB5AlRB
exR3463gtd0LgEMJ99YxEIpM+9wQ9xPjvtus/JJ4J/bpnDRLchygGpSBE7q1j93VdD40st9FzOid
TFgXQsnR8neDCWmXlLAe3UyJPb722Brpex0jlcabntCQUKtyHX5QYi2PblGGs5AGoSYFqBQMOndg
H8prt1KPVBE0RNgDBEdLwwtze+OjMefNlhHFHfrF6taenrtuSY6UnIo+vcTUXZQ1KcNDvkEIbm8W
5wNHQiSeenztZX8JmpYsHzYfYOAhQ8XsLucYHS4IWncpiSdhsXL4pdsSVdyUt5zZg4svq+TCEKsK
u0y4RyuOpvPszz+npLeZOpTWOVoTXSO7fI37BtQFfcyQ0IDpWpPSETXkUnaw/SZW9r3LqQuLHA0P
E7jP2goV7tqBGwYvJHrmMg0tULE0/yhFS6blmsBr+/Tc0AzhjbEuOp71jRh+MqDv7nIOQyEYkROs
t/Egojb7iND/HLX0iKv5m58b6soK3uwnBdW7RVoXpjPsCHrj5sVdP+CQDklora8qqr/BKHpt8YEf
rcq9BewsHkXfT0cPmuoIl/bOTpBUTm7xvezbGyGh0ne+uh/J2boHlrrRVvFIckT101Ns7fKW3r73
qbQWGc6MHi6lad9OrmU/zVZ8mP06ux+pMWGezd2RZYn+9hiPRAjFOGnR6x1lQusfPClni7oIdikn
kwuK9/lG9bSqFj/Q94r8s9+c6L2/VBWetFzHZTP0Agu94bt1eCCZkrtO9K+S+JhNFs+c4gp8WX7Q
s4ZyArrz/YYbUu9tstzrMFUAT6SltjHBjAeZLN+LKXEPeQZwPnUBj7/Q9fBCMFnBKUvXDhWVE9v5
lYRIzCCg8Fji1A3ejDCT5Uj6SyRD28EmrcbZ31pqBt9fjPPV1C9ZXh4dRJ+PIAIqAgTL/gYGibtP
K+vnGzUH18iB7BLn5E7MgMCXZV8KPeRbrGPsIn1MGcL3GovE3eOJsQ+YB/CGqqS6jEC1sjXvs9Rt
/9SntrVZhueCyRfctSndmSUIpXgpXycfpZGchu6gIgZK2XoLR21yO6TDfJNI975b6vaPGuZ//0KN
028Uue8VWDHEYN273/7nc1Xw33+sf+e/v+bXv/GfN8l3JpLVz+5vv+rwWt1+LV71+y/65V/mu//5
6rZfu6+//GZXdkk3P/Sv7fz4qvu8+y/63fqV/6+f/F+vb//K81y//usfX38USblNdNcm37t//Pmp
VZfvSOmzL/w3X2/9Dn9+ev0R/vWPT4n+XpU6Kf+Hv/X6VXf/+ofhy39SPdnUyjY6TD8wOf7BClw/
Fdj/9Ennw7UiEKh6cpVPlFXbxSun759AtQCzWHyG4trhZWiSS9dP2f8UsLfobEuBJDzgFf7XO/An
/++PS/c/8wDf9ZSwcqKRpUVug/FCRi3fg7xoocdZ78byAgWvBXjRTXeie3QtHEguQva9T47dLQMR
ojcWh2yEmjwqc94lnmMeejH+5jD8rqnwx8uB/WNyBHNNhPT83P9Ofst4U2q7LkDQuqQZzHVc71P7
+zB79Z1Zfg3qCOuTz05FUXmHrC8//9vl+/Pt+Xc84q+nwD+/vWCKGDA6J2jtXU8jSOWi4SaKSztF
Xyp/6J/cKTrKTkNRMiMgB5gpt0PdXbU7JL85Ob8rU96+ObcK9wqYF9MzxbufvY3HWPWZJS5ZMbpf
q2jODpLDcTH3/hbmuv1sUJYAsiaNajmTYfNDFvk5q9LikmrRHeDDt6ECj7ApRr38Rutjub+cl/54
cRxjud842EMPedcOGJtsmE2jFZc80u0u1c0XBL71vmkia89h1sC7jgwdLunWcEvONklxQP4HXW2w
n4gjnk+QAJpx8vd/f8HezuX/5pxZ71+eBiuwXVwXDJTfvWlTlevCm4jYiodIkKYW4a/umOSDCPlJ
b0d9EGZ6cOwcbSAK4C0HTvecNwXajpYJdHbUDICOjh72Mm/myzx33t4wI2zVnkrvTOscBMNWTH1L
vndDOpGH2llCRb2M+GFl3MqHvvoiG001nYljsszNNk5U9SK74AOhEuKRcNZ7HrLsBhfXFrS99SDB
4+aMI849fm0MUz/fQPwR0tgw0b5zilPviyHtTyZshOvfv1vWr6fe9SoyX/UlxD54QniO3u2unLCi
Pmeof6F0MfeKjAKOrISEZLyNocaJHi5Tk26SCqowY8vvVRSTofD/+UIAbbjIHeBd8q79+pyrFKo4
pH4Bj6sbz70Z31D8O49LPx1qu3uacd279awvAoxb1xWnzjem579/M9af9dc7R9Lf8jnfeQxZqXl+
fQlJV7eGrHpxGaL4pwHY2CuXzdTPoGACkqJTSL3175a3Xzv4f7z/rPjWeh0stoR3dyuuHeF1di44
+LnHCZPQ1tD2U6X8+yoqjH0KbuBSuOmt3VlkFyzejSmwzTaW87Ft3d88Ou8aD3+8GIfqBx2i4EL4
724GP3KsYcF1eKkyFObZ6Fwdglf9fNmgug8eTX/+TkmebIvSSzZ5Mg4Y7csba6qWk17KZIv4iplQ
x4FRowo9jz4UGNoLj45ZuqdqTunmt1l0ouF3heU0k07M4m0xhORx639T0Nl/XbmlKdjHzHXxpNf6
7oeJbMuOkDiJyyjm6gInPbprW9pgLimOIMsh5EeBf60NbWwaF/FPrl2Kp1m+OBVOfb3ChqkBUcZk
5d5fPOIfQQBuqzoeTv1IvpxrG3CK1S4y44CRD6ZWs8ftbczK2+cwEsNOQstxa+p6cObt8e/v1V/7
3H9cKrEOWYL1dvXez7MzNEhTkdXcN5nbEMNQFxvT5OWOJaDWZvjcq6n6zUncWu//98+HxDrjWsAJ
HEhUvz4fU+23Ves1cBDcYHoslMK1mrT3Vo0SN3BpjAXILw5x7uDhWD/49kbIH1lTFr/ZlN/tPWz0
dKIR+AeCEwol+/tXUmNMzZumNsh1yYx9YplPIg/ygydVtomnZDrYJAfuYQBJSEKGc2NrzU6oW5Ix
bd0fglxtFV6zp9Kie/L3F8b9dUVdX5tH0w5yu+SRFn+RwNbZwqzOQuvZBMVGwiHfWS4S9myAjwaL
bcb8lRYbXtuNudLWrK7f1vhE7tZ9BROJvbMbD+Dp4BgXiriIKXJydAflQItsMAm6AVZCbmNs/t5x
Gn3kTg10aqyyu8nmL6azC3Bpji6T1bvXqcnVTZA21q2fyOY4dz7gABE9YMxCy+QHVBfuuWtrtdep
b+KiBUror+e+LC4YRGTTnvK82HE8yrbzkgA+T6udRbvpKFRt3o/HxKqqy9+/g1zCX+80l6MvsxuP
BxfKkSM5/f16p5U+2dgTA/GzUhgMtSs/0LRc9lUiDUCexR1q05FNew2eM3BMLLz2TSVR1XJCi1es
bzaeU6j954Z4iV3iI2wzq2Y+F6SinVJsvKT+2eekG9M9x66XQhSnJc0g9k84eWhEOES7MYkPPPkw
jWZC8YhyXRgMAMgq3MAz8M6lr3FZy/G2UfQxCbS1udiePsdCzYDsonSzLAIwO4lH9Rns7rxAy0nq
89vvSUxwtjrwyhBRNJtM7fk+uVItM846Phn5gP+idqpLggUo9JM2OI/TMerH+bYcl32U98XFHlW5
6WzZ7TkecAuNGaM/uPjL7B9ZN5IH2RGt1ThpECblpxxH7wl2FnNI95F1LSY6njSdfHiZyUiecxRz
sQ39bIhNexfQe9nUUtL2R+sdmoW471hD70Zi4bdDs8Q7adbjifP/oUljdAnaL0Jktt4uc3IcGLMO
rp1q67AK6C9rEJBnUfbAAhcS5L0Jj7tZGLh7AIWljf3ZM/P1BqY/5QzTV80m/JTnL2mZfnbcI8Du
ZGetSm5vSIgoEmPFDMz8VA1KnXrL/dp3fb6j8Kfxg+AITyHmCu3l5XbyTCPsisE576sSb4SoUV7R
z096RwLpS+HRVMOlBNKbd4H3NKqFJoKM9o0PggdosTzPy/whLZPxOqXOEclRfDIL+VpO/rDXcbDa
e5AtOFUC+8ZaQ1TiTt0PA814s0+OTq7jl6yc74RfHosoGR49m2s+Ohzku/5RZgMdhxx/q3IjOhpp
7nGMj59FRpZrbEVIhBUHj6JoD6QfgLr1m3yblPlPLbXCKhn9jMBNMsDJit0Q58Fh6joOs26+IPP/
SPp5e4aWtU36EgRPBLCWqav/eayJFSaWpkkZW0cIRg4cVBkSR96Ib29wtgoU1HM/9DtyqKBew0X1
9fzoF0yzq3i6NVyJ5TEB/ggPi65dUZ4somw2TFZRItW3drOUOzN3cRzjKN9Wbc95xuLaMIXJwhhj
E49SPhK12td/3OEtKRJdEXGnBvzKaqKfQdLqS7VUPwLFHhwERDLiCLllJbO3NdnNB+Wk2cbV5nwO
enJ7tf5m8Gh8iJwvaTk+AvVZ55+cLOjri0NNvtdlLIcbo8/3YzM3T9pRB4X3+b6T3TadtcHyUcBH
lK9J6Xc7EBXtXhsx2Vj0dE6FWmgfeuCM05TMuiVVD3PafBXOpI8tEJujVvnXSKchC0ZwOwjR3PMD
VmGftt4psqOvIojmS1dUPw1weLTKLBORrIMun6sairZPnpXLHVYmZ1Kt548iemptQqtU33s/uqu7
DDExltoMa5+DN86R9o444e0ii+Kcm0SZyeZnsNJRcld/1XnX3Al0tUW/fFNmOUIimfXOzWAdZAkB
tOYJ/YcHW7F9Saxoqys3vpNVQXxEpMR29oPsJlLjZhwZsriabzjRBabhyxK4NDQAaCLf9qKdD6bB
1TLpy6FXjE1MAUZ6rRrjY0s5fHBHr9m0ud6wEFTfC44UYYYKoQArd18T9Hoa/AwxUxLd2DEadHsp
QTPF0Z5RzIlB/UvsAipLm9kLmZXnpwZUZdQML20cpsghD0GpvQ21UYtjdaVB9Ja8Jr51JJvrJg0m
/eAEe6Ji7b3shn4j3JYE5rHSu1avLfbKtp5L76g6Tz3jwkZCmRcfWpHSk2fCDT5PvCpzmjHqzxll
NK9kKHvnIa9rPyzkGHzEmVndOhErEg5/ItZj0w3ZrIFCeQK0OCpaK2o+TZzQQkso8vJo2V6LIXiO
5ybheRsOb7QYI5a7SRT+Fg06ar/SnZ/VdTIHTtfC1KGnzNukCrKXQTUYEQhNtAQ1NRP4k9aNAbiL
GWnU8NcJfY209m+M5aYdfFwga3EGntzf2x08krRt45rJclId2r70NpC1SWMwnhZtV7AcRXMKWJ0e
sohudzntLMSklzlb7ktC6HYYjQbGh0m7M1P9THMMsQtwll2TBS9RIatHQl1KbBDpuJMjkHM0XM6n
QVgDaWzTbiJgdOfALcZOrF+XWastMKnhhPQeeRDVUAilpCd9/DBSM2zjWMy7SmYTN4n9oAwsK9Kl
liD1MebRzdydJzuxq8v82TOm/Oro6zy0xjGomn4b6lrNlx46E92i6V77GKRETYdUR+61to0PQQt0
MjKGKeyUcg9TX1PGZy17fot8DFVlhtPM30yGUZwnE8c6CkW6qR5t5WYMPjd6/jzkSXucCtEf7KD5
YjQcsxUewk1kFXJnIsoDGWxGRzJoaY6txYUvRv1jTm3FApmYsKOXBgAlXaNGlD8L7eAKZwx7JULk
oZMkyPnaItCvq6d90fvEu3btA+fwhW+HByMgayuv2/iSa9FskSJVyKb3tUfIs/FmXph3rrk45GrG
Rh5CZ9J7ghR2Y5zJE5o1qkv0aQJo/iFZLHOPXHxDIiY60W6argNeTDR0act17LHsTxXVv6B/YzV+
e21wHbjTBAV5sHNi/4bxzDpslpTEgTd71ONwkWUFusoK5F1brSmkVYrXT8TdaWbsdgH4fRv07Y/G
hsCVqPUAZh/aeIbqpAW5VGl/qyOQIpGVBbt2CG7TxqHRt9SQXUqHEISOlhcT81UAQ2JLN5WMq2eW
RUUI5DGqimk3FNW4Iyu8Je4DqUHqFNGexKP0Zs5pOIRNgyzh7TumYEEPtcSgkrlfcmWNK4nf3NDJ
E9vFTt1rvAykqBetfSUw1Ck6weRqdk9xDNA86mVGmGBH8oBkDDa1vrnO5/bsjNZuXIJX5ng/44r8
Wu2Ll6GUP+o6pdwV5q5EHLpl9P0tM6KEkgQowGggySg6dx+0E/e/Hezr1iFwrV2upgMeXfYUKgIZ
mRGcuulizNzfhVW/Ctd6cQKbp8uWpCetFoIpYe8QdOpBYAHX+UwsaXwcMvLnzAp2sSUfp2Ka9hEE
8G1Txi9S4mBXH6bYieGwTTNVys+pXLA82MU33+s/uTo7eabcy2SCyFkRpC5Kd0/YMfFSi36aeGR3
2iuTzVi/aKZHB6LSF8BOQ6gaWA85VPV9K+AZzWRaRYhFRdNGyJb1DeEH0xHZOVbTbu8/DyOjlnZy
Pvr8f7a4bGM3v5CLLPdJPJ18zLdh7mLtVUP11Szmr72VIiC1viMzsZoyjM38aZhHta19ZvOiFsei
/Qhoy94UWUBYoQu2rnV/2LlbbnSGdA5rwkJgOZIkLkYlSDAEwtOEVQ29qJ7c23mIq80IjImDceZu
nFqjKkoNLkuzbMYZ/H6syofBxHvvIRGynG4XOYa19TEGm3PC24N3oE2yHRapazMxss9AvYRMRNtt
ybCUU+SaLlBtc5OJ2phUt1UqAKwPe8+2fN6K7qmvF0BUjT2ctkGQRFsTwD3zPAwfYszvVTfgc1wm
XCIz596hpvZQ7i528XiTmwplLWOTXZXOg5vtakLIKYPHCO6LRi2LfmDTTNHWSiyymdEOdQR/5V6O
KD9IYGcvd012azjZlx7PB84OLOJykpuuNzaOW6L0JQ8lMrvNELCgU6mhBCczPdCriZ+Qvr5JXql4
j7C/ul0rohJFrfjIxnDPWfSHIIWCNYmdW3n1lnMn8GbDe/DJ8j7YWuyd1m1ItWkYXFolvH4020y0
9pzQAdRlpwJoC0soqxy+n9poXmeXEsOpsgPL5qd29Y0iYgpdh+yHThkWCi/7CUhwuyW3jjQfD74l
UotN4WRPVBXnZdTVzqtLUKYR6APlAFWo5DHo62SbwjNhUqrwgPRecYiyH4zWXiElsmfAsN5r3LTz
5D0TuUucTBOzEaTRrihizPxKobp38Id2thnihoJSWWCvqLNbtJePNYdg1g8C+oQRkFTFUjm0tOkZ
+6g9igPpG9+nRm6dwX1yRlzq0O0+jIRQO3VRXZyexnnh5du2SYZtY++nAEIFsoHNUlWcHMnwDHUH
2cPqvznlPck2UzgGhkuuyU4ZxL8sJf1d16m2BVDFsKq+5czww64Emp3ZP7JhROtRDW6YL/nGM4hy
Qgd9rXyCHDrry2C77UZ2+VVxENxkgCoRXFZEhtQeK+0Uf4Ls2uhbP3KHTTQSApML/WDjK9gZIK3W
F3JyI34KbUrCsIcIe+JGLsM+E3V7W6CoTXzvoRxiRNOOW4SmlZ9d+YXxv7nC1qe7eYAwaVuhA0xu
kw6xEY4YP0JuXZ/3P7u1B1XsWotyXNCsQtgkQBmv7jHrW/JSTQQLimn6CgGQrT7gpOzb7C69E4Tu
hvwszvlukW7MloA9v/GouNSjkOSFkIzeh9Ec49pT8pq27K6Fhaoi9z5BLkSpfhhUax1tNL2eHL62
xKHZ3Q/y4jmedOd1C7MnLB+KDGDtJPmGKsc5VIt1RUwJCQQJ79aAbyDG+IjD5mNp1j8JV/4w9RMT
7RGWdIleu/PzW0xgu8guYrKD5b3RzfXeybPNQnv66CHz29hm8DhidiIDa7jSAh2fVFBZAAHgX9kB
XSJnadqdC9WJ3SdLd5aZHwGQZSu2IUCPJV7oeJrnNnJWzJIfMUbv86OlfI8W1mTuewNNfj5juG0a
b0ZfmSCUr5pXd+XYSFldB5bhs5Vw0N4G3t4c0PLYZgXsQEzpLf9Oevv2K+zT6W2sintC2pbT//1z
3YkRHsJssepUTLGF6Yfo5NA2rL99+0BRUoOYkey4NUrqTY88I5w0E/Ahb+Lb2nHIKukq5Lv4eU/d
+mft258Rs/IjLov4iOFb3RI2flQmvjKCLdTt2weI4X/+SjoRhCk1t6hE/A/OKD+LHM5hD/0AMLIe
g1OsjCszH37rjc01q11uIUgLgcWcoEnA4iV5/ZLvq7qvQ23kxbEER0iZiOy09IYVk5KRbFeYL1TF
09azlnEf1OUmk1xCMGUoOX+QjIu0NEu7jY6GB388BiX1j1eJbF8bKHQCizNMbFqXWbN/I9k98yMN
gBp6N0MbaODDxRYeky9F9PKcsXAWYutJ44frttdFxDrMFP0xl20mc/unNFV3fR6bB1HFAEisO5oy
apMsVHMoM/IwZEqb7ZPUDsJ2mJ9143ydEy3xQ6c/+wX/hBQND9DaY4wdTv9NvC1cutQEdXBN69Zr
T7Ap4kffGq7aduL7Pg3x28Rg4MvDlNARdbQEPMdKOc6zw86t8OSWqXNBgufSENGQr4gy31YL6hSa
Hv5lqvvuigDCDJe+JL47we+t8urAJjUdEoeHB9Gw8ej21lHYiJUpou2TNif3khfLjzc/D9OLGw+O
1RUZiXFs6zWwZ46CO4kRYE2/NjMvOLYcLcKlsLwnED4tJkaLIAKYuxftEl/uumzWKh+PaTEXeJfm
gBW7mw5eGXCiIe3EiRt1NhMLh1OVEjsEXE13C9hyHSeH1h6qe5NWWTh5EFOLQF+jdIHyO34qYkNt
GW+4ZHOXT7Jp7twkza4VOArdePJmrJN479u85FLZ/oF9czzI5r40yU6PI996cOPHLPdXyXKiPg0a
HE5txd+qet/5a6ahTLxt3bjO1rC7AXH0+AXjATLMHKtrDlNwg0C7PSJ7/COdbJyWG75XnmH6aif2
AdUn7VNOxootyPGJq+/t6k0WOSmPy+DjR8UC6Nnu9BIM3sfFRjDZtOh/+dHjQ12QOzFN6lyNzpmD
anZowUtQoQjCkUqU2xS32aqqG+d7e3HAFCjiIRlJBmFQy54QaivaMBEc0dm182PN8b5TfXOpVPXJ
rtYUz4mgLs/LjKvfIHCes31gVM3el+z/yIyLa1XQP1EDhc8UqE9tHX01fDs5y8p/nEeSQxFcfLBy
17pYq9tL0qM714vxwUSZ/mg5zoly2yeT3hKbt+LTrnANd4O8oVOk7nuNB6YoIxZqRwFBoH94U5uD
iUgwtW406QMh89iA1Fsoj+HbH759zVi6w43/VBLDZQipH2Jhxk8jsJt9wgyYhhVHgM2Irnoui+5h
CER3YivMw2rKq2bbV8K9wgIG2Swd3FWFKIdwmJgEOP1Id6RUB89/tmpIogK1nrNUK664mncN5c9x
BBMbRE5wbFpQbF7VhpK2KJwf9FW+zQycl85cyx7NU51SPufR6ozJvPU+fowX67M5fU7HqN8SzL5i
HbKrNs2BaxBXPAaTsTEUGVBE66CtnXcY+6xdS6hlwtPIq2WRA5WqQB0eYQEex1RiBqriH4lTsanO
W1uUWLsiETYJGK1CBNu+vQsoyMJxmvMC3HT83ZGxtVuwnp7TRCJulFiNtGGfhd3Lk6k+1kM/n98+
8Bw9LiL9LgyfldSfGpZdWi2LT4++H+nZv/2qmtYefp0ify3pGyCnVNXFpOjfBk5EjBkuAs7lLu9K
7tPSxKY+noccL4O0zoulk8tAPEk4UveP4NV6gESDD0J3hPkg1USc01CmFBj0T3znKkueDZOl2VSE
VgSxdSqcGBVikOcn3VKE2LN8mkf5XSvP3aTybX21nsdmcg+DVT+M7TxsoCU2u8mdCBJX9KSGkGx4
3mYHD1/Vo3pSgvVLO8QlGH16jh3NGc/p9C7uIZ4KQsGFvhjLyKyKozpzTfeUZXSjG1X9dNvMuLD6
H+nC1aHTi/mYoVOtKflm6YzgZtr8TGQqjGsveUgwnvmueu2hMyJ+5BVP7pql1LE6UpJhjG7VjSVL
4q0LkEqpkXLKKgk4LCq4SVSxCqp82LByol2PsOI0ExDKNr+h0ZTtzA5IskkrAq9h8NEZDPuCJPJp
wthFByT0DLUayGnu+5grmZMFd2ZGg4qs2peBWvKUJjTWLeBf3sDNTTQkGXRi109uEy4azlmf4922
U3Mzj1mDqIU22GzPZ8rOUMwpLgfrZIyThhMfH5QUjzUjrY279M3O6FfPZxW6XRJgRjNJshIyPhSA
2y23FlsSLU7mbOQby1tobBrOl4TYMlyY7Q0YqeKUT/gipio6xDWAmE75G2zkcrfGa/uuQbVGS09y
DKW/6CnqHX9pfpg0iYrco4XbrC2fiVCnuP7qZXZ8G08PSzyL45KZ94BUuwPKGc2Y2L9NCuGcKnt1
BRo96KCx31RVyxjbwh1lt2pHM2TALFZs48WsLgPaYqP3Y051uHnAg7w2AlC6F2QPDnU2hQ9ZQkb1
SbIx7NVI1WOJY+RGX4oAvkZD1t2G5oAKcVq7SFzLASb7lOwmbwtBfdnwjzFMAe+9hdv1MGRRtLfq
b5pm+FEG47GKCXzFca8Ifd12dvSjlcbrSq4DC+FjQc+blwQ9T2gEHK5Fziit8aiDktg7m/DZ9iwQ
H2KreEL+rXZKRl9GLJPbdPBxv7d0CUbA+nSURkHQK3OarvCOuensgtL5GCn1JWgdgCsOtotS+mqL
i8baVgE4BxhAZZzAXcsihqlOtO0MiIZ+OeW7hbpda8e+9eb0Yxc7TDyy9jFt++/L1HEr/oRsURwb
xk42dv1LRGg7K8XeT2mKJD35Wp+XNqGFnzQN/7xiGfLn/RIMyc4Aj+2pIrtQwMtp/B7Ua4uDifR2
JG0obZviYACE2ubJRqbmgYkwO14+Ic6yZgxuc7JHRvbBnVaKtM4/urKttwknKyCWHJqDuknCpJDN
Nsvlw2KIl9kcJOsBNLT/w96ZLDeuZNn2V57V+OEaWndgUBOALShRoV4RE1h0Qt/3+Pq3gIhM3byv
sqyyxjkIGggGKTYA3P2cvdcmZHg/C7PcQy1uPOrOI1Yrk4uFsR7eyruVzOquaepsL2bTOlKcpuSh
XQilMY40X7nGz/UPJGKcHnb7A9KOvpu6aXSJsK92eq8d0hUtMrIedyQT8GWgkKHah3pcnpW8vHdw
uTmK2p3ablR9GHT1vjJnvIbqJVknkhS/GoaHmB4pVW0acVODBExLHieW8Jex3Blo5/CbKCnpqQlz
UuGkHsoajMSjsLwVKYJ7uuEIqpfPMuy65ySOrDsRDXf94IT3eoskHx74U+bZNFaboBEosbkmBEqV
HHWFfjLRd4WXm/OwupyOugxBoeVnhJbVTVsfC8cia9j+itOzOtmESNRpJ++qsncd6vSHJW6Sg5qx
sAB6s3OIVL2Ll+GS98b0mNMydLOieyJpIbhEZgENoo+YX5l4mZ1ghSM5x0oyUaryNqHkZLAO1lkd
5ZXOsVjvy1bQzp9hCdE34PjrtecsGKc90IpdQQ6HMpjhIzTnn71iUMopl+I2L6er1dvjcdaJ2lYr
lObLwBIjaduTodhfkWzpblgZ6oseLoEHeMjVC7h81YrBTe2ahjtBAEy4/Kig8mI6r+Xa7Aj08Isx
la9A8DRgiGN4Ylb6nSCKcl8O0OVsKNSInZb22CWy2JddZ9Ca1T6pIVa3QubTjhlgd4or5aAR7xql
8aFYuUA2Rn3cBo4HxzLygrhUaQXTJRr4Q0+rMbWU/XezVtNjFxBIVQr7BgTnKUVNcm7sChYAHJss
KkmyIYl2b1iM0PSQ7F0bVZLZRBWesAcChEttsMd9CH9NtVtqVj18v9r4Rj+6I8+jvieLF1G/jWFs
hg7pqW2D/rDosBuLGWyeAtIrDvh5qF7GFinGw2TeY0Y4CoP1Z16niBeanRVzdetNJj9zkDPbMmGt
hw5G6GrWjn3sPPSNtVJTyGEIJ1vsEaZ6bZ3fFtYYHuc59dHqgLtWZO4iTKctST9ci3IQIyGDbgCL
+WDE+mdID4EXIY7I9KlCZ5CeMcbBJ4tpilLQTa0uA0TD0R4ARCGhsdWYQ1MRxAvZnoJaiXxjX2YM
5/Qzk6mOXqq+xoXPVKSkc+Op6FL3w5JSL5DDzFAjEMMXoXbQ1ab3hgV5lLOI6kKO6CWV3bkYmrdG
EoIyrL1BUx1tzwqS9zmea7cajW8TQaSn3l58M5tZoddhuOva+ViHdXbTEFPh2pOJup+Eh7OipMpj
UB8BZ++aWNIxJDP6TkjZeMVPqRBHMlXmTdlNYodExXQLBf0nhp1TVR4KfiWML0xVjYbBG/WMZ0bN
SellTPdspNgK23ems9a1wMYigT2gBIq4owyKTxLaYjBpaM0If9q3IjgZpd2fk5QFlcKyKNRpiSvo
lDxq4ywQYB0c4pzFZyjNvd6kjm9TMP6EiOpJRZWG2Ua/EhmiHOyOGVwCLv8I6nUv3vQp1/bUZ3LA
MND/pgTCBlGMpemoh6Cx3mu70PaJjWRQi095nOMlj+J12GhRUjujzwB6HbLuaLIsvbPagf6o1t7o
TdOAxwmR0PbVzSCa26EOuoNRzhdzKLMr1G/Wn4smqRwo9A3RkrvNPEG1GKaaSUkLU02dtV0w1M9y
5lSxley5UvvqEAUj9XK1vSzYwXcluoydBUD+2vPNoafpfFPyp6sWz83i2MsumEOaanF/RhdzCvXu
ZDg1CKNa0TwKEg2tB9auSZN2rjTjnAMb2dWqmodFTweFBAuMdHm5J1d2xhGjMukMWntv9/UNqoVu
X5jLJ0UU7d5gFebpeoWwQXaF57SAY5tKm4/DLIgE1OW065KOJahhB346vCSeaFX9TpYKYV1EQ8O6
QEESYRnq+9o46CZl93mik1MN9EzsfHgIkQo+5o5+SRu+t1pLAj9QHa+a+n2rDK8xX5+HKRDCFEnH
Sehcxsl5tpbkm9ZHJ+aFPUNv8uebbd/wjw9s+5RMrRkRjMm11VTZmxXN6LYr4aXppZ9IK8oQ27C5
7dxugMQkHolxo9eTa3AskWgGdduQ9Zk0vrJoXcaIwf2PnVJRG79m7MqYabO5/c824DiLOprsuZSs
v0euFm6QNjPde56dF8slKBkmU5Ukdep1vKdoezvbppoX+RnvAQNIUZGn/Lcb2KYZ/O2/35cz89BY
JN+VJKr9mo/nLxBFmxFXlWmV1lHR2+P22Md/UGssPJ1e2aScyfrXu9Xwj2M+Xz/idhOtW7Ifbgb4
c0zrRefn+HX8fP3aR07/LE/nk1yC0qet+linBt6x9Z6Tot2D1nXYHtt2jbZRHtrQfDTzJOcKGgIa
StPyHFNh7SjCL/mxNOb4NAS0WescNshi/dienq6/TAWT4qgVT61pUD2ZmBwrDpKHTWX3bwvP039v
4cEWsKJX/7mF5xORme2cDV+L+OufXTy/n/jbxSPNPwS8VmgIpmaoYMYQbv928djqHxZGNdZRKBeJ
+1p1tH9z8eh/sEvY6sp/wFhsIVr+7eIxnD8k+m8hcaYaDpPpf83Fg1v9H9S6lmlL9MEYIbj6Sk3b
fEt/Ns5kudEuhKrNp4noszEZl32QJ4/mPOPfi7jGChgGinZHBuTCWCxGKjyEWOUoKduCwplTy+yh
0l3mkrgxOxZGzkKIBCZAEFYCV6qEzOSKbJhuStnej6wq97kCQQnmLwwaoqUiVC+CdmbASj3v+WeE
LL2M6WEap/LgaK9AI5JdEC/UX0zapiJLKWYahNhlESPBtc6s4FP5LWmGmFDyEqUO3ctldKITg7vY
m5lg6CxM1D01EDwz7e0jboy1xxu+OgZJRZli9XgqMjqywIIufct0PnoA21UdYQGxtk4GBhX5eQ2E
P0LeRq8UvsOWOLaGFhCXQQodo+SNWWrUqfUJL3oGepvVtCfFiDp2yFSPYLv20E5AENQiqF3Sr3QP
i7jqBr027xbEF8yAmFNJvfnGKf9OVbbelYbyLCg87BfYfkDTY4cFrH3OhwgGnNBvZZAFRLnbyRnL
5W1q3I5ThzzQxH4dDbQ7C9bSgVimXY8W+TyxzPek09fnRWel3aCAu84RuCVorn4phtsYCcFFE9/a
qE1vjMG8NSB23W52yilp+31T0b1vMuiVqqj13TDJ9GC0+t4UwUAFmBnnXJEU6nRD4g2qabsIAZSj
kcSvpk7XI5rmzitDMijBjRKutOSjt0jkQkt1GfCwnxzsyQRFkTSWrlOj74FWfqV8TL17EXe9I/M7
y9QJkRez3Ckq8/+u7W4XEKxwOMM7i4zGE/M5/cqa051K87PUsNpC6r6ZCGS8EBtBj1xqJwXuxW5k
hWjgLnoKmK677ZR46Hqdy7xYLK7T5pytjaygD54nZ0SeDRiE9U9EIFVmuIeiKwi5hyIGPG1hGRLW
LbRurK90CadTn5WlZ8uRZS1Aa9Jjmzio0Img6NIkg0Gh/MSiC3ZzWnTEaTwUhsZDB8t9VOQ5WYYd
y7H+pgA357Luqg5QX7QbnkJ7peM4CTK+OKmgBxcm9eOB+K1x0vvzUg1MCQb5BTs6mSZTRbm4EpTC
a8Jzlk59m9AVewMOCM8kFkSV9Y+xCHjK1D46FLNpOgZfcmW8ydXicYk0jrgiJtMxhKKdSxYzKeol
XVV32mC8OU322C4qPEUCc3Z925ybQOGjAjA8lrO4Lb/Gi5gpKePRnrEOx2p+CnHJOqQuqlpNg4yF
azvn4TGLA7gMyk87dqBrTGPtGkRkIwZlqZQ+Au6q93mnkrmnoYWiobFAwsHQSu0PU5/q0mC3tRB0
gA2F2G40AwQb1y1a0RferHHPt/wtTka/LGKNokzY7zNdfqtlCQvFqe9I5nkCiXjTNibteGklO+Hk
3aVLn5n53cCvO5pUKfFoLPl9+kUDpZ6OdMgWAtGAilFzi1ktjVVX77l+TwgPQTwvy5K8BbVmeSHN
2NKLMJUcerp3aGbW4pR5CWxswHk3ae6UQnqfa/ObIbLF1+roUExDfRzlwOGHePAAw+ipECozc4n5
t0g1eqUmQowJ7WhKxWdl4MAgCsFFZ8NBhc3fGOFwrXCvoEXmYqSZ8jjitG9r1n/zEXexUzxnektm
Z14fK+eS9vUxaoDLq1wfsA2sQJRToy+7OGBWktv1m2WP6E8yoz7iaXVrmFhlVmFgn/v40A9zdCIt
FeSGZjWnfkpfhngIKBitnoSCivXQYnNHUTh1VvuymFzoxu6ps8TsJaMdEujB5WLJo8tQ06iBpno3
6+a9HHQSA0e6kyHlLkIpn6vMGN0Y2dTD24JrxE2DftkvWOgHstjytWyspju5oqdnMn08W/WNJFNv
CqrIpuFTC06uy9wFzLzD8pYAMLHrrO/1erl2emPnzORgO7n8ruDypjsfMD9EDY3cghIqgXd0DVgI
itFXRLBbpPXDzLUH8uwR6gVIfhqp7YSgQVOX8belQxBCDf0VrU7MAo7axE6lurRDAQD7WNjn4CR7
9RsiznrfoasC6w+jqNJOIfgvl1bFGeBt41rJwhWm2xmh8V6L4iW1uGDMjYOooYk95tvJQbMDlDQW
QtDIyW6DJX3Qy5lDodPp0TfGo6HHt5YZUBqo6/6kFJzHTESOg0qQPZqFHQXBZLf088GaPZVAVdpU
XUWhPaXEu4pru2s3BPcIsg5mTvYQyypgwOJIR/nzGgK6hxdOpEdEg5YMqXOnjtTfdUJzLUG3JbMf
1VLrvFzqy8HqFPogKu4C3LMHo0LVY2Zm7wXIoYDRxwXfcSjKY50y8RBBeN9oy7nQEalF1f2UAX5L
OORmuHleFMRfBuxct6GiAs1I+ShWT3YD2iS3nnI3dIxr7hQnpSU8Bc2CwSJRroLJtZo1jt+R2RAV
YR/1JPgazvLZIY3ENVA7hFY++SratrSev6cKBdzOCGN+npFqOLzNMP1OlsO5F7nAC8ZizP5uRZQ/
+ualtZXjmBJuaI6vhM/Ou6Ru71axMzpOKvjOpRPJXcAb7FCIeWZ/C9KpcSly3NYhwss4g1kgB5aa
XAtAeUbUC7p53wV4LZhtHLMqOMfD2WpoQoTKKFx7br+xcstjFLKpiHydhFYMVkxHTDiaehLe5J1x
Vw7DS7pK7eLJvg07Dq7OMG7xZobHZCJ2C7r0mZil16aXqdtwdQM2II+x1j47TkPW5pz+YF1hHybF
uKuK4XlJmtJNtBTRu9Xtxknql7BD5R2i6kfn4Naw712W7kuCC6HKsocijp6Luv6hDOKQ5gUFuUAc
QxSe9MGeTNKcaD3KY4AvXERAMo2Iow+17SGe3Iq5VWXQ98utgtNJoN0IksFX7eI5tNVx5ZJU4b4c
tZzOMDdjhwyIEke5J0iHAXfEvkPqQXZGqT75TVX8+WbbB3dz/PUAB8Ba7ScZIQEi72d/v7Etu/Ib
lVNWCQ/zuhRNQOn68bYe3e5zcmaorFHO1ZQvg3WVuwzIk/qKYG1Ki7SQqsc87U1viBtlVT53fkt/
5ddNuq4ft7vbA1Y1UptfP4jS6VRqUAwXPhqrwo+SIPfnrkAZobXHbb+9PrhtbTfb/2j7+ru1diE/
dm1b22v8es2Pl9OqgFGymlOwQvU3YuYMvxwe4aU4ZyH19IjEAeVNQXwEym/T3/6DXAA/xXZwltYK
acTqVPigdtj89SfW+0Gf9N7EmAVV0Cj8ZghLv8kliXXb5rbz4+Yv+7ZX/Mu+IIav2Rpo5NeX+q+e
agcx+vKECOuy5EIeRQoVknXNj7i79sOUEkAlRrl4231QKS9ZNa+paPyiHz9rsq6qs63ssP3M2dQ0
C7N9/hPtk5c8zYJ9se1TqdefWlrLH0/etv7ygk2KpFJQtlsVipX/caPKgeLFerPti5GH7Bpg18gd
eQvbS6XbMba94K/NMBCveopCaprJLO+VuvC3rXRBZYVQOl8Hk/7HAHXCdzJISdD9OFtFIWcPm22O
YCE7h1qbWGDjVr/Y9rOFtMrT39vbd58Irual1SEmLSYKMETNUWrQp9LftgSxFf52M3a3kHfVs775
12ih8Im2zbAWfI12eLRqJeVjdeC3OY22GykTfoVqPaMK+qs7O2ZRQ66S5S0Op46BcMmfZ1xJ291t
S13vmkNS02RdN50hSVmJIqYFJHgyqvKz4tg9yG2ahjTaT3PaNkS3l16rVJTzNb9ouJToaIVJdz2m
QJMfKF6ac5M+2ABfrCZ4o0GT+VIZY/QNk35Iu7pBMR8kqGT9sYCXW5SGdUjtnOhfzAK0CJJjVM4M
l72RrtdLFnMCEl+5rDOPVWdjWlSjVqiQW1PeP7WL+K5r6JGHHrlmSkKBhlXYtxL1WvcZrqIYq08L
wPOsTcwiwhTyVdtjihMkJI49pXsNrP1V10tGSEHDHVsKDXFDpCCMiImzQjAX1oQnX9Uv/TQgvyzW
qPWs20Vh0+6TjGZlHVLsF2Pxzhn+ZDLQnxuHdZmixNGpV9UMN0E/77BdRSgcwdZSZAsELK9Zmc1b
xw482BfEmYZDfNUNZoRa00CcizAGoQftaIgnLDXxMRd+vl2Q12MO5wVDy7hufuz8y//ZHkW9zDX8
7/+PJtTnhl4L7UrndnssqwWF/m0TzVB/KCf9U1BypG0CDIwrlb/d/XXDssRzspRxvjfxVbKcWbxs
qcUZ2ZqoJgptDkhusn3XfpbzaVKRlm4v1P5d09GkauWnzTKdxfTp47EArfFuUNLR3fbV6xJfncVl
e+KmCPl4iY+7+Gfx1s00ydtYZygjvjA7zWG7R3ZV+FWW07fdNj9uMjtpjzhHzwkheRxQGOWm7fi3
e84RosbXJaj2a9/HA9vWdiMaMCduA3nliKGHawXnznYTpvNXvU1ULiR/24V03fQ05nn42Pm+tu8l
qSSWdJAPVQxv1zWFeZMpmn2Q6y+1/Q7Cjnlg+11DEmvgpa+/u76OS+BfX9E+TV6jIqvZbua+NHw9
AlU9NIuNLFyiKIBh6jZWqPtjUuknzFS0s7jAMC8v6bCyRQfv99bHPtzeNtQp3cl2pRngceFjFOvw
66xkF7eBRo7qLSb9dbkv8zg+K7Cs0FkuGFxuf5WIBz7ltjXk+XzMlPEUGnoN4beaj9agn1i40gTh
1HBZ5MSZu72XZbsglut7295MM2IgKQs1wtDDX5/IY0XHaVyNRqF6nCnt2cY4m4wUhvv5WFWqfgzW
AVIXcXMw7Q2OV/rtNj4madiBA+cTTxlSQ0ROTrJPpjDGH2ehMZHhMtPLajA6pD8RD5DVtt4knWPm
uBwYETDL4ogMk5loZJJyx3XfdtN2aeI2kq9bWw+27XnbA72VrDK9bfwg15pxoF/L8FHOsfWn/7W+
0Mdf3P7W9vR/us9uI17r4xW2re15H/s+7n68zMfb+9iX1JysQUjNrJXJS/Dxytt/lvnI1OPXe/94
TkRUxWnR9P3Hrl//RdGxQAur69y+MgZ/mfsBlVcosNOkd3rG+Y4AKd73DL0s8RnQlPXoo3gFY3Zz
ZW87y2V6HvHMHfB6itMyht5Wk0dQGO/MxtBWXy+HzHbkbsfJx80kbQJ1Yv2A96NCgXOfGLQTbAyC
cP4Y/kecB7ulyElLKGgaud06DlcYCH8bxLc3oTbD46gLcBP2vA9jIz9tjnKJMGRn2xVS4FyLiXpx
IdV0GJPq+ByZTYIZcoSdv3Ur4ln7pOFnjgknYVGgpZ2/vQaj+JLxLixQ8ijqqyzCBtbl77Cnavff
jYX/CRtMSgfEyD/vK6CjLH5+7+LvfffntsKvp/2tq6D9IW24r0zDDWGQpEDr4HdXQRp/oJQF9GFI
Wg7SEbQOProKrIoBNoNt2dBg9CJ+dxVM9Q/HBuBLFJsF18WG2f4vsMFs+Y/Qp7WpYOAro6UALsii
i/EXMAOoadobzMhOTaaeSDwLvT6sb8wYHgwsOmB6XffWKe8ENz7YsG3cCnrvvugnBA8kGLiFnbGo
V4hUQXj1WpXmndrZTwSbpD4ISpCg9fvUZzcDyas0FgUO2Gx01fiMdKFgcjs4NMwJIXJCSopyQIAJ
MJ3AUptYMkFhpVieY4dZ7qwtVy1S7snjir3KkF/bKX2Wjn6f0ctx1XC8NZUGTekndW8FY7fTq9Xo
KEk3ApfrNnl+M44HYDhfE62oyLBOd+q0kkcTT4/Ne2d+GDKqiyPe9qV4apboHezTVVjJtx6dYSsQ
tDcBkbqFn6rgPSmEEcCYYznrhepRzH1bouopCsqHgfC+NmuOs4oKR6XwSxTSi7kK42X6jrUV+ZZV
vaGmfoc6uta++Zql0O9FZV0aS7vRC76nNOQ9h7J5Q5W1ysGNnNEoYGo4FtfOwbmrmUfbMq+Dk7xl
A+Fv2gizFJEjaUg/jDpBgmufY5WvLWhLluo8JQksUBBOsA87hDgyS/eGYIBNqfQIwa9qpicILVgP
clhQNe8hG9A/wAg6qRj+Qn10p0jY+0q1z+YkvgSSmn/D8+JhqdyMOkk55pe4yDGaBnrriu1IUdoa
79kXIlN2idlUhzSi55BO4VnUIvaG1LwHxssSw0CfwQsnZmC7268dtMoPs3olP6Z1KSZ2eyx3r0mv
z26bTFS/y+y+DWsfLcbgoVGMxbgQLQKRyBpplGMIbs02h7Q1XolLpEoNwqBHxr4zKsEPv4TPaYsn
K5DogEhhem8NkgSypDiVxKrFkkOHf8fObi23lyAtulK+Np09XKDMfA+YWbld4zwlsoE4GN6GZMC3
GWkoUY9wXU0S1J3JsoI7sbmgUlAG7bvefCcpU3lAbcbIjoUAWgJ5K9GudkSAGsY3WY4cGPjjkzNB
WWoMF+MEkRaWxPUnzxE47u1kCRxn8lTCXJdVpL6o75UcKPPPxn0+cM40LBfqKXyNl+xK4I2eanxB
qnVPQUP3dC28r+GvH1JY6jtzhWfWBR+zOoTYer15DV7Ws+/TgAifEtJOFPqD03Vgdh7Use881ZFX
ZPijB7iC8o3zM0CTGue0FI29VjA1M9V3EYjJXVBXYBlNz/jUUIda1nWa03c8bWjJdL6VRi9frZHc
89IlcZczQX3VGLw5Rqm7a0rB0HxjjhwicgD6kOf8VmFBOYvx+00rW3vX0QPjMG0dr2mbN2Tlmquc
89DGfpZxiimcdFSVj3WV32B6whVhPBEhQOQJkHMCtPwl/ZbW4bpK9PSa77rnXeDQeTcbKoTjwVzi
p3iZDlTPPhE4UtEi4qRpBnC2Ud4A9cjP6KoV7gSXzpApejUeF3byzdAk2SETRcqxDt6KJppPPT8h
OO0nvTEUj1yrPY9gSnVYTMdMmHaZ4HpqFAGBXBEdFWsEsCXbN5nydwUSNJdr7TFqiabj6pkKmSCR
+VRUXIGAtGgHqLSrlS3/pnAhw7dfn/OKCwuSOscrI4/ugbWvQhRudFhcKDHi0GTaQ28jiwPHTI45
gFVPr6jobVpzer6cs31Vu3Msr1PCxbJsmq966bzrE640hewqKBITApCZZLkqOJamckGQPx270PiU
RovfRIa+J7gPDnn0gpQq2ROtpKO6Nm7ikc4zOKt2V7d9RJnXPBArWDAYpLcGX4Rr5RQ/g4saU6Vj
of1IhNx+6ohMspn7mFpa7tQkfcc9gL5NKcrDEFnXUeEXHEyr9YoQh89QFERczfaz2hOfgQHZg0pA
Dy1vMEb2iNHVnPgWR5Zc3mAwMlvv9xAVi+NIoLE3pQO+QkIXhtTGlGE6n7DrH0zjTsn5KZSguNFJ
nIIW5IU47HZg2X/0RfZojPxaqfU2dmOOJTUFbFQ1zrGeq28VqSDkzVpPA4MvTZOIUy+zZ6rwoUdK
ZrtdS8JWv6fKkexCp3vAt/uIku4HTsHnRmQ6VvmOi4UIP8n0x3aUT86pSyla0kin33Uc8RhyNNBw
r2R5F5MXaRObcKCT3pxrg2bWNmDBmaUVofBGS6XFtt0iVQwcY/ASK/5mwNqk6ftV9sV7ZOZH9O6f
SYSuXU3LfqgK52JudI4X6vkxp0W8jwfzHLREptjYUN1MJZUnAWY1tcHRwrtQc7Wf1+ZISNRfoIvr
MkpU/ip+Tlo/aoCXs46CfQ93hskR49Si/lRF92IvYexG2Xy/IOuF71x/jnt6enSW+PJxNLqANlaf
IOfyMjQNg1N2VVrmxgvwJqYT+Vd1TF+bSvU13DbxxDiZcrKp6k/LjFBABtOXDqkqjfcsxGD91TTN
wRuqG2v8vALI0DlbdHJXM3kzdStAgIsNkPSz0/Ns2XXFQWuLU5iTYdGMrafA9fVkSBelr7j4jFJ5
aoeFS4UNzivo9fuhR7XeY9Jf1gsknuvVIMZIrIJG9LLhgmnbhTa1kBvFhxh7SENJtGo9ETxm2tWQ
/K6Z2h3wBgMrXodDTh50icw4snX2lcSVOyl0iWIuiATcPtE3e5vSJfUnqIde0XCxtcx7leIeSLXo
QLzH4kbGrdWV6/yNaYNiVY/KyGeJHLx6WsDVLVN3Ua0WN5hMwlKJruvUJa7QMLSQdaSuXWeE7NuR
4xhr/9yBbIQ9JyoUsZcTGJeeIe5gFiLdYxNs3EZp78YheI2T/JSRJu6GV0dSjMtNpB3WJDsEJgGG
sDFCkodBJCIiItGqCJXw7DZx8dMetdqPLYHaXQ2+dr0FJmCI8LdgB6DjWMuXHMD2PlWYZon0QKiG
K8kYd0U1AJbQzAe+8uKkC0G3WJ9+39Rz2V2acWhda24Kpkx7iMuOb1CztzsafMzAP0c1BG5W+4j+
821yTBOCph4RvtlrpsJ3UNr11R6sSH7FwJMcUBzrK6xs0fwQOSXWmfW+2i7ZrhgSbLPVEvhRmd0l
0NB2Paozey0RVbPR+tpaUC0lPr6QamZPUx/HWu9bvdr71SZZW+9u+/Bp935woCjV+8L8Nq6LQqmA
KhN1R0tuHhcPWEIEZNa+M9dSx9a8cOwGgXuiEX9ntBdHb+yD0h2EPeon3D00CM2rlkfaUQUxTUgg
vi4EyglEr7R3cLsVRwi0Bqvd9b1sPZApz56txskO9fZAvbZOurV1otUhRvxOC31gCnGNJRyXWciZ
FCznGMaG3TfpJSquc9oB0dBD3cV0FRLg0oFzj3r6gxQRmrwNb+ir3+A7Vo9GZAjfzsgrc9DQRcKc
WEp31MyKx8D6KaYiQORA27l1hu94XoabSKrDzXKfReJa1UbqGplt+fyVZxF9qexQ+EZgIZscsnPW
kS9dNxwwNj5SaucBYtRtM8VFyt/K3rd7MSZ/ZvwSHNCSPCagg/xEayZQcGwB+7IKGV4wDZE5RZLP
AXbf50JZ+l3NweotvXiDvdEeoBXR445Swxeq4SDk/vt9fQr1vYCokK8oOzWekHn/2jQJs5plytwx
4O8oTaX7mkIULLFuDgnMLZQVg44YrcMFrYR+Q+S8QoIchbMQQsZ2Tx9jllNOKAoP2lmFaS1TLttN
u/7nX3fH6sUgAxa7FZpGFiqxW+bdeOmcTiO6pkISjhP+ktMN91BdAsFYUWoiwNEGW5J8byzY+aJa
ZPs41qXOC/FrKzAbuTM7xUAZyb7tv/Qk+xYtOgqRmPttD5kd1kUU5KDLBgJ136q3mgH4fEyGnxVv
tprU5nPaQJ+wLVVcx4Be+eD0uDLqUdzOinJDUZv6jjk+QsxQrh2E6WJcDarGmFFl7LUnpS2cnQ74
9rjdtQhnMMix2MuRuVk1qvpTFifaTbtMOFYGIndglxCxR8txhxFi/FItmC3RUt2nlp56TTp9zuFI
vFS9Y+2p8uJwKCym56jYjJ5vO5Li6U/1hf+CXa2tq/EPYKe1rtYJuLEx/nCw2GRi8fj3rw8IANr/
/A/t/2aOQhUICNupy9viCC5uXavGKRR7o7Cf+oZZDWjWHUFX1KFBDe/+N3/f1GxVR/II//sv1QJn
NvUZLkd/auWEmLm+NpLJJAtBI05/MNnXW8BpPV3uAJTgf/+3V7rr//fRSQ4QuglSh7yqf/zoTP4V
komK/gSqANQlC8a2d56m1asTmjO8BPWkRm34b1Ht/4iLrwNboOj0z4tfD1H54+f/ObfZ1+LHn6tf
v5/4Uf7SKC5pQOcdQbHqT2h8qf1BCg/U17X0tdWl/lT8osNm2sIms0UFlv5R/NL+0ExL1TYNrvWv
FL44X/56PNk2sm4T4K7J+zI2YumfTqW6Cfsmd5zyxMBZuHoYfWEOI9Sn2e70oxqUnxoKOPvZaJgh
FgSCjc4k4E4mtOI0gskyecWJBe3CrocnrFWXWLfeGFciTgX4BSvQUCMeM/2aB+mthMQ9Kjg7k9so
L88tPm0rvkdqdR0TnLLWOGH35fLsDB26JNs+SkLC40nYvlbdo9Q95OhOd1iRU1cLQiag2TVTh27X
2ZhHdQNFSk1iIVQb9aWHfYDtfhfDsfBqxfRXgqenQHNn1skVEyhUV6uXQvkCTopyW6S+KIm4OgWA
gHrpXBSTRJjEKZNMBFqFnrwn84SUuJXXKmOQ0ScN41GGg0H+GJB3Ns4qWmmZSorWPDlGfquHAFV1
c2coIwuB/qkz+dvJuubKf0KBeFDQ7yxRCOhnh0+ZRQhTQovaiSRHkSlAwIJhuE2D8hJSeEOUrGC0
Gu5HNbuNu+y2LMxTX5Q8BVlSreLZnT/Fjbwq4NgITr+UjvrJCdSXSLFORjF/IhvGHani59oLE9GD
lTb7FndRLLJb6PDvWlW61BRfA6CYsd0/6ZH11pNFnvstFTdZ2ldpTICw0luRJl81a7ngKD05aXE7
asMDU9WzHp6dtDuYDPmmnt7SLflkJvMlEePRaVJ/dGK/SRR3WJLbGCk2ycO3lYahNT3IoT90ZreL
kcPq2Xi0utTXcgeMCexbKd7qGRuKMn9SF3Hbza9qhnTPMaN3Y03/QoF1mazo/7F3ZsttI2mYfZV5
AXRgX265ixQpiqJp2TcISbaw70sCePo5CVW3qlzurpj7qYhikLS4AYnM/JfvfHe+rR38ytyJPEAV
g/WNYqrtwoCe2PHJRYOBqtQfR/Rxa63xnPTpS2DB+hFr8C7nMrR2ZRvuY7oFNR2iRZ0c5RnWfHHr
Gvx3SZWgl3/HJfC9aoeLPIylMt0ql0FtTlet2lJ8fRtVwnm4vmyKtyMEVCz/VvjU3LElXAaGuHh5
nWOmIg6TXdI8hudqY3j7QRNnGoapiUXIColSrVMxWSc95AiWw0ELzR1EapC5bMBQbqL9hBEBKUo1
SRdY002OyamydqqqAoWM9uSP3lwCFdddD8lwtcPxIkrzOTQSqFAaovzkWFfxy/wZI85jw2icm4h4
RKDd7qrgHSkRHLt82AZD+uKow8E2m7XJWQnpC0z6ZW4y/trx3Mv+RjV6trr4vU4aJgkZosV7dUzp
FkOJynWeoQbxyTMX9XgbpmpJfm41xNM5mpJjItpNFTNWlfopAWQUD9u66i9m2l1rJTv2cjpwX4dw
unlTdxEEfMFwAfwDjDN9afpv3tjuWzHdnGq6yTPYqeNBSZMjbc8v8sDI8agF4uJEAjzmdGuQyPYa
PZKCnTY/yUcNiqZ7YTjmztI5NUo1nUWjnltdbItggwjtLjAwIArrlcfvSTwHzRkpImE943y29iZr
F5nuKwSzKWRO8E38bJRwJcd2kgwH+d3SgLlM9O010oZlPOnbGEptHDEVdOF0sK1uNfmyxxPBOYbo
74NprqPomXgMsNFwpTNxIweTVzUb0Ds3vw1WenZrOVJG7zwPbOkXiTrdVPOuUbynAE/D2opxzKg3
hUHHQT6d4cWcQ2u4kv9ctfm6zIaz0o03JxZbF3bxwi+iFzdQvkoV8H0DJM6s1bewpsHRD1a9TmSP
cxMh+PDmWf4XJJgQ0eN3uIEHvdPYVIsD2Y11O+6LwD4RKpfK2RfFvQFS2hbaZkTbVhGIp659Mq3+
OlXquYR0Mci71s4ypoPxasfJo1rE+xaOeaWnx6yauyVAzIQMCY60jSCh/k5D1UPXTQevbK9NM20m
ooDYHw708Bzl/6DWNkW1VwyG12A7GytAoG11b40/nGFEbmBfXSudS4yQYOuHE02wFvSc5Bg1XFaT
1uUgNNO95vRXOWGj8iLHHj94rGy4MN808iptVX3R/VuXDVfDR9AdmcObHv5sIu8uGOyTvCTlnCBz
xCFyd3kRNTrXmKYhHO4D97mTSUUtZ6XxzOeK3BxrItkQtb3YJtc8E9Ui6c8oOF5aPiNFXDx43TGk
TWghDJtLLXuJPcH1Ed7X4Ul+VqY7p/mK04aTBt1g6SNsbxXlpOUocVUlfCDtTRYgptEgRB0/6QgU
glKP94NCihRTwl06BOhZLdqeIACzse13Vqy9xQGtNJVHbpDuRDAr9Ebowt7HTLH3uFUBNBtHlXQB
cAPH3rPcfUlxBdnFPb1vYQV9ukueITOecXLGbqSAjqM13w2FCMnw4REn9Ccv/FyMOetsqyyJGbwF
jRITedDrgOZwr8lGhMg2u49783Ow2setyNq7zrEfozDG8FG2AX72+80PFbP+o/3PlC0dOhoW2Wwh
kwxzC4nnBF979PWr3mjvnS7096rnK+hqUn9JKT0ylp5MXsw36O+0fRabLRxzWkRc2obGDpGjBCyQ
AAkjmheDlsZM1ysDpC7Jskv7ajOq0U1ztPBuzGCghIgfvU7dVa1NC7SynigsoB1GqKmsRdcsWAMW
hfLsNu92TeMpkIUxh4SCtTSBm1OtRodnWv1eKUOxJubJF1WnyFZIsjfzTSczOnw5ANVOc3Joj8fP
iFi+JZAM4SKkZIVymR5i/3UDPZtaL5Pl7UJWgXUVui91rrnrquvdfZR33wmhlzkywzX2HhCfyUZ1
9sBqnJo3W2aqylLAAlDIMqHUXmgU/SlNMLAnHIxSGASIQ4GhlchVe3WZ1O4OL65nOhhoUuAyj2sm
Dy4B7KgvmTddgnpE4FGvR5+NjknCKVXRwajx2mOyodKxdpn+BsTBizFxnmX51MoElYTxmpjFKbVJ
HvrudrKil8jcKaI+YHv9T8YMf98mY4bkuTZaAkQVjvaLKVAUMwxjkRQ7mQakpgNiBdqyuPrucKrJ
ayjjAUPv9wFGzZ/Cid/Fur/YLtBV4+ke0YNhmSohp/1LwOeZossREOW0D2vn0SiRp6T2nTRjZ35h
oxPFzXJAVqV49klulf7h44l2/hpvEl4blkuNncS8R5n+r/GmcJzBiHGS3uktm3jmGuiXG6Uqadm5
JJq42Eb00hRAXB8jKzvUJrMaG9swHv8h7tX+FvjKL+ISV7Fpw6rZ+eUMBIjDQrfx8508+dbQXyx2
JiREXEd9gMF00VNqBhgPuJW17LR6nafdheb0da6x+qRsWD1ci3Iwy87X/32I/t47IL8ZvQiqg9BR
c341VIX8LSbod/nO6wih1PxAlu5RaaJsOQjoSDhpAALuXufhXTbsz9PxjZ3YNWjOhRW/qN7wZoRM
APP20LWmc7DVbeVrmU63lqXLiOFFj2xD2NvZ9H6RctrKLQj0mG0SW7uQC0Du0lVgR26Kf0kY791M
PU+GtQNbthaBuwKhtQzD/hJ39Vozn1NX3VQsfr7bATcaAZQ1lwr/3bS1lgm6Bg1pIS5Tm9yuNyo9
fxWK7wF6oxIgM5hUUDjmyQNk5xj12dW6C76J75XX8fbxS11QUWGXiHqzJ0+O1iXFT2yZEv9B3SB1
KPpriKPgR3fOX4z7/uxn9rvhYaIJtSBQ4ZvyawOHnkZeVkDS2oV6szEL9Yw+cp+lr/POerhpbX33
v087WbbfXBqIZGXU7uKH8qurEHR6l9iUKzOwR1j6Mhm6sWPjFhfi0rDwQZNIXkZZ7ZigCahdfyXc
Rdmd7Q329dhz3WnTU9jkd3lxnJDSex5d6Hr+gPaVwaCyIU378WzAt61d/aHRD1HrgmvLR9n2ts5F
fj8xH3ZsxeT7CirYhrKwegyn2YDKqABP0b0XZntNHw4eZafRmW49URWeyGsPj9Qx+25T2Fc6sSW+
30KbPMJy3ETNqyuLsFrS4R6A7mWgxqc75S4adZq5hWvdxZqlrMxSWVDYDvRyDSCrYxT5R9/1uwWx
/pvWduRJ+6teleusCx7yZLgJx79GEXAMQjB24MaznrI7rot1ahnfasLRIo1e5Ka1LcUW9tspGxuk
HuNbr7MdyyNC9vBSYQYeESkHd7Q8ngMrPiZqdgxd81kvrJ3o9zBq7gclflf0cqcH1soNug06zxct
9feOvmqN81Aau3C0dvQJH/rWfbZ77SzDPXYsh3FN/ca0nI84CWSu3k1Mu+G+yh8HSnjyd6BnOXk2
oE2jQCrTwbgk/eqqb75rnhyNNMH/Hml/NXwi28n8gt4Vqafq0ir1t5SfA93PVIyczj2N0uxwHTjt
2s3xy6/yJ+d2ucv/Ybb93axP+pjF1qWPy9Llv/8pK1Tr1L1Tc2SyTQjIGgLT4p+X1N9csiQyddOU
tx7+Qn/9kCiUnAVVzXemi0+5sBqSOOl0rYcE6om3dEgFPSZqdZkm9gZus6boiSstPQrssmtvOsSt
vY4Mb+1Zmsy07MgKn6DZbnrdxI95uDh5uo9DXlMAd4njVxc790XVJ0eXHZ1Jh6KciJNsuHWBfutj
puq6TkjeTutyzI7oyBeD010Mzn/nJy+6h91F2x6KnK9JXOYY0y30zFMCl3sw2JI3+dFyLhOGNhaB
jvySFvsQmsBPo2FfC5IWaFt7t/xSkmFwYTZHwzkx4qMnuitNac9BNhxcOz7mtXEM9WCNT8BBhk1t
GB3VyYFsXN8zPA5T8OD6pD6odO/1miQC2b3F0Bdftc6pwN/Q5TOw9VL16N1iuVBGYpIoOfZDstch
nKacSTc1djKvID9OrZlo+th6Bsp+zZoa4rPzrOYqiuj24g3pkhI93sviKmdwk3jtfw9uTf3NBucP
G3W2F6Zp/ZLMz/WyHZAm5DsNtO8iz+DrVCDzopa4qXZMm65xFY96pV1qIecIvMxWNOVdiNcDokH6
CKb+VBPm9YSGnWnj4+Hum/Zm0ZNcEaHL0K3vz002XICO3jcuhSE3/kb6HiofIgAUDYhLvo5u8hLr
vL+jc0hF3t2ZkU+ZKn7PAdV0OnMe+KIEt2EZjMtNRVcPl86Hqs6sWk3U2/wGSWpziHzx5jDzZ0xm
jlEczZJPGt29YtKD4gxbjeQC2TtfGS6e21+0rlt1Fs4IGMETpDpJvK/pI7GmFq8JPFqMbgu97CKz
YugAblWongnwBmEuDZJlcjfmJxhsEczhuHPK202gdXuzbi5ZL95GumbkJshqZMoCFXRMpxsEFdt3
tl0hbrbFL+4CLgnDfyxJ0bXua2IpF/bu7ep/n+jfzGJs3OR/YCDIhf9ymkUAd6EVfb4Tbo5FVL8w
S4e8phBbOciNdjib9t4vg38YX7r1VyfCefp02T6zQms0iv5t+qxMYzR0s8t3bWjdsjo9ynWOPok+
pQtJ5WSkGeW1diXzZwn0T98wd7VE3IwkXshw6lwohmyCm/RV3pGyYpOdkNasVW0p92IACGwSKdSj
FnK/5JIoddBfkN0Ap/UMTB6PjxiRQbsR0bFTlG3T21s6eyi3hYsU9S4uRm9opU4hkhcMOAn7YL2V
6dHKVEr6MLMYdHFOCjEXlIMtmvjWTZwdR69b4QcGOTDfsZ8oqulNdosDMTwC9b2nGxAmZXLMDeLx
eLpQIjpkDvOGvIYDI3mRv9mY1BumGbd4Uo9Vx3lJXnGmOY4mYR+vTSIKv0691m1mXxRHcqMDHuPQ
MuwbIlc4j12Vnlq4GJb/TD5QKubcZ5mhCHoQYyG9DIZ5KqfsXaZD3H54yNmZ/ygqb9tnw1HDd0sT
73VKg4LIjrbJrmOcMLZW14bPTARXikqtEg0nBMLEhmzrJit/mVRqCmJ8CELwN6opsEqotMVEu0VD
uBsn6X6EThm6gGlTMrGxc0Ll/dKNzklmrUGcLGW2aaT3DaEQFd5uRez1Jn80jUBXnX63Son2KhYp
ddxd5AofcW2I3joF/niWj0t9PKgdhfN0j9PRMSed3A/2EQ4F+qKJVrsEYR8kMuiE5k7OvjKzVhAv
mm3/oIn1HMSO3dUdxZtWxE8TyRmtU5+UvZx1O5Lkqh8f4e5tKbK/mJh9aHlHsBnSq8O3UixmaLKv
WY9Szo/pbAgOlmU9y0xbBia75urNVeuZJfwQpywf7C7L8Cmu7Hu5YdLS8YaW+TkO6C7x9bWWTG99
yFLHbqLH1FDpAah65BG9egMwYhk4NPsHG5lrgy9MerGiJYZO2WRfluNhHvAUPeQ2MmIZHgTHk9nL
JCtg5jm0DQKw0jl5aLvIIS71TNzJxSc3WyJI69Q3mA0Fb6pCXl8OOJl9jVlUy4HYoanQzw0Y9eFd
iaCiv6UTFZ5wYiWtmPynfttXZJ2ZjmWeEC/Mn/971qLZ/O+7fKJNy/JUizZ0kDh/3aWkoxFXumll
u8YZ3/KGAzmJO8P/Qp6LhEdnhgsZjLpddk8akxqNWCRcSDL3LAdWE3pon1tigNYjRVyI9IL1xjxt
z2/g6K9VzAa3phXaG99iV6GkM5xYvJ+8xFtR/YbAC9/jnnyQWDePCbL1hVpEyyGS9N+eNSevFXOt
pu3CG7pxZ9DuSd29O2cOQXqAg4BqlWyZXfzTiuhZk1kke+IyGeys3mh69UKLXgidWJLnSWrUQAlh
zJPbVI1SLE45xemlHXaLQS+2Ig7JhANUb8cbHcVh37/j80crHRe4nF9CjLMLWn9FqS7lrG6b7WGt
MznJOecJ9ftJrWpUHuGLSme824uboYLNic1dW2Kjpu37ol7LNTyNWuZh2kSwMoOReZBToNelR/R8
G3n9NY73pBlPPXWNNFbP8t3kNinQZWgc7ZMHBYuEgpqAHBWJA3OHN/HI99ekl2VmQKGcAPpmLyMN
s+mvWmLvrGJ8GzO+AHn7TOIkPW2zq0t2QUV3Ue+jylHpMRbbHpW+nZdrKCrvadtdDeR28oJunX9v
/f8/zOqfYFaGLWOO/153PyEFCv/P6iUp2r/CrD5e+Efd3bP/xUWL77uusfxbptSW/CE70VTzX6pJ
8wgpA5fgSpbk/1159/7FWo9Fp2kjBCGtwyX/b9mJ9S/P0CiT8zIM2lXj/0l2ojm/zC6U3B3TIKWl
8w1JItBF+9fZBQwXwKrB0e/JxEs513yT0mYzLVtj2iJk1Le6tNechV19IqWYn4/nJ1s1oKCt5PZq
FuaNtTTetOp9n5naXTF5UjFX+/4SDgzgRrMbpnVapG7C5Y7usU6iYTOEykMndbDzjSCWzXaR0Xt3
uC3QMZbvkeRWQLclSmB+bOn+wYCJuaX0L4sEYtEts0tOvYhSWHZLC/c7tYaLGqCmyfvTgKUm/u3R
mgY3687vH8j9D6s8ngCxV+WXJpioT4kOdUpGJRujTuydaIZLcMoKqaE69LQvA9N9FFGMTzaTkTMh
N0hKHIEpAq7Qd3TrwWcW0TRA62NVLFFRQgjPqzejcKjW284Z7fEz9ZJLUwWPo9p+TS1sUHQLiqmR
AvKk5xaLAtoeqSJRHrT8+ypvShr5vHeQoFmNl+BgxQVPwDnPy/aIHmdFg/HRbC1lrVAaqLLxwUry
R82IvlulnSJMRn6NxC3X/XQ3qRdbVYqN233vPStYoHgSK8j/ON/F01a+YRs2Xwcr3Jt0HYxDzroC
gmmRwIBf4NUzbrKo9LaONdCgUPQgjvA8VQpt6RfEyYhczNi4D9v8exlwVAcoyjhukBY2tOkQRvU3
fHmv/lg9oZk9kxv64oUaDBACxkDEOy+zcW33Oe7wO53qUVdAfeAsnNAXPA3lQQi8BsMAwnFL8FAY
+Q/IHEMhM1STv07t/K4FU0L/7BtxRLrI2CUHyTaM8zUswr2PFW8XREA5yFDR0AdTgyqXY9/VKpqn
RgsT2tUtf12Y1bsOZm4xqtO0DbsRgcij5+gPaav9tFLOVlpeiWokk4R2pzC03lEhL63YJhUQUFF1
WiIbgZ5w4kcrsbXyUoCeo9Mx8OrweyTo1necYtzUemts4KZGVYpxoPBeS9Tv9DLXD3n+LGSDiIcB
9FJjPCwmq3jSvtLrjiUkbQmL3rQ3au/fG4O3keOpVItdobpgbkf0QmoTolBMz1F6lwvlgc7fVZ/Z
e8WxH/R+bPDBtYh8ItgrBSCzJhl/TNTtUhtVcdDGD52rqts2McJlZ/FKLXuscdeBYJTcYAJ8JQd+
ajtbWVLqRkhJz7nIgDgppf7DbIkLu73TarQ60um+xK2G8ioNeqaLS8HgaLIt94sl7B80T2MylwH6
6X32UoCxXNUEeJPEd940PBgurreFwHRBNyL2ggJDHBsAaGOec3JOiyr1T1Za7bIg+Yq5KXDNhHip
Ac4yGlsNfk/ttleRQF1LvWzNDjBc2DptNbmd3kqw7wtcqmylJieNyWVbxrv6SfQuJ9lxFmaAxnS0
jvTU5asusUFVWcFjOxiHKVWhttIjpDyoOTlMN9GRXJXjOx/wLYvMsxJW7SKpo1czG+7UPlv7Tf3k
2zHUoiwiXLB3rqKQ0qFdKbkrox4UnB+zqAcXQPF9txV9MeE8w+9prIATpbuCizShemiiBrPgsWYS
i5vk8UOjuUTc1XvcYrTjnXKvvra1evGCUkK3JSI+Ns5deEwhZJBkah4pktyE2W9QHHiLqu3uhETi
qIU46/l4cTpEQ4bD8Iq/9zRNLLLGfm9cdr9TmwDVVejASNUnD47NgvC3Wjmt+KlaJ9+DgRi4D00a
/fQ12FxlKi4tWF++ZHvV6AAA6a9DiZpy2sQbnIomlhT6xZ/6sH9rjOKilv33oeRLog070dMIoU7x
tvzyFRDGc+jld/AV87VD1VkZ6i+aMGgJML/gUb7H8MZdIkWotBxrvVS9+CwCTj++a3p+FaLaErS8
D0F+iIdpQyoWcQAy/mXbwtOCJeZE3spJAdpqNCXH5Ij14qRU+MPq2Gs1XY4vtrvUXSdeq74GacBQ
dylmlLXfbcGGem92zFzRhefYtd6m0cSTM3R5kyiC+5BiGJkz/03IIRbtZJ6QaRyCNN8lsfnVj9Sf
jg/wHcUOthYokULTuafXCn8ycXBGkF59RgOB3x3otF2jjKj4TqCuswEUXfoSio2qIgXzk3SZtfe4
pQxJdjYzv+CYKayDsHbrzttHuOnprbZN0/wx7dOfQWwcJ7upNx5e0IRM6sodinNfactIXl30xpC9
N2JA1uHPySJ0F/AXaA1B3uLVKzGmNJKRrY/hiDX4mFCGbgPRr5KExAD7lZOb+2895ipgrEuMmKbX
Vg9uwxBdAhcnlD7OFi0E3x0NXylxlPqc+wD8LPhFC8Ud74aKVLbj9HcIwUieJ+cxZDshEOUh74Mf
jVsWGQ/Vmi5a1gENAzBZ+Hjh2tCr2sQ8Ql5xV3GbECHYu5K+j8pyvg4DlVE52j291LaN62PDHI+b
YNC/BbgtLoPGeM2M+rEXAXzJeOtlz5jO7pxx+OkN7VrJnGMqjC+lZj3lA04kztB9ix2/3U6u2NPm
vkR3mlM2p3YVjJDghHLXejutcbFAG4pHo9AvuDIdXA+3WC2jObvCKae2z3RJEIXyR25+9SqSBmXy
Ygo9X0BguJUTA1GNUYnZmCBBbVw5Vsl8N1iwgxwJlCOTS6c2nrAW46YnFKv9tl92E7ZHbgp7TmQV
MRfPl3i8LXJ/9O/ZUixFobK6MUIMs94GebqzS3Nvq+YelijY0mj6QpyLFMPEF83DOgM4aDzZP8IE
LrQDnSoWyqtHmWBZWg9WHHp3An5mS2M/MXL6vYUCvZUQYrcxCFCAi6tqQrcl9PCt6eXUjix91XVY
45ZRfrVLLnE7q14MM74iM4a2UFc/jbFJNm71BZcxbx1jObDI0/S+lEg4v1C4HIwvRc/lGpbuDdW/
Vbpfol52eTv+V1iL4doK62+6mz6MdlHK1pmLnflAaWt1reCyNTjxhGnmV7t19+CZ/GWkRsw3JCCN
bHg1yjJd6pgDl8brVGBGItKr5iF4cr5lmKVJFrzW91iSMiNmZnNFp4stR6Z+VRRYg0bPSPDVYNM3
vEQt3K9DWdhsfpwFDaLAKFqxN82BXCflx0VhZwi5+ifNLd8s70y68ruw3B9NWHD5NOI+IUlMi2F8
HMOMRvnii+/RI9qReW0cwuSYRIVrhPVCb6HLqsJcKcmgLwY3eNAB05jpXadG7I+S4FtqJK9xFbzQ
l3oKjfjS6ljF+erRQW6+zDP1gNgIchospalgIOoAWe1wuI251zLIqqfJNb4jKDoU5CeoyqZPXWrf
Fxq/sRn8YhkpmywWZ1EEXy1pdZon4cGqDOZdybad8pWSm1dFD4F/2uYaWk8DdHx4htPnM3mVZ5+N
NT+FrsXRruGjxSxCYfBQWFLpnG09fWelyY9c08gtT/sgowtJdclSkJRTAwh1NSWWjTtOIN+sAzty
Bd9n2HYFUtpxUwmqfY3TLt1Wxa5MVjE8GEBTCJ/L6R8LI0CpCfqSLq/04itwTL024AOsHBlzD+nO
DK+2C0FQyX1jaUHSW5hN8RWPrmBjV6RizEusVPoiTcOXwRXPTtj/GLv2pw5tiJ32K3hOHHZUjlXo
x5dOIVOTdtm+hpDbm22803xyeyj5cNq812r/QAe2vxyD+nsXNChXMXuJcBcvIArH8S6OnGc9zugx
rd7DliV21NLvQndp9nN3LTgj5L7Jo9bh0eDW7lvYAmLBp/yoqcmDp8FPd0L7tU2BoeYOuLlELnjD
knW86FR3GYi6wbQsu3NtRUc1X7H8d09m4b7SexGy73W3TLgDUntdc2D2UkaBWtc4i9Ed3phwLkZo
gWF8FBim0o2A4SMomSJM1rDVYUwm1SOSU29peEW9CzV6suMvg5lfxyBg+V/6mYVvYzYhCBTkRkNV
YbzE5oENwaZGZraorEEmkMxl0ekPU+g8gBl90MsS2H7V3LXVQBDU2MvIzai9dehuxJNeI8ZUevpl
yJq7qvdmBuOlMeAv1111HoV2U0v3m1/G97RdM7+oXGAuvaE21TUY5QxeKLZC0e96FFw7KLI/xkYj
++XSD9ixH5ii+zBnhqq8m04v+AY9dLw2IlL4qmM+1Ea0TFrthgHB2nYRYvrIn3uR7WInOwz+NRbS
2iWVu1r8MGEoswBGYmEpJOgb7Eow2OswXx12Bm1cUKRad+F/84VG2xkdN1pAjS28KqqtrXKHdFkz
Qs+3s3tDYmf9zPlimOHNhTFcCIfkN6tb2SGfT392SLi0qr/PdQjD/c8o9H8Ek3j2HOu1C+1bYLLf
9lxK+Sqtvw59RuWj70oTxajcDmGJDQY7pNArLNS8b7Ge32nacF9HD4PGehn4xdYtKKykuCgYHZ2U
bBYQp8EixNsXtHwe46FaYm9Y7tsYV5gELwj6DKoaqnH6QtMlclKqakR84bewfjCTBiBsyTLv0W3Y
RqA6J4Ou1zH8ifPCpguuFuseHQFvnaQoDcAydjkuZjPXb75BREmaYb4bg9SAsaBFtAZBY8oguYYl
Y32YpLNgXmJ374/TbobEfQDhgocwqnC5zMFJe2X5Y34dnYo6hosVKrpW8gbnJ2eaYi7xQ5ZdB396
bij1bhsrA3n4vis/kIQzhLBHXz8uMVcb1qpev8zEwfkGBOgWrwCZkbalY1clbETXVK6WI81Ha0WS
pAJPQqRCNfjek+dcezPhxzZp/miTBsNm4EM26HzR9QheP5IxIkqAMkAYkuSk1BnJsIZkOBsJRJp/
bS5/l2XhOwwQJdu3Mhcz3ys1lw+b73rZkAHJ0THdYNDO9ELvk2k4Py6UgA5tZVtppJFz8sazh3u+
TxvFBJMu8z0fd+e/xsIimrhqQR5+3AXIi/LOjnbz5w1NM+CEJLd1X6dB33/iG0WklIvCSiEvyZM5
HxW8ZspV06LX/Dwn8yvmszM/9zEc5sfzjZF6KXv9cFfBJWxFd5kPReS0nNj50HyOhvlf6kEQfXop
ZiTyUMxfUu8lrg3zOsAOLemO0apeW3K+bpOGH8fXzJ1+WiumsclwmmfUkQLJWxq7IRdPxbRq9ZHe
MXJc6NEBwcW2s52CafOBGVSJgXYYKuDFR2qn+NsH/+k7zHcRKOcLTccDZP6KH2cvQle/yHsDSyg5
OEKZRetqpdjZDYS0S5om0cfBHUj3UQP5vGooTPjjcj54vx5BA/PXItq6yoRPT5hjaBO74Xelo3T2
eYS5RPa64+ascYyq+SsVan8GAtBv5u8CqOUB4oC6KVWrh+GVcaELXdl8/Km8rOdXzu/4X5/DVBo5
NcvNah4JfQwEOpE+b3Jw6HRi70wf+b4cffMQlH9gVxN/YLItLoNxN3Mchw4ahmx7nShw0lsZ054m
r7T/+rkSD+mHZrn0cgPBh7w254+cvy0lNJetG1vDwq7vPkaSPPrzSJoffj5X4E4jZyRLn5y171RY
yzrp2QkUBuL89/PN59X6pyH6cXf+94k06A6HFTqpOdgfL6HkvFVubZNvPs5qXgXNVg/qu88rfP55
80vm5+aHgRyFat9vIKFxmJxoM/+bOQ/2+S8+X//rEJwfz2dtvvfxmvnxx91f/n1++MtzH8O2nPmF
8z8VGbsoKzXvUBh0i1TfabIqhHma/XF8dI8eiUBv6CbXNzFm7q7VEA3JMy5sHRGt85BP7aODHMwv
3Hs9ZRuoFotWJI+5iydi3R0sCbgj1/iYZwe8tLoFNhQtOSJIQztDUVdlpXQ7ZQRGO98UHu7TtVYD
HpofO6mLT28JAgl7T4duft1HvYzdNllQJAUkdvj739/NXb/cCFd/StKS5nP7OppxeBDyxgfVgcPn
fFfHP3053+10mAtRrW6FMYhgg5tqcJj/IQhYKGxQj3bGDD2zBeebmT34+fDzucEY7D8QkR93539y
PymFv/7pr//++c7opEG+AeIf7i2YaJv5L3/98493nnmIf/qQj4/+0xOfn/r5Lr977vPT538dbOs7
fH44qrRLrH/5x8/Xf3zcDF385e0n2I+bMmq/fLzd58H55e/+9FU/3wbnswGJG7HU50fFDC4tVb+F
eQqsJ5GU5D/dHaKu2gNNx/cTEbz6n/KLNtTlfr6Zn5vvzXWZ+WEzYKLpq8r2t9C8D/hikICrbQZs
QUiaQxYM5RrLl2Hy/3ycZKW9JFHFJnSe93M53c433jwAMIxlzq5LqeXRHufKDK3P0ANnSKDKAre2
GoIa2I1Ma1NMTsN2oPjIvYMrW06Gj5pONW8h2qQPdmbiromXqQjlTRiq67mgE8j1SO0wK4ly+8MI
KDV9ifyUaN+ZFKhKGPD8EADn94zawRqVDNUqedHO99hJbOl8qMlURvSkq1O0CQhtJM5TGoXCLAQ5
OTV7F17RvvzPvV+eq2vVIQqFHtNUVLBaTfxxI4Ki3n88F6OHSrAKVmcOIH/Qm565DbHPms9nJKmY
8z1NQi0/n4uEzhhAm7UYxxgsdd2w+7UsOL/D5HF3PsPzY7tGaVUU/nour83VtojKCKx2CdL8rL6N
QBjpjgvJGMt9XSVv5nvzmf7lOUPuH4l93uJ5ef+owH3cn090n5NTa11YTv9BZX5W5Ox5Kfp4PO8v
wY6GNK/t5mJcNAOg57tjJrmsvQRAJ1H1s49KZP3SzMlUevx+P8/o/GScF+Rm2at2isoRmMK62drM
8rPBlCnPrd8bkB3nx8EYx3CWYF1gdbmncRfpV1nE7d1of8PxizYNiRL/vPndc2Rgdgr+1ttQA/Ux
KpILK29QqaCFhIay/nyO9px2j9UvwlTVN1f4jgDTANETeOUdOUgLFnb/bGkT4Mr5PAXzKZrvdkwh
8G1CMDUNY/3zTMwn5vPshDVcJMXBvXM+BZ83c2X08+HHRdnawFXG5Od8GuZr8Hen6oM2WtB7DNAG
v2j2lCWORGaZwZGXV9rHKZqvPDfurWU+CkoiIfZdvcyojw7mwz7mRcvZvUvuzu+wF14Y7EIpJiTl
m08lYS3kYZs5svRZ9BAw5eOPu5jFgQULiZ/nQ6jK4/hxvOW9+aFm9sSOuLvOVwvG9+76/7J3Jstt
K1sW/ZWKmuMGmgSQGNSEPUVKlKzO1gQhWxb6Hkg0X18L9L31bFllxZu/gWWKkkgABJCZ5+y9dpPI
x/MN8nzFeOPgTWhMuEH+uJYKJ9rDw6C8LWlNO5kcEEgT+X5G0oaaYS71lFzkUDeT3ZCT9pGHFJrP
P53mO4WfD0S6TiUu6/DvdLNCQDr/17fnR+fnbE2j8cAE4nymnfPLtPk1znqB/0grPpBWYPdHgfv/
KytW39Pn/rlGJ/WDkLB/+Z///vE3/8AMbIQTOF4MB8sLtVEHzcI/LE8bzKcLE8jxjL+RBX9rKkgB
A9cB5xMpO7DPc3bY35oKS/4lhGEgNyeC8iyq+HeIBsJ9K9iahVqGIYUOX2XWdbxxLCHhDGNj8qqd
gj2/kpw4k4EhD87CRQ/96yLKbBx7Ak6YtTjjacl6WPcR+gZD9bT6K6aPAcA2xoqMnEWtWYwx5aLC
6IoVBrTqYJO5sNjobtiuy6YNDor2mi7J8SoTZa76wmwPTUbQZBIeu6bQNlrwJB2KZdjknGXjON0B
NR3YMw2eGQE6GIAcuW1cYC72mO1hTIFyFPYhcVa0Q8TCnsh6iMbiO8S9CbHSDFhiF5eJ8tYqbz6L
WVpYslsGyK0ufRJaLVd4kbfDUJH5MxL644XuAyEzwToJ/SsJ7XkN1TkhRVdnvVPDQpt8nTmBvaUU
aN8WcXrQA0BxWme3S4VT9uCMwTafxBbCdnVZGzTrRxTskk6r7PRp5+otIYVNcm1SUXT81LiVEUnh
iTz6cVZfZNOI5HK86wrIpuhLEcOFNRQzKitLEbsk7VQzyizQv0x6Q8Y0VC5cqrd9j7NkEEly6wfu
l6iE2Xdp1U6571uSOGthfJ9YJi5jt7wyUpOID1II6ZY3WKRHfVE30VNH2SvQzHWckMNUZFiwx6ht
1w4eSvTfmyzLkJm05FXpr0kPxMsq7QE2VHt7Rq05xInyOZvtQ2YG6WoaAMnYU3AIHVqYMnixwZnT
38noLoXmTa3MGzvpGsqFSbjqO4LBIhqdmxMdnCt0uj2ROskr64RV6pK4obNkNYrssiNWNRPOne/T
J3cbp4KqPx6ADk0bL65eDCr/C7uCMJE4DoiMOLsOeSM03PqCtedlW2AB70zzJteCxWjNHanu0vDB
yIZDfqsgCGLkpsKMIhQ3WhkTuJ2Tah80+0QGN6bMjkjvj7b+tS6z6xKF+8D0YxH4frKOYz6UZAye
gHPuxxKAFKXBApylRUjVmDxVNsAbtyhuuwR9pszTB6r2S7iX5EQt8XqGK5/FG5mZ2g65glpGJF6U
/inoqtNg+ayzIYElPnuuyNWFcW0um46IgAysSKZoVOHGLxedTlDUmO6sQMNHNJjg8YFhKgo+9EeQ
IJZq2BU9aBCncncdUkaKlf2wV/D1ILxDPRysfMschhS2ik4msYH7KA7uHKxbMD6Q/4d69hpLCJ/h
oeklYdKecfKFdtEGGIK72oWpJG+7uulPTp2RNOZs3am8dbSx/aT5Kd1cCm1GHT5YZYo1CpKGuSIX
EJhjP9vrJslSuK1g53q7eLwdIZyt4VC0GALhFIWXburUayLWl8VQR9s2RXGpe3MSRBZDlEqI1KQZ
t4gJOGP7K2/lNALRCLeaZA4PLL/Wc5SgfWXNwYIeCYMgbcNNOd/btGhiRn8OIjQexzmYMNDVpyxy
tRUtuoWCEkhAn0mD/KLJLWxMdb3y576d0Ppm3TvVTUV59GhNQ0Sfi3ZU1Y4sZ6xZvx2VYpsVAZWu
kbuTSj/JCnMlOMClniCO9xOkyS7RtxsR6idPTR6p5aBAOwIao/C2CCsUaGF+28yM7hhYdxr7xrad
gnwzhsY3lyJ4hvu6v/Ub8icQrem5WBh4zTzj2q2MlOyr/kqNN6YVH8C05AvLCp1lmZHM5Ovf4khF
q8y0HyYzv42CLlogWXCXduc7gCxyF0GCMvZYatF8ZcEmKKk1ALDvDqU5ZZueDbCqtj5ErPIPZh8n
MNmnF5WAufPHjTUOD3jf5MIxYmpDttxaQdvuWPXduEODX8CAe1D4knHDrZ2DadrBvuyCFXiser7x
m8bQHXRjKEmWhjWS6Xq7m4roIKIUD5Mfz6DpKjmiRloa9LT3qVTE1pLM18ke/YHkPjp6EQXQIifr
2UcLnFnNq+nC+S39STswNdfwlzb2NlDmtZbbwL9YBCzR22nLMK2yQwgdB5sDb6c5brzL++mqhQa9
0+ri0hpG/UDVxl5xKFZ9AP8rrLzk6ObWo4cofYtNjchBVZXkFROZF+v2Is7HeB3WwoGtglfnvBX1
vCnnR9X0GhKgcnH+BojasONE+7GVeZgMRLm10ZZ6UTYBc1NjRZDQj4dIQfYSE49X0Hd0rLtCp3yq
USseIWNBcjBvBmuuZqO1OUPk3Ma6OD/KZ5Cc0NBitbGtE9qoXjMbpX9BoNjCjD+rlGd9J92mVUe6
jkm7XR/FdZALFh/edJnO1DnMxsyPgWPCuUNRrE2XFd3vxX8moHkbteMHE1D8P0zJ/jABBbdRR9/a
/ype/wukQJd9/TWv9sff/zMZdf6CguaQVitR0cKVx6T7z2TU/cswZtukblk/5qP/p/Blyglfw2N6
aBlS4j9E/Puv2SjtSMvkhw66YZMf/Rtg+fntf7HPezoCYmEZWChty7HmPf/ZSDkaBCCG46DvNI/G
1Ryd+Qo8qQuCjc41a2Tc75kRxJIZGxpH1jyNuu0ggujTiwkfo9H9dQRQLsjiXU+jv9zp0amtPhsC
/U90/dNhfgc1gBnqna0FqkfOCYcH6sAbr0NBCh460YCtHfQLg4rFosnKazTIoFnF59Erj41K5pjn
he3utEz/5FIhL6erUapdpbVfTQSrSgDSpAsR9AlRtv5lVMgN6JL9OPesqexERUhOJ9jjk2t9b8j8
TNAQhf6Jl0Fxy4zAx+hUXs8vN6LTIPHr/BtJDZG6Kr7NvwOVeIFwkHleQxvK2/Ue+BKGu/mt2nPM
0FEqZFE8Nf/K/JIVCqR5C2TZb+aX6u3ygh77Wi+/Cd7/n42qwLzP2zRv4HmD6QUUuk0BO1vOvxPx
cgEqUp/YM7/kdwsNejBKEAQ+8+OKx7NsCogyb52QlZ2swV2d5t8JZ/0avWiUVfOPRU7wHw7qav7V
gOdi6NCoHmVL5xUEeQfNTPGv7tbzX4vI2+mZjwSsAtPJa0RFvqpCVtZM/Cr+tmKNQlxmxVb1mXc5
v5wZHzrV7ISlNvNvJFF/U/HbsJsSdFl8HC2SJAnZHD6VJU52cxDEe/MXSc4L8B7n7eLNK0I8/9nV
+f0AXS9cjzFbX1S52s0/QqFz/h/3q/61IU/NrLr1eQd4HVF2C1+LtvPhmfd9fvN5H4QWr6s82cyP
50Poz4/5WVOgwC1WcXKns2mjlT8InRzQOqTDkAIFRie0JXWZ7j2XBmxLh8equI7NO9/JVnrE6dBe
RABwmVau52/nX26oDyMT2I16vdA1qnnw4kSsNl2ccZ/PD/PzPtppRRhoPD1FvMf8uk2CIz5BTc3L
zS9h8tgjtTgn7WreKoeVxz9/Ks12WcUECPSwa5EA+Tyef1bNL7suxTx5U5tERO0iMtpbnQDUjD+f
t2D+s56+mPfFsLR14vg7VY0b5TH1iVXxnMUG/mFrKRx3mZGp2JZH1loo/8IVzrOMaXHyadD8Oy/A
B5pa5VPSZOvUcBZgGq79LH3oSydeRTZMdPQQQeMyCLuXVQ26igl2S2PGDc3LjmLPKpcduZVEuuL1
WgCqv0vyzyZ4g7nDVjF1gNo96v23XARwftAUOAEXjGaE14RQrKm1cZ51a6tvbyioL0ucgx1Vxiix
TtzE/sOl/Lvq8sEYauBBoezy/w+im7Soo5dfrDF//83fAydh7lRhJHRdYm7PcMm/h03p/sVI6tj4
dE2DkdBlkPiniGNgjAFAKx1y0/Ufdpq/h01T/GUT7eJJqTskdRAP/28Nm7P1/2fKKaeyLSxhIKvm
of7WLBz05JvJsujgD+AarDI0LlpcxIemrE4t8/eVk4bhNsq05MjylivInD0fVbKKy2vyj0PgZN2V
hh6DG35N+LRd58d5hVmlASNPl6NaMtRlY1dyV+t5tfVCtEc/He93RtM3fmdbJ0uGCQkmIfggDokO
v478VRVMLH2GdqvzUbG0JXBCmzX3PsWj3DQxVqBdIyT8xS209IP3fgvI/fHmHgRg1E6Cj+TNm9dW
rLDCzKFIBDST3bytUgua+xgSJg1cpPODU+kw+CRVvvQtkBx/3vd335+PzbMcl3NMWG9gPXgakpLx
s91msrm2RJ+sjN6gTwIUMaOvDjR4j+CKO3WGVMPGavfB+785f877b7H3gtPb/B3NMqi2S1Kbg2/b
bbgkIADIFEO6NdoGE65QsmQEpefK6FsN83kJj1NQhdlKONwsqBZWWWsfHJL3t4gF0nxxQW59c0Ra
4O6+hat+qxUsk4x4CCETier4wY6/mcGx47bJ5eIyq3VMi1rsr2ddE0irURUq+WEyKFfKIl7Xg4Os
2e/phLegLYPcv5oagPWmAo6JEeHarethmbqVeSwRrm3TwcFQA9jwA6bIfM79dE2fN43Ztm5S/OWU
FPMR+okpYlfKBHPUdtumenH9AAKMFn4TFnafEaGoQLrn+HH5wZnw+2GHBQRcBAyAAR7obTHYD8H7
S6tABoaQgRUziqNS94r1nw/7e0fdZMLsAZvymOjPP/9p13TZmJgzEnYtQAc/SXajLhzsQJZRfXAe
vXcUf36rNx+wI/SgglzabeVIdgqouVXQxS9ljCwajiW1amYEUThe/nkH3/gU7fOHh03SsS1q+5zA
DD4/7+EYJhDyey5o08X3HmottCvky23kZhvW7gIG+QnoV3cJGu6udUW8HisFXwRPfam5yYplt7Xu
Y22L8cXcJfSK2G5zoxzuu7JTPY635IjOVF+ozlNrJouvdYBbRfPNS38k4Civg9eGDCXSUq9rWdCy
S2zcEqMJZniRBi3aW+1JVHa0+2DP5wP65rS1dOHqBm0N1/zttJVN4JhFy4Wbmm2yMYboBlovmuKA
vdJCddPO87teaWtXeXdNKlLwkuN1nyt3NQz2LKi7TRsKjbrmkXzu4tKRRb+yRrTYROGhC+NkMRW0
hKamHJ7axZV0J8zvaFsr+gOTaR1ZXMaXQ/MtyqjiBLLXd/5nUjBi6hndUTPjxz/vsmH8PnbZGN3P
wWsmBtrZivvzpx17qZNMdtpuSZXI1jNzEz3B96EAp970hGoXCSItqS2JPx12+cjh0OzX0Wuu9Dba
lFOsHYPiJU/4X9e/mJFTrOrS+BL6kwGwB2cExJ6N09kU3OEhkkft3nmdv/P0r7Emw/tsaEl9cBkn
tapjFcPdrFUZjEBfx83eZofMAxXUafwM1eXNoOSNV5T3bXc0yI0U8E7QtLuXZqtT57OXYjjEEzwh
K3TNBR5Asi3VTVD290RZJQOxHUXWReRy3rKUv5d2elvHtr3zHI3kobxbt4og2YJSU5KHy1po7mZy
S2tVmD3jqIge8H9Io8Tjj9pTBvdWHF13rjrRp1ikERXyGfEwlma51Mp8XBtBhTGJiqOLMk9euyvW
uNpOlfCtdJotvdae8MYckkZkm6G8ryJyFkaRzmEn6YXQsbjFE8aw0a4Rvivtk1G4HuImiK32t8Kt
r21x5xTASrLKfoJHficmWEhZiDzOG/YZLT3yvixn0c7uslp1906AlS22KT6fNV7cryKAAu0pDccP
zqrfb1yS24hFyVMIqGFvQeNDE9gI/LiOOlCaZTZspQLvMVNu/YGGFeFDSz8FbPnnc/ndd7UZdW19
ruZ4b+5bXs3Z4U0Jw67+0Fj9TVekr13tXA2Tdl+L5DHxnM9/fsd35j6SNqd04Yh4niPekujw6qpc
w9q2rYUCJE508jjEt7UGnq9+tmcxqqcf9JYVaAnr789v/vuFC+DGnKfnHjB3y3lz4QYdPRmMjOyu
W3wua8R4o6ntxZRom7IlTaPdudqL1rvZB4fZeAPZYXzgjbHTM8+14EW+/XQz3dco73KcRQfpgyts
bWWQnNJgHPbkYzxnrBmWtkIsn4bTVcPNc0FX5tlRD7HNcvPPR8H4fdRnayRNYBrOBkysN586GXOT
4ZReQwuUWZA+3zbwZq69oCH2Xo5cmX1jXGGDU4QmFCcKRKuU9OJ1FvZ3hUPGi036z5+3yXzvo2E+
THPAsC24/m8qgVVVEKim3GZrUsdcpqm2Lh1hbFSkHpDAviocqqieCuCLjhkw7qWPGQ7N0fX1Y5Ma
X5LZAbcje+YilBpFs84QC9ehocfnumr14M6IzcsWIdkVUxG1hUSBeTC7rOYQR+EP61mR+8FhPk9r
fh0ape257rwitDzWam/mIoHQNM0PrWYLA93b5itqb1eGC3U4Vx2DMkFlSxVH1VJZIlvE6ZDspobC
ZWrPF37Gaq3RnWcTM8wCMluzTJpVX5btyvEabz1l1srt03SDH0hfJYFv7QF73elmQVPMCafVIOAg
1t7RA0gLuoMdDtCnWgyrA1z+gGNURGH2wexLvIGVnc9zVsZUSF2EDKygfx0ZfQPQ/yj7Bo9ds4Rv
tEMpjLdHG3dTZRxVWy0DOxT78MxSz3MqTuFrHGkrO2TCrzqh7ZieUy7xB2fFApD2hSUmUrxGlNBx
AS8ZTn88L2ZbMura9Ksm+/s6TOVFmhtUUvp5/uNgRS5rgBE2RBnbLK2lo6CpBH2wLv0GKXY0Pk9N
RiBZIpAh+KjMTb257Qvn5c/n9HnW99sJ8NPReHOd9W3ai6AYm23Q4Soa07HG/A6OoCDmeFUmEv60
zzDaI4F0DBUvPZPgede171Xcnv68LfZ7d3om4AzS3IUM9+2tT45K4BzvGmykrtr2Qo4YmJLHzvfW
TmWMx8hWLjZLSF11EHBDSI1TNhTJyUVP5gkADWz40S/QQdil17JUBXXlAQuvJ21agIMBG55XS+QI
X22TF4mq4rk1OrX3AlpIfuUAWe3FHS97V0vQEJML9DRUcE4NwtfWmYxe07wdlz48g5au7cbOnM9Z
CX4ef+qIAdtH1himzN/1fWhyi5KWzFa2Lr0NBHAq1PqjJfxnwy3unS5mbC+9tdtWj12LV70KI5zs
VAfr4EUacfoB/fj35Q11IuJUBXNgR/8NUoJqh9SlmNupBGsX+EC7tIkeBexo64OF1Ds3SZgruFZY
KPOqb2FLTZo4RFxC4SiD/DUuyQsAO8qt81r2IV2CEr1FRkinwNb459PnnSkv+0g0i+kJaqj624Vz
5ZNF6vo2t+ccwpqKyZiTg9gnbfPNtAjynKS/ck0M606eYAYJ9GidjazkUQKTIZcWq9KVL8Luou1U
DgjFwzrGfbchlyL84Lb7zomOLXjW8sIIoQo3//ynxWYbRJVJgGADRCqY2+rI5eNnpafXg2YvCY9/
bcjr+Gj0mkenN1c6FT+TMAyT0hxCrV/f1FNaM4BubbaG6q50S6d0r60Ial1NjnsMpN8iPm7KjeZZ
O6oMpDTIvdkAOUevDIOkENeDhcE0DFu1qX3MBGDciUQgVEv7aAr0+3qND9Jm6CRq2hX62+lX1LXK
DkFtbHsA6Cu9xLOa4gNcODpBLnYYv/75xHn3jJ1bj3TLQAW9HQMdL04CGBwNIpPLvjUvheBdTejm
3JytRcr5uwSqka60j07YNzK3eSSiUcdkWswfiHhLT40bIygMUTbbbGof+1HcGC6rQ1LIkmU41CeW
K0gIWH8mwH0IeSRkIrabVag01uE+dAQJZYJsB7WZ4VnThLjozwfGeO+uAfHIpAaHLR3UyK+nTD92
JIs1CVeUJp65qyA7wna7ScrmknXj9zBidqyE3Dgm6zV3vC1pKPhiQrBc02/kLvZqjRzCP2+VeO/z
YobMJ2W5jvyNNtoGyjetXCebugvijQ7TY49MYp82U4w9i8lr03reMqb7swFhiB8vKPelSRGxi2V2
PWbbnPyEW2sYvndkVN52RnAT+k1zBenCI3niUMnwauJOc6y8qls5vp1vMUHrVznjAgSPy1YiWIk8
ciankmEiV0zhIn10CNjz1GNTXeYlK4RooMKzJ5biGfDA56lLiz1wCPfBrIKXqYrWiTLCbZ+Hw2WK
uXhp1VN5nP13FXOAPx+wd46X9BwHjvWMN/8NfB9qMhrt3Km2KrCh10QxfLYJ/XHehcuis++isLuB
5vIa9x8Wsd+ZaxEZj6REn8nH6DN/PYGi2KDcX8NccIbU3cV6B8Bd833y3qxkKQvH2Pc18n+VkTsI
oHZpWZV9AXbq319TsZay0bPO3YjfRoaSlOG2lKLaJtF4qgU5T1Wi453oc5AZoYH3PCcMtMiPscAB
9eej/95ikjenmssixqWWL349BuaEgosM02rbuiMI0iCEzlJ8jcsgOGZBZa4jzQONNU37WGGdCavw
g6v4nbuMp1PyEyTOGcL23k7xAz1vvdCutmk3ZcvSg3y4jGWDWz3OzFWtf7jHLIXeWUsyp9Q9z/Vc
xMpv15KSVIcumMhUSlXmfS3Mc9hz61wPFG02UVvfpvA2V8ZQeXeaLYml6PwXMmJD0KR+RWiR713H
2nMe6+G6y8Zg0UcRNrDeCq47syXPtRL4oDtt2bphhBjT0u6l3yzLsbYXzJOTIzQHl8hmfN26X96a
YfrYjIA23aYmlQXqE5wMktdTtBsWxExGQJ1lbz5E9zk0wXVUZsEuMwfrMRHiK3wMnArmkHOld6Q6
G/MLCcN/TlxtG6vlHLvwiWqOdidAK/lubz9EGBn2lL+AqUcp3XpANde2ruobPG0kjvfWDY2N6r4l
AFqCIB2U8yith24y4u+Kun7dmwuYpHcuK4ibore1y77Gil5mOWtuGfrep9j1xsUcKRV20fWENveh
yY0IwYPlfUZyh17ShZ3RAu4+5V76wEym29dxMF0Npo4ytTMu2tZ7YhGUEOE1xEcJm2nBCJk/DGN8
p5MohwUL0Z9ntOOXkHlbNrbDs8AwzL0DHlE7AUdI9LRfjmNX3IJWIEOnnL7piYEdMP3SZnAtclNE
lyPoLprS7Us5Nv2SZPl0QnQM7C1DH8t6L1VwdnJWYG1KwEqU1OMiNrIBLLgiAzPFYzKRQH2k5fbY
anG3Nebvzk+5IWaLyRfZytLd6IqRPbpqCzyC8DEvzk8BB7EvWmlu0zneM56/FLpQPx6dn/MRBTaq
9rfEpWzixLKPlB6d4/nRv770WUDrv6cmJ+0y2wBWZ9gziwjm8AixUgzUOkHWYd9PikM4QK4gia2F
bOfWT4NTsHohIeoiCsjCOT+asixdpylgTxxd00kr6ukEKduEx3M6P0PnbzxFKVBNOSW7onaO2Gvs
6399qUAGRcxVrtysIa2qSWZGNIvzZgTK55qluB8gkO1aN0MD0E3YNH0yIRKWVBfIXR9GPgEMsm6A
vsD2b4UsNsaYG49aWBTw2VnLaEyT9bLUPpEgrH0aiupGpWiVizjXrg08U5MXtVt/0KyVHdj+XRAm
+PIaQivP32ZM8S9HsoK7ZtjXSss00DEJqCzCcOEgaQj7ou66gWuhxwcT9/1NBUV51qSke1VW/tKo
nGIT6058IwAf3VBgUuthRDU5jQ7ld0eFBzB06uBPZQxl0fUe0jFOt2VRuusWWN+DEzfkEYmWlO8J
Zb4zTA+jgCAUBwqKquZPD4hA4Hkb3k0GPv0he0rnJ0UTpvuhy7kYSndbsXy5D2B03Tqk+9WuUd1X
Y12BWEbnWk5WvHaK2VHAkvjkNJF1Oj9i6tqz1li4sok2Rt8yR4oJXzySceZu3Cp5wlFkX7gQZS+y
MHU4v1EStX5xhQgkWNJeq7e2Ea4y9uV+rlEiV5EEwduB2sS5ZdzqWZ7AfbtGRT0HmLHbnvK9exWC
j9QH6W6thDdWUZeS+tCXl9poToeBXDHiJ4y6B49Ppf6mVap7CgbxWXX9gYzx/OT0pnVVNJwnhQmw
Qquz9rLpSV91yvAldLJxYYoASX+hV5sisLO1atC/xSRK3k5ZdwPHxPmSxTJHQFIOe23Qms/28GDb
CGetSKytUqNwjEUOh0Ilv3ThRWWOzhP9X+CV9dTuGi1IPoN/WDbz8w4orXVattNSDdxWLVk09w6i
0CW8/HHXhUTE11P8kI/REzeS9ClHj56WyW1sFtARYcE+hPHGCqLsYej67saS0WU4PpSiMu5Ijy5O
GB/ug672721y7K7AwH07f5cK+GN5A3EDHBhOkFzj06D2esMgs3ADx78ledi/HVuBGwH22CGlBboq
YxOLM2Tx1URxaVeaxnjv+Q7ZlVFp0W8rxnvywpN16upfhx6tT1XEzW03hMalJ6JPNYKt23b+YgzU
D4ZCmssgSFqgXzZl59zrL/rcpEc1fxt3bXwb5SXZbPqTlxH6UcnB3fWO9xmhPBz53uFaNBPOEeHu
jCCJvjbf+aD7ndJ6MPi9FNe+47Iet1c1MuMr2nLZIh8SuZVVS5uir6s1NzznaGvw2Ow2CldDFIDq
ltV4Oj9SJG8sCuhp9qTFm3Gw6OcNWEeGrAxPTgpXGHFkpuAdKSswD7qyDKTZVGzcyp1WjuaYF86s
m4TcNe28MXMPFvW1pAyv3NElLdNIygNuO31NBq+37ceZ92fnG1q0zY0Z4QuwBuEeKlOWh8wRnKXu
FJ7Og10h+GkY9yz0fX26On+x6RsYiadv9aYOjsKr1jIwzL3w/ecpag9O2GbruPpeaOqbg+PcTamz
sQMHTzX7Lg3BvUnDWxXusI4EViFDJwDczsE85QVsBIgnNcuIhS2itaa8rWWVL1GSfEoSH1dHCitt
ir5rY72tywE6TS/WUI/YCuZ9CshF4crdRBLyQkEybMCHtriWfLN+idVRMI6zgFkOrfiiIueTroGQ
o/x1w3R+lcPuXLoJSPVR2cEKiuNSy8RRdu2jObbXE2A5yiGn1IUlFHZ0lnyBkoRsbzd5lABIxGR/
IyZhK5poCxnEVx63Ne0VqfkVloKXqR1wV0CU0wKM1Z0re7LMiS7R23JJKxRDQVAoqIJTjXm/IqLG
iy+MYnroRue6ctS0MtJyn9TT3hrTGzI7gPeDUSz7PaRo0uIGYwPidttE2npU5jZBPGmntBzd8Tsr
zpvSor86urVYZqWgApmNFoeNKavNbpU5c2U9OahWkdld3idJpZZObH+KhU5cfCOIM1M+swKbeq2f
6asmkt+kkVaLKMLoM6XtTe75n5xxqlbaMIK1i5mZYJ+di4ywRKnGkVx7SuNOrmEYtcvcy4A9ABax
HMCfuXaKhuE5mpwN+RTGSq/n+DvLeMpL/YpSiVqSepvr5sqdWHt6zfQSAluh+WfuCWQnL7WlqVJp
E77qmuD6UasuzUSPVyhCCjSu1rVea7DB7DReKgM+mvnZ7OTV2CD8UTanapKlkKeSmEinsLrqXS3f
6INRI6hXCoWmwjVTmFe2xjoir8sIMaiJ4N/hliDc71pLYnohrVcttwBw2oUFh8m7StR0ozceK2RU
0AvfIT7H1AroQm2Ak5WgAwr/+jIIKzSakdatRwhWpUM+b6i6iyEMo+VkEUXeF0fTiO7bifRdO7eB
NeSvOaXkAJ1s02XfZRy/Wg3wvX7KYb0yswA3WW+SjM9YqObBUdZTZZQIDOp6YX8Sp0ijGR14cw4l
tr4Bi/IiMjUOMAg3YnGJOo/bgyc3RdKUK72HLq4ASU2m84yKI1i0lU28nQPZq+oUw67hrAgklItq
bI9WLADy6ZDUDPIcyLA41aWyVhGdz4VR9YeuYFwqlbvPzKje4ubFvqtP+6bqvuUMgHE5RjftWJ8g
oSCGjkIYwRWUdAjNw+H8qIl0HM9etwcjQvpjLbb9FJSHcrCKQ+SyzKXOaBtlSUCM0JCChAcvByFb
6YQ1eIDPVoVOzVjGOfTZoD7ILqhRGTQBSCqbEvz5yS62qgNAVki2vdzSu6kOhlZTUSz1aqV7SXUw
Wd8gWe9Lc9vp3aU7v2ElxvLgkgp1wE5nc5XKBd4lCuOFIDNw3oswG/KN5cYgv3C2xMEQHRzW7os8
ashfxSbH7SrQV6meNMDqYoG8b5Z91HCpVSSviiQhtgmLYuNnX1VQgh8N4IxmqisO3XwQkpjmArpY
gIy+1h1CG8d0MUL2odmOQ6zfZzKglsOYudBYBF7IGjag5TTaSnrdbiyRjfQAzMAWms3h/IW+4MZt
TG9HsMJ6aLJoX7e2QKIGPGuZhvT/q1rmh8jWHmvN7zfN/N35KZbgxyiHUjrV2SEi+ewwoYk9yGF6
kjaTJatDWEYhioQsx6nwY01tsYjno1w1DdkX5ZQf2Lx8P/lc821m7UFrod/R00Mb1OkhmR8ZfUi6
Ydgiy+4+S+UXG77zL85fisklaSE3HvI0QPlcQ9E7Px+nHrfK88PejteU6dxdlY+AShIYgedHXjhh
xndYBWGfa4TR76JSbd26EgBd6+oxLJth8+NbLfTSA6dUtxQE66KkYJWHsT3VopgIPr6Mmh0dhuIx
LYLsx9OyFRLkbwy7dCrTnIRnckjshsCOrOu0i7pKvkJ38Nc0M+SF1amU+7i6shJvIGa4IbFoK/Na
LplN93Q8GdcMl9MnbS1tZ/CJ4xOMkp3BCm5t9ti7plRbIbSXlykVq8t0IE4g9vRyU8FG5iJPEGw0
br0JgKtKwz9Q5Jt9d3W9rPN97FT6xvZtFteWBEiA871PpFwIeg8aSSDUj/Vvfaf1S6Plxjrq3sto
/i97Z7Ibt9Zm2XepORPsm0FNghGMvpMly/aEcCOz7w7Jw0M+fS3qVtafWUChkPPEvQiosWRZwTj8
mr3XHiLlp2pXxBlX01CHIjBSAEorvAEqOJSOzzeXzG768ycLyP38KPrsFSr0n0lETmcAr4sZVWiz
sVt0HYrk+o3+4Tp9frXujj6uus8Pfz58fvvPt/TJAqQY4In4fPefv+efx88vbTSQ0NWoCWz76w/2
+afazx/3881/3sfpuMXuhjPw//xs6vOH//z0Pz+JM5fvn4ykz+/7rz+Y4hXYKWW/N6aEKPb52UJz
Dj2wciRxgBtq4klPn2+V61v/evfzrc+P/V9/DilHGSHLBw7P138+TImA5POvr/WS3ok6ld4/PwQI
YtmJqvnVDzWtsh/jEIW+D5OMd//1sOQ00s3S8Wx/vvkZMmsHipy40jo1sGEPaQf4Lpi6eEuW4UXq
mn1FQ+lu28Uh+WfIq72qjHjbKs/f6OsuUOWzHSKO+6tyA5ttYjhhVrm/uRFhLuNw3hciPWJXWyDZ
j9ZjmI0+KiEiXGEFhVnLkruqGM6IHkuF3aK6nxBYmcX0Qfazvgeoz/qU5D+A5trItjfTf/m0LveU
UQd99pfK+07Flm4FB/mmqxYP+ygkYd3m7HGL8qNXAwFZ5hPBCrJPlZXbOI3fGyb2YEEXLSJc7Efg
PRxDjxrV/YoVqTag4scdoQV0/zHBvjkt3YgjPJduhvUzO6Zicfd64HypB8RF9dIdaK0ey2xFWSBX
YD2Id5hKe8sYLqUogYDiAQ4D1H6WG2NfBfxuTSyBsybYComZUXpY5quy+5V9mWT3hA+LX8qyqJ+S
ByTGh5k3fwcStKoK/wn3zw8YfqCxBhoP3xq2srdP+dKtNHi2CAqFBY0dwyJmLEzEoNcbA02pJndG
A4CqstrvaryPev0SFx1RTgkGLIaRwcOTzS9QLOmu8Ls/bTK+akM370Z9IhC7VuckT7FiRFolAMv6
qyxxtLf4UsQOfOLea+rgnAi0CRm1kQEA/jCaH24dG4dUvqXIt14Sg3KmzeKLhj7lbMzHWTaokSz9
AmWy3RVBjmF7bLKt3lUQ0LPM4PZ8y9s/jZ2oHWDsPDKcBFKn05ThkmHwkLr09kEicJNiFS7nhExC
kmnMXhSMtYzipmkiOfTx8oHGsbh5dgsNRvjnSuLsnR05PS2EZ1nVvmtl2589AiLYdYxUO9itrmXW
HkBz6ce5yLB1VV81foSzw+gDq6dkDUgA7m4hTChqvDw+9Gb7k+5WbtnhNPvEM+UdYqU+UvLVMDz2
7TgkYa08sZWsNxGkd2wUK4+GEEobCEic5ILpAJ/IXmlo5n3GmoiQb6xJsXyiYyISJ6A2QGpwdoX7
Jk08agWGFA2UI8bOfKy044KgPsxUbR8rt24v2JW5E1UtdXDByJZYGWJ7phJVVPodDzp3+MXKtlYu
xGVgPtT7KLPg2IqwhQO/8yf/mzLa8kQwWjOKexfv81jk4eKYtzFhwtArLTsUenPTDdQf0gHSDluJ
sPdZEgfq9MEe7WuwTQv7x1TqwM1tkMlpRr2PyQxUEuWvkb1bCnEp0cvONm9onNKGIlVAiQ4BV0Wa
VvZMP7IWthkcgWWuicpsx4djlkTt8k3AOebHcew3tt5PXDWlT350Qwfpm7fSZC0MMZbSHgAH/DUO
5lL/uWrAWmIeco3fDn0dE/1y+VuzStaa7LvWtH/HSdmn0cBERyXv7isXuRbm3ChxwPqjO8SipQZz
h/Pnd0pUnqqdbkfJ3WzTLPCu6ZTC27UyCPE1ck5HsJNm7ndB5+RvWwTb3DrtOLLJNziIpln2+ZAV
29ic/mRZMz85ARHCSIAAolOkgBc5kdoT4dpiqdyjRjdnoPg+V/TuCeEJZ0NSgFm6+dXWqjiq8LUc
AXY4lEBacJhlfO6Ib94mpJ5+IU3gT+xcm/bW5+xxNAmPmDoif4CdDq5pY4UVmQ9bQ1S8tNdX0WTB
Ie2UcfcSQRMXyIodpbd3yZXbNBTK1259AESR2ozm6sE7DR5IKg2Ueh+0ZH99PpicjYMV/I27lAKL
JcROh5if0W8yS917XXppamQqTpaH0KF3HitAhoPAGACHjuce4fyZhlJtTZ/9RZXEokFBlzFc56Ra
q0lz74jkGAgmK2ZWoUfQVvp9MoFS9A7uXGuRyLrjEI+kg9Q/bSM3gDS0GWtyaJVfe1m7xNX3rIVV
HI6pn8LvEgkyV05rbc4ZDEE3tPXx51wv6dGLJd+rCrU46HfcV8wdH935bdbu2pEQGL8PMki8Q3nO
rKLZ1GkWuVnS/54q+dvUVZjBldjUOuwmoWryVNz5ozEtUFLWfi5ml1ko6FqhtRdUzntJBfswzAQO
QkLUCdLNjTlaqGvE8i0zEzvKs/p9GfJrGrPUSKYq37PL0bjcMHpUY3NImHpFKK9IDO9jTlloCUQx
2sl3ho1OSHGLdgf8u6ZgFS9uIM51sQ+Eua8Hc0Wq8MoM+J4Wx+O949c3p3fK1ClqgVNscEPlYVWs
Bsn8jZE35qMgGmvrHix+gLLWKxmpZ2XotdMNillPxRD4u6laeyySCk5BqYWeNqpH2p8HACbQY/x7
QQWYlJp4Cqv9nRUwfQOb3FJV9N+KLs/2M8OXqBll5DA121EnJ9hBEcaJufUj0j+uqU0X0iRZODVT
cfZYppOxaxvbJCHoYxISr7wydzOT+tBB/XzvA24uFmGUS4J+Lu9SbrFUD7LNjN38HUtH9SJZIOHI
rO3Qq+s6bBh5RY2NgM0footCI36USfFnMhICdQzXhmNRsOAprV9lGZh7exKcscy6DoYgMmbwYP6z
UDsyl5mPziiKcy88uB5tfAT+gF3SV780J7DO3ZAHFxUESVSiqUSNZbJsUwEJEuj+bowC9EtRdqEx
xvmjs+lh49m8G0GjfPA1Tf54EjgDT5z16oHoO3iQxB0uG8dV5gHnlnhY8YsUVvWlLZNtmSfmA41C
/QVtPCh8ACFbY/wuxrh9dfJ8vKo0+87LrXsd/JGy3klrqNt/TdIVvmWj7M56q6lQX99FGVdtB9cs
TpZs1DEtmTF0XhJNajL+all59knEEIHaSpISvpFzDECc1WCSkmBuzY26Q8ER2BsGegJGSU4Mg9w0
u4ms4Wm5W/yaN05uV8cSt2Y48432gVZGc5f+cJQ8lrkvn62bJjd2prdBtdVrVo4HRlAGcrTyLyQi
SUicSCK7An0z3KE41Jdu+sVAor8WOTatoURamdbBKa9GG3qGBUUnI1jF6EdeXTr2DW2U55xlFoyM
ZF8h6mG3Rdk5d1D/AkmGGtXjrk7i7GC1Lkc7ZYrDhXvSzd8ZzmtnlpA9ysTYEbRKgxsPP0yrublm
1dwcg3FhDEfm6PQLGSR1pDLMSsUMrq5N3YfMnb09YypnaXuQw/Ti2M5wm3MB2sE0ZNQ2s4lnnrtr
7HhHtHvp3tL14FJ21LBT/Y3UXIy8DC9RVQaHqjV/eYNuHQMyOpTFGMFSFpCgUez1eZSnkn3TxupT
mnjfvlQq+cBax0DU86ZdQUbDrqwJMdUb9wjVuY4SMuGQ+Ltj6CU2N9x4LpknKPtgNZEHTWnDHiW/
S05dIzOcZ5Y5wCehhm+qNrcjs2YiorECQ2gy79zMtkJ96sfDIsr4iJTnuKSluS39NdqJk2ISbmQx
qto6jd4eRUFoiBvPX8nDBMiPY2FTwTXcpqoKotoXZaj6rP1ilNWudxkpN6hb9gRdAAaPgwzASsW5
xXh8Y3b9vPVYvBl6f+REgva2uOBohUxffJiTOrLq3gk+DDuWR0l2jdNbzmaYIeaTJ9XCD/G5vdgw
mxKf26heEbZi2pCJCo0gq7HTCbsBK7WssKHcBHGvnOwH6S3V0faDH8kUy6twdkaap49EYRYpR586
ydUriguPiUpLd0dHKw46Ym1LdfVlmk8Ip2n8cjI4vdQReyvL9ogwUZy76hgXAvcnEY7RVAfFdioe
ed55N9G55Ezr6k3vwzgX2ruh2Mp44pnPXRxplvo9Uyte6obGk+Haxc/jZQcmr9nzxMQHQZ5MAwwL
ZzThLNOf2KvddyP/3c4VYVqOmi9EW/tHQaKBiYSZm3qRXlNyGEPDrt+qWvXXeCiMFzm9tgWhRjGy
hGua+8WtGjhJGOXvCwQnzyodGQ+VmXuV5c3x6eUSH9U0/BriH6t+eMZUMH/nUng3LZuZYDuIV10L
1aivcf22jBekE4uNVy24idaH3k6GSHiLt6FsDG6B/mTtdYGbdUhEQ57Tsry26ZBfWFHML8JeQm3R
6DU+neqO/a3rF//5+cDY7pAX5kdLKtiuBwKICNXLQmp3zEDJ/LrEOTmvri1fbKmfUjP9MTEmZmot
2dCkqNI8LeivyxhX9AWkQqEG4tdq1eRDFDBqPEJFu2lkx76UFrQQtM8gHPyV39MylYvFw1y2owOE
1wzImrLmnefqdTSmAJSstN8Nhb+cIYCLXWbqxGTrzDx1TbLOcVg3d066N+Z4ehboRiaWlF2u/Ave
UXUKEsTbWTt9AKHv2Bkt9g60gjo5NKxNlvVbmXbYaqvE2I6kdUcGISqTcS7KpP1SO1nYoZbCtHSZ
S/wfVp1GwmljOBEO9XucBuGgxckl8+tHkVrZATTPOgEladNqv7F85xQh7z5SeV5tXZArd6uZh5D9
SB6ZZTzu6jEXYTqzDDKcX2hRtaNDKsteGcTUrgPfzwdNTEHYKn4xbZNVz4oQADgpxqvkFU+oMCTn
YtTlac7873WcfGiYNx/AvZBK1u0RMRXk49iaKBnJulyKqtrOEwmajTDZHHducqyGRIWi6hKQWGN3
cNopY/zP5G6e17ScdN3xZ+yenWjI434/TFSHXeZ/W3owO0ABNos1ibMi3IClSP0NY+zAJREQEaAZ
v2Zbp/6dy+k00BPvc8PvtrlbPc1lFLdKZuoex815nuFtzZXlRPDVvX09FfpWurDk4Oq9z71mcEiW
/Q7UXhrGfk4plE8eOVmivDvJz8D823kStlEzoetzy+8NOTVIvFX+nbk6wRhcYpPtHmmsXU5vDH9T
anVIBiwRpdX0Whm5uAIZW5wq24/uQNIr5+gRCwzTgX0xyOyAx/61TtN2GwemFU7eRO0x+C48BHKR
8gIi7UACww0oVOV9+CNxbWkXw19y5lcbivRxHMaNr/eIFUxEyFVNikc7DPQdPjqBEcEbUpvB2WSa
m7CuXf64NirchuU43WPbcI8D5NAQnc5+AuE7ZhDIaW0U56XAsOAhWacrKoYCUQ4iPOZaxK0wr4DN
JwixLTLjZxfvelJSQpweB3sggbBsAW7EQXNo7blBaEAoW4vOdF/GC+HBbbsleafeFO12IjKYeMu9
azf230k/4h+B5KJvnDizHpphyFPcaYdGL3dFyeDKVMx/3Hi8ikr7rir1OzGZhVQjeIp6mRWYGZs4
S22+L9ILrq1GJq7RDP4WNVXFQpMlagc5rrbMbMf9fn3p1iFoGRFZ6lvemJQp3qkbKs57u9sKt+u4
1XsJBMgcmhXlVDZPkPNrdRgsHPJubCK5ZCRDLYG+jnyKoWGbWzU5AVx5+q0bNSa1zPhpUtHztDOt
nPJvpVjmU6sX+yKevXPiRIbRox3X+ppcboZfphMMoIBIVBqa2trHIia6k3vUqXGGP8zD9b1vdUBO
rHTaTSzZyqL5yZrM3c+JxVhLw1pDFbRLzNTaZK5+rkgl2ChrjF86hkuzYl874l44a5LMK1UPL12R
QhkoEuQQJOB8GeqfnmmX0O3Y9w3VbKwIGecwrn29xmBNDpl1mLH3ErqNa8FhFI7nFu6v1lE5Vt57
Sj4J48W23ndEtmy7liykKlZexGl45slS+BoIUEHmYd1lbZyw35E3ZhOXxTnLZYiNbIMRyg7TtLcu
gOqWYzVVj8Abmktdw6QTvRA3z6PmdAd14RBeNiougnuZMQfJmK1leedsVD+8UkERH1pbiGXS/mj5
Zr618fKz/Ex2ySCC/aJXyCnIlekab6tVnbiN3kKoFOtDJlLeyTDLamuPzUxPzS9uamfaf1eLGXka
ryQ2DSdOuJM9uwWmm+nnOJlGmOeNFvYW4710ZxMLtTM7yrekMX6l5VCy5aj/9DTte9XWcag1H3XR
pxckdn7kOfmfyVlHXcAkDzmWe8efmi0UJujAfvzLNOt7nH/ObRlkzyZ7sp5E+MvIVQ1V2T0adeqE
KmD/UjVlHyZDC+/NySlksRaCcaltztnqgz0vTVZF+RIvOfdtybDI13IGC626WsMPZhjA6bLi3ZuO
8yC8U2EMBnkyOc+O37EVTatuh4H/FCzWT+HlepTpKVzI1iWoqzHI2JPjsatzEqEFRwl15LOO/xqe
aJ667cyoIXwQgW2e792EV6YXgAqyOTcCuo02wDaSECGKSJJw2XL6PpQiOyfD/GxrL0xE115KnAVh
7jZsCBf6Yb9HhjXBrUka6oGsZBg0F/bv2GBEYxcDzzKgRZLV5cZ1FIRrGVgnx9d+lRiJdTytESNH
7gdy9s/K4p9nK9/FPwIZtYptsU1YOd6JtDlYHpIuJrTJ1u5ia++xbClSl8wrv9lMs9EcfQ1oXM7Y
L5L2d33W/HOnhgAD65QdCZhuGLJYGieOphEFSqDSZEKl0syeF3Ip3slIm04Y+5p9u+hu2LB+UrbL
Qt/qWlQkBEem9hCcPx9AR/5pma0x+8u6iOFFdmQn84j91r6kwvpFTan/LoX9dIhNuqVz50dGml09
CXWoy6SxYyQkI8CkvJ5Hmye4j0t6TRd2WJm950FzW6ZRERPkXPN2XY8NyeuAnJWCqcxPZl0du4LY
1gQG7LFWztOqgeCZHYfWUnSs90JuGWlCzhA6j98D5doo/Pe4FBTnk1XsVWEXYRVoijrAesu9+lCN
/U+z6YvXlpEQAd0DCg9pdbdqFK8UVcQP6hVSAgiiNTXSnA7WUQaCBDRSjWKvoE1r054TabJDWTAw
nX0M9l08b9LBTE9C5y46qpjesHMwmBOqejIWXBhGkp86gAYXJHPRKmTfEbPjP4l5k6GmWj2a5+CH
h3At1N0E47jCe4B1awzLZjh0ZmOd1ZyQq0UvNuSM3wqwCAwaSDcUFj3N0ujXYDG4D3rtvkrYxcwF
oG5GY97VDYp9T6JbNeIv5zmOX25lXLpRHozmzu54lfetyYQmreNrpauDruzgVFJLH2WJy9xte/RO
ZnlLZakdVBLxc9CXa/nL3HikqMg5vQVYBtMc/4SZGOW+Yk/JCkr1x6W1aZW1a970pKatdDkigFty
lIYpIjTPII0rJmuWvq1T7reS18qjMmYQZn16rFFQ3atWu1WzkMfRLfpbkCSgD9q0vE68LlNLGSen
ApXbqRgQAlq4tLilgz2GfelklyJueXrkYO5FXXJa1Xoefh78vqSb9LSWJI7BNI/cO27ZTKmod+2j
SfK7ZTL0XWy5LbVcEtHFEgtELwd52+qHthivTOXJm+yES6Yry4lUmF+amholnhAfyYLNkMyMX3Xe
1o/M63ey6ezvPoOWECsQPxL+jl3dVdZXHcq+/BjawX7tLH14+PnwWvfop+iHQaRZSfnVKdOPxnXl
R9Mw33PmYEOMU3pwNFrhbJkvUnOtY2+qgoQZe78Eqv3ObbBGg2jmkLua9DRagun4OHu3tEBTEidN
FSo5bhOjK48aq/Q4M1/7LHhJq4WLSKc7nxsLvK/EIYiS07oNgvtHnA/OXbaLDFNABA2jvHu3PszQ
+nHLCvWw1QR5fdLttwXV+CadvuKTC9YeF6zGVD7m1lKHXrV/q7boQj/3OpemH0GRPasHYW/JTeh6
xbrhpY7pfBndeGeHOefWx8zA+B7MtKmDt9aS0dvSWjvHrhcZJgC8bUtL3S/Q0uYUtejgGhgKA02d
OWn4eJPih+EYd9zJ2h7bZhqZApEbx/0Pz1gcKvJmOGbNlGyHTBQ7wvNcHFQpsDq8Tl+Kavnbcn1n
vqxf7WC0CDyVFF68lhdd6vdJcfzkHoRsfZnwP2ZFc63EKmyxSV+hEo3PlWjZshATh6GxuJnGJREs
t5vBqhCQBM+hTJr75DbiVEiuOhxD/dl3Y/0q7bq/gTs76l3zxXI0xs84c46+EBQ0gxOaHhWXESTW
m5qDF4b9w0n66dbGIrCZmyT+gkb4qz35gB2Lrjh30LCfZs8LvrGCbOtZ4J5npnnXIG8Y/pkYdFVq
Vhd2tGsqoDxUgTFHYz6YTwIdV1Ows+3W0EflJv1t1PWrwZmx7cfG3JXrXUQrGd26SYbyDm3TxALL
KZeGueA4vCRaoz+D9NS7e8xW5e+C8VToKr1/9PLRDIR7lpgLaDwL4xvCRAzchiBkgTXDO/2inK5x
a/vfrXxo2P5wUzQY/1AdemyXYM8xsxx/1ipHurhGmZKV/YOOQD+bgntCkFk70M03j+i584CenGeF
w6koZfqYFDxXn1rPBo15+XzwWVCB3BifOffvBzaIJynqG4i5zsnOe1REuZGd5Rx44dDhN+od4lfj
ZOKq5SEZ6Le1ZZoO5TjupSyMYxc4+UuMMM7Vu53HubjmfYIxZ4BxmN1kYiRTnSYNW2AbWMlXkTF2
Tao+vvCs1zgYOwbQdlH/KEEis1T1smdVj+a+Zzv6ld02Mr0nkz3XLu5mheCuGk6t77Vfq3HtnqEL
CHnQsA1dybN+i1lo/m2sjlug5zzckUmf7HW+a+xbN7ZCzwJeI7DbeN7NUKK2zVjdwNZm1E+06E3R
6ledWf9KafwyIFDm91pn72nHeKfz8YtNs4hsY7boaI3QoQiVlWyvbVHC3kaVyR4q4BDOAUWLyv3p
J26zT135xdSSu0gR3I5Frfax29O0xfw1wi6fzuz7Z/b0DZvgKWdOUsYHIilG/HqzfE64SyZ8B99c
weCzKLKngduQRYnpbnhN4vKIj7j/Irc3CRvHp+DGu6JhNvX5kDuGd7MTW79CY9omW4190LfS7tbo
GC54o6j1b4MA3ymr1D9bE/K+kXiMfanJ6tpmOdptxxnfUi5uhr3FV8RU+Z7xIS3VknjHtk8gJU5B
+2tmRTRnhn5Jc9AHrR84J9Na1iBGGJFWz6reqqzfPlKhN0LoTKoBpws9Dx6m3k7qBXB+c9aG+EMx
DnrJ4nyJWrJs4Yuv86oajWndpiSZru+6hMlc/Pmv52lKbS0LZSdQGSOEcEde9bC6DrLcenMWQjEz
U1qnnmCVt87Q//e7bsv9DloceZulHA96gyy8rFV1nKcZs0CV/JhHK3sr25egDZqv0oyTl8ma0Fzk
+TOYUu0O+GDfpvErU5350ltBijwv8J4FwSpfjc9dxKjak4xrgj579zUtl8sQOB7jlGJ+LRombZjM
zqJEhEGbY50nD0tUEoju2xKzwsJc0J7wZsq9EMwcAtRsgAXGICpGWmgHEXa9yssXR6h9X5E+nE1l
fXNmfJC1xSZ3Rmq+k4AFI7a7KCqdvrmZTfWXUYO/74ghIGt2so5U5LwkKDbIrWTBH88axwyVbqgP
pIiPAb0stfV8dSn4w7aZJPWdZhwCwx7ucqHlbUm4+TqzexhGf3zhB/s7CxFsF+Qhu7FIp0ONDG0j
SFW7IPsedmw1WbDGwr0XKIp94tvlGJ9lQsFb9eNfnk4GhEnfcyGNVlRXxXorNqwHna79oK0csfw4
50pz1G5QDcDb99mpitcu0cQr9VuyATSa7p2W+miq6bGnZVhuDpx4ZuXe+2jp4xsSW1pcr5qfrHaM
G2E927Hw8isWDocN5PxDuINx/XzQpMGyBw8k8ws+xprsIDribAlfOvNclSfUesZL7JyycSyebR9b
57hSnGkGbY3rWa+L8WUINPPd+F32481XQfI11czkDlHkXblBuy0dr8Hflk73T+R95S8XHLBxcAJ5
A6B0YW4Q1TMl6oLxlTVxrUd9J/pPosFZLxbuylY/hMQXmI/RLn/mAdpLlbfWOzqpFJHdl0HSkeSu
AZHbkuKa9vXds6V2p2FABJSCZm+WXJyNRDv1Lc880JR3dzHGgy2JwSs8+Z3OwjhiHLPOjOySg1JG
RXY7nhlRLvUuQAfK4KSwXUWrmno7M4k7MOAm2b6z+JoyFSeuqf5Z2mb6towPd0hJL4idabf044ds
h5e5NfytspvpCqniJBvLAR6XvCVBp5/HaiCQY9aWLfcJfz+ZtvzHcPnfsTT/P6IpRkfMrf9voun+
A73BfyaBr+ZIvuZfRFOf0Bcy0HUT8Ydt4Rf+d6ap828uYD7OEbYeK5KST/070xTbet+MQ/o//4el
/xvkIht2KaQ3OD3mfwlhCq8Cb+5/YCbY+Fdd/nPIAbZtOGqrQf4/gBoCk0uEuMPywLzso8m7Ct0R
YO/uL3RIcjZMGGZB8ZZV3UVHAD+vSnh/1cSXi3Elip2xFnmsCQA6GmEU9OWqpfdNPTlMWt6GVbxm
twTmxli19/1kPP1Ru+HKXEclvAIIavorZr3d4s7/WJDw664WnHNLZlGZsgdvchtpGIr/ftX+G6sL
QK1+AIExwFodAuXqFZhW18Cy+gcsjASV+W3CVjCs/gJSsZEXNs6j1VD747Gh2LL6qwYeJxKrQ4Gv
lMjxAE9PwHvw8mobolD+MFFI4CtbOEYOqZ5hDSEfpW7sH8bqhXBXVwQ71WjO9Z92mT7iEgFKvxoo
MFLMq6OiWL0VLSYLydgrKwAie0a9A7MG59VzDDZzDHjzNP1CHfTsiMGGsNLgHcTIAbKQESzODn31
eAyr24P9+8JPiQFkdYI47du4OkOW4tysThEby0i1ekeW1UVSrn4S5sR2GCTjtEVA9tRQrtiYT3JM
KNCV9wWREia3kgyTyrS6VdLVt2JhYOF/EztL4TIJXzq05cay5Xf10DG++KsDBsnlyV09MYAd5E6s
Pplpdcx07MJHgaLMc1PU06jDsNOqDRrHP+xBiJbRUCDE20E7NToqFWw5DvacAJsOOLX3OvG5Hsge
G53fhceYUxvaO0qqLajrh4fhJ8b402IAykho3rqrJwh/t6C/d9lzjc9l9Q3llf8yDfZ3jewIWzR7
y76Yw/inXbPIhxHGTn7BJ4jEH0MSobYsXLAoVWyn7NWzhClgE89ir6HaHDA1+V5KSjQ2JxO7E96h
vU1nKDvsNRaGqAZj1FDb+UYpJBkIBpLzFMw7cF+EBK+OKh9rlVw9Vi5mK2c1xejzb8v5mEc09CrV
gx2Ygo1BhYnEjN96WeAD8QycXq3dgqHnJRNP5RUMI8u0MSZtpmao1zsugUbN/JKnJDln5NJfRz0/
2sU8wm+Eyl50Bw6W6glwZUDDDPpSvSrJKFfL59DqGZkzpImPThB/WwZEPf6MG0Yh9O0Q6Pm5Zp99
U12ltBAHa5B9csKeFw9hjpUghmWlqOHOxu+mAecl4vHUgfLYk4gT7PSRy3eO+9feH9Njmnbzth6n
H2DH46TeFUPnh3nHlDV1m2tf6D+IAgqObMbecmUZm8xzmVcxCZuW5ZJr2aVpuHYVY31YLsv3VKLm
S6W41IM9R32sQleb5nDA/N0UiCAxt5BQqsZDHOO3ijmlotHrn9LP9IPxR5tBAgxF4uBAUi5Wlk7i
bGT3DaXqXA/rP7pVD7/OJzzCUob8gUPCbPqgEXnFnCXYT4ahbfWx90OCFJPQLro2pMJaXhlGchml
vzLEfmwxuy9q9os7nCLGfkF5Ep7TUjHJjs/hLMjZ7bEI0zbU+l3ket8KcJs3zOrbkp0prbdzEU7y
mzxdLKSN+RU5kktwEL/YdCQYpEswqPCqgBJps1H0ESlGFau+uWqQ1ctuQknnN1tltt/L0XMiW7PH
c8muSzRmuKjf9lJlr44qtkCkMPZOskI6QRtsK7fbQYRbJdneZdKgdqG45t+zGjS14qx5Z9JUqqha
0A4IsesMF7O4DK75ID2+2sTPt+7qmPCQ90W7IAr3K1YKb0vQYyTXPV9vFpEiT+ulSYxjgjBtp7dl
Twvklmit4bx3qEhRzXQEGBmHPqnfkLLEEb303nJVcwbfdbTT7Ac3UIxUS/ySTdUGwJZ6QpvcposV
MNNS4jLZPd6SBTmvttTV16FmlaSra4459G4QSBb6Qfy7yjX+flFsMW+kjCp+aTmaQtkzWXUd4YS+
YbyZff61wqYW9XV2po5GeZYhxQn0qdxVenv3uQxMgHDQPWDngC8/OJkk71LW5q534GGZ84jDJsEe
EMcDQ1+93WTp9//F3nksR66t2flVFD3HDfgNDHqS3mfSmwmiWGTBAxvePL2+nedKt/so1JLmmuRJ
kqdoMmF+s9a3NNiEtwkzSTTptsplIiPd93JY9+NHJLoSMl342k/tYfBjsUDlMOG89aKlY3jxqjW1
R2duEramOuqx6hHbXbf03WZ4t81mvqBpeOxLpziMLb+qEQUslsUQrQxPuRSbeH4pNf3m4WQ64oVF
ajtW+Vb686pM5ogRVz++R9I4c0NraNqs+DDJG+Gb2ZpdhoHJJGiOLg1Go3RJ6cyynMFXc43KvUkk
AlfSFLweJu8scX51ZhdjcaLLttr6w0HbrloSHaIs7x9hkqcubKIrSsiLGcp53TrMHRun/OJe477N
wn6ZzOes7ccjm5diXZj+E1FwbIq9+i2ds9+9RbWPnlesOJZ2szdvXNxW6HngpufOttbFd1OSpGW7
7nsSmfjdZHIZsNoc2G+0c7+NLOgSkw2ZPSQLu5TTfJQqD0DrH2Hdsq3K/KsXyX5l+WNCYBIbBY+b
cZZ36YWp45n1k0/pb5PyE6EhUZNMlD7as84JTQnffhAYlxIFohdblCoQnrzJ4oXFV4srldYUmzQJ
JTCPRGqhFpVoaR1Z+KvcrRnMJkRIpO1+StCgjPWwdUttG3BU7euZe2CvZfHFBR9Y9fW+mpVwgtuJ
CWb7OMYB1cnHfd+dlvJD97PuYqqHSa9+eUwHDDTQMAQY6qU4nzlpJcKypWvXEbZzjQA82BqsLiS6
mzLnlfHNcTnLnCQiI/lMtZ4LCYnm3JdAHIxeR6KVL9K1lUY1/ZK7hjDA1RKW5Za/IXoL69cu+tO0
n5MPj033G1pzUT2HwgTwga8xstgw1SAcylIZbiMjXNfp3IA6z9qddMP0aufbyRVIaYqQQm60wI9Q
iug6Y8YeMkk+jRrpyOUZyBRBSYJMrLQUv6KQBYkRqfeYvOxjhZ28zo5BiPfANhFamSGHptClsXZl
9kM55LNsrliXpB4MiZoXY04Mbpqz+VabRb9uLaddWZrWbdqWU8UGKlMD6m+ls0e1cgDO3/8xSWUx
xK5viujdzkdj6+axTfTbTI1FMOkiCHrcX04/rqkrg11sU2ebwSA3nSnrVVo0v8l8DXeWdOTORCyE
0mcXowOpOmc4Z8PFM9zpiATPe1CHDJMzB6jw41Cxbq/mtF5pLjp3F5PLGjHfAVgg96kudg++SYrh
RP5ZZ7ktQvyUYzYMz6Og1DfHYDtIN8MVC+llSkuUMJ7YyKkobnWRrFKveWAb1txysy6vLaYwmlxn
hzbr2bO65xS5NC4IyWLXqKqlHYmRJGsltPOTeVFmrb9m5WohI3LbresiWm86MuNrIb9QeKRHunn2
ljH/GzYffW1H6VqSOnD13c88agXhNWa2Ezn4/6gZ39GEnKbc/HCUWLsdomKZ9CkuHRTenh56uLS5
SffdTKR6UNhrKbkVsLM7kKJ3LXP4nP0kPhnPLg2Zp9t5Tq5hm616gx22U3fW0i/2I6WLlieEx/mP
adH/glK816IAd/4UnEEj/6AR3FXVa2X4X6Jm+1V0245NUTp4X8FQ/kQtDvj4w/e66xRD2+xpN15r
38HR+quPnb3GmmoMrX3s+JCfu6um2/sgIKgxaK/jOOzqSF+FAklMm2pniyKiIxDBYxhQk1jHwGPb
xt6y0pqtNtebVmu3rTu/OmOz0MrEXOlIslA0+/C4551tOY9Wg0jGE+LL6eaVF7ansZHgI1Y4T3oS
+Ez54OXuM3dakl7wKlF4Y81p3mBxbuouanHVB0flPEJbKXjFsYoWnXGWK+lUr+p/MplKAl/djVN5
aJPhsbKDk5c78aqwjafSqI+NiQwzJmgAEiV3Wss/ZhO8n8k7cGT/6Rx/HYYxxg8W4Gqehh5k2evd
RmYxaTT2xqvlU1uGb0P9QKAy9oP8uQ1vDtt+ZGA418NjZdk/rn1rLAtYBT+wshoCUuk7fIAgfN3p
WRrig36tbCgz/Fwa6kVqAHcT3OO1Ce+A/VRP4D97o9gMWmSugXwgjBpkvhBWsNC8YJ0P2H7QcKsT
hKVprhRSK3eKjyKO9yU5oF4UFstJxju4PCtajz3qAbIIdSaWs+1vHTRXsxmfc7tpf4NCiT30JUXq
v/bI28kG/Bib5n2oGwTqm9GofiFgfdGw+aePIjBMEi3lZnLG35o/7Wfvk6zZtyCKGBbnz8T7PCLe
+Gzs8aJRXcf5zPJdbu0x2smm/LIm/dabJqNfChZMAZ4bwWMHY1eM3jN2C2urheY71uWzO1m7xOj2
ef+Ut8pLJq8U9GsPA95isKalNMTaKbJnp8920VXW3FznADlObk1Y1lT8drGnI8uWocZ6OSmxtuJo
4mxI2g36R83Mb03AkSJNykNd0jwIp1o0o3/NDw41pSiZwdPpHW3yopdoD5xBW2iPvVQnpHmrOgXU
0BdQeEjqSQGdzGtpZAukEI+Mcnkx2vEJaPKzN+cn0cQHN+027Kc2TudchqJVY+GrDt2jNkXO6lwj
xby6VKJakM29cOMYZodzYjTw1mNOBt/BltJB9Wtbh7yJP7pUf0iKhZiUVsRtD4ljP7pa905Q0pGL
0LLvmx8Ag0dbK86+Gy+Tebzwl55s7tKjo5TI+eckrIs2eRfHrn7S8bk28luFogBPzCGcX1q92dYM
3qnvFrbn4epDz2kZN98NXzTR7GORrPzcP5QdRxoCeWq3TZKD2kJ2t83y/FaP3i5k4x8WqbcM7OmD
9N37JbPA9tZkzUej6Y+uR5Av7OIg3wEc+o33Yq271lOO/Xcayi8diSLZ5qu6b56xRUZpdvXRx+lk
ZrM6XLZ5vvfs+KEkAIuGkU1B8we40oPbBZ96tfC98VO01WvIBW5O3XXZus915n63EQ6U2fRe+tx+
QZr/7bfaF2qaQyHYxgbEH/r+KUGr7Q7I6fKtnoCaVQcLVoiPMsGr51G8RTZyY7ZJefQOjalocLBZ
ABLr3t6PVXi2S8AD/aAtxwGEwuxw2k95gz7XI8F2+mMOnHKi0t+KkflU6qgKWNFQjfe29V7y1Fk3
mn8ZKSYK6bwPVrXimrYMZX/pUmsts49OS34VvCeBnz51ZbTGt32a7BIehV9sO5LGNJ0e3emeuGAQ
96UZK02Oa18WB80db26KbDCPto1V7fR22iY0FhZhWahvnpIk2ie2sQ3N6dw5HNrMhJ3uNjLzx4sr
QeuLhJbIBI6exTvRV2tIVMwQtOao2Z/iwqDxSqSXuWQ4hoUtHuClAPyvcMzJDMZV2kXfNdrfqoc2
gZ2Ntt0GRTI6C4RVxyrrd4aHlcImm6vi6pqj1F46PjFv2vidZ8mrBK22DSGLIilEbYwOeYK9v6hS
7bnmtrkIcnmeavNQ6damNMTrLDmqJ4lWNdY3hPlgcXMvrf8gk+ohdVhsNLL4QJy2EUlN0zbfZpts
OYzhw6Q/Dj5DJ6vaxG795o/lQ2VBbXCSgs7UhtmV4VVGjkfKF3vUUNsxkSN5QOW4Mp3QE0aEoxzg
yrfNp1G6D+CeZ7CHRZxd8zbfu5q+NdrhWqhJvkPyPLBqI6U1GquVk77YQ/lSuPI4if7UWclqYnmQ
NMW7P83PSW482RK7TjWd5azliwHZ+8LC5rTIE1qi0mEtClFOFXpVMG9L2kDb3bVcTNwkWJmsMxnn
4GxaWqY4VXn7Hllw35F2jfajYw23WhTvUX7V4uKY2Nxx6f50KAPTgMwddU5nvRvANsHsoaZLKQ3c
TeUEhySq33HyPMtFBH0j5BrRj+LM6PGC0ZzTvmxeW8rzOm4I9w7PFMBUWkOK/BDSn/vg1EG7Vt+r
0KdTxJSimNxx2cbag+kSiVx+Q8lbJ9b9wMcLtaNw4l1hZTs49o9ORxsG3Z/GFIcCenc6l2vTn95S
Y3jo+es6bhRGcRzNfu3p1U+YEjUzmXBFnfmtrgqErQTszgElTn9zXcHrpkl8IaCjkihcinE8qfeL
PN6P3u1ffbP9zJvsgotkixd9S2g2xo1HU7KhRytkcj+uz8X0ndnhn5jU21bPfgXCiFHFYCr1rQ4P
Na2wPSfxKkD9oWpE9s3WinA4kiroolybqI7WIvtZE0/FEDwYZnuA5yJg+VQzFVb51NZPc8D2ejIW
mYa/TyDtMUeSCO0i2xnxpmGSjascabcDBH1TwFgGQEVuNNYV3PwbBipKc9+dA2PQ134xOCsa9KfE
/kQrcKVzpWDKSiq26SGb98IvntCjcbnq5/e6t3CTlXKLBGLtuMVV19wPFu3pYmz71WTl32kzHcbu
JwScxwX8NeuBc1mZZnLIZtvBwp43GsxNCZSF85uwRg2YK3Qexsaarh7Tv7+yXezCuOWMti9vZdOf
S47lQ+bQoKcja+e49w42qgaNFOUzU2equnJaD5W7EzPT7RJPRplQH4EK/ZO1xV36tmt8SKydRkLA
zPXTNaiMnKLZEMXo31pgVgxAuNQ1My7RihYe9G4YLHwHZ303FSFXtWlPB7DwVn3rCzrn1mOZ0DyN
pVmvUW9Ha6cJd52LZamJwmc6gq85sklobJJ63/WMzEM8GaJmK2t5CBDNCCI/xtbnxPVvgVGZ28G2
bu5gX5u6xBNmaa+Vn0HqC8PnWUO8FBSvgQMg2WlB/1tjp62itrJ3iYRImIESWdzDyrLChzaqACDI
bV0DKEg6NKgWMrzgLFEBHwIdKEAFct+qbffd0SzKH1o9bGXRIqhDbW1Xj46md6jgk3Zldj2RlwjD
81DPlnVDP+WZuKVh6iOY9PxtVTW8QvG0YczeXhaBFP7Kj6o9GE3rpcx+s2T4VQ8Xm/xg5JUvtSRj
uoi9XSF4CzH+6CZKOXSmdMiYkBz35AuHSkjtcFgi8v/ijWVooCIXUaKEZfIrkjlncN7tHQMoQysk
4HHgisskr/ZWVpGOoulrKH/TiYglwbvRAYls0BgFSfDpDJSnYYzwTmtqMDiCnnPkULJSJFyl2yOa
7KFLOGNIzpCbH50yfcq67CfpiRnK/Gbju/x6bJS5qbm3qB7/5J7H7e4NmR8dQDkvM+tFS+zXMsKi
BATnqVFHcl2zFmk9xQ01MDRncOfwx7WLMXQZbhSYLGtU4SkHW41Ed6Fs93kXrehUcaMpTSwOLOuZ
fI7XCEG7fQNhfBSyuMrCW6cGh6zTw+hoguED9fT3bG9dL98R+wdFRwsmqn98/tkPXCJ0wsmiM3xe
QYdY+HQsXuUAtklzpn1n2iCOqi9ucWcdutLS0Olw7XogxrXBu2HgC7B+G6gP7BuBg1+52awINqrQ
p3JhgiOEkL95pL9Gpt8ilRFqdCihYsAsQ81nfStvFa+PIgqCHIwpEnDXQ74rcrHSI21rk3PGyhvJ
doq0y9yPLB0QOG+HUTwjPPsIGrD2cbmYZbq3XWePZvolIDAJUTd4Yx+pO0fMZfA6Y8HCcGeCDwqG
8Zu2SiVl4chPsWmU6AmGDEClnhYfht/vvXlYDbrxOCTxtz7kS/iiT2FifZn1dE4gXqyAj/zWR2eX
esOrFdOUCLFmOvSiD9x9/Pq3Vr5ZvR3tA+68Tes2S5szmZE08E0GdhuOxgi6F38sdlK6iypNDg53
xSQgWygxtS8R6ocmkY/kLi4Zgiyifryw5HpzmRYuZnf8iaL6IWbqN3iP7FBWlR5sdK0GSDHXT+GY
PZt5dzVgiOhJ9FB22dFpA3kaWn3PhLmnS4QrwLy6YLvfLqXmHrDMsgpx6z3D6W+3DXbpGKLJgmca
o0zyh5YzwTxXffYrpL4nSsp5GNJhO/YIrPWBb2bsRxfgipt+OEH7ruvOtdWI3o3y7Akbdeom31Px
EyYMNArqRrtlnC6co8iNs+a7a9PSFsh+wgUI8UtNLhB/yLRD0PsL0/K4IGsVnz/ZqlJPsiWZZ08N
SGJ0w7/Q03Jl1GfqGJDG5EWqg/McDniBETQefd1AiSLlD9aHw8ROsZ7Ni11GD3ErPvzef1FJ5iR1
YcIoY2AzA8VI3awxitw8za4Xed2+hhUrRciZ1Qsa5Wsiem/p19HOnTMlmy5/sqLaG2Nxwyiwjo2W
rSypuqI1sKr7SIg1FNdMeyHFBrrAs6MeoAwMfz27f6ipD//2ub99+Ld/dv8Xf32/uNmmk8XqKVfG
EvcpTkoDJA0vYV2BNg8MYt7hWxSHgl0BK+b5sUhwzdgZACpTPdyf/evh/+JzI8uTbBEwFhFDnELW
C8vDFM3uCllABrelkAcPHc5fD/cPScFp92J+qfWub2GameUBwy/fAHomQMeIYE9Y0dmMYtWiL1G/
rj2inlnfn8pckIByfzq3xjWwvXETeDEXZT8f88P9AQvp/3jWAFF1AxxnmU96qKz2ntPx+95/zb+e
puqn3D+WU6sGdtgoJWBdSrj6MAJugNsx/PPh/rn7h/cvCC/sed//55cb9UxkUCO4XwxLKG6lzsyS
T0pSl8e+ZaMZywMbNHlobfh5eHlQGKRRdWCdWh3uz/71cP9cDjVr73dfnuxvgTZ8ZyQB790aMkjg
pScvZByHEPZrZn1zwXcxUQCgxYoHFKj2LoXpucgZvmVoJHuvYVZlDj9p6w10qTzAU4LWX4KuM6Zp
5fvAYGYuk5aDLDYfIXqlqRHsQ6+49rGcDrU9gRzQubhO/SWtR9AdjhiXCHc/RkfiEeAmSLcMxM55
0/spO/Q0Adg8yguSLNTPTT+t5xI5fwh2JEv/6KI6WKNnH/xumJBQzY9eMqQH0w7aY1SSrzlVX3US
Vbu+CECHsE1vhuLSVLK7tHblc0V1j2wZStwzYl06/V5UfYAt2+DHmOjqtZQ3s8yBDIVsLqlJBbcq
T2su5YQVNEdnaMN+3muD/mANRnPpnfpslKhGZvzn0kT6Sx2+eEF2nJ11VNJh0VqX3rSsCywBzn5r
JDHcvc6W/CPyNF7zT7oLNrJVXtjnOo5d5WS/xe3o7YVhBafUDKiAMJ9p46eB1HDpSfOnMdv8XJTU
7xCfzl1EycJ/E28MmBZMvKqpz/g3qrlS+82vYazxxlplcdWaubjO8R+CAxxkxzPCa6aLSa+n69bl
XYEPR4mrt3is07y4RELkF117Zrs0np05rFeRzFipMG4riJjd9AZ2fvpzcUayTpq1zfseF49mWAlG
WdV0cncEBv2xGBHMrNgWbuUTuGjOIfYBcqYmbkyUqvm8wodJyWgy7zck7WaUTxeM4Iup8MkNUr8J
uyeN7RzljaEjFQ6E123viuwSOvnSl3nNncjPYGGa79zv9B1jumcKkLWu3kQ2SihNWKjk7OT4v6KC
IyutXGt9/9xfX75/BSUlXviu5IU5zvGukFYGfzF/s3zvu3PnU4mLbUEiwBPcHEZo9QXy2iHRgpdx
hD03/nIr60fvkucpD88p2Rb00cdhNJ7jNswXrW284qquFpovP4UJgcOYmcpW8+Mw990xz6yVrenk
JFMpGi64cxYwO00sqyo7SCs+NQV1XlJhroZaGVtgNgW2mVjvnWUp+je7NHc9eTmQHU2Jhw6XcIRA
1g2oU1HJPlZhNi7J5LKXhUdKuG30zz73Km30HgYQwQwbpltF5AMDrQPtLRAGLMJe67wOwXD2pvRj
0GzKVBpP3W1uRo50xqgP2Y7VNmXJ6K8DB27JkDQo9Cx5zcW5ZY0KlrP3YcfUafwEd2sFSYAqXxCk
CO+4BXkgfw8VRZjI9c9OYuQRub8e0CauNOPoEd1EJrz1x6G3W1QGoYxOOD4GMVf+aSyZ9IXNEoPB
3nBvAapRgi3jjWaW43FIZ2855v1751qP9vw4K7BHVIe3TjOzU+Kj2cgA7ZhmupA9OuM4xuGqXXSY
F1wIMVDNZIBVvfYWSDavZlSw203LXe3MvwLwUzSu9SOJt0SqPjrOhSv+s9+SxY7b6mXCiKVN1qmq
DKTTjvvgGdFetvA4jRuYuIkhOTuL0ms/CxQfaelOm0nQ+nXjTyFLf486VrtpI1BS2bFS003zaCAK
JeZ9N0PoWjn0eWhAkus86zb2Y16GbEKBbZ70hIqyMfcdi7CxMLpF04ITLQu5NAjJWFg0OVZMHpJV
IoKV8HajeDiX4VFQxa3iRgfFlafo9UecOFZe/cDP+BJoMxcdu0odU822Tvwn/DzjLnJMvKKFYxyr
8FcfGeZb5zBwcZpDDpl+H3ejtcKO9WZol4r6TJYoUOy6+s4qg8t0fyhl9McgTGshdNzKdXbzKc56
s6czDtGKabGBkQvcTEkDrUXpMqu5A0fNfFClZGPpx8lhZWeKGE99jdK7JmQZC3HzK/FaJvUoxReB
Q1tG3tQi/PYatziCzUGqRvOzCF2rvI6MExbm5O2ECz2Pbrd4rBv5gmLqq7eTn6T7JoDO2fTmFKzc
Odxx3bVvOS8W7JGFCdF7M9Lxsw8YX+AuTavMnwSzs7bd/CIyr9tUjJdb18ZKWvnEybXj1YjGbl25
LB+rAF1gqhILnF8RqTUbh46St/sqkVd/BI7xU0Xz1Y1zE9BC7a2TsVkWbOgXdeTr63nQObdbZoWu
SdnM0COaZMhGs9NwQgT2KrIkoaSR3fH7NOOKgCJv4YbVA+G26Vozsb7iNjLXtZjWvka+Vg+qWsvm
Z21OwJtg6YOSd3HKNt6GuvEUOdTMJrCMJdqefilADWA4o37Lip9RS4dFk0y0w1zZGOm658RBolPi
5PBsbAYS5ZsPkN1papvdGdovJ/LWwqw/OzieW1fWD4xl/Z3lGdeYpVTtRI+ZgnpabCoI6gwf2Vnv
mAx5l1BgkG5aqe8T0iqgznX5zgeSsfYciHFlhserGYeDZXV/3Gp+zYkA5nu7B8LhT10wJa9Zd43s
5jsc++cK7QGFGhi8QQ/WdaBvuyS4MWUB3xRWTJ/xgXG1sYkZBDIWhMZXrY3DIjdUt1C5PyUT4AVF
6bAeFYkUIqmu0KS9gpSm0Epx1vMnwC+1C9tbxK0yDWeMJxTkNFa406rYp/xly7rFQzQpJKoW/hQN
iFSueRbwMHyhMffdTapQqmkEVDXydO9M/sLKUMBVXaFXSwVhJXh1YlUMmFUXDR43BWttFbZVKIAr
hDFKGHgfjFzJT7gwfcm2joK+6gr/WsGBxbWjHWyFhm1Q56/6Oy82V+hYoSCyqQLMpgosO5RvZJyR
jnv/jHqYFYbWjJ4thaUtdAC1sDWyo1tX3KpCCcC2g2T714doTra1DeYW4Ie9oclmuaiKP6C4o4Li
3p+5DJF3WBnWk0LsxneK7v3pXDNwzhVk11K03Rns7v3z9wewPiROQOflo3anw+tNFLi3UQjfSD2L
ofq6Cu87MU/lFCz2ukL/SgUBjhUOuLiTgVsXSLApwAWbChwsFEJYwBKeFFQ4UnhhLu7HSAGHeYNO
UnGI4YADI1ZY4gg+8f1TqUIWoywpllWrOMZDA9K4gm2MI8ffedCOTcU+vj/0CoU8SqDIAjoyNjhi
3WpE+4FCJw8KopwxBlllCqwc9mAcIS2HvOPoAYEvewrDDKRkINQFNDPmlfKItgQ+twI3Qzf4MkJw
jQVM5w62c6cgz1Lhnm0Ffk4VAhq5o77qFBY6V4BoR0eJFytotKXw0YT//KZtLTY5KtLjQHsCJobF
RVKrgFEA1My3WU8pKDWzBXls4VRngzS3xp1djSuyOvZ3oLV6lXGsQbVWuOsS7nWrANidwqUUDt5B
Q+GxxZ2Uff+kgJ7NIcUQPAaojXW5XnsKsi2gbacKu23ff2DMxA0gd6nQ3L16EcKRhUEHt7tSAO8a
kvf9d08U3Pv+jFAEseoU+ruBAY5PO36oe840o/5tKky4z843U+DwEoJ4q1DiOkzxyAYuXinMuDZ3
1zbnF4hxTpms4FdY7k+yaLwF7kg4tfDKKwUub+4I85ByboJqzgu9wfidnVlry5UH+BydUKgBQhce
0yR3DFdGECpMPpTBkD18XOvxxn6wH4OBWm/yK2ic7qcFaz1R0HVNbzYEWOIfVEB2U6HZBYz2u8b/
/9sh/k92CMt1yNr639shdr+GX3GM+aFo4f/sv//934y//sk/3RCGY//Dw3ngmBZyUKwH/7RCGK7+
D9N2bcM2PNsR9wTbf1ohTPMfporbwrEgbBYSHllw/7RGGN4/fGi+nm5acGD4ivH/4o0wLBVb9i9r
hO0TXkrIJ3c+l2A32/b+Zo3QXZ+hrROaT7pMtF02AafTspL0psI4pzF1W1bMxQKEy9FoO/vFm+FG
mH49HdIclERvzK8NcJ8VEOWBZZVOkMJsj4cWPhg6be2oI5mm4jDqbe83dNctlTDYnP3QseYuKgf3
nKcVJ7JunpFSbEit3wkbzfVE833Qg2xA8mUssUoxLTBZ5GF20nbgbpt1ODS7yRjdT4/mhiuQEMvM
V4wRb7B2ccuSaioGsbOKACsSutfbPKLn0F1wBGU0phuKpIeK6+hy1pFQgKFln9Yk3rntwvXcuC9V
Ea1Mv3mqynFnuwHgJa11jiFb9LELd3NikXmiRgIFFCN1xTHsJKM2d+qlHgchhhAgRYHoSTiw1d6l
H343tVwg04ZXl8iOWeLQbQfN/Wqd6Y2rdw2UUjyYdi2xU6hrKpCooUrzhwknKbITxStJfBvjdOw8
DhLESiXat8YL/jDRgLmR+uTUW64GbRq3SIxqEWPDKh1SdK4Y4NeIEoodHuFN0g8dAo3wDF+032NE
J+TDtQ9lOf65G9uHTnvXYv3WlOb8mINOw1LShE9FjBpLsDqNKlue+xpzpykze58U+h+EC8MRVv7v
pPXdSy0yRpQj8LlQb+E3QDCrGM6BS4qKrSxFRfHMjvA/nHO3v47Y/1Z0+a2Mi7b5939zVYjl3w5k
lY3IyQE/0DO8v+VB52zYab8b96moaOn1oNs5VuesozGb6Ed7/AAGoEd+LoPk5JPCfEUIGHvIzGZi
HpnNtfeRjGps99FolNuBYMcHgUVm1cy9dWPX4frhs0Ga02KevPAgZP8Qp3oPFDyZ1sBQNqx94+3Q
GRfitkmqBDhIelh+GNl1hEMltgiUFW2WpFYLR/Kp9weDs2yto6q/lHmzjRAjrN2si+HtsNqS6S/R
z81bQ/Htz+K1zzrnEenyup+HT4rwcIXDNCRJ3UVFRReTGNNjY3stNEkE1cjcTIQpqOpJCGE52+b+
03/9gpu6Shz8T6+4rQt1EfI8zF/2/xJ/Kz0XyJYuiydRpR2dh8LtskGis7XOVpgv/cDB9BKF1+w0
Yqg/JpN2G2X/2eok1qZAcFbVZIEQ7+rfTkfAiMj6AgBUXp/weKJgM8+xESebBJ4QpQ8PYcUCwAiR
RTVyMA7JODjLOuhwzCbWzUjKfRc1qO7GLwg8KbC9/g3XtUdTHN+qCFmsHjPTmb38lewIot7ICTRl
aRx5lYqTZlpbrwsF7A/yK8NqvDle8Iom3tyyyEdrJQ0K+mKgMIlnYzEL+UHzdcoyAEx5N1ODeKcG
o/lqKut2XaGoXvae/Ij1xlOL14Ovlmb6bH0XbncaatPYCS5uE4r1bd4b1RKOT/k6hcPJDghjy3UC
0GytRR4FXhFn9CZKpFhaCcYDwjxIgpnyZTeQkhSDSV5keQR0nRaQ+9Al05XpZoJ0bbUsIVUMRyyW
BnTzTa3YY4QxvQsljALJAPIuOBEzlzdl/OTYvUpZxt/WJOEyBCATldFj62ke0ldE0dqQKAtMqLM/
67ZYqlhIFdhVCGRaJZl26aOGPT4T26N0jRdUule2k9WGIMdxNY0VFIsmHjaggNMd2D60VJEgfWxG
8DuDhDTjDhy1rHYVYekAvSl+p+GoRWRvtz2n9NzL6VjRbFmSmT+VOViNsNvbWN4Cn1yjHkT/phKa
d8DnDEHTkB0SKdt58rxuJ/tuOkxTiOvHybec6N8tBqtFbfbaojPZAjMO/w30otnlGTIfKsWsbfUz
x9USstjKxJx9YqJPJpUujx0XE5Om4TwoT/gEFSpQSVlAGNPrOD1YUU40VwfggbC/7RijLOgmB/qa
LyTKSh5EIRey6ioiDvuKuXAqd0WOEs934BRkwbSaB+8TfBqqNHi8G0O6O04CCvciX/mT02w1tL+L
gjDLXaJb/rJPwvRgEZUwmKG1henVrKZZcHtKw9Od/k3E1o3d4W/Ma8Puv74MsPb+T5cBR9c900eW
iFDP8i3T9FWI6H8wV5phHwQhC8lH7DHOYogg4ZtF5dMUJ/BgnHk/+3YN15FAD+r9VS06H9PyMtIE
NKWSuaPOogFV/+ws5oLTKy/6VyD6jKq4vYMyHr/nUHee4vyA/EF23XhqnGCROdXBKzR3q9UMilnM
tQcN2mseWe2l8uT76COJqeax2w9oqZGATlB52sk8+WEWr12xja56y66VgBtGSlBJsNiBBmmadp2b
BkIFq/iBtEGqTdh5i8g02FvC2T/OpukCTysgBMPpjVAolnXGrjAK+P4jobwOmVEQY3D9fYGPIYBU
t/Nj3dirrhyzHePjA2gXtQDl2o8VgyRsy5lODHg7fJoaKGhOrJMlEYi2OtMPcuIYabgZ5CNN5CuG
3PmmxRXK0FRzjtWkv0Jn+AQP/eViNtuazHN93Q2BDqCf72H6dg6++AaXfoSOelMw71wL+7+zd2bL
jRtd1n0iOBIJIAH0JcGZ1EDNqhuESi5hnmc8/b9A+/9sV7vt6Pu+YVSpBkoEkHnynL3XtqTnRvlw
rJvZi8uYTi8P8Em5Elt/b/TbyG/B6OmteTPk2BGciRS3zJ2oyzgIn6KAy9uOAAvJA45ZAEAs1VxR
GQ0oYeCst6PCPVBw7C2CYZkzJb8Wtq521fQQaW64NW3OOsLQmgdJmDAwYATaOYLOIjvrmLmLqszO
3WzTo11e9mPf/XaY+Rz/K/iBamfJVsj/Ui0sN+Ufe9dy0xoUz7ZwlJIWJuMlbfdPN+1Ae1sL5tp/
wGeHpqQP3JOvyIGYW9nshSlfyjrba9o8PvTWZzy7040JQpCGMoibufoQMFi0PKWHJlKqYPRR60gW
EpWFHM/ZQDtbmx+0qYmxKSmN1BHnolnp9O7kCA8d2GsPTCJxeroi2plA+SMa3xtk26TDWrXruU7d
r808G2+qgrXMsOt5O4OhP8ugcxnJDT5ylvm7iuCctlYyE5WEfKkxbvoRBJztnEcoIp7KUahoyI8e
LJhgFNFcNFWLFxe0yYyYaT8YMzJIMyAjcNi0PDn3MVNQ5KqpvbOJKK+iTtv+83JhLueJnz54cznb
6EoKIp2sn1aLfIaWpIeB/ZCqud2MsT7eViWr5xsiHv8+R9O+E2aIZB1S2NC2JLCGp6KJunNp6aaH
myl+AEsNgE/bEHNIwxzfMZiG8kX4wsLCF2hebfbuLeZaHN64/ApHX8IRQS0xKzjpVAYHvwhSpmdl
60myiPYghTkTWD1dk8lInnQUB2nivNd5WBznPgw9kkjzs0K9idWyeWwDv1nP8LKhIDL+o112/OfP
SHfF33xItmnrupQ2gpefP6Qhq+ErmoP1QI3IjgnV9y7SL80sumMd9mLHe74pGScIGKDwiW4eOa7g
FKp6naiNnqVOc4k7T5oObJs1Qn+Har1WJvCJ0i4rukCuvm5jnQ6RO98IN4eq7Wc163auDvSw+yNO
3Ru7il9RrJv7ojmHWX8WmDa2TRkih5EMEZwAp5DK4Ak29ncmddaeVXF+spH/1KPhHkp68zPhqee+
z9Z66QBCFQu6hYoRzGM2YtmLp9vUZJFLol4weWmQs9BsK9zCBBCaO+dMYNZBeNRBDkcBC405DqLw
TdMtaw95pycJ5xx15naCKHJjKyNYd1NoPgkdJLGRzOqUNSV5n/XEQnLEhdETJ59xvpJYasJ+QII6
ogESrVc1uua5uBBXDOnf1MBjOXDW2YxDbq1qB5c06VHY/TOFJz5X+gk/oA5dPXCVttcomu51cwC/
5NZ4lCD4kfRMxCkcgXVTqDOyme4hmnF0tD5ep7ZSt3OBry+ORHhmUPXWGQ3LRgPbu0i+S7RuH04C
c6slaggFrLPPqAmBkNqMtoxfexgoY5bDLfHTNXhylD8dfa7rDkTYwD0MkoqA5Oo2KrW7dNCdu7rS
6CaHKXJSYhXytLlF4HioBGqdAitfYRf6ESdVYdGqlrGtHSG7HwSBoi9GklkrXCDTBW/LsV6cFdEk
Xhn/68/DuIAj62YNLXri1ImxbpIRwDcMk9tWoxcaO/Z9Wz5nMovvkPLdkqgAfcxymTo0rDxBtlsQ
PKdmJKa1Yu45mJHrwaL8YetAzsC4w6mk9UXPDJILVs0w0sIz05RiWza4Z66/pYe6s7P40yiy4kB2
8mfOI8WxV2J2dVycQQkfO4P6M9USMJuhfTSMKduGE34Kuw2QB42BuOHDdf4lMJ7F7Oen2DVMjqO6
Y1nXhs1PJ1JUp+AWkx7Fo6I4GDM3xlTU2ceGjsotm9LDrK55LLl5ZyfaowyZr8mqIRVjGKvdRDwJ
aiFFRbHMqAyrhu9mdpvIv9ey/GLKOH9axIyynS9CEucQ4Tul2RBK4obxe0aOMlbwKfNdIcunNnas
nWjYt6/rrFG3IMnTZjiEPjjrIOiGOyfxf+2d/kGkhvsEg2xbcJlv+8THTQNeGYgpXGD2TDIQMFd6
sndIq/aJ+qE706Gp0dNtMyxh0Jry975ehvDUFPo8zQf8PtjbGmPISZsd59avCtSsGd68UlU5bxzk
d1ZnnMASMIdwXcjMedC92+V8wE0+Pym96jdpQIp8NUrLy0uiSMkNmbUifDbmqtonoCbXqTbGT5n/
qNzlb4tZuxl9Jz24Jgi5LmLeVPmsbsIOLr2eiRt/0XplwjjHPnr2wamTOyrF10bp5JlMMjkr5CCH
PiSYPJhEvHE7+zNbZoNBBza0CSMGgAbjprLY564xnPSlnAliFPwpjm5GmGO1siiZHlp99rDjGjui
PfCgWexcxAsdjIQD3ajPVPORVm3TtN+BcgW1aWf+rawKF7eFsrwQp8jOCaEYtq2GfGVM6GsM2kvU
g6bI/VLs6klnjYNXsekoOopCWqdcPhFdVyEw7dF7+shj/SK2SD4M15GBbnPG7YVokSgPH7ksQn9F
Sz6sKiZoZZfsU5DrK+ylr2GMWKEahcGwvmE0EuhkTKYuZ1gAbX2sJhCe0ZJb/jlYqf5YqDbZWYUR
HCN64HeoKVBzt1BKhir71M07dlz/QysINPBbnshAJ/sJO6axWEROvpklt5ETHQsksc9obr/TsNFv
quV3beWe3GB+QP9gINVW+KbzNtkE0F5Is3nJ4D3eNaKBVxcatof+KiVlWDA6EZnDJXSTB2eBdicF
x28z+fLr4buqHHWJX5ALBsewQcg+7plCFJdI+zVqQ8drmeacwpTefWBjISOd11nronCezTnNMCu3
RCzFpA+ggLYQE6sXDckcqmn2ShjPCl0nRvCQ/ZcUSyK3FyoBULXSa8c8PgRW/lwGBb5KkYtjKZ56
Y0n4KYzo3emzfVXfMMQp0JJbzrYt4FEbsXOaMibNdovMbE6IUwU0iye7jS5DgDJM69U2wJnF8lpO
L4nPbUdxFIbt/FaNyLigLeTrzCJ/cGIVPzORSphIvpdjRkyAIpdIxta5J5Hs3l7EHlo/pvelWT92
LcPr1K20bWG5KekAYCVcn/Yk3HdqMg09ftDFr3lEjBQ+OrgSjktYez4I7pYeFLjUw7dMtytvGHr7
PrZKeg71r/Qp5G0YlC4BbVGCTzCct66dqp3Zmw3mDH0bBa3zBCTMMjD/uQcNmdHZMcPn2G+1TRns
07it99U04AZprOykcJevO85PhFGY/j7TnGar14x1cSARplMSRGUVG9EinkzJQJrRY/r3o0Xj1Ozz
9EBQdrvuCJI4mkkGrc/C8wsEDIV4E6HLGaG0tNXwGBRouaQzjTujn44ZIXmra9k8WR9tWtYHDu+Y
J6YEdzwovFyb5C2uO/QAu7KLP9N4SLcidcRZVmI1a1DIgbvB/ykAvKmJJLqhmm+J1iJGrKwMEH8m
xazQiZbWjXc7t/d4At6Bdsq9QK50cHWKBFIQlZdE9nCrx9W3mWbxRhjZotcbHpghuHxo7j0PC9Z1
0Q23aYmAoMqNr7QK0HZhPHg1p/wuWKwDZlmxpplJzaRdbV33BSV3/gbkZQb3YonVGHbNnigb+7ed
8v8mS/8yWTJoBVAz/M+TpZcfdVbk7Z9HS7//m99HS7b+i2kbhqsMoUv4VgYlxu/TJdv4xYQnJWwG
TOieWBP/A9oyrV+Ezpd/nzpJjmi/D5dM+QtDJ93lT0ChCMu0/zfDpb/2h4n5sCz01TbfIHMv01wA
YX8+Yzs6PvWIc9w+UO6nw1nUiC6zPqCUCbi7//TB/M2B/qc5Fs1nxWyLn4qBFv0NyrW/vhm8zEoa
UF/3E+6TrXRoINv9aHh6ZUQI63iOfm0agSBqU4npxs2dt0obD2lGER/12Td2XTaegmJ/ILdvaAFr
g5xemwkVopNHzyTaPjHtsDyljFO0xAiWSwYUbD6Om5hRxyWCNIa7XATOfmiE3Gg9A5xeq+//+Qe9
dib+dIC+/qAWwzqBYImhlvrpU4UTmo5G4rj7KTD3Y0vqIptDsu4iC1Pt7CV6SvRmJD9NkX6lZAiU
Y30vojzzrukhEdCLAGdsKLIvRsf0r/thTeWHFp6YnyQnX2JSEdh5bEIcjjGXZPpr0nESJt69Y9wj
HeOA62rB3JsS+6txszir05hzljA2elcYRziiBat5/BJhN4OhFjoItvIMTmQIDQ3yyjqtMW5oNhEf
NGjxrhBNgJMAlbGbaDiQg/ZtqnDShQECI04aOWcO2qQhDAQ3phUKh81FZ8I/ib70eEKcOdz3ADSQ
hSE9gsM2zT/Qkd4nIviizQszbJEcdqQLDASF8mM568lM3gvKUKyt/QfkMZLjFP34f7lWP3PnlpvS
NrlOlissntCfbkpRm6WRtbO7D5HtMPvxn2Ij+QYmZNXnSC9yoKBI59DKBCZ04Z5dATArsTSKxF4N
SZzftTs9JYEO3jIUlRDCu602/iDlml4bx7QcpEpFLGYD3kKaUF8RTq8WbhZI3GBXl2hTiXwNts50
0V97kZJnEkRfVuwCPoowF1Q2mNy44L5H4biph8ElQtT9nobMcHGlvqVhfjYLyEtaBFXOoUcZWskp
k+VLN+T3IJko90dUSVN/jvQEhx9w/AaMAyqMnlADHJZST29jX7vrZHu2GNGisjewc4P3LPErSTWu
sPJ8mbmwoHK4F4FpEEQZlocwju9cl0mWmT6NTfJFgX7kQj1kLnfMv1ynvx7Uro8U5BhOaozAbRpT
f1070Dp1EMIHlyNUOaxrATLPCaxpu7ipWvnYmsnbP7+hvrQXf36IGZsZrFsW8IiFgvjnpdHqdUiE
Ou9IvhnTEoXlKcqw9vCj0bV7LaP81kB/vghE35KJOziiBezZhYQMkIPIiYKvRt8wD9v33fs/f29/
d8+6wna4WxDh0dH/67cmGRPnGSzrvU2vvCnCnR3yrbGT4RqzbMvrMLKRA5P9yzX4m7c1hQ6ww0aR
gFLip2tAyKN00oFpXWalX6PlPImS9cAp4q+m6vxNMJLk0jhP//yz6uKnTtty6SlBBdvksk39tz0q
DnTpDjy4ONb13ouCuwCNPFyE9MzRimHEwl8w0VJ75rPf2E8JGh8ORPRpC1sgW3UJ7wUK77It8dhl
NyouAPGwyPgiITKX/ybV3R3nQagi8QTIQOAJxNzHaVVl92YTRV46Ra95rV1yUx3zno96srFhAa/f
VLwvk2VQg6lJYAGmb+7NexSrZA+qpqNTkh0YK+JKAMBKt2RVfAsm4tHsnOGrwWjCs7EeVwXKdeXU
n614TspkWPuc9V2/8qHt0hEhe+hbOyBjJh+TsHVECwmuUpbFxPVAe36NnXXSfZnQrCKpEMXYxknS
blWuOkVm6LQsPOk4n82AzUDAYB0nLltZbcHKkeQzcoI10umJ6MXnTl/+Llvryp2mB7tlz6k09BGc
zZ+Qh/KNwfMhO8h4UxOiTgyqnjUhsBiqioahuxVOiE88YxrSYXQbGYOu0jrz/uWOkObSlvnLs8k4
W9e5EaXtKBf08l8fAF/6aRfO9bhHMtzjlkBO2N910zwzdmsKr3cvjhix/erljUHXdAXE52YeiEKl
pKYDZTL02qS9Qy4NLbSV70Dng0vCjDbutlnMRkSt4iHt8oaOOHHMsMG5kPpzFzc64lrCAcCpsaCv
2w7ZW0gvG50Mel7N+oxskhembPamJpMeoTXBOktbsYJmvvEXsp0xI9IsgpBMrOmrzdXRlowyTcv9
XogDs78H8rXgDvR6yaSr3cnExHk5m78mGodYiEpPY+lrK9YsbM5oQJkul/OjQZMytfIHp6LpC3/O
oOWRWKtSl29ulw5badpbi0jSVQpEddPG2trCs8WIjxKL3JlDO+vk2MLS13LE0CFKeqXIDapD0nAy
47mZi3fS9pjkN9YrCCAfbWcEMEJbWIAe1H5tHfvk/aVJ6aGJvK3m7jBmfoRV2r7wvsQF2mA0upoU
XHrMVTg8GgRJyT7Ckp/BPEmGm3qKu/XC/rNTPirzpR2I7RkrOGiV9TVVZCUSUrDNy7pb6SVtOsC1
2cHH8BhSWHu2BWpYJfqWTPCSjGpai2M4eaMv2Z3mkXO7WqPWSTyBhG9lRnO38el/awHFF2bScSQj
wuLfelJNH5RmiAPdbAUAJF2qU31rEmE/+XEPdyokLAI/Vxeo/q5pymjbz8yREwS4Fc2Jw4jxmruB
WyIqoanC445gmxqUgEZWIjdmkBck8oQaX8DsYnM2cO86hOxuCFEL14meoYsVi9c/fJmD9DG2qlMU
l4dYhWQyLknAcRQSEoMKvjLWGD23g42EwORmmHLIYXZBFPQCV8wAswmX6skpOk9O7gUZCiBcrX8M
6DF6pV4/Zzyuq143LuFga4e+SU56I+ePvANbw3/DVqJ2pW++WJV1q/Bgbxo91FiGjB2O5aXrVLEK
ykDuRAjIwJrI1Yye82Q8caAHnlYIRjtp+TxKwtNml2g5UBrw/zuddrCs92bCXhompIy5mj1uQwz9
iI6o5SdWFNiZXj/bdzg1T3No3E19tyk17SMrxgtFK+CZxMZXI6mexgx8jt+/95LOn1hov7UQJ6se
j40tDrKnQrWoVgrERNu80x4Nn5V5zllizYAgEsylhJZe4oU+gk38odHg6XedFq5MTZ7nuiGlQOep
bnXiEJJo9qrV+G7w2KzGhPYoEbpgQGKCYLHdJxmG+OK9Nsgupi2B6D+bCBDxSeoZU+PDbRmQd79W
rDaHeuA5dsdmx6j8Nq2qx9yxDpft4IY35YSxHc3djRjrrcKFX9rhS5L1PyobR3wvfIgWBHKPp05V
723VPbmN/JaYx6SajxUN/lXkFoSrTBBniUZBl2EPrym4vw5Af5W2OyupbueROPY5t8FS9TlWYjSA
hFk9g9Qn0DR1PxKnIjU3GR9TF6duZuNNMjIiC4q+36Ys9TkIybsWivh66vFFBUS34CbXd5oEeoDn
iATO9Iyt72nQAFXRsLrtGwxQpUzf45xPJzRfStzWZ+ZoBaCjUniUtq+uZDfRYpFcSs3N93axaFD0
6sIAlPYWpwPi5PYaA3amSJ7PuXEVk//N7F+V7MBkV/F/PoN1Bulp9A8VHZPY5GEuC5wlldk+w7K4
LEzfxGjjNc6qdTwwrW0dZ1PBxPGa2X6mz58fgHbCzANj6M0zJqss85mfOx3BE4BWoWojBAnjDz96
qhu3BRPIohkalzwQgkNXt1LGjgxbaPhh/ITeGah7rY6JC38rKn2IggWM3jaBUtBXxdpizLjpO4OQ
OkJnV8PwXKIgwWEHYsmdO9yph2ig4ZdMiJhHrhVajO9a9I2nvNn4RE6sLRpBNH8vo85eHYDJBgYP
e0vn8guYRxdRZ8FBNdkuqSJ7Y4REEYYlRmckN1uRCdwfnPyoI1eAWpE0z8Zb6RIIhHOmzEhULNg3
o747gfs4lkbwach1nwafmUk2GVFKqUc19dyWWeTRYVsGKMNR+s0rDMpP5Np7VS4oIF97AbKDuQ3A
Emd98EEFfXJGl299PT1lLC+rKXXwXDJpau10j1+bERHHyCQ9dq79FceSNEQH5VfTF68DfAwa6vpm
yMPbwgjf/OCtkSf6hi2+frPwYsPd6eU40vyT++u/HaaI4G+2twbIyjSC1jBcSoNBtyYvtLy5SoBG
B8NrqAZURxoJpX0MfLa2TYfQrvlZ69JthHCOUUJKxgN/ngvW3Db5snqmE7iChz1ymNdiZjReCWsj
K1PfCLM5zqxx9CJEzQUmWK12v8blzWYHTyjxdi9h2daI1RGeV8EzScf2aCwZJMN7SyQNW+ebxGj0
RsA5w8iHbJjrjWa3YF+02fUGkyU+r7PsPQHOqbPnDtOSJsfkhxlQCqHI1X8gicLfPH3krbof4KGv
ieWRB8BQb62Nsh8Zb5/3WzfXaHRa2jM0ZGBWot1MQwmthYJno6NYWrMNpOvONu+T8iTb/GDWWnXU
OLliO/aVJXZCC5vlAFj/9mLNVstQNqMxq6wL5eq8LQxj9JxkUcbN6DJWI2nKQgJb4sftjuMQ9sfr
r/54CZYGRRajXhQdKZ6jDQmmdyDA56mzU5aD2xrD9FFV1N/tXNwyX5yPYdXOZHFHsYd0mry+5T93
sL4CAxp3KJr3BCefAidDwpu2t6HukmxU5S+1k0VboFLtMfKxDcsBTk1oM4xJYn1HqPdNaREvkxtr
dF2gjlp5E8uQOzR75hZn2zUT+BWBCjF0UI1YPXQqLUvWQrZM2XvUZ0BXAi350dXR/TBnBvDw/Afx
3Td2eMGVRqU/Bfe+P95QJo2ea5P+UzTPeZM8VklEYGTxox7GUyRN5vLyw+nUN/OIdO6NHD/w+Fnx
gxCNe9kKT5dDxvHHdj2igJBXJDd9p9jXu+cRlgk1FCqMpUwxw3UsZrY+mmEOcux6gsWjTQmLacu7
wMKxNqWbfePcNx0xm0zHATr7podsh+BJz+COoIlrZW4eei3tj1hCR9L3jh1R1UcF1XNjdcWLohL6
zYCfcKGTBol2xiOqRQWz98nxj9eXfEi1o4iSW+pu4hg1blnSa3cmAX84kTDP14jQYAZktVpVdfEU
J+0n4sbutxvm+qvrvYJITV9Hk0+dbQRduLsyEUIoCMfrrxyzM2jzKDjeBAs3tfukZO0g55y/yyLT
gVeEBwba70FM92foge44/i5fGhoiTr7i3n/iwLQ3yYIC1GlBdg+eoToR46tcvl9h7aOR3S3Hm8rM
Pzg6E/2doEWTSqgUhis3OcQZRVxUwLWsKN080wBuLXJrY8n5V3MaDtceJsNgBjgF7PwGOnqhc2CL
rO1cd2+c2iiPBFQRNd8oor1j/sBg3dwMiuMJ8Syruo2/epOGHIPMH2MfQ4eo+QFaqa2scgTaN4OP
NykxjzbHy5rcb1AcE0MU9YUYV94trb/rIdEvY4gkcEDNrN07hanjbufIPff833qkplUG8qCU2RIB
wpci33jW8ea7DhSMpYV3bXNpmftEVto3RObUtXgSViKNPxs/+SJEcGOjnFcjP19c34ZCI/YX5/NK
Mhvd4BB4iCWRkv7AX7KnO63vF+8iu6vC80zcUiSIT1ppZUR++hgQeoN7tmeYu9aVG66VvPdb1HvD
RAkXR+UHsVGPQFb28YQnrzYS9L3dR6YmFBO9PKS0yM8yOjPNdMi7lMxnclIDlQTAQD+1/WgKTlDL
HTPOoVpXSx9TzaD7Q7z1dA+Y14Mytsa1WaPuCYRj0UagHe2QuuchwU8Po8Uz3i1txaEI3YVNc2nt
+ldf0REgmQpIQ0C9TvIPpK7mlQjLnT3xcVuieNE7cMSEbdLDSIZTbUrM2S279lBjLDQomui5Mz2s
bcZN4II3Smvvx/4AULHTebivlydkpYnCqMVlHn9ruRAoe/MXKdjKYjqDg4VC3QUvmQiIOHjkHmYT
G6U/lzweCdBIw7kIi8ZJhDKPmAjnAeMvwbkMBRnFuk92TBcjVdF71EUXDYnbb3ddQoJEpgsIhSPV
yTAKj999zTP1Q9j/1ghJiN5YzQYTbZ+OI/MHHBm+85TGZsNtwZ9xaqu4oWB7kPPKWxnhcqReOjF2
Zl3q2vwELUSPxy9BDogfkSZuc/Mx7Avy40J3e/1IicIdNgYiDxqVaBOpc3J8y8v/ViQf1LYFhU8f
nu1s6eNqJPWqBoAgN/hmaJPHbBxvY8zZm77gLAdRGQu4SCU4pRlfPGCbtEz2Oc2GFSoJuZm54SGi
cV2vze2cZhydbeLBh8gTCR0eTcHjKZJOAjHOqBdII5UjjeGiNMnBblPyTKeEtlFmHTpm88diir8F
Jl0YXTujjQDeFUNVybCbOVWypX3Pdhzap2rQw01O3BhMYmfrYhIksSRv9/AdwwYde+jPPLQRzZp6
n3fFkqxQANEcOCkQzXjQo+lQa9ZbwOiBU0G5qXIfInXyfQgShOcdZtXUmb8y8UzAs4s7mMaa5ibf
ooF8UYhfqIN5k4S+GRSRy1Dau8ygOydi2kqzhQeaU2Wz3Hj0LxCJQF5eZjKkWH7RXuEyD85TlMrb
dLYujc9tSwHVpFm7sRGKS61bPHPcY7OZk8kA7lD3Kwz6fS2RvFeXpjE5CRRQR2ZW2q6+MVgqMRRk
cu0j7l51ujxJaWprGvYiq3ZSImUa+xSFSUNfTSPuIumTlcCCyiLTfPq+D+Mj+PKTc4sqNuyDV7QK
5HQqqTEwBrffEzzKFJgFvncOyrfCNQaLmp+w+VGVcDSmKDyhkMCbhbNsH5s0SN142GusKUQ6zzr9
B0ZtDLaR47mlvxmiB9IDPkD5HNli19BTDxz4zy5UgJWgY7hC3gc1iWNOY04+OGSizNw9MKNDUe1r
IaGFFlvANLugLIsDk4LXyGwvohn2BR0pXcbwT52oZepWFTsSkrkeL9hOKMYCbKWDeq+BO3pBOj0r
tOl6Zn/0jvZZt0Xk1bpmepIKrjIOSqcsjOKIVpRleESccaqLX8sU5380jd9sC2Ru0yeH3kjPSaZz
rsl1JAmkGa561dz6rtxbrXyqwF05MwqJKr01pujSFSIiRyc6z26sMKzXe7cWoJUL9V3v0jegHOcs
gpfu9kh94pT70RZEmoqZQJ7IetP9OdgOTQV+xKx2tGzjUzYjb9dww5ktKgJu1IKQWsoU1V7IvQlI
Quj205xNGzSwP/xZwpkQfoVMV+db9QEvHK8vgagwtv7x+9qlrVkVw1FrCudUVzjnkKg81HwHRz1L
J88mbolkUm06NSjmWUtg6LIurcZZiGMRIm5bTah8j9ffI/W9Q9EPi61zMrqLRn72GcjiL8iZ1dkb
xAUDOjoZbFBs7NSQGqtJM/QjOfT489gx9WOJOfB4/dX1JUnQPEXs3ZsUNf3x+uJ3KdKsBkJHGyYI
dP7zB3MYnen5j5sA6AN0dWcbB8Zj0IEwwRxWIQviyUsI7jBpi+xRM6GMQrY+Rs2hYzuyTgJN5oZs
UhgDiwv6jxfLLdFFm924uZqxNbP+TYT7f6KEfxElMEJ3GJL8z6KEEz7X7jOZ/qxK+P0f/f/4L/0X
Ard0hJw21ln5h+PVcX9ZuuqMXAxLMcxa5Aq/O14N9xd9GZQKIQwk+br4w/FqqF8Yn7iGi8D7NynD
/0aU8LNdxXQk4gfC7ZkQY1uRPw/7DGWENf3p4DgQUpCnFUnlVamvOzVqBxwe6AKDo2XP8Gxs8ykr
U+RWTh7uBZ1BLYXwM4yHvK1ZcuoYUp69iBvdAqVwi2xRDTXrgZGZazoW+KhGZx0m8WOCc3Qz0AZe
C9VilRUEArgR0ZzV8KOW24j66+NPl+Rv5BDSFMuc7i9jDElv2kInIBUzDnHNRPuTw2Fs8H0k0lEH
v+aUWljAKQAo7f2qqQHGcSgFkIYuDA/rmlD7GtIHXwsKx/TsCvQDCSR7wkxect84zpYod2VtEZuW
xETALmJBkkRrzia0T/Rn1dqNx+j/MdfEd3OxP11fcKWplXJHsfFdf2uqgNSe4UDk0jZFhO5Byck3
meqzYjvN1J3YjokV07p9NJN7P9nM4WDeDie3SQK+d/MjMcpqXSeTi+uifnK0UD+q5cVtaRVkoLsX
Md31pWkHgYW4sA+zdvnjy64Nr4eKKN/ELalngFj3RiTn4/WF2jWAcecaHjqH6nh96SNMWobvX8YI
FJ5vtSAMdQURDNLpe7EvbfmjL9iZJjMAzb+c7eE7vrHVuBsSWdpj2PGZ5a7trwPF6lxqQbDLlXsb
FQlYmrFzrKPRVegHSQpGIMlm0RaXNBmTI/mkzjbK0geV9v6xLDKUacrgCJAgzMiX386t4FD4n5fr
17TSpiSbbAJP8nAXGc39uPyFhtuvCYZuL8eQaQqzClrntDcTOQGlB3icE247BYekhvLXuYjv0946
Xn/F2Es/Nq+JVvXbVu/IpALKuA0IMmrSal8GM9qOaems+O7U0xL32/WgjT1OCagepjFzEGnJ2006
ulVVwCeiG81xMvSLaPnSLOQWkkd3dhWljQx7cBvLS6mojq/UiX6hjHQF+JCk7F6uX7q+wI4khjib
tS2qqAumdHQjV3rJ9aV0vvSlNQSwljLX/EaQCMeV4awsbqpKjPY6mmfrCDymXmOzgPpNurys51Nk
uN2mr4xTXdTntGkLT0USkuO7QMm9GZnosT92zVET/BicDGvCpLUXMKjAowYVH9rSXMZXbLhl7ln5
HB/r/jQsXYvAniOv6B2CgRv3xVVEm113swaxQZvN6tDEbXgCgaKWjKynICZSJLWomMb7LtOjYx2h
sumyaFe5QNPGysHVDVqWZ2MPHoPxYDoO7Ngubx0pjfbm2E4wwhlAQ/P06JnAj8RQecj9b53Z6dvZ
Z1hGUkuy6wIohcbSbhsFZaBeSWxbYMm1UhXHckH2hODdN6pgOjfYBy6XPAIOJaHJWrbfKkU5C4qk
DS08qAgX11kf6isB9e0oq63TxebWRPKPI4mcDboysmyJeW4/wF5qx7HbExiqH3x6UtiV+lM3hOku
jKCkllN/sgDgoErdakP+XGXzYhAFZ9u0ADWVba7NDDF6MLgrlZbvxhCS1gGjkqZ4s/ODsMZjSEYf
Lsg9dzHeOENnxdPpxdGrxCyfwJ/ug8+C7B0mG7yk7gMLB3WxNVOAp8gyrwslG2a1N7N+41dWtZvH
7NLY+BMykdQr08SDneVYrRkmNCEKl7aYei9xSgxX42gRatVrW6NMIe4Z0xE0r3FwacSCDDiOSX5S
tHjxaeLQobGFbHeTyP5HXAjyaYMY3mJ8BgsZbtFjvIU2vDYdt6mgrYsIoDiEA8Y9fAIgRGwKt4WT
40TajIdDfeAGS8hcMnr6lZokli55GihKncp4zmV6xMOu7dquui26qvEyx/8x2Y9MrL75LYsvDKnr
bT6l+TGN6mYh/n7LhVCbKg1w0rgm6dQ5YBI7aMDL1orG0cx3CQY9ts2W+4Gatm9Sf92FmHVptOOa
bLZBI1/Irqv3rBP/j73z2pGcSY/oE1GgN7d05W37viHa0nvPp9dh7worCRAE3QuLLfTM/NNTXVVM
Zn4RceJuKM8tDl2m/QLg47LiNLtk94GUFaEojZzlXDs8GcpymNZ0ck/7hljsrKbfJmS5XQtmqbvU
NF9IEaYyeEwEc8TSpSNx4s0ZtZRpWYUY0Gu9lwmK7hTWIjvNLG9ro+l2as/Hq1Du2aRObqGLJ5Kj
bypHqGTw27j60eforJqQLcI2AXA+1dhtC+2kaxUKfI+a0/WAu0zyuxV/Q+FsdiYBQDlnTJgsSJeF
qqkGfiSkCkXGf2xOhmEHqVxvxNn6nJLSj4U0uIFSpIk0FAOXAp1LZYQHRUx3NZAmn3Otp63wUwif
KIlysW1mInHVvE1yBgqSFVyyIEvphqxfcFkTmrDQwNYQSBOzfYmG5tNoGAQqoTLbwgRBIxcS4J7Z
sOxSgUgxGLlIGSl0hJ9qF1EvbctgWbu4COHUlC1ptdsqgF8V6E2ELSzWoyXb0H0K0IntN7iNenQs
4lfDwiC6nIUnIGwzx3RBuOnt+ueJDtlA3hOWdkwBIrvOuRdzCyuL5rTMgDWd/17qOHcaA1VCRl15
PdRoL9PQ2I21EsBYnYF1QY6endl4n7iYaSZFTQOsdB11uX7Qq+ykGr3XZZnlNKbaeI0i+OtS5isd
wRlZz5+Knn8ufcHtwW5PX5nusqZ7Q9Ncl3KmkzjdM2xY/XjhaUFkojcn5zrvb6LYZBuhr0oy3+8a
AMQ4o6soVFGHNbJbKBcplYkdiREa5jZlyPE87kdckbz9a884U0Yd/lvBppCiA7umS5b8kii/ZOUF
vBmIuPEyhuZbXRChb5e896j0ACLt0xj+yhQA21EhNLSuK+oGQN0CH8h4TWQLvEgPPSIijnad20y+
5tQmqWXwilXL3FTV+MjMJ3GVQf3NYNuWc0wqwRT9xGJHxp6mh1Kgo0wjT7mtQSomodncbX9JsqmH
vsAG0AWbztSoMewVDz8YkZFYLT/KllausQM+FesJRTclszotDepNmLUp8j9b4D6o9lRvdUfDqrmF
PKpyLqPSEeyd6pMp88IwKyMAzrxtlLbSZKG5ieH4Pq+wfXN+Nkv6V6Ze9Tog9I3e8jnVFnfQKwMm
ebmXrOy7NVHh4Ze+qhqDvwqdHDb6qcskMvFCW3hLbEIMThVmxTRxfhh2U1e2AbivlNV9IaPfNmk9
YWQjdg0OmCgtQj8UKDuHb8fAt8lPRgKwq38tm/yTWSSoVfbuSfvNm/4AkPKWaiBnrAwHF0J+luUF
RNJExBqk5ngfnogWs88Lk22WSe40F8zbUFWXgbmflEabQlP8ug4cPVRvxiJfEMqlbV6I6AOpgJmS
vqAwKLbloqDcThC/UAkco4AWDWz4B24uJeL6bZlMEg+FfBJMoJyUr/gl2BinYyQpB/37lJnspdLX
OQM6YyQfetcSAVcVtJTOJ6EIrFyntyrM26tUUqgnj1SHZmY/2mIl9ptA2BU9xVplLBMmbaCqM85m
Jt2UL90MgJusfFjoZ4iGkH2Ktaq2r59keXpm6PZaVMEDoVrZtrrhk/yz4RtLzsRlegbwuzEmRE+F
EVNMNSCRp8hJIdsb+Hd6ruBYAY4gU0FEJBJfC64De1Q1DKiRFHM5db42y4k3SpPoTm13HoiChLzL
fsGU0k+XlrGCxdxepctAaw/KQitWXZ0NRfWCUNagixN7UIf4qEImcaZChmuEazqyzJ+y/xhb+Yn7
zUaxyPLoWv9byQPtgxOf15jEVEvP+44956+x+p7CvDgoY46xRLdOFvBMIb0tbLPvLduxUml0t4iX
uyTH96TJA1sXQWtG2tdC6qbHY0DE/hnWGvQWNqahVt0jpuNCJj5hBxCZhAKm+6utr5IXBF8UMQRK
PTSXHUFfyjwCXIod1Qm9uJBsQ9+OQt5baTlw369uAI8lbVeHaXLUK+VzlNJ7g2l+A1mWk5wWn4LZ
nH0t1VH01NEbR2adeJFohGL/xISeopJwNyVFvV10q8cFRN/VKmJvYA2Ro9IYtQZSkjh00jLziXcy
dj0k9hqJyKRXiLgCNL1w8PSBCKYcJrzUIhvJ0Eye6qy8Kchwu0a6jin78YafWWsUY6MWxtlq6Bum
y/oAVe97qTFShuupSgOrTKWjTVQPQ2prKVh0vIl2FVdZEsmrovbVKMPLRI9wUOJ5zNnENBE/9JSr
vliyFna4ej0rs95V+CGnNsR7gRSflzSDZtmlmOpnOUcgGTRhcppQYyVnNMAd86cXtrNiQbQsAmvT
075TVJ0EY4EynsIS7lEgwv+sZ3ND+Df3FyOrHDSDx7ReX1LWQt2MnTaoZuw4nWsUxOggKsOsKfRL
KaySQcaeuG+bs9kT0p+Qb205lj/CAuKrIskXyg7ZtqUSZEHtKdOVk9iYX0E43oyEAKGesUoQb83g
NH8lkoGLPNbeNBVAphjlKRsrQBXSVO4L9rtiQ2nEUmz7rKBGC3MdEPzVW1r6nM3wR6nDmcVxCdk5
kvTD7t2dMwTpGWiVI0y//Ry/QWkf7VCWnkk6D9g/9300flVYM3bCvCUPC6tohM6RUmqCFTAuD8G4
bkokVbXTMfvqWwLPufVVgvJA2KQCDdyqW/a7fhzR04Uabw3LnywpB6NPdlL5i1NvfhSQc5HykV7b
nRJ27LhzHQRtVn5pAeiCVJ+vgi7SwYgzArADBiBNqX1p0Tf6xJDUZH2fezl2qwCTSNPH0IsphnEZ
M+/ArFDbKg6UPlko6Ayt/jwEK4cEwqCiAeZOl3TTwUXfDBOZTt1qbgKFZYVCTWFilV5Lf3ZVVD+K
3v/InEXUfNUMYFzM78PEEL9NDC768R3eMQ2dkj0I6VlOBp5DBpBMKa3AEfR3YjRIFAq3sMkQEZuE
16xdtq3KwSGDFAEx94FvzLYpYQFrzfSVybtXpS1Nj1Mz0b3KJq8r08jvgG8cyu4tzsaCXNu8l2ao
IlzGIN1Zq8QQkgHckyKYMYzK4bnnLOckIyJIkUGejTBkJYlOLYqCYaOmrFBldRcGDpd6hpiJqlA4
IjtsJrCDjXM6ccupp4JoqR7FsEh8PZe9SEowikegrLJgOa//z3eZFVt2D9+TLEiV+p32xgSRj+uE
s2euVj9x5Mz9sovE6LUUQDJaQnnIMJ1Sxm1nVUaL3ER1B9uICvVM7+0uW2sccoPLf30h00p+MY9D
hSETt3dNjxYncKxCSGIIzRr0247RI4N6+V1dUgbKKRHysazgCIs138L6RWN4wHJJSeOPwCygnkBx
JgpiaKRqV01kMF8MHfKptkC4ycUde/vnpATspQXI9PrsTZb5WLCJdJQGsTAqg5tQcyObgtTBhwX4
o88u9WJ+B4AjnOWOCwmZWaJuvmS7MRa6IyaYpoFCBnZM4JGoDKBJKKYyWn3L4JGb41csgc4uZfpH
VYNi5TaVOctnpFSnadoGtLKg/IpcbCUFeW0QoE+rM3O3mhN5heA6gaP0FwbwvpoQlR21KKR1l3rd
NTNo6dUnCJjAFaIY1CRXJOpRTsFbcoiCnhBsEDE+QY6paUwLVeqXpHQzWfWxGoWvcWy5x3bvcbRg
G4aq0Q2nRqMsez6xhsDDfSAthgwX549zeKl01ZtyxCbkU/6zcUv/+7mZAgZ2ox/QqvCe4l4d/CWd
x1+2FpFAjD7p6W/XJtLM9aI4AVJ3TRDKbQWFc8ihIcQ7r1V47PKfJqnYt+oS2SY3Su56qp3ovHdN
qGQYhpQTzc6EKjgJZLhf8EDMkjtC0sN3ewY1f6+7gIhpGqT7nKpR8Al7kl7b1iqPNODycSyHaWtJ
y5NSTw9BG9Maq4pupEc/lUo9DoVWeEy1u5bVz2qk3pLWUbT+udTgAGLr6rG2TOwp8EccVCN96BSu
loFdP+UVd9KnaWCU1NYElhuExsECwd0ADS4oE5Cz4C3gdCP0MaOq6aAVghNH3Q/0fU4tIthxJd/1
Zb+FPHcR12tNKX+Qwl5Kg7PEMnHiGrqvpRQgz9H8BfRcv3Y9xAE8Po9NIT8F0oOgkwtSS+G37eaT
GZoYPoVedfj0TC4djNx5m+krXSrqsGD6DSiwUiN8TFA0bAPwPVeG8smGzRnjKrf7NnytdThPfWxw
iO5Fsl7xFbisnui/8pCejZIWIKwJH5FCUxUnzrisLnqh/gpC/lCuP7Mwdk96mbh5z0JuiqDNwGLC
jyWFYqxpDDkr93VhnjBhSlM0+oNKXlol2sereK7E0xTG8g5H+A5bGiiXxgz8prAk3xCnEDuD7mcV
VLKpYXDGfJ8TCK2BWAppRGjnmBFiYi77mZ1kPRJOwH8ik4Ngqt8Ju1CwHmLOCkotcpdOnoVAWtam
GcgKC4VjNYhsHLq41RvsQlVb0W+TipdwtZEYuF3BHbmU6dSOGWMml6mDy9gyA0PgKl19SIS/Wh+H
2Vs5UyA2VGm9SalaLI0c1oOcMk0XW6BF0DnZYjPCXMavHMQTuf50jWKv0E7O5npuNowIED1bkTPd
eVTr5xUpFjccvCXZF2P12dTY0RDF0MEPZ+c6pX9bEZZPssJUevAxsuMB3pjEUcI3B4TNuKbWfUlf
aB8zXagHdUBhgZ5H2cMk7lmIdC9rUQnX6dO2Lsv3ssufrKYsfcyh3yp7XUe4ZTpduVXCK100Mbn5
YTpCOfjuopDcSaxKm3KeKHJTUuMUsMlnr7V8TDk2giDJwIkvfBBqc76CfVwOFkEIClSTE3Z7TMmQ
oeWZewgrKASLSxSlHDH6LrINECqbstJRgpVwdIJFmrfNNsvpFouXjlkacnLUG7TPdCLsaPUkAxYi
gPerRLgZwPqrGCcYVHZsLfm5FYa2ADz6akrYTzNuthZVxpn+KIs9hCU1031JoAsoH5LrLFgBJ5Dp
cYwAbpZoyuhEixegf3iscXQuFvy9ahzpNqW0b9GHCheCBbLd1B4sOY+AbtHXlST7qitmPDoJy9fc
q5vWaD7jfPquGMvA+db2RpVdswJ7LsEkKoehIm0MXR8x8xqfjVZ7rQHXsDCVsxH2nxOzH0TwZXbQ
xVp/GnGNU3BrB/LQs9wriW1Sy3aq2SPhuGMVLOHqp3NgD/JE+TjzomNr5j/JrGVkHphKySYnAhXp
1hGq7AYZVj3ptK2pjK99jI7Zhh9l201ZdR8bLu5JV3bxUI9n3J3PQSHEe7OaPrqkro9NYbLvxWzg
qpNGI20X2IogipdonEnZrMNKtXdEyVY6GYScjME/a9jFKQnIi3lWLnFtFJtCxp+mSVR29wYAwjyy
PHWUeydJ1Pk+l5i+Iuy8YtXf4kL0xEYmCtFRlCnuItADu6L5bUJhPPLmfY91Um2SckHMsAQ0O+Fo
iAP1yOYr0Ndg06Zs8Q2hXk59qz2NZJEvVnUusDOrHJxxy2xEETkB8ulAqQVSkxm11X4a8ODnl9rM
MO9nkFYQTo+MZltfMTHNt2L9bfTzPZyTezVHUCH0V5G7R6riyxQmbVOPvKMGZ1Crm2gfj39qcNS3
Su6fOC4H+8D8HbAQZVNCE0cV12yAyReIdESFAuWSc5wTw136u1qGV0ZH44al0NaEznygPjTwtcV8
pPo1IjJbjrd2jH/itNh2nJHAEHKLH9PyeYwjBl5cksACPgpyqpRgUWkQj5PmxaL1SoPao9QV3SWY
qhbnJ7c/ZQ5fQ5CJq5n6tsBQRGSJBkQwWbWDOH6pUAn8cH4Jl/TQhQxRl8p46yXl3iaRG63mbCWb
MbT0mnJiB9Gb7A3DwpiduKhviSKOnIHy9T4xbGUTm8swHg0a0xhfJoJTmaOKAazdG5DmvUaeI8eQ
otM0zltNC00AKG3txOWSepkRgPzIly1pJ7/qYGc1NNSPMtQYapW1vaBaJASCmorUjjOnbBjH6pQi
S9xb1YB+yAhcX0+TEfhLaOQqIRbDBFDY/qgCzxOgp18O9KbqInU/EtPQwcS31v55NaKtEpQHYH2v
6qjQGhswX8l1vxQIXlH/HW3VXr9q41wiLqlUlsEJQsiDYZWk7MqjIsWyR1iAXK/R4MkSg9+ghLxM
fmwr9erMvC49B0v+xeEKQj6gSdKxH1MlK6gzpcwosXchbSU7o/nJRgreaUXBvCTjBFYE1ThrwbXJ
FfUo1sU9TTng0Y3A5ZkMF9Pq38OVfdrOIu265kudDx8lEMpjitrtWglqJ4WevsKrNVChg+5RMdzp
cCIyW7qkHJtxkgQbM9Lhp4A+HJRu3lVaSWR6YPc3qtOjob3DCznHuZr5yG+YdDWVPBVc6rSofcOa
6SwRNX0b5sjSSgtVbApxxy1wx7KqfOiF+Lnqx62lwhpjsEg/UsUikDOeSfp1br/QJ5K1keqnAXK9
PhWp+1Yyqn6JBpW/3fZeIw4WiOU8POdiNR66TnUTctx2NGIKq8baC9LymEsjnLgYZyFkHWkNbN/H
lO6q9LHLQPYlVOToo5IfAj4kfifi8dYADN5mIKv6bD2lmdpup7ihpQDXmC3MJaYyEeVGjL/YNsDk
MOPSkQ0FtCZAuphxsx1L7EBoseEIZ+T3VBjZ3GsW7BXMzsj6VE40ZfodqoVE7daKiOnA2rONuxpQ
tzxzkBg2JjAQstuSq1RTxZVM1Ne4azl3AytezioHQhbt3hlUgxILQ/4qRjbq02SWbiDL4UvaXZr+
F5u5eFvkwjq3wuIVStDxtEtaOCmW6eWej9utNKYHICr1tgsYy42h0l56UfrM5znz4lS4tD1BKXb8
R4Ey1fOQddEJ29sWXpQrqmP93OiYzsJM3oyFdIHEuGlk47i6wOLe+kmjj9FId3jv2FyqteKFlUj7
uroNcd2TRRzVzSzjNGKlZfOf5AZhGlDRamq5XZmYrgoz6mBSdt2/JEv1WzQ9W2TaZLJGebO0svhW
dBrd6fSZm/KURMZaqtVvQCrWm4ZqpKiibWKBvl1R3uMvmsGhKGDrPc42r5TJBUDIEQeNIyyi7g4l
nusmJgczjvcyYPnppsAOCeCQ88QnESvhpzED++sGSXarZDkR12QMP1upHxO813QCn8kEMbNPCdRw
cEDeoHV5DoVdVvXDgfrnTU/r9rGfXpuibXcieyOnE2Jv0iMRF10ZUtzNXK8qwe5WMKQP40BcAwc5
79QsvDMyVvdjvtz0MZ3dYVw+2W0IOHA/sl5f8U6rKkTaNBTjcD13jxQGq5tUTbj5zVJ+U9b9jU4O
BVJw7FVjYpx1xuUBoUcCYkp2mYLFYMbQbWrVk1MqpfvqK8Ea6BkNpZ7gAxiJcfxYXXiwMeW90aq7
UUUJ5p9v/arI7nEL4J1e3EsvMKRQDd7OpF4+kStPhpYlPwthPc543MxCb474KdjgtPd5jo5i1ZIq
0ozPpMUE0JvpThfLEEB6z72PFkiOjJKXpIovMio6cdew0dq6i643vH0Ue7Jk4eTk35RZK1rRpHS6
0+xc7surTIOObcTUkdIcG2+HoNqiuiMay0y1i4mGNYsrV5CKN5zRFw2CndvSuJ10yTGbpPTBEPd/
1M+/B0FIcggKASeLQSZixWehxcPBJrZFlUwzV7WYEBRx0u+bksM81tQY5cgsD4tBvVVmDL5R6e8x
BWF2Ey3K1RKx3yXoirgGUCLaWjx0E/bcrjhYWUR6DXJ3oSX5S57xXneI74UeU2PXafhIVqUTvJ0n
D7r8lHZ7Zb40SIR7y2TDNVtmysrcUldulQVBQt224vpRAbLgtZUluEzq8t7C4sjQC9s1qRkdb/5Q
dk5Muz3uE1gxRjpdU3lxlIkGHq2cLrq54rZawV/ArXk120A2cT8TYKhtyRxz7PvBw6fOdKgKsZDr
8J7ohw08UH9e2TAhUqXxgC9l2VhFThP9kJxDwbynIsGMYBkEtskWg7tOZfild7h7pmH041U5XCGU
VUo3qy7vaDGoz38PIt0vcax5g6bEO5XiE4b+kbipJpZZZnIqvrCkeaFYC4AivUpiwBSnjhQ8+mZw
7lda2ZT18jGiqShVGLkqf6jRFbxrGkCTNdhNSs5RoCiaaziQzZzANersnaYOBWSmh6ooZF/CTzCH
y6FLMvpFNUIjkOk2KO0wV6gHp/yh9nL842g7Idy12QIdMsL1RNicM1KC9SAfp4mFqazqnfCcqHg3
KiEffObO4zZeY5UymVa/wr++oecF5a0KruHEzptuVKAm1rDcFQqrHWlRjmGfGg9WvnyZttXLpDAV
trUVrF8QLdhS+/yYdOa+h+1C3aC1ifU836uxcQ05IzSyWXsWbWOOUGfCVpsq+gLjb6MWTb8m9OlV
BnkELaZcq88BWUYLTeELn6ZS1j6z3MJoQ8TeJlx5FQXj2DZYUYrQ2Jmp/lbEMdOlzjr1+RI+JAiP
CUQctsWsjNkTkYPxjPlLTmh318ILSggnOjgbnP25y7DwI8N6zRIWDjcShoXl7JeGTNFfnmwrmTed
Qj7qeQYENcCteA5oj5KnNTMWXokZreO7uRU2bY09sCCVxl3s3IxEXCBqHcJF9gOGhXj+h8htImYo
ZPZUNnVuBipjI8xG5sv9xDNVmb7l8w4ZELGa7YGAsus35T2MA/hpcaxuxaKXXGEu3nTzUZGQhsQh
PZaZhl5TMN1grm4lO00pIB5lMqdtZkBWN9858ge7LkGNkfCez00gO1XQNHfDFDkrtTumLXTSJAS/
ADDS/gQ+NkaO4IwM9jkV58sSZZadZLeyLTgpTdE+ws63saBo28rYDqigHHp1/H7mROuwROdeIs4U
T3RvemrSV6Wxf+hj4VJrY0dfG+vukjM2E03dK4muPw76aDhmtdzUqY09ohC4MMsV3q61bN0W65D3
cbBdR95TlcSbuFO/rZmzfUbQdxhLaUPBxh6z2ryn2OQ5lejq4AA/76314e8rdU2gdfpKWlxETPNT
gGAqAXZO147Zv4c/NwbWhIEibnFChI7wGDVKApNCxqW058SB4BOXbFgjzlO4w4quBtui1+hC/NHf
n/89tFNNJ5xgPvHUkXwT3tG9NRWMPqX2Gq2/+vutkHE0af9xmxAZ38cqxqHMKH01WxCpWDMYxKcd
2XZ9LUZ1WZTJg64PeAoxgCSwOeNR4cQ398TnMqv/x8Nz1vFDm6uhuhDIEDd9RymIvvzjtyyLooM/
N+r/e6n/Ny+1akjwrf9nL/Xu+yMq/4uR+h9/459Gasxc/yZCcQNspiqirq+okv8oD5IMKoIUTjbA
900Dj/U/jdSq9W94qFeADx5sAD7Sv4zUKr5sS7N0UVZWIq0hKv8XIzVT1f9mMRbXbyHyvGCuYc1W
Vt/4f6YY0e6L/8oI9LM0J8M2LUpn5OZD1fvC3afCK0Nka7XB/j1UzE19tqp3/ADtPpPidg2S8eXf
Q9KiaLRJazp/n92/h7+P8t+H+u+X5QQ/EZEqIlIkx9s/x+Lfw5+BMVZkrLqri/Efvyes9/iAQrEU
aCPxByy98frw95WMlATXp8FIEhhMYLldV/sqYQC73rmrfcAyy36ESiG1fFlqHa1daHKvXlvkDM3c
6mV0DTA10r1Yn7GwoHpGOaA46FJOywCO7722NNMYM/qdmZ+iNqcsjUGqZGEeVrqenjU8Z3ZlGbt2
Tj8tgKqYVYnmRGsi+c9QKwxY/Wq5vQpsRffNGkZVBfaytKBU9zlEGxEMnlOYmE/9bO0MGWdPLZYI
mgyfycHCZV0DzBOsEQbX65dt064r1ZpoVqSJBhaceH/P88/p+fdVzPZwh8H3z+b39yAtdbQRx/gy
DW25jZt5G65xV6yP2AHCfR0G8RYekpdV+uBL0MO7jyRODxGEbWibBkUZcN+CsdqFzLV5faYdg7uH
PGcYldKOg3Ub42MbF3sJ8ROVeSRZu3aJ/+shxPP8n345r25aQtLJbTKl3v/X6iyubeF/vwR79M8V
WzZlfQtiHM4Dxoa/Z/73gMGLBXd9EFYxD5eAzkkErtHf8+lWE2CYbmQKsR4WpBJ7SInvY3tDp7sp
R6klI23jd9EejNSZvhsYOyjMllN2fiH6zITxfEouEe3MDzaEnh3oLOb8sZYhCQ/4a+2+v/MVLSrY
zfPnobAXdvO6P4uXDpvH2BJ5p7PhkErwb+3iNf2V3MVuXspTFHuAfBXFaYlARUivMlyJizI9qNV3
qfkmhCQ2IQ2J9nmGueFKWK6BGDn1AQo8YjRDKfr1tvOwWz5FbKg2bGCVAf8diYGDAcZ+tha5cdDF
HbqYCAZUdoXGpf7EUI+0guPDUAtP/0mutAkwTJSh9KhYQAiO2cVDAXrH15/1ngPg+rJxzNEo0FWd
fnJjdZ+NmwSvOdz/yNrWk51xpmW4Ndk1idnwXFmf1TeNMLx8l+ExvunPAi0iodcdu4cBuD1kK9yY
9tJv1JptC1bZ04zKSUnhobxVqdPe+f3qbbIN74MktF0dhHM+QVWzqzemnTTpZDho8aZP6AME6h0R
aZ9Emq3uW92ehs0cXyvqVdEkfnrdHpsvOHoGrbFA2VJScM7yJZoAV++4vXl1O1Qo3c4tR/xAPGc0
hl+kPU/RplHZJWGS2Hex3d+R6Yqr/KS85I0jaawhkO0gYLrtTYGnQSvWA17+3dB4YuEx6iProHNt
3isTkgfeUijdNmVqo+hlD/qR1ED3UnwaT8Wz5WWXhLPF6Bn9wWreGEYa25nkO+8iBJpgA9UDmd5k
RRq+SO5C7jA38YkEmXjF85h3bmG5bBKPwivKOz8MH1v1Q/2ZHtEmwoO+r3bdDsshHCUBJgdp1O8S
Cy+XQ7BJvnAEAuCJkeVOskJeYKs+p4eRQuvQ7m9p+TAc6+fpinU+3zavWFrwlPJhG45mRYTOppc1
22O7AnFotR4fKI0dLttm2GrGASHG1J3wvTl48Q7LcfkIAWNN4zrEaXAaMMeUvO4GXmD5tfYZo0Zb
BhPhGU6613+tr+gRpPyP+q3stY/427qx7sytpz+EHi4DMr758hRk2wnzwghj/lBdW2UzdY70Quq5
dqw9XeHsc3WMHJdiCwH8Mhdexe0AHgfW8w8ZShAD763J5yGHT+9F33Xrj8TW3O/h1CN1nyrc8i/q
MYqpYPOHk+Xqnpy7GIGhJaKtvMaMc73sNAK0og7gANbtsWa2T80ra4ajUQz6W6BlP4vMzqhS7l5b
5Y21I5hhOXEK/AZJnjGUizy+aOh63skf8+KU+5hLilsu325i2LZ4zRu5V2WbfHfhRneANaTb8i5F
Lq95+7E8Jr70Wf5YLKE23L1Z92mbHFiiyPe+zk/aETsUyyKBT49piz/x8xMXf4rfFgaKfrlhtRzf
h8RfdtU16bakMJsAD5cXES4NziIEqsdgL8E36LbZVfiq6/X9HQUqzvZce8XjFLn8g9gL+XemY/8c
LCilrjiTJyGR5Jv8HJh+ViMW7uWDBmeKEDQ3OtYd6goeGS4NjRsKXkhZgk1gWGrIAjKL34jJNg08
/cblfctPyWeEs+grvHfBXrsYpL4X5Yc2JUjZ8DdAJ72Ww1NSn1JpYz0IpFwFn28TVE7SM8A+GsJ7
O5P6mXzI3s2X9NC9BieLTur5ms42p6LwmeRkXj5rOhmQZlti4FVB52866RnblCje2ukCKzAiNZy5
eA5ZPOLcC9QD9u48++EEKQ6uQpnebXol04jZlB/beFgeguFdbn8YN9hcvTUTK4McATows2mOWuuc
I7/yPdTQssXJS3ufxcKI1iUj7Bio2gxiWot3Bv/oezS8qIObJ/tgssvfbMf/gK/4weTxg7H+ixv2
ZvvoK6Ts2H6k/egWZq8pAugZKYFQ/3Iad07w2uxhO8Tc+g4ixHpcjjQKhl+DfqQXOs3Jxblx7xe8
tPmWtgu59KToWjY0e3hSdxpGUJLEBjgLu3GOt+uEjXq58GSlfte5a1OtTY3JjphxwjLmqu2NGRAe
ukP6Zu2VfXLXD/NWPSuX5RI8mXs+0aQ5DsKrQd8aS0wKWEJ0qleeQksjeXsR0JUlv1DOVZsx1/ak
YDvE50J+kC1X1fZAHoJ75o2Ppa+5Ck45O9tJhU8wvYifsb6l0xEJeE6c+VB4qf8MtZV3UPuWoi81
8gN5OyFEASErYTI4JoI9QXU7hDUQH3SKW+wYdV506s+OEQrzVgFHkLAlEUJ5PBCdWvKwqhAHGJPH
pfR77SQN20F1zQzuBu5AR668MLsVUO57O4UDzqfrzkL0tH4r+qcvWHFMdre2tat+SnJxT8KVaLKk
kzrE60L9gw2AKEGxu8mJs2IK8SvOG6j5FUl1AGq1p/V4gDcC7b9oLrWXMBtInw2sOLJDJjyU7PhL
falO1hsom+LG787NJjhEh0k4m+w0HMSdyuUp3WXqdu35OG3MT/WldMVjdp+pIFuX0+5XwPhxDq0d
7XMETtxhI7vWBlP5e3cTNsNt8cKrIO37XXsZD8pbvb3piP0/zft07hbPvKxBwcWLDuq2wFjjRghT
4yl301dxGwePTYkE7JgHXiM63IE5GNT8PKzzlsCV2a5anBV2hekN6bNyrTuGuegP1N+4I1XzG/HT
ehNf+vZlGL3maUjd4UY2MXXbB8LVTFh+mg17dm3e9DoUOjvb09irO8lNPWS3+WV8aeDRrRyVuD9U
eAJtKjxzotmeU+7ax/GR7mY+sZW7VH4HkSk7E016lp6WnwhnZ4zj+7Q8NXuOAWNFWSrymhd+9dfq
Q/UbxH2mRDKfIVekCZGqknQb3f+drvNYblxZtugXIQIe4JRw9FYkJU4Qcg3vPb/+LegM7uhNOtQy
FAUUqjJ3btOtg6vwZvywcGpPuontY0F82F1SPAmoFeuNhmHiw3xdW4oS3snnTM65p7xYuazaVd1f
yMPWCg9PzorwClQGMM4xsFjuCPbAKwlCJ4T6/BmfW5Am32XSla460S06Mtouke50vaf3yyZzB0LI
EKp9QjzDdE/6dJrqWPxwTiOwIF1Fuc9qPq/4eTmojA5du4bqJvs3uqrq2N7ErwzLvncEjqKb5C60
SwMsrdlD8wDHygaq21N/qS+1vJciq78oIEnJOvkASu1gdG2rEyO+buFW1+SbP575znDkF0w6Twy5
ZpvqhEFrOzqN7jDf6Y2DLDLB3HTmsjm+miXfWuhgw6v8orbr1LDyFA2MzYKPnxOar0Ny9B+8o24a
eJitPDj2BSR3O25d2qbFP43yXNjwt5TqORm8Oroa5deYrfDeIzRleIfGS3A7mUVgchtNOg5rrjnO
NOpueJGqnrcKNWdoMn+qFZyvaMvMzV8OO2KcalN267iQzM3fP0aYA5NDvjbN+ukr2AuQZtHhBQSg
8/fR3+f+/glUvgotmQrDrAMm7dizlJ1uKa0f23Ujwyqa2fQWgrWCJB20FH8fDTM5+O+jTBB4X1jZ
4P2hNrGHZnI7ElAmOn9fHjWlzZk7/z8/rZYlkeGzvRnzASM2sZMU3qsaDricUylqzV+4KorCbv6F
skl7HClc6kXUeJk0YX2btiv1hR7Fz+vNIq849v8+VEp6+inFjkbG+5b4W0Z0D1LgfiOZLHpL3NOi
4aSGPUQAMcfTai8jyqi3I2BiUDwiXXmS87lLGX7NNSntK0Vd9wZEk2X+pUtLk/w6Ri5L4QBtEmaw
+AGHmIGJgSur22B6PSxpJvc9njCjJcTuQvd4UVU/dHscZiz5ql+V/SSR4b0VTFcz4FfABXCy3/wB
K9lpqUVx++R3UH8+oLL6u9AK9t2H/EGDBF3fyw7M1+FhWO2KOcl5Cu3OVT+6ffWk6wwYy6pA3Tbz
d8SO1GM4fvQQMG39I9iIJ+mpX9svYbKDX8LSuNDqR+EZg4thL/d+qshJZKK2RKf8E59oUsv0on1h
uXMe5+jNVRJetAOc0fErd/M1hccsZdq1O4YZMCwRBMlW+56spt/QlZ4xdd+HcVZt/BBzczkd4h+K
Yjq9Qbf8j+a3eGLYiqtd3FohE9UtF6/6pbgM+TH00XjoULvJ9/ra+zYkubBEeLXUdgreWG53bjzu
SEs9vM8cBqWpHbrc7rJdTqcJO7yVdkYHQOTmUjlMWOvEDn5JCmZYRE/9DLBAYszjKdnbeDWS0ozJ
EVueDT2biE5+iJciPsZu3n0oUWg0bQzblm0J/9yKpyVijh2rEp5w/gWPgJ6qf8xmfwOXWnC+R2tk
H4t2/pthRRYDwvULp/Y9RMLJadxoo+DhRx7jsvPaL5lb8MOroreFVQVbBv26tfjKpaVwbTEr4udX
fOIiXCqkPnu1ZNLF+X6hf1a24CjSVmJjucZHXN56xMIvuxic2OS+NqT8XMSBqePSyPgl5Sp91D4d
PjUVCDJqbjflIL8VUPVsdRNsVScgDdAuKmr46oJiCTSZZYT1Ip/SSbn1ZjWXYi322NHFSzhSt5gp
pG08qo20Jd0pPRbP8JrApUZX+YMQ8Oz3DtKo4Nb6rEyL+7Jw+i8G1cT4ho9poLWEXCf/oOGAbwod
hQ6fvwNIHWqYf5XX9Wp8cDcqb+GWRx9A6EOGq3wj1Tjb0710cxG4ip4ofhc0AvgYdoUrKGvpQnF+
LjOnCew5b7uw8e+FSeKT/AS2BWV6pUrgXUsYk8yydPXSAT9xcGYWgJkgnTvc0a5F6MSfxp52IDP/
jaqlCHutXgv07t8Uf7SnGNKuZ7BMwmeJGamD585Q/SEGYASRRUP2z8y8fkcfKQbW8Hzt/P4z9LEb
tTDyzhvehKdXVkFZOmsj3O5T+8pWRsYMD/XMBmzEkCEBXvP0TXu44n1cl8cImGmkiFnBdgzxyQms
XFliU8loTXnkH9jzB8yokJ+IqF2d8UsqbWkLcWXGWxqrec6r6Gn+giIgHbiyMBhQ8xjOgcxYBZ5B
BYR3mm/ti0USvkMGGxmwPhHOaF/NdM7SQxi7ODnG790vW1z4wdAMd/IipVbb9qfmIJCjIdj9o8Tp
smaT5H0BTqz18wBzQXDj0/CEyACUoUMGpgTTHglybQOXYkf8TWuneU6l23HRhj36ppmQHUD3ssx/
DfhX6hrRMnsSiYrMIPMEYJ8g2gz7Bc00TgZfPonwLPW90i2z+8smdPhotFChlq9H9lxcJu2AfeTQ
2ZJkpSnGCW/Q7vNHUDCTsvraC4Z9M84wC1uoHh9Gn7MXcCjY+YIrX0XNwnKKwKzl3DgAOoATVGCo
u9ejPxWbfuVfJ1J/iOdZ4mLoQo5tHe5u/ZOceUgC5WpoHJz7l7JSTDebvCzcLKDV60usJW6yQ/cC
krZC0TLdsjNeZtW+HO6gXpxEvnZCpseDzZGDStcxDiBo0VZ58OxiPjbt4UCfphMZYPg9LtiVmGZC
3VnqG8VVSPCDgrCszlF54T5Ww3q6zTsFMpYrd55HTnh0+9Q8R3gGs8PiwFZ+cWo0kxfHbDfE9HXs
vNviluyHk/EkmRZpb2CLv6O6wuGhS7bCV6fZM+UhXE3hJoP2CxIauaOxLCgjIGpTxSBAKKkX14Xw
+3e9uTGqI557NgHzw8arFsFMhi/ylj7b98oj/GdNsqIRUQnkOLx+N2GBvRRjX0ei+SSzGMMAcfKA
sNDiIcIZMHzyhPRdj7ezGqSxWFjRsDeQSeJb8jZc5N+W23zlcdN1K8N/jaE1QkTBlhmoknQxOPxC
FT9L2HicrzwoOPYycz0UTNdxMFk2HY/1Mv8McVpmEvCO8SQG2c9hz5PGhg2/JO54VWhVBJzciBdN
8WRY12tMCXBZxNUjL9Z0qFwrQblRLQyGg6PIA1K+H3uqcMGnenFR6G9571xv9YpZFs+FXuxwlSm3
ylMbHQNSGiL317rC0N/0qtE1s2PHavyJHNpjNHquFDhJ5ujSGxITo15h36s0Dnm7EB3ZQa7z38zO
wpife7cnMXJchvxnxVCcOkWdb7jf78MSneQpicicZinQVXJsE7yF5NCH7mipg5XKDoKseaHAYFqg
ET23bDANx9qw59ioKyeiT0a2mrvwuixOFUe/Q7iCMGDijrtwee6GX6m5Lky36ekuD+KNQxFQEG+1
/qc4N8G68GI30k7cFOWh3oJzcFN/NMr/Q7/tW6DNcdmQZr8MVoujNGO/tvQdnwISItFHrLPE4xlV
OWCxr/fARXzyTm4FDyYu1CyJx/A7S0LI5GI4ZJE7t7iogVUfpa+pdwAmX18jl4Jy7ty+acXSvE9O
RNhKYPvnho1khqMTusUCNbTtDpfmpm+yz+SCF+YTJ2U9hL+/JAYRQL8b1tKDfNp/i3oVwBBwQ4ux
Tr4Wxm/iABsPbsYn2y9MkuzGIflCg3jlwvrd/Ow2qMSw/7VaujhmyOVe+ORITzZYMG7Mffkuwaz4
pxt02+7LvCERR4RkmaIHYpNwDy1/k8xugJapzsCqCGTZgelkB3p+VGRM3Kj25M6uSxud93AbnOCe
8QRQ4A0cfG6WryTNyra5vNT/hezACwyYlyhMwUip1Gq+cylvxp38j10Xtzo8yXGC27LK2mv+oyIc
wxLYHlkJy3I34THp+L/Ig9nBcYAvwYHizYvhx/CLcHATn6pLsGK1fvMm/cpt2h1gaVkeucnVxl+r
lG6eluxl2vanea8OqIK2kZdipY7adokgVfABdbp/HMvkQaRv8o3SS9tCXGGcsJOO2us0TRZfFS3F
pji/sEfVygpRVMqArLBHbS4zfAlD3l1Y0vfgYmOJxY7Wrv9afPFwCjhVPFgs8g8ELq7fstkPd3+T
H3l6m9v4mGKbB8rm8v0807fXrr42NzbFGPwE/OYtokxw5LX68fpaPAhznG7ov2BXJA5qn7Q7hNM3
Bw3lv79Tnlh1hPrW/KY6gV+X514dr8NLRvnwpp1LAJ1rIvOW0RfZ+k5+Q7qfPvpV94stG03ZMdmP
Z/EdbWqxTkmw2+XIh5zRZ3aCThs9HNoH5i1LeV06i31wQr8YrkZHPRY5FTiEuLvsKg7Pzg4GxQqX
9dNiO67Gy/AueeauZkuiWTpMqJS510cgcQYVocvdIMWCuIkUojlt61L6QlvSX9kjScNQod1/SdB4
+xXleyDQPoE5m3ih0I2x81FNlk5deaxwlbzrneYtoKkvhzcxsmmm8YEG1FfQmr5wirFg5hfjdiIq
1IEdlJnrgiDHawepZ2sqJONY/IJEsQxkOQsb4bxlwuvHTgiL5BWgTj6jDZuOEllepZJDgVg6w7e0
qTftc3jriSWCmfiOhxFqkbli7mRXozk8znpQrkNBWthTc/R1caPj2zIQWNNYGDekzYt9eijDdQpL
SV++eEaSZfMB6Sxg08dXgCa3tYVPfzW8j/9QpgxoifbVO0r77ru94/YKhSM9V63VoVMkFPFubsUv
gCutd9SHsKklL7yM96F2cOmas2V+Yiok3hVoPuaWpbhqlQ3h7THWLjMNDHCTG45LEnAI1FbIaZDK
sM2z5B3+zGoHnPLUQkvcgftM1+m1UxxUitfqPQBRYgRFMW5MaGjJi7bai5o8e/6iaD28R8NVQ9oz
WRNLB2x+B5L+TRQVmFd74bYRGmP1KcAbNg9LU7InIHK2kdULhPOntYx/yp2hh48+N/A0RmzSKjop
r72U2g3Lwgo6qzJvTeeVjfti5dMGE4EBhYrJHhYlaGo8FVEBbLFlmtvEKIIofuO6agXvKfiYar1A
puX5+keo5IrleJEmO/SpNGDr0HbS4k3H9NCShMMDczK/h3rFN9MXpGgzkEjv2bVTuh36vZ/JVXmo
mS2eqkOwNYIl3lNuucl4eCiVOUiCPf7UbvHZ3bWvdhf3GPXbwacIlIy9KS5h/wqY9f/aD3OcDypm
fbrXbJptCMeMDVx5i73FW7MZrJ6Gf3qSpDMLuzESmGejHCHhinBPnjSsJi++cHrR9lfzjPPlY0Z9
er0OvGKI6v3dz7cjsZY6D9OSzTruyKHB3mKDaYKm7lDAMaSDCJr2MPBcBpvRfGbdpC/xZeXmCt8j
hpYKRHDDHjJbQJ/RvKtYzLwYulmMierl2GFW4clzHcFMlCw7iNfc64tKUU64NDO6d2yEmJpmgVuM
yC0djgX0tOYnxbF/gMaGFFxbDxsKAuaFNH5wmpfCd/5BuGgu2OyW+eKsaV6U3rVVfZUW7mRSwCzj
75C0N44sO1llnwh8MFBJRTthGowkv2RoCCjN9HNF4wKnnmfxELs1zdc+eMrsY1T3joxJxIq7RwWc
nKPExuuOd/Ayl9lZRhi/lGZPA5fjzOn24THW9k2/Npx6FmhYPUiMx5Z94M+lMo7fqZazcpdjPPEq
VtRoi0/jlilWfoc0rzss9WyXWAvH/AAJMHACo/UCZsrO4y44MD5t3+LeMvHTW3j9Gz08A8XFR42Z
AoAJolnibQGhCv4CR/gdvs0PDjlZs+cDqV8tKDaexDVxfHPCYT8xRw1dh4P6m50rSpy18U0KS+Wg
8J7kte/vWpoDT3tXbNZEzgnLk4RXL1OdyY1yp63tfILVhRExQyqP0WH4Zle1yzSZeRlBONKy/eYA
Vaz4Z7oVpiNIFP5c0tlS/j4441FgO5KZTL2obaqByAsnJhVBsQv6MJ401rWwDG+R21wTjHAlJ2m2
Zr4Kn/gfVKfyVhQrg2h0nBAx+Md+gUTAHiP+0zTcF7HjF9TObBQUG7wVt/tKwHk8HXjHZizIWled
Zo9weI3D6QroiLVAZVfa/Q1cdkLIT8F0NU4INbUjJqSUhHfFrd3moZANLhBYb/U3WbLqGNyWhPgQ
QgymxTgSLF/X4P66IvTrlGdkuig3WsYQjLJWsPAZzBmtFWtWJBTzpMrQ13DryUQYIKSET/2gO80m
4UrFVv0eQTbAzmJ+r9HnmFq+hdzaV1aT6vXTiYE5A6Ohc3XDBrKk3ECC7Kg7hqevO8iFwxjrnWAz
/SadhDUSsLf0wqG+wNhsi0efp/wwMIrpR5EXrRk4RBZ78VVUj/FmOOpwJH0r/fUf4mOi96XwXlcf
uRdvyHd3QHWUT8Du9gn+X24KAcWDJW/rZ+74jrBub9GVP0e1fQyQmQ+v8aSHYMB2Tdr0PjiO+xyV
3jxPIXeGGJzQYtFQ26Vv9RuP5vjGImPDw9tNuyrvJhv3cSQ3aU1WiSLv+uJDBMK4E/HUth4em2Pu
kosg4hUCPx7s5jfHXQ+FKpgQszKOaK495U62aibsqCwSZMbERd6lsb1gMAaRPIEMuTbKvYTxnbHu
Si80HJSPr5FZBsY7Tua7esLqRzw2zx9G2TM7K82dRfJIsfxujW0vHKQ9B0s9bRh9cfVwVJgvr2aL
JCwYzKOXykf9G12zrzG38l8GwvjreKyY+bs2OLwbA1udFT2abf1bw4nVONKXxi6+lerSvMCS5a9T
CORmsgS0VS0ZAeKS1IP6vXF3+BvxQHtRhj3kbWcbe/0ITcgSt+aF2eFYO8aPFju2Dw6BTodBIXK9
eKtv+8/pO5F4BpfxP+Yc6xYS87KF0Bl7w3APOizHHDSaYeLk5+AdLzIUxWdjb3gisxGR2haLPM17
dbZCwoVkZczsSCCXltNX9KCp8DOvDm2YELhIwG7fEPHIi8tf5rYMLFIjbgjrIldYszuIpAB4dbFb
FO5rWCFdkhweg8quCO9+U0/Br3TBeKz5xq6rtaBF3PBQmIPCgCVs+cHv613+djCrffMQV8qNkSLE
7avwoV9G4hBW0lrGQtCSvxtKlJ/O5qQAiLsJwbq1Fh6zxZsxeWwZzRVi67hUH8GVTUEXZyKapjol
hirH4GDuhxVzhpLQpzm03iLr7CR5w3dyahm+CacONw5Ydzec3hjyRNdUtcub+TW1Sw3wZ9u9MTx5
VfP1rD2E79Mbr9Ge6zOuptvkiOuMXBNlY1PhwUcZ769n7WGjwqi1AWgAF70yZNbI1XNgv8nvsp1d
wyfLLriKgM2WeWTkU052tvv8pK1OQBhWo5dQg/0a2OjcKkAhK+QX8R6jq8qGd41v5K9J0IhJWMFQ
YkluvNBjQLesvhb8zGL3L+WCLnapF1gBGyfcBWaj18y3GSszuIU35aS/01V3wzP2i1TIIwcvRIAl
FJIbgOW2PWRH/SDY3NL4WfJgbSO3vpTnxVo7JXZ1Gj31i6hVBd8UK97KK+1kLpz2PXrw6IabyM7P
6WGwmS5O4xaLbXgvwPKUnWdbWudehKzPFaB0GCt4eMAsAPMXhc1jdtFbdo/22RP+hWZrWf3MkC3R
KzumlC873ArIeLnOtOtw5m/qCivUwNlp/6pwy/Olr8jmjKo19/kHLAZVj9B4HaJqRj4QDmnBXFyS
5iGisXmdFXmtHykxk+ptsRG3GdsnR0+1Y12Wm/SGAY/xqX/xuQ498S9bBAtF+oih01DZP+q9bEtU
bBEVkV3Jp6F1YiY10zKHYYWGB1h0WqqBh4C6rCxg5yGcl4j4Vp/hfQqM3OioyXWMP6neS+UN+nj/
ciTZU+jdsaT6rna8EmRZU4HQbdX34arPdjdYm8+TYHOrbv3Q1j67t+wt3rI+GV5jwCSAbEPEvLZ7
YZO8dWtYVFjUM+Wna7ygK5lszHZp0tn6eIucmDSI4cp8MMKuEivfSx/gur/4eBq74J7vZopYYJvj
05/Wi2P1GWIHi/IW9iGcEOY2uBYQYrgTOO6hz5HccvRhxMKHu9fvDS34gNCZGDtnfMfz5AU6tQnu
MDqEnX4GFWgB4J+cdG9JsjHPEMvO0FzP7Uf1EO1ZoZq65Sc7NkIvtKN4WZ6VIycIJ42+gTWkVtDQ
AMItCk2p2gekIJ6pso2ThHMCNjWUx/V5emuu2on8Ci9N1hE2xlS299pjgznigyBsF28pQVUHEQIJ
JzPwx+tbiLzAhhSzjRH1Q15z4TwCs1D1IgtGyjx5C5ud4L027PHOrLu+x/fFjaYUuUvEYXMLaIMo
v5zA7jbvqb/PQ9ugrgUx5rNzhsGSker0jyyAxXv8RsPQciMDL6VpcqpTfYipOWhrKrxanEKmUnay
n/aTTjXqvfiwePpXxPhsieKcbmiH4goZEPWkP2zz8hCLK/1b/04IPOZScRF3BrY8Ca68y+idnqp7
VyfGIY7O4Eo8GhS7mZWchh+xXRXXeEXELA9mZxmfwomTLlOOWfBRwWFRWFwq/dSwEqddO6wW+SVK
z4Oy8kNihqAnWYTFMf97UENEnK9PCV07aBPYyi34HhNntsyBJ0GbwxNkOlmxGkh7kCwiCrr6gU08
xyRHUwWcJsGWXbHK6gJ0mbkr4BWzpmAJCCbvi23rWemT15ooq/g8WwueYsRafmS4/njDV5SvmwYU
QCc/zArHuaFWMEvCK0iiWZwrmiBzMg7rcD6Ag+u0an9HT97i41z082xBe2seCRTVYBUWO2z2NNAP
1S6UVUGcCcyMAPkK7B0XeQWQHF510ve0CXe4+0avuYSluwG3DKymckLOqgqiDCFyFLlje0R6xNi0
XykKNNQd5zRjaTdgwwlWA5p+vMvGTQUJQt/InUtFwhvOUqIGoIzi2SdQiPaYuSC7ASBfYQgYyvPl
r2QnOZbDOhO2PREvxSVKjnK2z8oVXrfosyAZvoS7MKyH/pQj82DaxQwS0YiO28BeSb8mfaOakMXu
qF9JflhRllCXUQtRJJDrXQOGULJTdhPbFLnsldyOF/Yy424heD6kuonEx5Xf27qOGn+ZvquXxQl6
UtfCjUUMivnIShDQ3S7z0pWKz0BdN+NOG+Fw3NmYI33d3/Sv/vQ32O/maf//5vx//5UUdnU9k4T/
uAB/3xeawYyO1PDh+IFRnwVjWe0PniaH67/PTb6uukZrnHo/W6xxinGyDmAsbngSSgFQTn8hQ44C
0rr+PjJKGPXDNNvk1TtTUOkV/z7190WZjD67aYG2/z4nvXK+vJh/4u//uNS5ZlUtvFaFV5/FswPF
GP1Iw8y1//tcPX+hSqDa//2DSWf130f/+8Lf9/33I6ba5ezmpDjZvcp46++bstRU2PHmF/r71hY5
P+aZcrLptbQ+Bj1SJ7pxdYKo0vkrhTcr6ZHp1UNTuNjmeRMcIDluW2tEamYjvopuSTft62A6I25q
7cDkrhWZomG4Ex3TNPxEfXdRVOFTFvsWlZFKDBXjjSiZcG2PnZrntfOPYz4qXlggzC3Td1/AYduI
09FN4dMlQT96r7YJ3AwpnV+AICxyRo0ptNhJiUXbECRaGtOgTe7giaZKfBCi5D3ri2GNaQMsexGa
NmI/CLhdxOCq6cZVpjPZjobPQizkrUqgEc/yajJVh7uyjnF5qTUR017JRL7bAo0Op6yVpS3G4Ew3
DO2HHG4AAcUtDeaTSWOb9fREFYIbxYuCo+t18jegpAkBhRFux04Twe/UYFs0fYVauIPW2AwchAka
42kQsRYqwvc+ljcF7NRZSOIzHugWZYmMrQWYI+eXC4L7WIFgUNIqiJcLrLq0CJLXS40h0/X9PtDl
30aEzqyHMPwbTLxezMvLcBAxIDB+4kz7zBfgGWmk+bj3JyQ5wkxAZ/8IauAbQlAt1WC01ys4H0sC
6akEfZW4k2GVTcd6zELIdhACp/zHHHMcMxtmb9GlpH9oYIvVPW1APGEipJLHpJEeZwnhIt1G4T2q
+/zi41CPAlg+SyIHB3kO084ICwxVMkxMRXJzNo32NeKZkQtIztgD8TCL8DBWnFnaRmZK+nKirHv3
xbBcl9k/kcA84sMgrON6NZAjoGHbv6t6RA8RiUN23UbxIcbuuWvnvSbNP6MKtYV0iMsKkgKxBMvi
1dKRJ8YzNAyyi339axG+9gReA0qZEsxjUXOnCHotTkh2oIJtyqE+HjKNANe08FdaaFL08qitDaVz
cPCafctfsLlDclwyZoqKXtwrVqIjDRI4ZLVGEQU5MmEzi830Xz2E9bY00Tq+wEQwbWKDznk+/AED
au2lMuRJqV2NJ1tg+U/Ngp9Yr4HWUs62ZM7wklmyLRiaTOz17mVOG+Ol8JTEVAPY+XwIJmdBCYJW
tQyIalUXHLnT2Qzk9FOrCN6W6/jdIK9g2fpwnY3yKia0BL2Av2zXM1UVwQ2DmKMtVhbXTg2A/cpE
s2u2Mvx9taNE9y8PJ5+FZPs9YIQcmDbRkLBzU9jf+b9BSLqdlLBzqziBLLqKihwnFU9fMOruKGli
HIw8/0XUcQXpFjtdeIZiDns+FT1c2TQO1KJPyXPQ9K3OBegr0MOsY5n1L1DwYAjVlSlD8X/V8a6L
KFQy/HrRbCfnIfiMmnEj4bwAERH5cK2SpKiZZCswhsB18idLcYRIouA9RPBL5nUqLQs58Sal6ayo
xuNA7lSMeM2JxwSmatDngP/1C0vKV5c8kOXe1eQ0EvUxtMwQx2SC/NyxgsPaXKYCIFbB4DNCT5wl
k3g21Kw9FjItTDJ+i4b4gWMb3GmNcFUyDB1o2V9NQW9P5q7MrcVwyFSBHAX1nusSZ/UfBWhi4BKL
kG1xb+Py1JcxE9SPBLhRVphVGmDBQUjkrSpsBooIJMMcOI3ZbpI+mv0iEZinyha/FwNW5KwJx+Co
GckV9n1YItFUnRdSu8RiP90WCmPiuKJyaCVFtAlhqonRnY5yi2WZbgR4lRNV4tfKlQi6HPI7mKEx
FgYlQ0S23atGfmOEx1wK5IMod+81HkJFzXPSvQqnHUXaeNIxabSa8JCVNKAaQ/uXJi5VkWDKgm7O
GMqS12V/kwX/IvgBc4pKSDZwEatW22LJCXd3wZB8sfPZIgvzXUyAKf0sZoCPQkGKp3bVjIMj6Olt
Mc5yBb17tmbor0WDcnjQv1I9+51afeFp44C5mggGT9Sibsh45kEtkTGXspG/SceugGq+kIrENlX6
pW4A0pID3SM/F9pEEzqLcHFXCzEFaQan4DGDKYdfgamaLztglcP0s5oAfQ8T5yGP9XVqun0A3zAX
m9ziNLqL3WUamntTXOa3uPGNkEUV6oKHtfFSihWNdZLeo4VCGnuuSRs5YkZT59PAGAeOh7QAGTFb
HsW0mFp30VFM5ww+el3ooECLVoNvp0Xcq+/2vXZMfKpRQ1MLZ1G/1p0Ulo7epOcsy6YVWWrLwWw8
Q8WbSAxfEBteA27W2eRDtE/BGI1Jc7OkQSDCi4x0OF2Ms1F9zAOWvBGjz55mmLqhEFcj7ulCbDNk
CXBXhFJa6jXgMvp/k/ROsC/ZFxlCtNojFQENMnP3ajF5USvYE8XQtDCX8KAp+3hTjCgptSB1CmIt
losMaV8cgPKXmt8te98MSMCAo4W3EBM0WhiIJwOUhcAENVSmOnGN+qxIpeCExNxQLNPYxyqoB+af
zGw5YTH1BvzC8AcFYsoMU4CLDXOkmvoev5Gm9IIcCp+hawS3ghkXGzJKmMV2zPcjwhRktn43rBHK
JEKBcbShxauIQbs0EsbrQ5CvQ/khmaDL6OwzpwVQK2IE9wgnbwSOm7ZPphbzeQ34Q82uco4FYBXg
UMqGHHQN5hE5zYiYyzZ57ukmb3AqbjlMCFJ8NIkm3zP1MCl4uqpGuRI6AEyM/lBstcUPV5yW3Vw8
dFMb3qcOx980u45yi5Nq1zfbIVgrI/MAWY+GrSYTbqgvaOr7DBSqXpg7HC4+Nd8n5Vxkil/EpzE0
jY3y6m4TK5DFSllDdVcOjYeyFeiVSWNMooKVUXvB43qhvWH+lOnqe5YxyBIgscVEebok4IAui4QU
vyrpR0m0e0FGmT3ir4OF1i7yIX329C+z0WRql5Lq5QnUhbC5vAxjHemVLUWQGmScckzyYPBDQ/Oj
BPpTaYaK7qt10mgExBLyQ6mNLL0XgjGGB2UmuwtBEo4d799utaA+FFN98IXwYxrNcKUPoDH2FON+
pmLeF6B4x4MFU/7K6DH6h/8jNky2VTH1xrGJ13702qjNcMKNOvJyJSRyBPSKBHpmh3GFDAkffy+e
WyChTgk5WUtNzzEdLQ7BIE1rowN9ISXRToR+4YolQ/o0JPQbtzshwysvYLyq6QgZRekfjgbfptjy
bcEJGvS0pb7jgpU3n0CTdbXDF1q9vmSCmlqsNzIkaS+KE+91D+NIdVGAv7AaJWyGYY7qs2qll7Yb
Qo1hSiVgcgZXyJDrdaSB0o+NXNHnnMogQ3A7ISVtNDIDSIIxyyzE8tqAdzXsxwWnxMDsp6l0rKwn
2JBDd1cUJV5jZn+CiDDKNYJLCPWVxK2O2lFxRIIIctS+y96ojPVkVFt1VINLGSd2gKlSU0NVNBWC
ktWqfRqLcthhnbrFpGjTL7QS7+Qn8RlyGe0apMKETOMYlU8RfbTxCCXt2qYjUYG8Vy5TDJsQF3QK
yORtCswvYmo0HOOVhdvk7UVq+2CXqWxl+ZR8aInwm7RcUA2clAyNdaiVH3UFxVjImnc8cJhriMUh
IrsFEvC4GXhybdyjCdduuQoRXnaGkCJpUq5iJtpl1B+DEmxP8qqAxASzIPmzpXKq8tcOt9wfY8Bf
SQi+/ARkx08mzaEYc3NiOQ6KIR2yEP8noYWl4KpSCeW4BFTr6HrZ/BfVWVwwUcGpsfHKmdkbV916
YVSChXd71SHYJCUUECOg9mxQiFTadFeJDVuNc7BiEDeSs9CqbSVmDgG4H4XMOUywsZdIYEdFnsAU
agDfpkk41UgL3kSGZkPUfGRj3FhEfcCbHBLD0yDmJ1u9l2mh5X6rK5wfbSgjMskzPprgzomBUttG
BD9NU2pcbqBq1JHKBvMtvl6xJbQ5f+m5rdBAD0jKQmkKHF1DHDr0ETTFiewa36fVeynJ1Q/1yP4/
9s6jKXItzftfZaLXow4dHdlFb0hvSJLCFLBRFFAl770+/fyO6nZz3zsz0fHuZ1GKFAlUkilznr9N
O7haPo1iRRDVpk+pRREZjBFTNHi+m5BfVvcHSjWvQgU16s2WVJGjhm5izKCHXEgKyZSKhDkj/hqB
GoP8gTPZ+9aU5zolWbRTiBtaQU4eNE4leZ3hcJCE2YUEmSAACNt7MIUnLaXO18w0Avb4ADVRg4GM
3VvS5cnKNt0Nq3mNchf97E+wtbqVoYIEbpwQS1v2vc00RNzc/aBDiMXTcxx0ey+hNcKh/3abBRpv
GCe74W7i4TtxbuYq9AWyWk/5ZZtnzN3jySjRW92Zee6drGLeVykZKnZkhTtpj/d9L5i8axYzhG8C
hVbuRdpgr4FGNYmvFsuCg5N1KYKc5pbjPFu7gQe/6727dUfoVxufhNZf48C45Q+fb9yGgU0bGjzs
fXVx9PgtkUmyayzeIVq9ox29s2vTSb4ZI+rxXrZISybeX1197oQ0rqTwT4bvpd91SkixsLWnuFU+
xayHgaQg6CartF3aWnB9OrzL6IFN81GaLcSGldTp7ahwvqbULnX43o3WsabW/uS5DUeHa0Lr1AEu
HyStLmNFMElI6xm37SCdQxh/K1JkDEHYfoQ6mooacIAEOhQJ8Oqj2a51B29/PvDuloAz26BDsNNG
EN5awXBhk5yHU3usqfzhNE5qiU4XPaJd2cNtWDjbkgotBWXg8TYQxUUUZ2zsUSJYJbzu0NXo6zpz
zpm2zdUgUZPrfunuOjQuNcJHqzBtTFX1r4lLr+WF0znr0pnDoqbUoUF9NHiWvzZ9f7g0Sbjv+/mW
wrPklLvo/sa5PHkk/K7L2kc76EcbK/bvkxrxNRXLJ6noHcvkwmRmzbOdOlBw+toevs+0qR4JBHnu
TYmYq28cWvJQAvF5kgqpzahiRij33MpOMu8wSrVop6eJ4zrTttLC1zA9y9TGiqoTIhOXKKsabgcB
R/0w0zs15kTVMQV/R5pR6rXxMVcPoRGJjbrqO3ygGExXTXQxKHjDPBDdFwg7SgOFYUmYX0MOWSU0
/0EnvvWGCh042U0q0u8UF2zpHZIN3gpaD04sC+9BTGbEFsMu141fXCg/w7mqKDphusu7gTpwma39
xlThYxJ6zUhpVHOLjR15DLSu95hTvLuKbQ5UB7JwYIa/M7jYYM4icD+K0IQgfO8anWnHHl5xULV8
iHV9pihLW4UoqqsyH7daFcNzaG14P9nvbvANi0MJJkXFUedtnMF401vIlEGxR9OLMzC5pHbzRod4
syq3jW+++AXeUixYR71F55F24Y9WBxSKyQyIya2ODJKLshiSsqmqF045ACZf4BfRzddadsONkAhP
dZsmF9np79IeHuYaTqO1L0ldIAVoXOR8AgHZkHyGTpRfZ6T6RgFVVqg51mKEE6zhyiE4axgn3AEI
ZEzF2acHh0ZyCJEB8moC/ApkJEjcFuvCwkZFi258TMoxf5il/u6WInxntvm0KIPJhP2oauk3umw+
ub+9ZjbYi9UGrLLuiqojWKk6WmMwboMqejV1E10WFQ7cUEluxsrZAatxaThnKFyIdx3d1lhHJHvt
rIBFjENWQy2HLbcuqAmT2OIhdak2699J4CpXBkrxwmd1QseJj+u634dmKrajy+Utn8SP1PeeiNvG
v5IuFyvIJ3+8RGP66pLjtZvtrDlXo+nCd1HfZUeUgnle9aMn9FGNGauitubNZKvcaK9HysG6pZjr
fNsL/5YLXXxyDc+8CcoccMMVj6VXMRtmo4bUE1Oc1b1w84ruVb/eynK9B9cJvI0/+6j+q+aJTLa1
PVXmeiwqbKmFfDBbrn+5MOt1GtC5runaDo2qUWJ/8kmu5T4HxkOzAQExNIkESW9vs9okwy+39w7K
A5k6qo6HRaiLk1P65JaxUMGPwCpJjwp88ox6fcgVxW3Ng2ZSuqAF5SrJKWiSrC3o9DQ/IrqZ7qK4
vM46pk7SiUcSiZn2ZhfHS0aeZWLaGzu2tn6lb/uphbP08vYi3weEJxkX/hUTYYW2N1kTqgrr4H+X
eb5xZ4lIv4fPCOMfdVk4V/J2+X7sY3bvPHuI7zKsfnhezGljldqv3Ox2g+3aTG7andPVnwHAG+l8
aCWGUs7Ur5lwjoD1lc+yW6H2hU4/aOCQjzeEAZHD/nRxx1He+A4cqeVPLOQqFgeOhqLY19AgTAZX
DAF+Fcxkp4bhqK2crnsNAsLtCvpRUpspOSzzF4N25r1hJSffb8iqHbAfyk6JLNt2nU34+EmeTzaF
AGyWzbXWXKIYAsKXnSC0ts1bp3Wnuplgk+YBU4ddk1fQdA03K436VIGXR8+pI7KiHG5/Bo4YucOt
Ygqs9rGhO5vK4F3VRv3D7qxvssmsV4+gyNiNy7eYnm691S5GbZ+5114HPtnn0reOoy7TVZg3KFYa
zsEsNbdx/kKMnbP3a3JkNNQMOUm7GPljpO/ZwMW/xZbFjWS8YR7h/mxXH2lAO0skXOTFhUre+Z8f
hlN9P7TKUGVZ2XEk9jS+W749qBx3gqhWQwSRpmsG//z4+5vUd37tZpVNJsKy//vh8uP/4/NfPz73
Na/ra99xYRiHndCGX/yXBLmrcDSqa/Pj8mjZaEWfU7SJM/Vrd3m0fG159uub//K1v+wu3+eTNlP2
H6L2N5TI2hsvG7Ojn5T8NZP6E38/XL667M9y5CktI+3D8IoH5pPiuGw4unDcfu1rM80Vv/dN5bNV
ub0vTjZb+2TWqL/RG6qwgTKPadLO/JVaezD97CYtJ3fvj6Rmui7sadZX1pGaFOs4h0RUey5LmmW3
rVSpqXoiUd/i2CbMgyb3Xz+wPLnsaoBCFH6Hp+VLkWWax9FwcbJ1ekJpB8U3q+X7lmeWTZHV/OcM
nd/iSGLctunvZbbif1uebg3LOhTGx2QaFoJhr8fdSrbfOiJF7MTCgZQtlVbkVJD59K+3q6qE/TXj
9qGNIWj6eqpXdmG3x2VjjC2CiLCoZ/SNMwoRUmecov0cNbQWuWuBfsYiOiXcwM0axixsGuhCTVsl
hI3tI5UqFaugqHw5wNXu8rUsG5Bud05d72vyngvRY29YnumDXJDHX+YEXoPKf/0cSdDcUKfOPvr0
L++S5Tcsv7sMNJU8ovUn/pxo9/X//f5fll/7+3uWp8YWJkUMOa7Qf70oenX/eGXLdy9P/Ol3/69P
f/2G0o2bndc1h6/v/dP/WUTuPkrqUypYAJOZpSreMoIULC9e07TwMJgIFw2Bz86Z2nMC9EycFOkZ
vZtDhmkR0OWPxBQV1Yw+rEARHpxkyg92GNdnraM4rEng8dtg34dUf7bpQQvQrVQFUV5ErKx9T/vR
1/ovmz7oY19BxNcpS/2alQsTp8WUTVKBZttgYnCWhs/k6eVyJAGGDKLeo8UV7kOzgQKatgZ48x5Z
gBWXZOCS5lU60lld3wRt4q9LElIxK0HW93mN8NNlFjFHQg0aMjzy7GcfRCR4lmigWAusu2S6dkB0
a+zyqIvs4rG1IRCqkGQQgZKiByVbs+iG727xK0apGRyqUTwYTn7H8rahtEtHiBDR8McteN/bor5p
czJ4BHOZTsXpunLxcxXdNRWEK1eR311GAbHUwWAKCU3XKTV4GnjHviAa008wbcUaWmJrLmdOLUJx
HLTK5H5MCCXdUquvNHjf+PFd6M/pitRIJDSi/bSCxN3MceWs6VY/kbPeIT/1EaM3/jFwMYDojvc9
QVbZwoOsgyDCQdSh6MkbwHvtR9clKW0ozbvubJM0bSEaLRj9JLk2FcN2bJVoqEP8uj5qUANy7WRa
b44l6UDoMM82gGkEPO8tG+14SIX0qrijOByBY1p9x2WQ3XguOSd1GwSUdYCTiiSyuAU2M4EcXB80
sxgPlcPsEMDBJm1Un5xBu8AT1H37WOmsiwWTaZuTYTJRKAoZfBkScR4k/RJT1sWb1i1utZauL0rH
7jTDfM8rhdvycjQOYcARg2bkuCMyMMcYk/j5LyeNTqk/YBwPKu02zMHQuJ2RKRRRumCnxiUgZUTq
PcGeDXBAhQRmKgNi0BPxorfyp51oe1UdqPOjt8ABnDDhfM00+6G36/EK9mgELNYSCwWYbTne3iGP
pgIMoS9An3BNJclBuExBlMedHP8hMXvrvk2NX5aBiz9KnwIWKDjqKXqBKuobnbiUdv4e7rVAMCbM
Rrw3E6XrtdsPyEA1+A3axq2Y9doCE5/s0g0JqFgCMjFDrrBmlTmUNhLYJnd0otoJOS4S5yPo6/C5
AN7yfa9chwNJowPBbT647tanX1xPogNg5pNRmf6h4h3SPKkBdRbWkyjaM4G7aOBcLqJmNmCrM619
L0N335b+bRNG9dE0c64jRUauKQZzTFhj079Waf2ml7yCrEQEm/n3ZSGuTTgy+vF+99qmt1gKym76
FImtkauNT8BogPCof0RNgw4riZCBx5aqOkVUPec6mToh5e8UANN96d8WMxU4OucH6RGUUsUkzpj6
Ifcw+AbdyURhN2DsaWoilbicb+VAGl+pZQGa2qx6z2xgg4aExLW0Cd8z0bdRT4uSbkwaSizN4SFr
a1SGMUIZ3lsEzG2oXVjTE+AnEN1O+al1ouDqdNyTA2gh06RcYZTijVxsHTVMjv7SSJ4mM+qoDGEM
F6FjXfrQ/2iB0DphEYlhIO8aO15X1cXXqC2JD5wl7lm/4+we+x5ZzHTj9SBTVoBoqh9UU8dokI/c
Do+0SUJbDo9V0+hoS8OfhuzkqgIs2LYWmt9RkCucOfxSWGI0Lp1yIg4e1bl4ptMma8k7iY2N1t/x
EsmKbvwWxSjQB8G71S4noxIaHyXsSPdEHgwt0XmoSRFy7GZNszZDjKmCNKAsQWlsN1Z2MCTBQpYW
3hUpK9FwVEkIsHdbP3bbQxvoNKKhC4OseurmFFNTfz80DS0MLtjHVArshXpA+rzbfcQkpQK05Z9j
TCThUIc5qzT9WdOrhne9xoNkkZRZtdNJt1yMbZ2z7eMOCL+QADzSUTGgNB/odHYRoY0e3IxAi7X1
TD/xqUVck1pBdqtEZhy5TtFH56Scs02dZWdw0juN7lAE6JG5KWL65abKqXddi/5/GOfkONV80N7c
XEz6plZd2fvACOOrk6ABScfxLgG3Pw4lxErmYuMaY4lpuPAO1Cu9DghenXF8TW3IdN2Ob7tZQx89
YbWwDSxMei1pR0EKP/XTuavj9FhtpyG7T0vBNTX3fpR5A5jfYvG162eKfiM0M+WDDamVzxEpojZ3
5kxzPm11qtqq+SDJzvXACQRmx2pvHt99vbrQfV4SmsNfH+N4FzqWbDfDglyFj7S7WAKprlcd0OVk
FUIEUkD5ddlxsAm3g2bGBqW+tjwxu2TjVY75WDRtcPJC6yVKSTaMa707dirBZlAbQXg+5q78KdRC
EqOz2jtO5vgSagRVNDkZxYLVHvISNrVmBRsrQ04Qo4M6JVUuDhXdnYZCD/3G2I1qBtAd5oKKOdJt
iHzWVb7nsjH+9WjZ/f0S1Q80UQQxt1m+0LcGy7lRvXKqiR+1hHp6wxn0tYu3HF3kd3qiTmU+5TuW
jzOA00TuvWu4PIRIL24Km5474WkEkNTeLicTMatfZYD2X3joPJcl/bIxXQ4FQ22W3VBzQdAZ2NZm
W3fHxH8LzG6cf78o2TTDvGmn5j5UR3hicj9o42S+sTlbGC4ZIiqD6JJCbZZHf/la73rcN20MRrUR
A06qyUnTSpa0gexQXybWJeg6BrpcfZZfm0atUbvIClY6jPPKrCA790Ilsy4RqfRwM7NQlUsJL1kJ
ahM7FlKmZT9SkdlzBRrjpXJvaz19i0sC9pLMmtXf+tYVB9shschVmzlFyKuprOxBH1RSFWGxx67E
dVYX1m1ISdwOEZhxnLpCHpdHta4Zx3KwC8AMoNhAZcRWUqq1mMXIwd7yGpZHNqPu2jaRcIXRubQq
cWwbVxzRsfeh7R8syv7IFkT0G1D9aABX0hkUym/QItSmCrfahbFLKFvzOg+s85j1shW0QcVHWOhU
9GlYdpxGHktDyGMj43rdcQ+llA31gWNwqVTRyWRdek5OWgCJN6lPmkKJoLSErZsaOsNkzywDj3kt
fT/aiczhcPIYeTfUbPwa1ByzbDr1SAw+YvpZAgz9MybXySOXciIAkbp281PeC+xLGjc0Ur1KDyFu
HKFwZgO+eqCcXOxGlQg+q83y/i+7EkgxzQBzeLsDAvTUZ8DK7Y+NN5Kh4qIVWJFYjgKX5o+jEUpE
pcOu6FC8VCx4vZKAp68DcNmdYjzlxTT7665xH6QcXssST10/K61kPNPfEerju8Qez3XfOQxjefrP
zOyb0Gy18WIQRjh7B8AdwjcD7ryqqxRL0K5INsmG0pC9/jZ/hgwQMTDhBnk1eY4b77F61x4pnyUW
DZEqSm21FiRzOWZBTGPiyjmHT/Mr8WKf4x2Mhf8UPtLI5+6ciYTTVfaLEEV1Uo47YE8YxBJfElTA
dKNqpC0W7pDlYKzb9iVXgWNEkGy5qM8P5EnXA0Gv207fkeoY9nv923zXfhTsTsgGb0zEEEQcwQG+
Gpy+Yo0wp33hv7Lh4pB/1Tf6N8xokIQZbnCEN/Y5eqfLDfFySRUoRyDw077QTnin2njDyrkedzhC
DHMbWh+IYYi3LQkafRSv9wRYbaIrLWL2DTZjhBaPGkiptsV2HqugKfc8fQRX44w6jeCCDf5YEglS
qNfPkttZurIf7E/rYjxob/LoP4DHs9ZrVK8H2bs3fnhmzcBlxXiNv093/ueIN/z7QAZ2uwvOgkIM
DPzdauCibTNIbs1qrcFiISc/Ez47lwzdN8ULxwEO+Bl2AtbonJ7idxyX5Sr3N8LcBjWOAhyx6C0w
9hLw0Gk3VQSFtUIeR1DUcGUlxnUDSbx3f0ZtsRvfg+rG+vbTa7fthFT+POHzdituhnuz2nvOg5bu
/hTXfmVFEhT5f+Rddi2ivG3+8TfDJc+ddaH6+uHzH39DeKJbOssJqruQpgrLsnn+48e3COnMP/4m
/rOsxiFOpcCoqR9LDcnKJvmlnYp98t4dg2+knKboFra6f6UAc8p2wIrO2b2dPzhCWNei0UtVtstk
r8WWprOMjyJVOalxsAvdg59fyewcSjJU11KjYZo+GRoX5c5A8vdCognKwOf5F+l+22ybvZLCcYsH
dF8+9/fxt+yxfKa+F+vfuv4ZH0msfUl/mBhcdv0lPXLvR4epc8BirN/L3QQjsXPuuZihNaD8kPss
lwDa4W4kxqZpZwwrc83ZsSLmDWXpbOKOap+dW2KYR9DsMz2GXrf9Wfef9mN2Jo43/IUxAUOD8wsH
lDWv7BNT2prAtNf4HTGk/glujfx1eIBYeKz40LHakFXMM5zV5DVoyPqRkh0wzPpn655DtoV+/IbY
rPqOxMK9FNsLRgm8umDDKe/fEUnUqxOxyN6n72j1t9q9fCYFc+ttgp/zu42xW+6ix1TlNBovrtxE
5+6g78OdecEXar411FJuiYiij/ieGEAEz9l3inlnXC8omzbInTFHcp46uAHe480qOuQ0koY3nGHT
nYoAeJT66ifBZJGzYXWwpsxmvSfMkrBPGOwQA+GpU8aLEz4F4tQ34htkpQhZ6ZyByEkXV+kNHLbI
+C7TmlXGWqv2JDIc+BODrbyKzyw7VPvxByM4L5Ub+M46Vq/TyXtlrtyxctuyNt/Tfg3oRtDC5dV6
Q0mIQnRzjHfu5t8c+Src/78d+LahC9N2bM8zzP/3wCfIvkHRZQwXw+0veJbCtbrGcHg9Od6LoRSm
NxFpXW/YZlA2YTR6wpHUqMRvpVX+Ny+GIoT/9mKEaaJ41k26D/56Floxpde11w+XyAAr5F+rGhw3
E28REW04bLh/rPHZxaRjwIPdle1dAIGLzfIJ/0h0t7yc/+u7+Dd9F4Zp2Xwy/3vfxV39kwvnnwsv
/viRfxVe2H836ZPQJRyQZUiTg+qfhReG+XfL5vrq6MK2daE+4n9WXth/N2ye86Q0DNAnj9fQFBS6
/uNvpqq88EzK013bdEzmk/+fygvh2eqo/vNRb5nIPBzLsHRDWgg5/lp50XRzMnRedM39N5fB85hX
c3O0VSFLQ4XklCJqLLrnUFakunvAqcD5Ty7ekEAPMSpFhKAstQNfGxRG+dGP5Xm0WQ+ko7z+Xr6q
NWwtacCsQJ1/r62X/pmxLR1ySLXbNOiwvqtN4ZB+SF+OspzXG6+vq4MtBKsHND+U8tj2zh5nEhEC
dMRN0iNPb7Jk38n+5EvzI041/1p1KTdN6T3nLmoWvJ2V7TtXG/tbMICVVhWMp5shUTMvggq7s9Fk
t1aX1Ie8l++RHR5Lf9ZOgTmQUaAcCNVCL82KLWGpnB+XR52aKWxjfC4HgrOrwr6TfV7urNS6JL1O
7FgY58S5QzmP/oe+LC5Td9oUZaEys+0B39IolMTIXtU+QdNisE6l2nj9KKmI+DFkQX2q/ABPoYl9
H1ujq8W/F6TLar5RzMyyPl0eiZz7c9ISgas+gzywtX3rjDe4PoJTMuOQmbsJ30cvqJtgOFr+Bs+2
7f3E7a9NXGVIVH+czv92o9VlChbTqkt5+jjI+BxTwHWaJrKYpsI18A7jNMf2Yq073SBzpsa2Qcek
qFG9axOap4AlYdaE2GR7vW/IECTPd9AEkYhFfYxasgh8VL65leMJFC0+Z4tCsptxcOqTP1M06ySE
AWaqeioLsIA7vTjQh/ant/4vn8TXp1NEibnRKG6UJgBEOfnEhjBtCnckDEU1jyybcTRrwBTrp+4U
EzfvoTkGdgwIotqGbHUyLI++Nkt3C/3cxMIjQF56WZbN8gf9ZXfpb6lnBI61gR4HDAAnxFLW8vsh
ANd1SJMU4tJ4XbpK5pGmluXR165QX5vpCdu7GXIRNcEtk/Hy6GuzHAzL7jyNSFKthkgDhREsJ6Mz
55BESwvT8sXl6IA7eZFZJDfLYLy8dV+br6/JkKJBdBXLvLZMpek8MWwvw9oyPi/PpPPgr92SBcAy
pi6tJctmGZ+X8zyLamRFCIdIuHSo/VgapuqlbAoypzz+aT9NtvbU3psLVuAqECZcEIQ6/YFProOL
LHBqKpghU7yiVNCDpTbL7rIxFERhKrACIjoWjPok95c9wZpB2Ur0d2oiXbCOcYE9FgSkUmBIDipS
g464xbiB3sDjFdFV5Ur5OCkoZVhQleVFMZ4puEVXJ9vyBaHe8mVDl+Afj5ZdT8E3Xo0UWwE6k/oB
Q4E8WRzdcoMgWBz4J1FAEJI+Rl1dw/8ti5m/m42uACOvAtGeQZMiBStFCmAy5yfeWYU4qajkrzTl
iROeBjbrpVRgVQ1q5cYSEEi9kQtbHWb6SOwSMNfCSy9P9L9RMAWIISmzxUXguJ9QTnBGA5wl833j
0a9YDGZJbHZzicHY2hpBoNQG1t39OQqQJao73cow/E8sZ+lhrkrAOpo5DL9+SBWMFyTds65mF5ec
VgOkL1OQ3wz25207r06PUaafhywiMK3iO6qoJY9OJbQMMWkMU3pburRgI5h4HcEYBVhjYAI6SgU/
NgqIHEEkUwVNZmCUEoJ3JTr91Z9QvBYiM8gC6lhTFQT/xEQOGTnRLFFPZHPAX4fvtTQ39WSzzAMf
TcL8nCrAlJMoOiv0H7lxpiDVDmxVVyCrUtuOCnadwF8FOKwbshaEu1EdJ453A1xvoEzn/qYAXLrg
Tuh8aC1zi5hBN2wIqJ+eRwX8TgoCdsGCEwUKow360BRMPCvAWCroeFQgctXf+y5VlYbXP0VzlezK
eLrTFPAcTEDQkQKjSwVL2+DTyJ/lyVGQda7A61ji3cbolWeZvbH8RTJJTqphtscJ7FtTIHih4HBL
AeONgsilAsstBZsHgPAKRrdMQr8kwtmxjvyVO6Kd7VGErDvZEY4bE6FlAWlh8gSelwqod7Pk5yRm
fRd402OXTndpbQ+PqSmNzQz90hbS2YxFiygVPGSyARk8YXR7I/bLbVXyS3GaXtuZ1B8+eLSmeaJd
RqawWQaf4ZTaFzfVkOj5JcY0P3saS2LSEycWTE3mWxGXwXaYtWMuSRkIMeVcp5ScyhYh9Ex0vqbV
2qWzE7KxBpeQhKyHpbWS8WGIa8LVzI4YavpwHLcTt25plesM8Qx3Eb3CuQOxMgteVwRDtTXCwVi5
rvw+uKuwOxWKnplz41DQO6rr0WcShLSLZMpw5Gi3XU9n0VRNGBMIIm1HTqA+D1+brC/X+jw4FDhX
4qDlAwBN6qkGWe2WF/PpmBMGSQN3pNK6m/OnyOXVgXXKYZ+SlPeUqte31mteXRKOfHiqoaCP0uG8
TYxKNegFl0GRWrSn7llcCnJlOTvDMISo9btzkwnriXZVbTupAnCLwl07L5+SKT50lnbs6lEQbKqR
ZoJey4jjaj2oMbAzId5s7yM1Ym4neiDWgAzaZW43qANjMCibc1Jk8wozaEoI8YjYZuqu3mzAj3mE
PIh++AiUIzmhMn4/p2g12kNoi++DogtLeMPRBjJ0PGIGxqcWLyatJuavpHas+7x+rCcM7F4A5AN1
fqgTzMGsS40jhYq83NjfN1IVy1oos0p3X2sGRT6J98ALvaKqpBBVG6pbZHMgY8GhySiDmuTLrEhS
BLdnqfvklCsCNZD4bELz0lHzuO1tUKM2A8OpM127zRQF68LF6rL6VRYA73Wvh9siRQsQC43WSGR5
c2ZA5tbO+wi7G2tetR316pauyxj7JqkAI1xwCycsFTmMgPvegC2uFW3cwB+bxN404V2qaOUQfrle
iGYLynlQ5HOiaGhDEdK1CzXNpT+48RVdjS6FFdjYfB8UlU1CsyK2bUVxT4rsxna1k4r+RoTyw7Le
pKLFa0WQWzDlms5Z3yryPINFHxyWMrqJz0Ww8oZn7xXhjvbtxwwDH8LEh4qS7xQ5n8LSC9j6UNH2
nSLwZ5h8DMHdviv1kzZiDaLwz8GsVH3mSgDAG5ECU9yVKAM8JRGY0QqkSFuVdCBFQ2AvYgIlK9CU
wGBQUgO5iA6U+kDJEAwlSJhQJnB56i7cSxW+c62VeEEoGYPSmeO4mVeDkjhkSuzgoHqYlPwhoajF
j0P0+4PEvW71NGAu+8ujIOGZZXdoEAxPGksyVcu2bFiblr8fLbvcEglpb/Ln0cSf3GOW3LAhGWWI
MSGrQWjZYC7749HXboGi/BCMx9xgvSe5m6yreQJlrnUiVsGUMcNHJwdfybqsIhI+1FKi7PGkeT1i
Jpxk9S6kVnPM0ydZ6NMWO/u0qRJWXpUowXFTpHRC4pxTmxmR4e9NTGUueS0uOqKcTwnlV3N0TJV1
1ESkxIWUHi6t56mqPhdWn+wiuIfaLKtjPvU/kkCbNtLIDtHQ97vlyzVNF4Fj9PtMJ0G6IAvZDmbi
G9Qmwle+tmSmDi+vPrqu8Tmlc7NxkVMyCkSldeh1ihWG+k+bVq3KjSBz1Fh3a6ul8LIpFVOUlbmL
FpD0maACspceOTitaU2oadS+l/rTNsmcO9dS+QZLheLyUKrywLhD/bvsClUF6KPAgg0Z0G8AzaqH
XLuwROssDDFRpWMxX6ZGP/logx8sWTz7adLvuYtgSRj14Bblzu1sZuajGRA6It2rlhUc3AVmr9gh
CyqUya4aCuc0NaTBuyUmSZ+q2gvmyfHih+3PGTn7NrUc/CJDpm8E5jmCxjtvWKcwIfg/9LeIwEZD
2B9RAMNpTj25u5FjEU7FIRJGBTb5IbPvRE+uRc56IQ/tH11hWhjU/WOK1+SSE/6AvU4qvyKeB9um
ow8RwY+RkcshcOHbmVtDSX8UUSha/V20cfBouxpAf0lqMtO4RqpMbj31vk1LGTlAwux/Talf3Lai
JdAgLQl5VvOiLg1zY+KeI6BQ1HdhF9R3g40VbtSLblfH1okjD4Av5JJpRwIqN0PysI5w36xNLRxv
DY94h5QyFbu48EF4e9p/qX4QP2VTJxezUokJEjFtaa9ljvR94BZPUZ8NgNzQLdt4E5V+ZTTdxXM4
0Ojor/pEdMQRjuN91knKLcaKLqeM+Z8DhuAsgkrKCiarc8aNrs/ZSQuymiov/JGU7l68KWouXTES
jhQhDAjHKL5t7JBk96H+aU2ABl6Atm+FeLG9bRs578fJvDYRxeUyHaCiNbjQrOGlW2RtmR6X4MDj
WGZ9vyobnQYNMh+a3tUfJ2UHtVKDsKei+ayMOd3GBm1LGgIJrYcdKqowWk9EkWmemK6D57w4rnkN
u1HQ1TKi97XAmccwpNxo/FF7wZuWT/LaTlV/yU0QaidH9KRLH72d+Rm1c7or0L6TKaF391IH1Z0s
QjJZtexYPlx6kaen3OpZz6Fu12mznxwqgQY50JiTcKWKOblWnRTVHUSd7UR3bdSeLYyZl9jQTjoi
tT3ur49WSrInPUL6QzeOgVtTOgK6dLxPKpzgPTfpgQ1TMxENo3HUWVFsetiM1VwLcajTl8mNGU8K
PtfUGtH9dViiu8FHHN3EDV5KXZIR3zgcXGW/C0PXw9LDq4lYwedcZnbNPCGbSRAATjWFGgncLp6G
et9V9IjbDLJz0p4pJtES/94M9G8VKM2eX5tvqgBftUuWq6nVDvFtVEnwuW0ENOidEcERRARZuihb
N1NmHh3R3Cf6OJzr3BnOyyNGFGOVaCSH2Had71Im6pucZSpzD0n3w4TEvZhvtTAgeiolcY9eReHr
8an3wIC0Ig5IBDLFsZj6rVlE3a0Xq+g6m4KUGNIpHvqNXiEVMmzvaKJRfkiSLvwmgvGGtE6iitvi
I3XJNkjUjKMF8V3nkYs86Le66J/C0de/6fkrVuj4WmAlxoylX3q7QPmRU4+V1+9Cn0n1tmtqQUGt
QxzH82FoMtK0+o412SDSuyYNsju3DJNL2rwPOgVGKF/rQ9g6wWM5B0ctrTCJ1vyKNC4+B3FOe5d2
xDzEVFLTqJsGdUFzjUVY4SRuwrpqT0Xb/iAdQZ69Dsbf6+gSjwW6Pqzg5Qaso9tbhfbZlZCdnemk
OJTtZ6wm/d4y44eu9eqLCK3i8F/snddy41q2Zb8IFfDmlXD0FCmvF4SkTMF7j6/vAWb1OScqbve9
/d4RFSpJeUQDbG6z1pxj9qr0dJ9oUYTekJ+IiDu18SwlOcf7OcXFECz7rmjAaefzHmctA6EnqYbW
/oMaj8B9NfAHZZs/RIp4ZjV6x/fS7AtzuhJeLJ1iTItRhxW8r1aOZ4fKYoaDwT4tFTZzNlWeYVjP
TDTEsoE85Qj8XWlNdppDa3I63SC+LusMf7cQFuQmRmU65SjTlI9w6JhtxW7FxGfBHMmIIcuOwy6q
wlPcyhKhG5aEu3dQkAUYOH5zQfIEPb17BhunkpvLtIz9ba2mTtusT4zvTh/9jjwpPlPtNtbh9I5l
vI7hEpP5lzqKIh+HYRuWkbSfpC+2GCOByHMJEkajNx0Vu0U3oeXhCyMgr7YnIZ7QiJRbKzN+J2zb
n1V2933NKTISBP0kIeSu8nqLEPWTXGKAoSuiQB9m8kxbOp5dRZxWesotbZfEenYe0hIZId5wCO4p
LagRTYMgTmQpyNZPuyRkqumQgBoT75qBLhFDYUBvrGSDTfP+qVZCGuwzPbdo7dahBPc6bBzuFMet
3cpsYBed3by+bgfqER/d2Mjn+y5M7IxlU2iwvvuyfekyk357U0p7UDCAs4mW6vrC0creoNQQoiTt
w9RhKTsiyA2PGnbIFAPJPmCz3nXUrbUAXzBcidMir8yEQEDwt5Dk3GffUzNbGDOGm9HJL4gku4Mi
qMTZ90TcZuTQ5rhNDCOrdiZOuqde7Ceabp/quERgBZBpVTPMHFSN+WVYCFEJLfVk5RDQVNlkzxnh
+ZZQ3hvWoRDL5iS152oAjzHqweBp5jA/oiDz0xYqGqUodSNbGMvLNojtKM6ic6ax9zbUJSW4Jv5V
A2toMJOjA8t/GjFBh2xa46fWVNC6qtzVagCRsQ6Qw5yCp2WGaR5LpHylahKdLMOg4GCJAFKWwBUN
IdotbH8AzlmcWmV0pvLPsIjT0WhXi36JJKMs5R+rkymbyMpuXApXnAk/DNMcI6dZSi7JXZSRZeg8
lRpPhx5OpNXQ3VUks3huRBFCnhJcdPWT5OP+VYUnQnosBILOhOiJop4kX6vDhx9RiSo07VC0s4d/
bbjWjYhwB1seM4wa+NgDyW2sGsqfrXQrWOjCOreO4UA4UGaxR6xBn4wCX4ygrBExgGUbVCFe1xnx
xOGI9XDKSjeSI5D2fSYcQ9BOJFnidsmxwMETWKMBGLAK3p5UndxCr6aTarWYoIvqTazN5liOSXQw
ePWTYGA31nOCQimbbbMl+MxDfPczH8R4MJlkNWu6CTWesUqA3QlibWw1xlhB/0NKJA6grUlaHjT7
2KLnPeaj6mQcbd1cDDW7Y6Fx8diSTdGqYGTHQdmOVjEcogaYEMu84ASdIp/i9VlaKre4wPBLiQi5
HVPBTphD3Ws6TXpSYtid+tSOtkmzhuND3e9jvK96YbkFT2qbQytvo5gdalqXZzM8T1mjQdFFMYBo
Ktt1aXaVhHj0rJEbYFidRpCQwBGot1gAOGKTPi30u1jGjxxG2YnChD+qlrAdark9KGOB57gdss0Q
TSQ29Ia0Q730LaMqpdaAoiMQ0KXqOMbsrJbCLbsihLPgssaljd14MSkdy0NFzJ3Jea1syIsul8FB
y604USEU/v1CSwhMgVXNZwGMvK4EuELwESN8MgZWoqUgOyepERDr+TGIQX9IomyDlGG6HeEx6h+C
ahHGZJZPYpYsWy1UhH0SWmj15e5U5uP7kC0Ss2xI6WJSqSjm/SJ77JUpkLbpm1pPi68hpD0GeW75
9Zx/dXmK3ma2jK01iBn1SIyiuQIvGnSRHVBeJdW7SQ4lCgRJqAA+THQsd6lRiTuNMBgLQxRrcngw
uyBDzKyCr0zLM5gQT+Gd+RXMkbzWcJRS2zwV4CViCPtFPB7NFKekHii1q5qdvs+QhlHZE25akhiH
+xcTRxwP1yS2qKj5Rauq1FNH0nLMkC1knZuNH4+GcZJjnRRJpNF9LFzURH/XtN7aBetPnZG8T4yH
A4f6gQI+c8Go6K+5AVqj7kEiJIp8q8BvHJK4gynLmdUlb9Wt5Hm8FeuXiZzgrOhv1sBJtZiS5lJj
QzMsZNQaiaMcHuSjYHQZ/MpSoxaV1AfUpsmutNLRKTLpQY6E6VFcMFSkM1SveFpIqlQleZNx4+yo
rQzStxJQmqLqVRoNy2FpYj822btazF123Qc4VPPlMrV8fsty+lKHOt7K3NQz8n1byOf4ZIW9aasR
wMgs6b/HSVOvCcPQYkkmaA7NXyaehbAEzVCxCKMdONbQotVhYXOe7dRSay8WkBeo7AY+zba/UCCs
Aawg++pCFU5CwbZRo3CbzVZ/MhunFhQWA46m+LIg6qZaA+CMSTjPhO5koYNKqDg9mJC+0PWBUgxA
XTWYBQxKh7E2EqQNA3bU5EPV1KYvJGG8C01cXnLd0TyprfSSzsNlMcJhn1EObFNI06pVxqtRkzrN
MG9GjDibBJscjCDi07oU1yOTpz3ltHg6OQFkUhYKyitUKUVu8bke9J84aX6LCJd9qzC/otnYj+2Q
n8sug4+UINXC49G7WrOcMdmDCrEUxNoUp7F7Q5iYMZX7asZSn3BsIv5TWQtuNYFMQgXIxZCcSA77
l1xrjr2gKzvFoN+8zEblzzkgJzHDaKZl3U00eziyJblNE0gpaGr9UxXAq6GA+xRKrCVZsAYOx5Ll
6j1+c0RibU3a2KwpO87cDI6e09us9X6uUduVlrphXcvJTqzNazdRnho1AjYEAbzo3BLQUvRUlGqp
/a2EE4L1mvQvUSMYNiFsXWSRafsWIC7M8rns7GAeV0uMP5lT4t7fR2/Wmq8sxusYFQzgOMy2o9Q/
R+bQEzaNdWnuLkvwokNC8QahXpgCdQrEFp1bg8bTvuzUp4ooEVWc3oCZxajW1dwTtH7/p5e/VrT+
o+937wDefxcG/VNUFwXR22uxN19rSdXaje3b0u0DijAlfr3FRHFP86lwBKvPmAnQMt0Ft1IB/zGD
qGL/+TlZlS5JHu4oHor72YIirOgdAYJjxPZdVad90lmZG6vxsDHF8Br2VohLC6zfvW9/l/2yhxq3
EtBwyIVIE8T8M1fMnrKsgL74kjRIFUJax/txrZSJmWUAWkaB2urSuA9lQHS1EsAdTLpxf/8SZck5
6DDPCZRq9u2solScGNw5XaxDALBhw5bmyoel2Qx6/aIto8yZJY7w2ePGOySZRA5fHuaOaJmUMXSp
qg6I5HEJwKzECzNRhF5w3cpJs8d6TbDowsorL/CAqIM+Swl89zDJW+INWP6CuqXRHoWwg1Nyh+7v
5P4FZ2azz9Yi39+/ExQ58dK5fP6PPnSgsEtKOY1oUzDijuCd378rgQ3848f7PxgV6UKNQieJ4yG7
4CYdiXDlO/Ov7+4/RusFK2X5aenqc1Qjm8yrKdswsWcuNINgD5kmIDS14IivCBqWF4Tk9y8aq9du
ITruj87a5LyHWpn2Z5UhwL9/uf+4yGxGk6Qk9R5W7WCmJCCHi8g+gIuxvqJlrWlSz19lGOldpJAy
O1NVp2lMt4INb6I0nPvMyG8r8U2aFbhda9FUgCGwT+/1UvYg7d6CXdFbSeQ1dJb3OUbP/f27dP0u
KjK81V1yuf+KRuK0i4yXbn07K1fzz5euGghmHOBy3XXnd7lMqJv7vIQ1kAsIZRe9/hpMimaFDnAg
62aEMn99GZTy2MtS4w9RimpEgyyt3yvCNAcB7ChJuhUGnTIilcx4Uh9UM5W8/y8QK6hOzf+NQExS
qU3/3wRiu+JX/Fl8/lMh9u+/+bdCzFT/ZVhosBDOW6ao6qb5l0LMNP8l8mlQVRHSq/bnn/63Qkz6
l6FZhigahoZeUTWRdf1bIaYY/zL4B8vSFcu0ZHS8/y8KMcVaJWr/VIhh3uDUxMNxwJV1U5Z5gf8U
BPcy7rcF6sAOFvoC7gDyCf2XhGNnMEfUbC3RzqLeOLfJBC4/mZqNOpsIPyX8PEBO4NyprLTF6EQi
CBNIS/q+HzM/73XaKM1n1+aYzVL5S2fycNRCuja6rO6HNP6sDUqX48gJv2RfeSjLPiRbsMdZmtPX
GfVIPLZC7C4lEfJ10ba7bnrrwDEdRbyvVY8cbB5DXOcy4Uo5e/TcAN+h5IQ+ZAWgvHk4DuC8PLFE
0M+2+qRZuuwItJjtuk6+2IazI8MlZrcTTJ6gJR6l628CZ5TGAstvxIOOH1EjNgIzIUVN0w7knlQD
eDOzZnyUwkS0TS45YdVkh1ogkkPBe1GGoy+EZP/0g1RyKqcfuAb1qoBKdJQqWW4buVi56VL9DK+W
KNGGbrNDj1yBpmZqOXKkuVaSG/4swFPSBTYM0Ci4xBNpd4OkbcdGcjNrVBD2k1pUVvlOJNS1t35j
ntvUsnHMs5QUGelCbU72a1RJ2ABZiurCYVcO962LToE0dWc16Y9ND6M0jqMHEB6ZK5fqV6hG3SVS
dW1jpHq9LUPxUXjMIyn04hYxoAJx6y6uMiOJgKHCOlvBJF7r/ifpLhbMytcR5q+T45RyFEP+pmDH
zk3vbQUO0may4uWs5uyGFuM2x5WMK1bVL3V2TUkoQQBGTHSajW7LbvKhpVq2yzvhJii44Ooy/aXX
cHOGpW+IIeBslQhj6MdGfiuHkkgFSVo4cyKDSGo4BShxrq0JvysDPELDPfsOSivD9FP5eoFrQBrZ
2baGwHHNFJ5jJPxW0SjXKMoo8A05oURzWBwGnReNZNJtX0r4hTs5m2+dgsBOKcd2F1ABdmS9OiLj
cq2WApWgAE6eWsI8tXk8zOK4dmLYHPbB3ANk1B/HtKxeSYKYW1CfiCGdKitVLxCRRw+hSgJWlyHj
g46yGH0GDJT9ctmP206IX9KqfIR4WTjBFI47uW09ITNaWxY1fatbJMxLaUGASAQEDKB8oQg9FjXq
D0m0nHU02Hjnn/oBsGXA8rqE8rxLOCOavSA6syz4LRQ3Ny/rCz2GwZ6K1fSd1w3B4sYRMKmHexpV
TJ6Nzijm0TEW28940V/7dhZtYSQux+o/5GS40FwnZGDNcuXUeBPMUDtm9dUYE/OcJqgkkoRsNG0A
0DoYpG3HyW7MB2y8g8xZi7wmoQu/hCzy0naOfGvJv4U0PUeKQJwKYCyZ+w1mmJ0woqmNomGpIAEs
ZhOephX7QBpXHNoT3aUpgxtxRPmC6vBhLoiGLTk84fDtdI9WzNgZ7Pjr7i2Z60PSg2TMWvrY5vJd
wFx24l4/YUYiMhXyIZl53bXX+t+pyDlQkDsVe83sGJow2YEB3LNTDST9hnqrTwqXS4U3g+Kjh9Ok
UErrjrLcnjkuOEU4n7saLSmnMGj+5JkbADGicsEaVDEBqVpouhI80qFLTmzYCHXQq8gFJLyHHKBu
KolwJCHHE9SPR4nRsQNuvk1C6hJCqI9OUtTXqDAQnpioMtlZT72mnNSMqR2wq4AFJ3IGSbmJlfGO
IIQtY54fRuE1k3vI+VCHBZV8ay2OOF+PbE6WVL0iY2BbrczhW0pQnTVV7UbsCuYIKASRaL1FHGFd
YEgVvtTB9Kem/gxr+TzEEankaflizpWxbQeUVFFabMG2/pbKcrxaVkFc22I+5YNAR1bozMeS8JQw
zkcfZ9dDsPS3CXgeVnuxZHPDhpLiwEbiFOekEGQ2/ULL0fwJpThgq9k/Vx0sTS3+bXYc/TCObqpR
o84uTLQa1P5tgYTTLvqbVSUnOLo3SDa3Tqx/qSZnxnjIO88YzWOQseTFMyXaebqgi/NMiQZyWE3A
joVqcE2EhQiAfLaaKc06gnXFMx376tJLxnMRScvJlFqy6KsIri4JV6KKk00SjkqKqSYtF/qvSeUv
UvSbbf50TIwfaQmB9Vo72Me1Y3IUnSvJLRKpvxoKSUz1clGCZLmBkSduMg3cHqc1VyGZtw2yz5VW
U1Ja0S6JNZPkY+BqBXaK0bzB0tJqGwVvJmdX4zEc550Mk40sLhIzJo3YnazHrdFzoojEpT625vIZ
qMWK2EpfdEMcz1aFVKHK0XNWU3XLp3ibpmbmqyqzgR6IqMNDDaRfcR0Bl9t5iwkHyA5RJQ1AgVas
fldWIR6blJRMBVQdvY3+U2/0Zj+T/WzmcnKqA2LvA1Pufa1HGZDB+Um6AK6BphDiEli0VMXxa1G0
swjH5UXRG7dXra/BQAzECVrzjUTGaA5Flp5J8SBo+l6iv7SPreVXOvRfCc1Jv12bNDW4iwOTEiU4
cqTgLkO10x7nhNaMEGCfB0NF7XWRRoiE9ZOYssURcjxCmrK4lQTdY4qMGnnJgvUnpfHRZQ9Vzloo
zBDh5VIMnFB6iiAFgCdlOuuqKTnR7oKqJuj0liHGR0k021W6mjvgxjuT9CMj/gV0qp+MlQDbG7oz
k/MWLRTbUry7Z4rXizRvUyUc7aIiqF5XRMOnf4B/NEojosdIaBLIE5Dmt7bhUAkUZJPEYQrpInJy
9k+H2RAfYBSinlkGbENDBgp2kD85OEIbRGaCmIGattoKko9fG4CY2v2SQm061vkYk4OQ0+jinRAF
U1sVQJzm12Qgaiil8llX648Oy+s2bVlGQpWmb4cfmgLNY9w1xPypN1Ma0bEI+WsU12RdDCQh0rwn
9K8gDx4j+QaaG9B4YfmKW6oTUlKc8c8CfdLIGJRi9UXuJNmTK2yGmTdYzUv1IAaCX5p4H+OOPAaJ
ArtndpAzEk6WfbgGkpXLdzQmyNfZ6RFM2x/oqYdOZYAbzCpUZlVa+xXgYvovJApBNGQT1zCxpXR7
YJPhAZNDPJJIqLoA8g/59YtEN6bEDlj2g3jJptrLSsUkBErvd6gjUWMWyNp7kRhNgT1IuSQvplKL
lyQ/RYL1GKedsFOoWSKrmF21HlF7tIc8MelG0tx3FkrP+URL0ZpfFib6SYOJaJUjpDQY3hIVg0JI
ZK8pEwG8K7tAY6p39J7kXRdAhcyrMy7rj2gVzMyrQkaD+AN4Wo9nYpi02p8EUseM4lE2CBucChOt
kNJQxzFm5E2WLIJCBkbZulMe/aKxiFSBBACEtMFTrEZPcQCtbB4aImzxUGNPVBuMGiVBoGYQ93t9
/bIWkfYeNYd//3z/JXtsNM/NTbmHjPwjRqSMEhd2NVWvMiYwRAPp45rjBHIlZa4t4k70tB7MQo8+
i1WEHJL1u//qx//qd9OAK89K0ZDd/zYDTG1X0AUozv4fHuX+3wW1JOP5mwh4ZUcES/iv/xpZIWqx
v3/u2MM7sO2A3/79L//49u8XFeoE4dHhQb/616MJAoSXMCzB7phspv487v/0XUphxMkLF7nNR+Bj
rnXEf+sj/+Md3L9NK6Ixc0Ww/jzx/XdlU+hA6FITYSkCNUvjTIU6d6vdh0KjAJe9/0O5joD7dy0F
JNjyLGd//0PTMN1gryOhFtAXrBF6tLq0MKSiO1a2WcVa9y9BUhxKNvO+tEqw1qnuH1/uv7MUojPD
AtclArrF7/oM3SoW8X61qKTZRE4RzBT26DKQUrGogeLk2bO83lDQC6Xdre6cO9SMnjXYlhV69h+/
U1VzKyZD788G+5aDXGuFDyhwr85gAketmu076+yuM/vDPgNdYWwikJ48B7lRMUlvqMmBsa6P/veX
O0atXE02f/8OiaxHxVnzg9UccFfuhcsgeMGYHu8AuL9/PwwTmbIlnM5VkNYbFSfunOe8/5EV6bdI
KkrP0lR8HWFY48e4/4tiIBGVh2b7tzDu/t1//CjPc4+V4MCIPmqrUm59BRnNV19YC4bpWly8f2eu
ZcL7j1E1yHhDqZ3q7VzvGxa7/V3md//xz+8Ydw7qBz/dPdD+2mNB3jwkJPLk3R5f0KtobfxV/9RG
N/JHvfQI7v70itJxE+5mr3ZAC5Iz6rYwEXvyKL2HZf86ej4A9Y0OncUl9mhOjhZW6mUXPPpDus+P
YDZ9IsVc7Yp9x0OzA//SIX9w3vjLvnVwxrrv65MdmZxRoT6kjfNKf+Y42enutTCcV1Pw9Mv8zS96
hyekZPpI2uFS/pJyaI2PfLD9/PgaQPOmfEB6X29Hpg3Jbscu+Mprk3y2AFefxwaf/gOeZIP7Zo+8
1CE3YCSE0CnRX1iPpMzYtFE3CI94d7TN6pNaXLgsaAFI4Sm1by4Puit3WXaW9kY20/QxzZfCGt0F
D0QkY9xwOzwMsycKHt0NFFLWDGrmQTd25FNPy06UdTY5Z547OGVd6Gbs1MeH0eOWYH5YzRTJMUu3
A5XnH8SS1CyMldZji8i1wfDmfnrsTZ+XgdO9mdeo7tHTWRR2Cc0v9osbkCw9fvjQ5Rt+tOhxEeFx
D6wjO46oG/US4bYaD+Rtk8jNTWBLoFsnkwPzNwxiGas+eeX6VvoAJsNvod1WI8AJp0kfxw6VHlRc
lKkIioszm//1yaYzWdvchfJtAQ25Am9snr1sXQGJ4A4R02rzzhzxsrCunfrQJfabYQEayS4IiquZ
nwCNoyx9NC81IVqXDON6MLn8n/paurLPfCdfoXlotROQAdD56cs82/GLciGouSIDF3KCeitOMjHM
p2hPtsMG195mfOKEKdX2aH6J3yICJK616QOcfSBlmQs2/K5xWnxwdfL5JbgxK+I2OpNI1buLFz0N
Tpza89e2fRI9l8J3eyx3cXPqBNCMv6vSkUnQtZUbAKOvIj+RFELaxQtY9gYlV1qfxFu/sZzYIdji
B9BS7qBbZA48V6dIJgCzeM6qo7D7Ufng1PSRd1N27eSt4ZX5TmPGqAKb2FtGNO1xrBOdmyuKwxZH
y/bKz/SDEJ40uWPyuRraNbz+xk4FvUUH6XE4578qYNEvdEVpo1O3r8hZJUfnRa+uFkk3afUkoW6p
r23xzp93DSDq9XqolxZkEQ4XBiNn7Nydpg98G9V8YTxyy3r7FZ/Tt7+mZrxRK/kgRX3AWsJhxU5b
l4GULdvix8qcCe/zTULvWlx47mRmQDrZD7e/QqO+ZprZlBDV6sTgQoQQET/BQOPOmo/FcopeeHM8
JB+IiBtrtDfSZGpIxsSfw+cVPAb+spwKlZxG4PJwmxuvHQ+q4DEZzPKPMHCW7z8ZyW2zgztlCUdC
3xmUmeEolU3WPL/sZ5jSK4Z6n92vUpGC8Xyuqyer+u6VX1Ft+xZJk82ubHYi2fYUthqPh4yTo9B8
oZNXeQANtEjj5eQPs7kfAOUWki9hyJX6TyV4oOS/4SOf19d0JnNz+qiLd1Hs7Kx8kKuT+bhIYKPg
UnFHRigdfL6lAuhYshs4i0eSz0NE5a9XEP7lS9u6YcNGjKw8Ji7ec8NnMvXIwCabGK6JrX6bJOx6
eGP75cH6MC/cYShOXNfB/oxJge025zi6af78zSdYl+hBUjLkQIR0a9tRdd3m1mVU3U/lqvgkqZK9
wkA5YqySfL7jdhj+sCfVgjmYOfadocRz+NK+/2ZenTgUzS5/tOyLH40fXF7KsXihzjR7ILQBivNO
Q5hRyBEfhd8wThk93LZ4M3+LXuVWG8Q2asqe/Dx76iO5qSca+IwTiGUKBYPcVfYMQl7JtJ/fuk10
5hpQd6OK4S/qWw9yOXSDy+yNBD49MXPGR24cwTZcLaN/5iUQusvJ2iaOm8FrTt7sZciwvpl9mEon
Pms9YUUsi7hQ9+R6sXKoBEi5sQ1wFsLJC5Nl73C4JwKV81nEqhW4Bnm9R/1ipqykjHrhWe384kf4
KFncBW/Yc7Mo48gXXXLU0M1JXWBfijDv4119FE6/J4RW31y63uFVzOTXsyEjHYCHT16ppDDtavEO
NRafYP6Vqfr+9EruC4ZdHsExfBofLldfeDau3WZ8I7/qw7iy/HEfDZ8LFH2O33zjk0yG7xeMLelG
8GM2BeswC7vIjV5XQtVhdgAV+ExPlyw3aArFQyUzIpHCOyxmy3XhjjK0eK1Yqez8yMGe4QAshtuh
cLnYSqZw+0BBiN+fjDyWC8NGJrSvj6xf5oW7ZEFetxdW4tbDYns0rqtcm/XAfzU+OIYdoXhjPQLi
6DApKL54EU7Cs7TnJvG/1+Rlsr+5CPojUkTmEtaCE1ecb3n/vC0GP0vosF8/p9iz3Yh4u410ZXmB
BKOVL9mL/MhtLI8sz8GjcepcRrTCHAX8mSmLa2WcWP20K5+y/MjDJp9RcZC5f7aMy3Pe8oyLz1Jm
oujjRY8WY4bBwpmUv2SqpM7qMYu2b+/8MXsUBNKEDx2YKtfW9zY+cuOZfLIXpkFpzyePfsmRd8Yc
8Mbirp3eeRfKB+8GKRFrKFeWLHO3FTyeyvh4b9oj0mXhgy+rxgFJjhM+MezzHQQ/44q2buZjxH2h
vw6W57PQkKgznDtXdZglGaz0fHgBhs8Vzkm/uTL/81fTOkj1yWOYZT+8LBZ/noKj+LIFuF4FD+03
H+uA/A7m7GXHkg2cmBfGU1snksrjHbso4chfzjqJIY/rKFWhWZGLRjSsIvoB2n/zPLFZUL3xIfuh
Fm+y2wtvKEkWHwX8I/WDiMJr/8y62TGn1h80QTeaNj5wCcpj/JDMYA6ITLTz3bBJQ7c4BP1urekz
6jsLAgh3cg0IyA2YNv1JuBkUA7cTlxg1Z2W1R4ofA7UScL38d03vqYN+wGCxXRSO8LuOSAaA0iLC
fhJM7E5/qmgfZGuchmRrp0/zkUM6+VEbpoZpneRkMl/scTqHxvPDXL8VuU9YcPwxcuNFqgGoXBUM
G6WNyyvtuh2K5eN68aXivkXz4vHxNcupLHpsmyoCQ1HaHeRHWTrqiK4MG6zEZvzGnz9TwViLABVq
z+Sd5XTkYcY4sVVSeRpWtal2YdVbp6p80U6oyStuIg0RyQ8CgEtna3LVYR0G8EorSLY803NIJsdi
nqPGm+cHdubi6MvlKWK4siNWD6ojKi4pcshF2YMst/Ckla6SH6L8N9AZ4YWl1XhOOFEygENX4XMa
OrR+2NOsA+xYM4+w1/9mzLKcs89m7ObbyXLAJqle+z7AgmLnD0GJeCbNqwmZ2om7ANr3pu+3iepN
qscaWBSHyDx3/HidzLMk2ineS9Bliuv7PpNc19yE56bxGGnlG/MVI2AiDZGa9oRB+QT5iZcVVycM
bpCCfAilmFXWaWW2gUBJ8o6mICcMdiuTLf4yY18RSbp4GocDL5gTB2OLgA6n5bzD8sreDdbQxnwi
To+6I5t0Vgz07NIZuSd7A7LOIjbCIwuUrZymeSuHTn5sv6f2JyflVrjS3cNXttw6bS8/SR+1w4fS
8EkdBiwQNQdye0y2xkzI6l5RFzyQAt7N6aGmIt0F6tb4shqJA3/0Xsu6m3yuaQYcZWLrMQMz0b2k
ZLDtQ46oXpzflubApTB3+UdV7iZjr2pO0rgRrGpir2AKHxYi6K+Cy94Sua8NNpAzkcsA7PAv5fER
f5SgnNr3jo977rOQsmvtbjr0L3pwNlZfkuzPRM9/85ErE7R7SMLQkfDY2qpBQ71GAoKzWE5R7Kh8
gWd8pd40U49HmEZ16Lv7YZkyDlbhdqx1JyYTbm6k+l16IrciBFIn2flpPFF8pNnZXsXYXvIPmrv1
nk4L3ZPIEykgsnVBgLUAbkK8o7uRPTeuTktspFyr72YBr8lGwABNo/ZsKg/iO8hdhtDERxmfZf/L
JJz5ocanpXq5QDn2lxmB0cXi8jLS6db2ifCWMmwae1JOAhJDbT9z8n4pyUc5z4VH8ILKzE+Q9vQ2
abINGguuc++21m88I5v5vUfMW/kJ1kP+he5RgnLNw/Oi9tcuuljiJw113oqOYrPAcN+6umOQMgLh
3DafboiXvOh835jg2uJw9GGd+eAYN0vz89/h8/zAgoecyIwPqnhIqOwiRQeOOFAIYNWFob3pi2Oi
sA3xcWf/CinS33piRQ8Fy+CmeBV6ohg2wRPkJjIceg+/W+mU5MWJiYFhkfztdrhqN2IwQG0ntY+K
0KL1uWnrD4P5p/4YCPjpQk5OkcP2HvyT1djaLbhieVV+ZUiFXoIPnGFURDYNCXyP4Yn6rnazCGev
iP2gsbaran+kGfkoQfsaHKYx6SM4WreulsghwWjWuMM2SUZWRW6zOuxi35SPAbrgx2nP/MNQMIBU
b7jX4B5r46h154ZGe4MW6xprD+H4tBATjV4+mjEYvSu8ACq6GwyZuVqjQkN0cJSInr5k34vi9Nfi
ffyoM47yDisws+QBQB5Mq5l8+Y21b4+syjJ2PAhlX/w/Ht+L/Nw90IhpLRvtNcVofbhYwxnZQwBW
c7Qn5ovExXZMDknn1lTaEB58MmO0AHJA3mFMoETb2oXstrZ2RHHoz3uuHTDKTfCxeORXHyNmN7c7
hhIz4UD29yb8NP1TuF2eQBGStGUBnAq5IsOuNZw10c6snbqGBrbfJhV7Zc575Dl+toL5IBp8pqqd
apcflid5K2bB5mD1EpoOpMlniiyuTGlYPKkaJ4y9zKh9xesTSF5Bp53CHX1U8uTIR+Z8tSVknD1K
4Oh4q0kth4bmpYeQDb11EQ6HOd/RxtCv4aH2w2dYAXXipH6aOBqFuQuzKYGkp+lA6qOyzVNX2SpO
frNINo6OEdMZ8eMb4aBdYOA8yswKoEy207Es6HV+AuFHY17YzVuxK2j+OMF77Ys1FQC/hCO7r3wV
xBqw6vrhMThrTnQ0LgIlhY1xKd3yIM6b6THe9gjF2IXKx/xn4nh3qSdneiI1yNNHO1ze9Pfwo39G
GitG+8Spn4mFZfY5cbOS5SiiRyBJgGDWU/Uq3RB8lqc5PWNqLk23aR+50VCXmD025BeSO79qzDEg
bJsSJQabLb88AWpe58TStpjzzxVmsJ3htm/JK7Oo+E6HLPQlrrKyixPm70OposPY1ANenY8qfiLa
jE+xdKvVB1BBkrFZVMDsP2saZQMHdiM2+HNW95+fg2ykGipu3jk6sfyxQxDQZbM3KxF9NCSO0hL+
X+ydWVLr2pqtu5Id0AlJU2VGxn1wXYAxNmDgZQbV0lRdl62/nzgnc2fuiBtxG5Avay/2AgO2PPUX
Y3xj/i/+AJ7xhHfznbcG37MO0mW9h0eOccYEHrdImKvwswT71MG5B1bBWYIDvOtfXSQI1LTeLb0L
Ech6yzYct9UNjUIerGEpdoAboBIfWWbRVbHSYdXmIQxajPWifbS81Yh7dEl4TJ4uLGeBgW9o9hl0
CfKi3S0ESBaDz5SbdOjja2yuZnBjuyjWrn+ejEdG/YC2554dJck65JuQ/attmGZo9+Pmg6vAJE6U
u8CWtc0YvWO/TpbNWp3Urv9m9UfXlC1i8BbsfZ4TDHtXd93cfIcAWX8RvkAFwe5o3ecL+Taf3sFz
w2poITbDa/wnvLWf+Llzxu8r48tmerLyd/FIrjei3r1e38Xje/0nKQrY4qz0qFXvASuRaMP74o8D
iYBQCEZ0i+zOANJQLVhAmTVJhez5dplaI6vcs2ZCH8T4AAUQFQKnPIqOgnym1+KKs6He9mwwdt6e
Iv86lQf04JeQK4MgvOIjf6wUSfKIcY7onxgO+Sf1YBH9lO2Sm8e9CueHvZzVst9RZqzjfepBlxA2
tiCFZ2w1HMK3lkDDbSDm7kW9dMYWyghUxeiiIWOiffbLt+KFkepXEz1SaWnb1Dq3ZLxbJ0xYBkG2
oJwa4uY4OuKD35GVA4pkj53v5r212mJbbmnv73hLik13bW7Om+IUZSW+ybG6cFeyh10QneMW9ZpN
xPui/eEZoAv8k57M/MfG0tNYd+IyUE88u/juuvv4w6TvDdYTl0i+MDZ4lUCHr1kSQHPJbsVn8Zl/
+ff2oaKzZ67xgFwAtYAorwlvaKS73WJYU6r8RP48H+nDs38SR66OcGczx9jaD0PxCEAzPDRQnv/I
u+YzfC5uxXquyh7kUyZ2AZi/khyxBeSblSN/SoxbMx8evy1QlXCTmc9e2Cx+mgWQy2kXHBkNuGAo
1+RZcbgtqAA4gHfhtvtsFtOi4+3Doyq88sdh1+wGtAhzUHC34yQJHilv7/0TaVFPBFidYvd1Yoy2
0a3VBJUV8cb1QnroO/sqhY5ef9OvzNhePlgAOfNp+6JulFARrzLf1s056bxz4m/I9daQsXPO3tyT
TeAotzvBSR4vfIafC7gi9PFbzNi34dtk8PsuLvmzxLy5cG/hYXjiSvwpo3OXlQy0X6zg4F6eLI3f
7atchs/ETZ9A8+NS1U7xAbgLd2QuBXlOVs20KrckBefL4B0duVoA+Nl15trUX6ejs3QOFGdMN2Lz
senlLu73jf/k5tpdowXnYF6eBulA7//7V7LzyL2pRmpI3fU3QQ/zRm+6mJ0Rm6ax1civAJKw+CdP
/Hf7VIbHAh3PNp5XWGoGHyORYCBjkjPKyd+PJL3857+k89/++tAKOnQP+lOjk5XVzNu536///eP3
Uxsr4pHG2FaoLUE1/+3rY7My9nCPQ53FTqM55T//COYPf/+fLHpKdOXZHz6aobVDO+y26r996t++
8vcx7Jxd0V+Pllcy3yRxfbVt70CygVqzqN3Jkm3R7x8BNstZkc7HNgt7Y/37VzKbCAF1dRi+9aCO
f316918/5l//zw80fKp/ffz7OWlShTtuNSR9/ee3+v3/f334z78p0g2Wf/uX2FLQV2tuTX/9gydw
oC1+P8Z4B42igGz9+xD/7dv//tooQgN65ZG3VR1QQPKeTgu/W6OMYvg1z3DDbNx0BbkSVZnuo67c
2ZDPNmz29a0pyvsgneO0ImZXE4DjWKMe7a+14cNHof0DBLXXOpxvv9G8Dv68hls7oIFLGGifWK7u
a8t8991mO2boKBudMZrmo6sVNyUq0uRYWfhkXNABMf+BVxIv0fKS3+xHE7Nmb9ulhsHEuLMI5DZ2
eoWsIJYEfAgbmayKb0kfDUsiD/bNWKHB05+KX61P3AGStoZnsJWcgnl0hfZ/TCXlmV6Cax5XkQG+
yV8PFrVlGZ+j9JWclo3FlKOneSNibq/VA6UiOG/VJ9XGr4hBVeGDqtONZbicXSI4Tx+6h4O+xRps
Rxpm9uq5CLUP3ZkeST7ZyOATeyK7IKCIaAQc33wg8i7H5+CT6p3bkJDa5t5tAT04E0Md6b4PyEXJ
lMvOSM2IYasKm+YIdSQdANtX7iK2T6gaYr3CYqCT9x1pKskJODkJ7QPmzML8RklyrwfuaxAjYTXb
aTvEX4ZxCPrkK+uB7PTZRBGgavSr7R+VeZ+skbNjq4tum2Mb26ow3BTabiqRJto27XRjItNtsps7
RuzKjUMFJgUxCc4o9iyTvBtC81JX3Rno4iLsK9RR0ONiNkIVmA98eSnGo6p3qMU47mWFqtEyn1t/
23lP5AFGi9w11609bQ2H7D5mno39ztP0WSP6I7ftwTCjT4tqKxn8AZhVsMZP2RdMPVKeMxEZP0XU
ftaBDht8sqj2uMdXiFx4xkbHvWvgeUCJtIncwhxF2DM8BaSzxAILZ1UMjyU0ta8pZl0k7UvajK9p
UTEH9VumqSJBZ5T9GAFMBtVqR4gjq8HKs11cutshZQxmt/RU1rynprCMIg2EfRl95+R2mADzgrR/
LjzurmNjz0TLetiT/ng3oAda1UArauiVGOaT4hTW+ttUkN1Ump5GlDf9ZGq+DK0BZCOd3mNn4kgx
MYiSobJCBqCt0Aa+0euzfQqWRoLyMqyijS+sH66ktWE0L7L3PprReZBspScXqQbm5edh6I4deR+V
U6Lc7VLADTrZG8GVgI9DaoiGiRXjD9Gbl+GlShnoJPgQSdSscSg25jIIrWfRepi7bPOj/NKF/wfz
fLePc56uoey4yZK0bRty05c8uD+O3Lw6eWxs7E0aZlBS5Q9YtE+TLjcofOUJ8Stu8ubH6H1zJWke
yKl+Rk2Om9VEfTuWJPB29oeTIV8YcupoNmJT6peAM2F/uGP+HZESP0rRPsR67pGqcUL8/GCUIKsN
vOsb+DZ/pOiju759tWHPLkp9ONg4fsGTsd1WcEJQo/vkhWAad+Wy8Xvu4p73WJGqDvuMgrz7Y9XT
FbVziI6BtpC4AID4eXR0nPoWznSW1OxxlaPoZWPNsiPxynhdvIATs7eNPZ0KTXtRvDd5du3X0PEL
rK1MZEJ97wUju0qoUW0bvY+9cSOUhqCSqgm2ukbHHCobcwI5yE08qqWsCVeunXswkkcnNIFwjzqR
0AmVah+c85+uKr5lw57HZgGZHoSa9FVphe5SucHSNSW+bLeGaQlLx7XNuSRk40Lk8sH32vd8Yvtp
a4w9Nc6eXZVIJmZDeFZJ+W4X9XOZ9See89NUmcQny9XQRmxNNf0WeAy9Yv9J9uU5naatVhTn0IIk
pmXcGCp30hcyDf9Yw1XkAxmfJC4volydTUvgTXYSJvJ6THad4SxMFKZLze5QdDk6pOi4Wepd8qXl
HmjrqfljOYy3yqTc4xH9jDm8l41QZDBP0R5p8EC0Ey0/53dSQs4sYgsxIlI4t7nWbfinCc3xbICK
raYAtbqFwxNpNe/AKc43qdeFjAdJt4rq8jUeip5ol+xBnAWTEK1AwZL+2KlpLr8di3VBqd6S5tNR
E291HTJ+PupAHEnJRqh/MNNHTVanYCjrE+rqWVXKQN3IRzobWe1kn7CtadIXTbWfsAMKAivmVdc8
q4NP26UJiRx5Bnd/7J9DZ6qpTuccUZ5uiXCOFBHm9QjYyQtKioM2uGBnc4s1MAQP+Bg+DhCGIB7a
3qHIzyJj94UUNyPHvr/pA0HWoeXtq1zO4admjabavumVTsWuZ1y1bcMgpIqfCL36gve2zuv2QALk
EDCsLWyqpwRxiWvEKAhGx74jeWMzNnSfionYOk8j9EYy6faZlcOYrJdCHLT2zhWSdZPOmiGQOLyx
0e2M2Jb3ASNHf3YSumL8IrWkXOg1I6M0ZUTbMdCPvVPa5pJMh9bnp2VPkmXg1NC5MWgvsgtgj3rT
WTrJLDUjAA8Qj5w4EMNhWIVSWziVES1DxGHrui2+SLfa/a+l7P/HUiYwjAPh/n8zx68zCfzflh94
T8P/6Sz715f+y1nmev+weSgXfrNu2I5p/2UsE//AcOY5lnB9XjjPwML2L2OZsP9h6rZheyYQJuvX
PfZfxjLzH7oFuNGFWY5JdWaZ/5//+Br+PfjJz/8kitd/+/h/BE0I0/+bsQxjJFkTlsuDOsIQ+t/Q
421oxlkVYXGucs5kQ3buXVi2T6nFDMcdblXf1ZeOjOllNZARpizDvovGI2HqElmK420xtvv5xsJq
fnLLR+lqcuVP/rRFoXjAITCsLCVZyY6nsSqqXaf7X1hLENJNzAodeDVLAZ0Eb3aNYdwZ8lVwgrEc
XX1UWHqViedRwiVLByilxtRyKDuwUCGbbBs9yFcYMdjyVF6wscgJxrjeTaBNiF2zsyzamTmdboGG
z80CwAqMplBDw+A0jLXBD7qoyHxf+xUG/lyGB3C2w6oiKGgpqoCkpSJcx6Plb2QTMJXsnVNtdZu6
LpKra9AYpJ1wdmVMG691tNWhURx1NLii7NnNgOzammp49hVLtSyZYy3tbTswzS8G0+Ee2tdvmhgG
RBFiG0SRj0kotPAsY32VXC8Hp8++KzIx0ZI146rLTQPHfmsTYTFQ7gO5X1th/ZrkTK87TQHIyZik
YyoSYSm2funvTa4q/GouC/ZefFY1SieP9MW9Eezd0LCffIYW6zws95nJ4i5LVXoXDHLXSjM4AJFj
wo3LaBg/pq6+S8WzjZULMA7Ql0j2F6FHGYBQSy0cPfHuXSYYncsqzkkvspmXolptPfSjle5rH8Vq
rOBvy8DVMflox9gZk4MC63eKOhaYul8849+CbtHOES7UA+B+89nAt07aTt5REIImYJrgCcBxFey3
xyk3blmBGUKv3JchJyyRXFlw6FJ3L/AC4fOxm4U7MEJsY9rrE0ZHO4gUzGny5RRK+0W2LLJMKfZm
FVysMRSbMsHsUOLiKdOM7ZMjj8Ipw+VghvFqVM50HPECLobGfqxcEV94QjHGO7upr/unQvOTZe3r
DfcrhQW8ixyyaHoPsxObSeKmBakz3wa/7sJ0HfdsxWCUc/FWpEbxMS5huieyy7ghKAaket3BKu8c
1Pi4CKPR3mWFnq1yN3lwnWSEj1kEXPcOLqpyvE+Vq53r7skJ9IIhbnrx2DWEbXO1fHM6jPT/HmgW
cPbOHc43AbG6t1mlCPdRgkApQLrvjSzYtVZZ3XFPofdtLLFXsD+iBHBD43k6CwwEZK7dEoenTY9l
3sW7yY9ZmX1HGlxsF48ZF1B6dTBDmDiuHvNAfqetR3wbFlle14x1IvmgG1X6EteoE4Jnmf1/PbIO
y8TaUWT9TjN042jKo6G9uyNJS2FVPpDAmkagEnihVN8ySI68O1CaPRDpWsMTV3MDJQhBB+qh2b5/
Rzj8A0MMIKBUy4M5JA/ZNjgBPjrmzhAdB+FpyzAg3BVH7KHFbwsMpe62vir6jZ0TnDwULemGkVrX
A7SufhqWflPSdWTqqTJfsopKB2/RKtON8BQErkFRx5bF0NyzzJ2n36jyvqfprAW7Q8yqyzBPWfql
o3OnZwFnRiHIsyFLXWFC3kYlaQJenFNYOeVpCEKylRpfbhNP65djCJqvbVqYw157SYsStgGJCKhE
cXxByRFrLSrFaiz8kOfHfDewMC+TMva3umq/ayfeBElgYnJFbRqJOmOQWv247ZisB8JOV40OkBK3
X3pejV3sHftKe04iaW5CQU2aFjlUMQfGRk5cIONW7Twp2HbTQCCvEt4fy5cvjMzSZQH8eBFqDruZ
G0b88DR6EG/xdkp+7uGBpxZtw5heyuwnTZr2uWqNBUXyKrJ8e6djbl3PSG8DQNnAQqUJom5fGSay
X2mSzW7rw6rrSBnvuQkoj8WzO/6Qphxu69JlfWCoadPU5S2ySTENu8pZ6XwOxIJXKEYwAt0AbxZT
EiJK89U4NO6itiUrNwKxez37mrzy0OZGswLy/JUabETMuNm3FQQld1TRMk+StTBYAqdsXgAHiUUr
CFIKGSRLY16EB4jfxpA3pdJfipHlUS5mBNcELCQQZrnhR0ccofalF+M3tLSBtS6pYv2E2ciBreoC
pcgmDg5R2UDhgh4dMlU/XuAUDbZ2I+bzeaxxdNuFj+fMr1Hh9Z/2kDISEt6whQiS7qFqv5nB9Omp
RD5W1R5sSHepkeQyinzE7R4yODVQ8zSkP1gOYc1jzi9RWyHrg5AjbuStWaUiIGBOW2exdS8kco0u
Y6RqxKxtKsE4GmvcITEaC8Ex/J4pYV+s6/deZ08zEoj5T5HpOy+LPqcJZGhv2MxxLcTbkc/QxSNf
jJlKUNvZKbVI6m7S2TKYRen6N3YPRzh6ryyy16MaieqekL1A2d75MeOySVQ30ThqZzZA94wszNZR
n32M6B2Gxifna4oRUjnT7OYduEq4wJLS5IB1a3+fF2fHiSDxptouRU0zqWDa1ZP1Pbquup8iJo+J
sDl8mj9j6hlPWb2DO/hquD1Wui645SVOU4G0e2q4ZgADoTUD7cOWJtEEO7itLzXtYLTVm+fEJW1j
0K98yJkrCXBp6daus/XdKb0aZrOPJVOPkPN7U9rSPMOYpdLwjEefVj3KtPB1jPfRUMsd9v+YdQHJ
r1Y2yIPtBM0t7qyrFw4oeg31Cnx8mdksvpgM2U+e1J45ltCtqebmGhDZra5eOnFcnwhNQMZLBbMM
mlxnrEMKcYyF4wpJMcfZXDXIojjz9FKwyVS1fB2c8d0cm+ZkhJm18qM7JzCtj05nh9y7PYMOMgk8
GvujUiyna6dxP2zlvcpCfuBP7Pf6jNwFjzMvBxPy8KrJeupctoWWzvvFCLqN55XBxXZoTiul0t00
JsYcSGgtC3eID2yELlbadfdAjrKVSWdK2BXpA1L9lDDVFrZTRddYJi3TNTikshWYKnueD9vKHYaY
ptqJUu2LuLf+wMrnaEzuenP8UQC7XOUW+3JQaM9w9BOLEGx7iC6oJkmlqEYDOwhh7S6+0jsnu8Rp
xf6erYw/+tWT33ARkxXUfWEwXxZOeQm9WgdvpNd7kk3WSZ5fear0JUOUYt82osV8OSGQSypQXmX0
EQaus4RE1vKi2PgR2AjaQ6ienOg811kdiahmIp0tgyp2dmn5zL2XPjWI924ZtoS72JcW/ZrZ72Ve
ee+eZJVUG5N/nUiJhBo0Zfch5SpndQNPbbKWVih/TG7+S3zO2qoAvr/S5gsnrrxoHecBEdZu6vK2
E3+iGlS5aixnl2b62cPkN9U3q7erb9H6bxJr36uupMdGsHDPPZGi8WT3G6Fw3wX5ywDmFc80mAAd
Bt+6pkUm0WJSb/KcifBeuv3wE4DVUZaa3sZaXDXX/qz9LL9kotuPVnvPecQJ4olkm1jlndN7Ia7e
AtVu22MS7l/tHilCalOVsk8v1vlkVD+y4XV0a+h1XmcdJ5Vqa137I2SrjuUcMx/pdOqaM/TroXbq
NYnf1obxO/l0jLJQOsrw7FirlAD3F68lCbgmaqwHA/2QS9CIZMh+Fx50hLrH25nL4VYyIiwLsg59
5i9vcVfdy5IfP3JdnfXwsBgwQkoPMZCrm3/6tGHXmHnNyoUYeRBhnG1oE75FhnPAMVtQhzh59IJV
rmmGL93skaL1mH2RHT6C+Wt+v7C3MOspC5t0nvK5VOiIhrUaEB5wLnqsKAFUrKsX2JIu8LHh2yMn
Yh2ZOSSjEh9470GR0mdkHxbQQ/ubfzr/wfm8V3rxqDUkq+TJFB1UuPdcrjgzck65AT6cAux+MPFy
yIIRNsEv5CTNf/R+yDSu698MuMeoIjE+Ct1msEZe1qzRglQLyidw/GXSmSkCrqlfZGMwrXR3XulU
s2dJzlypuChY+xTRzRjhW7YgiLTaDfEeDGhvYmhJocn+tq/bY+C2yGcUtI/WLuFL6+0IkDUZDz21
JeJF7EyW7nw2JTZV4tsxFiZTuOhk81QOyEfgS9DTTQHyXVT46ehi/B3VY2m7zsYOWm9PeTKVLnyK
du2qTyfu4rvmWwH7pX+IHlIbqVcT4taURn3MhyTYAy607obuMGYhFN/G8TFgW+re0KQCw0p2gu1F
DyQ7orKdXZQpCjrPc5HTTslLrti9DqSVXOIe213pLBn9UCCrOLoQ0bolSfbH15V+1SKJ2o2VIrQ8
9IqxjAhUmLo3rdfQ4hGSu4kD7zUzkTvlTW/NEu0W5hZitBpJC7kCTS+a6xT5sBAC7y0a8t1YdWqn
Z8lrm7hvVuRsm8K4c3v1qWzmw3Fq3bTqnq0SPmyWwAyhiACNuGl1cnpom/ENJNxm0lFh9sTveRDr
ECRJYPKcbIodv693exqTY4w93UpOSYiiNs2PZWKuLFsftz1dcaW6bpdBEESgY27r0ZMH+ByUxpNN
uUsPuAA060C9RUqtEJwHg/7APNI9SPuuA1p5EG350UVTiwrFvmg1WUekfOhEqaTxMVQvMVsBh7Qz
3rvnDFSCFIVz8JsUw65+InOwXVHY/z5QPsGTxia+K2WFRrrgxlEIFqJszW13uplBah5lzvtYgbdd
lx3o2z4vwNjOl18bpz1dEOMD5SdHSZDhXhIOkBM4DptO7JIycQ5V7yfbONYeun5AE5tZe1zn5dpN
ZxG4ye9Ud6zsjcTEiOR7yAvH9srB88jEnRonpYhMpRmuuop2ZC36SS76lISvuDoG0ZwOiXvd2Bc1
xMp2zhar7EDuteZba2l6K99tlylIVprA6uQNIzGwsTsQFopj8/f3x0Tc0vV4T3RW9sESJZpIijdm
oa3Y2jxeUVggEANUEbqBfGCczzS/7a/WlL4lTvMAjQKBUN+Pq1yjjqKWeTLKPN1lPiBsHQwXca7B
F9UQkmt2jwtL2VvdtJ/7AXGl32mXDDC/0V4Mz0Dq1vSwVaCGTF5y0qcGfdKE4pvb64vujIzaHXUf
uMl36jFb9rCmY2TegiK2KNmZPfeJwkhkxcUhboet1RXojHT57PYoXVpj/Omzt7oc0qtpsj/yXxj7
BxszRobdsT2OW7I+xeiZ20Q9pCyOkTC5PeEm+b5N6pVUg3GM3ObTKA1kO5RMk+luG9M7R4HxjnCp
zlp7b7X6W8MM8JB7aNzHycWi1EY79KSTrEl4jwSuUOPDZyKBza3ZNvVor5k508WMJUA586fQSv/+
BMbIf8fY03k19ua03fRMxgIvODq1x1avHtkPmM0mJ1VhocbAWgUN3PVY9A8NjHmgl5jQwR1voXJE
dyal/rKp6gA3BPDXri4OubW28fdYIxyc0Ta++yGBUVDNPQCTEa5L5yi1wF2wm0ZZKcDI93xWZOfP
ekE28OSwVU/taVUPxC/1rKGXiUF8iGYF6sGtU/ypoo9XXUs+nYxZxsc5qgyN3dLCpwMuuazZvMAD
nZIzIBxgUflPSa+LUSnYhW7H3jgZHopnxUa9H0rkp9WLr1mgBVRyrv0EXEb4DgE0X+g2hBpWG+BX
3WfVcKDljEIm88T7Gg57ccAL/FM0XA5s+Y8W4oGlXfV4/dmcp3JWvY2rqWNlYRXZh04OUVk611KP
kGwD94nlnElg6QNLmvZjhN/SCe5yvqhPJvcSaLraAuL1WmumexdHCtwhahac5KRWs3/49iL1zdzQ
V9F1CNJ2HQvBC1S9xk781jtzOuXeqnjlDGiXlgtZQ9qPioXKsuqSD3Df990A/DpDl5TIfhUrbe82
chfo2bcHz3rIh2ydIDeXWb3U4YCvLSplVq2IRrpG31uNLO5oqo56pJ0LMDdMex6CKnoKu+LqKUA0
nPCbiPqG4ujCe4TMrccs7H4cMyUW2nBuQTeckAsv5sBDCP4XBkyH0NQ+Qykc8qZxnRJHp3utTgnA
VdMEO6mTwFqmGw41DYuKOFeNA3F14MTtLEXVepv86gtxz0801c8ApdYTfJDI619q6QCAHr5CGeNW
qsZ7LRSf2lBeSSRbdlH43enGxZ36le53+ynOYPKinYxy5kd2TOpVm3wMWoFUth++STBkkdzw9uF1
oFE5WSZjU9qEvR+SZG4HxrNwbPAt8T4ICZ+rkS8XzVte2k89XUCfR5uEwzzJYwTSFop2QegHsrfU
xcWYM3W1dwrKhOAFJUIvLli/gCJEXO4TDIDQuXFhGsAdeQGTys8o64tLF6J3Jf/kaSWpaPVq9IpP
xsBntbfS77wUrO+re8Qi3Fh15PKokHhTWeN93pSfjWkdpT3u8x4VajRkL4M9Z/oafr2Iqcsanbln
nvyMFmgayRWezN2Nl+5GazsY3ncl+zers0l+Nqgf88xbO0WGYbk4auKcIDzWypeM3z2Pm7PPNYXw
LS1D9k8syicAyUEsTUKpWDKb/AKCOa7Z4eSsSSx0XFw4g4WEq6xq+PottbWytWum6IJkZL3E4hkS
DQwD5h85Xz4xg24ymPhBNfwprJg2KvafCa8bFwQyvCkv7fhWYtqLSF9GMdMWv1d/6kycGtslkJup
douq0WzaaCVUpt+X+c/IHIxwrHUolNhmLTleTnspp9Taw/lQzDhwLcTgPPr5FWkvtT8ky8TrJLIy
+GoQJ+nKSXmZZIbTKXxIO0lhyjAnw5sBhZaj17BZ24qs35IkJfaGQjIwSSLBY/UOqXZRhVDBVZgu
6cJxtKZILkd8+wxPj5hvErWzirLbdroE5ICZDCgoLoOKsZRV8K7TWpwFeoTJ1eeO59X0mJWaSUek
1S1qmY93YG/WJmENIDLxWSWGvazdwsIKLICZpO1M/qnZQ0cfjgI3NuhlvEz9cKlx6S/sIcYp4iKi
NEPbuRvirRjwlpka8C07ZcDvHtLQowZqcRN09nOAIansoZAZH1nyVcpOPHuKDUFVg1cAS36sR7RK
k2v3CCaCjJAIPHYa2iGjxSooQ/D+BBqtNeLswVu1q6yLxKY2w8sUtTnjcouAvJLhZ0lWil8FCLSl
UovKLnZVV7Un+2Fqv/RCoH6Zco+7HCBCW6Fj18YcMGf3NJr44jXtMhWi5GlgJIHsT60VMoo48+fF
To/jBshcWMQoJ5vSQmPcgo5v4nrl2/gphcxeRqZwVRA8FX6CkDQKb/HsjLF766Hj0PKN0tyiYDjr
pfVkKDTcJuEG906l0P4EaPebzr4UdVTtRxRdmzbuPisVPDUObh8US5w7AXPV3KzWel1fPeA/nAa+
u3JZ2ZPSYozouOAneUyAFlHBHQIY0bSpJt6d4B/RLVkIZEkp888WWV42BMDFGGAo4jq4q/ypWwd4
yGMwSfxc3p8s8tMlASg7ZzKydVc6O1Xm4zqMbtWoFWcrINWt4jJssmDdJvj+9BRpdIdzzddfKHDZ
yBcuAYzMRKhAkq8218xFbj4HsVvuY58mzPZTAaNweq/tFHFmIvJTh7csTcrnVLr1RpCyuLRHWFZZ
D6cqlR9FOyUMAMmU7wSK4GJMtmbCw8Yd/XbZvTDtB/HeEk8xHgaRfiPyWdUmWbyT5rxZTvYwBcHa
yYttOfuro256zWqkc46fXQeXH0p/9FzEDwNT/cruqYffTbe/ehkjDN/ooeTYDBQCBE8wl8oNXQVy
CiSBg4MPuOepJlyWkotkQD3cAHxkUT/UO8MlTyLWiFNqyDsZJUzMq2SkEw4c3C4A9YUOqDbtJcIH
91oTa0BZwOh/IgU+I/5bJ/nS5T3u1yTaiwlCB7RyhvWivYyVFa9IXQoXtZ58KD45toI/6fhtj9W9
qxOYYxSs/QiPvZggtv2I4tvapmN0KtLqveobrtjkzabcdYbhLlSEzwzM3bViZBjmIpAW3TmeewMY
WJQz9016cwY2hypGge7rJUFWHW1KSpfCuEts51ghc+hvbBfXaQ1ywHQPMJ7/TDwlnW39eENCaEXB
o/TBLuXaCwVmd1Q1cfoNR3MI/Md8dIalYaK69/s7U3fYvs78gs55rGwUvsSx+wGKLQdXUli/1268
rkjxoMqzNmHrndrBvdccXB8VXetCN5Knrm1eC1se5seq7Pg+y60jFeu2Ea8lviM2FjRbGCa5t4ZW
v5Xo+ci3Kd3s1Ufy0usOviMyh+TWmbpXE7omr6TfJyuTJFliOxCjudQpnD5iPWLhNzkiFwOVCRyr
dcIhhRyJkliHp5FPtDrFeC8KjsowNa7eOD2FdfY6MOhoRLQa3O4OUBHxBvlzYj3xrK14l+5DHegZ
+5Bq8B/svn2YX69WY6CbRg98yxMCID13HmVTv/cFU60p6ma6Ab320OPVwBWoSYQz/Y7gv2hhJgjn
qpQ7o8VsvRAV0S5j+egk7Q1SEU93zR3AvECKxcplLyIHAgkuQBjrG9bZb5EtZvNe+Vj7j5nhnMpR
7Stv3Dgq2WaUxYu+tF/C1tw4tn6QbXZfVq1ATqQ9DVkFr69/jCImVf+XvTNrbhxJu/NfcfS10caS
iSXiG19wJ0Vqp0qlG4SkorBviR2/3g9YPV09HY7xOHzrukCQLEkksSQy3/ec52iOR7MmVPE2TeOX
QRt+0FVERlYTzUWIp9UmkNfhFZVptxsadSNS+gY1jPRwTnUqO3FXmcEmbsMfRUrDNaywNgzRC7Xn
kJFQdQvHRHJnE1tt3/rijcLWTTp2JjDHOW483ulesM17c1ewSs6mFSkY1KHuA3tYN5wjmjGeImFs
ozjct3H4bMZMvDVrMzUjgSrlzidAk+QQIm7ouoAU88uBrpKx8l0/ILKqffIpAjcaa1ov36J6pG9D
OopZROssyp/mE7/R4vciperBPa3obqFULjurgqztvKZJeIPO9zZN5Lpu3DON9legoatYDjessBmu
Kv0bXDXQGeNXbmGnGbL6YeSSXxh2wMHpem3ZG/kNUw/i4MTe1NU2q40EEdOzSfWhZP5SZOYtUTm3
eVy+077+Xg/uzogxYIdmtnX6z1xgOKbtKbRppZi4aIyobqN9TEb9o83EeTTdcx1Sd6cY8SPH9jwm
9hq01d5uqhf6mG8Tc8XWf9MlCVtT/ZVU4TnPk00ikwd6zqiNMfLjvnPRV3h5fKd3W62onu0QkgI+
3shLP0ydPrBtPeUBORSy/aQMs5saeDDJu9L0R5XW3zOuei0vj20Yv5rlLOqEbgCIbtUlzi7JsvuJ
FizhAJQ3TRy/+BvpmS7dzDuQOLniHrN3bRxmlnFfcEws1/3BZ4WoEhL1oLZFdtbppNncPysju4+H
Z/pLF390b6vAvK3T5C0tacY58S4Ng2M0EfCHGNHSyLewxI2yykuEYUAl3Y3U2leLi8qGkmbDTV5F
9EwT/SGto+95BupbQaqLWeC2DCZcYN+kJo8yilY6xcbSIdk2Km/DWbnd0UzRm/7Omsq73kSeP1m3
WmZQfuZ+6QaH2gfyY/TPFJeeFPeUxURHpDBwNYwTbhpObUZPaeiL0eXyzMz7tmT99JjLHjboEtGt
t0RXfWMX8+pLqTWmzsm5kyPWmU4ifvFypJTzyQJB8d4P7g1fbcISUWtE/Ypxhkggp1aY/nOKVkiF
/cyaPZDYSwCHLYI70aU7r8mfDeGuu5kEUUhr0RQV/tCS4FNYM86TFfd7OVqIE6jwB+arHHNrmw2U
gJzxybHnakyP90mqO5CGp3g07z2t+oAltgvAKYbZdPTpotbTdJsl9VvWRo9F9uxBbV6AZv02um++
BzZVDp8Q/eikGOZtUyePhB1Pw7k3qve+3XQgE/q6fg3F+B2N+TpLvJfQ5ZKDW5iKuvkczegkqILT
FtmWOnI9MmfRtSt80w2OTTSgieNg2mnobKCLIS7npveoxWU0o5PiBJF36+PaWDJiAHXkMPUYI53B
BlqnhUi6jXxTMc1a5uLJwPuw6hzjTHfr5OHzQh1wYI2zi0T6Ijou+34K+OvTjU75obTqXW4oTj8K
T1LcM+e9jPy/b7hrzxs3g3FnV9lzkSqsWQ/DFH2re/VkS7nxmEbQHaBcHi6LEiNMXG40LaRALb21
bYiv+X3JlXvQLe8mrMJTaFAXViZSnfkNM2E8OZnEABt6xyEghAVZNMuOnR9GZzMzN01XvDhLBSFV
GrCViLxhHRJ2ePndGy2k/zz/0JBV31onYLkXXcw6bEAA2BiUy4c23BBHZ/WrtMifXCQlgjy6JPM+
zNrHkGvJR32auJN7q4kFHDlhgMnFUNNGnF6sqd3GkjhHjWjAyF3agqKIpihyM9lpkAxTYK4T7dQb
GAAJfln1Q79TDoZc36ZMKPZ+X9+NmnMaA2sfhM02nqy9eO1aitjjc4fpd4jGneu2dyL6HsylzL64
xL37QbWVfGV6oCGO3cD5qLwzLZpd4KcXX7gnP/Tj5WiDrQKlPPn2o5/F674N925OBQddKG+AA7Em
KnBiiCyzZEsJb9mOzltON20l6ZCnKWa5pGdXJq3AfyyMpZM7RCrRVl3GDSroDtkAHah8iWSYuW1m
fp+HzKAeXu2synFORvZSq+9st7GWXqxXBwIoPYyzPqqJkxzDXcN84oCk9qpp/B//G8HgZ1GOilO8
+akf/PPp/3zmwiuy/5p/59eLs+Tw17NT9MkErvhq/u1PbS/F7Xt2qf/+Q//yl3n3Pz7d6r15/5cn
66tw86G9qPHxUkNA/6fQcf7J//Q//9vlP5F/GsJzneuu+rmn5nf44zfnr/CP36i3/C1O4PoLf4g+
Pf13QzoO4yPizl+KT8/+HTWnbdj07j3HtKX9p+JTWL9L3TZcR1iuNycJ/IoSEPrvlu14En2mS5DG
/Fv//OL/geLTINfgXxWfuseFBucV7ainQxO1rH+NEqCO3yDuiNxDZSXf8GrABwuZxeTkyhGtt9R9
wKioWo6uVh/rCAhqWErQBKP5rsVWtNYqVnTEpADenrpj6b6FyLj31ipmlXYmVY/gxfQLtmG0G0cP
EC0wD81gbgiACa3izkki89nSp/VQutZNqaM76xD5t/2ZBgoW1TwhH7lPn01dtx6I+jliUzqMZZ8f
ogC1ip1rPWh4H+VX7z6J0sUA2MAjT6BhBco9Bgq7qyLgQ5ZJgPaMqqj0RUPNaZ7EMdqXhhPt88Sp
YQzZ30IupruCQQ0ZSLou42C6lcQOxTaCQ78U1kOV2xd0d/Aawu4SyQZ8gJJHgtuGvXDxDAz0FZ2U
AonlQ+EVhaXdCJQrNK6/95Gl3SLAWHWQl5ey97d+bgxnckeZ0YuTKdrsw/LQptURCY/T+DD4ub43
2mZPJ7xCK59MK6IU0TCM7sFoOn0TdJTclHT2blWmq5SaACJxZGrrPBLxsvKIBusQnFqjjG5U6UyI
xUymU+U4kepm7US6H5tghTex3g5y54V4JawoBARTRis3HD9sLTWPY+vpa6dPZv50fisYQLeDTX6o
yt9YdzCppMPc+gCb0xDPtS9/VDncmTq1a6bYVM9RWwAMoZVD+nFi74vkvqkVcjvbIqJ1emwzA/No
sY5tnAtIoFlcRM6NFa5Ns0MrP/Tu2gH3uSiF+LIsDFB+39zkmjrGg+YdMf1siBWlnrFlQXhKCeNb
Tmn4IfqqYyWrH0SXmIcmkOT6Ftkml9Gwi4oLwzNskwDHQIISaEvF7TthsJCQJrw1XdOvjNyXaGaN
m75i4kttKV0TPJMv8ZoC+pe1tYnw/nWd8yMvJFQUgSVCR+Zo2BFLthkXTTM2IlUShVBj0BcrNedB
5igWuhn2IANpbFy7ewNwT/SnaE7JNYqIhotV9M0+o9UkncC7mQDAjND0isL/VtDhC+rgwY6ZUnrg
vUBmJ5xg28oQK1m6r1Kz0KWSiNxppr/PuAEr1VmnDtfcMTa+hBpS2h2tv5Y5rkul+RBvcgBJjlA3
ttFjyMPuAn1AZ15QtvvSQ3FDatK3Fpr9kvossX7c2aEhfGoDU22vy74HY4OWC6wubVQrPADGILES
7rfpHxXOJbBBlT9LFIFxZO42bQz0r1K76zPhcGljIZrxoaGOE11ftUia8lTkp8xg0uradk/r0N7Y
JY1+ppOkqbmQmwziuz0CdMGJ1nInkWMODjxGuxPbtCWzOKIXDeMreW1SATm3w5UiwV68RfBzNjWJ
A2iwH1XPwGWMo81Um7YOOmxZ454gnKyDxv9mTDJCawueKszgVJhmutaL+iE1py/h6ys3yW6CCDaD
h74skvqFBQnSAE0uTXRPK3+sdkOcffK5XUgWzh7xJIijqga7gzhSUq0CLzMtC+r6q6Ktw20TfR+A
LCR+rSGX6TiAk7se9PCcMWgvSP+iwZ/SOUyJ+V6oGm/7oyqQrk9+m6ykPSS32mNQwcLP82iPSuJO
1H2Hmd7+7MIQ9Y8RI9uwCR6ULX7PMWnNPZFg07JJqcohOFI1zHQvTQgtJ5uDlWG1mrkOva25MJru
bE81FODhyZHYoS9bn+jXUQs3XjVhH8tey0klG25UdOdiFkmz7F1U07E2YYulxTSBU/uBQpnmUkKT
0QyCDZUM1Lu2ekMjTOzcwLesGuqx9eR8yy6oAeiT52raKyia4KWZWFL69iJmkm2UfxaDd9SBIt8m
LZbNxmi0ld5RbwUSFoV8ZBbT8GNUAZ4/M6FomLLctNplwmO1iShtIjjVAaL1l8Rh6TQSQLiggRG8
cM/dNBjAJuWximsMBelmPMZoNrZpnn0IWztrOorkHoR5ILHgBCZsK637Vg3tWtM95skxQe7KcNa5
B0MjrYMnL+seqy6Xm2mw1NoSMll3bQVOIuwQgUD4R6VOXkEBasOpqXwAF+1eRgsZRBvjjK1NevT9
SJO1Lo1x69ciu0U4Q6KLWcq1qJGcBQ4UcApG9wSZNaiJq6Ph15w+EnzFFDvjfcIMmZOdjmYEy6Qp
KL0gvvcOrmCRjF66AdogrZXpgWh2Ks1YkoBpbkOaZmIqd+RZ71nMXLPP8OrXVPbzcM5yqePm0GHf
t9F83lp2Wa06G/BNCbs98nvuCS7KRk9Lz+7o0hboqrOuA/RzgzpcO3gnF/U4dOjYAOLaJjlozcR+
UxMlDxJy0ltRjAy+frPpbXWK2pIiWyBuLKUUlen6aJPFjmAOPU6fogkLrNup9PqDiRiKZCSwR1EW
rM1o1/kOpGKtMdaDx9KWO3t1GHp40iXYFGYtwNlJDxiAuXJHnsBiF+FDpDuAqCimJFpV3ThNtvMq
Qi6GCLOcqxxva7Q0bVK8Kl6OvZZsiGYvQ27AEYWKAUHsUrnYI0PTPbWlMHfqSYswGIcWKvAxCp59
JyxX3OGrre2XRCmHSHFUC6UF52wqbeMofXoDtDHkSVA149BvUJoNx0ySgJN2ct8m1CntHro7nzK7
qyOmAV4iVxrEhiDVEIaGwV5vCKYm5JnIACrwx7ZGiYIshHgAol+qoQIpydrpcGVZQ9CP26cG+pWD
bg95pWNM8E0VoNhglCu/JGkQfSrZ1rSvDq1yf5jNiG/X3NP3qg7XV6+PxMyhdoiOcPS5I1131OjJ
73ZbEi6qAhGF6WkQe0zbRMAV05viNDvYpfUWJ6yJ45zFsIUMTDGI7XRIBVdxzXUzpSzpQWu/o7SB
jSq7T23ywT1cUeB6Nh/tVKdoOzMh0CO0O19iGh4IAhDkti+daM7MbJOcYAG3RG3hgrGoRGNhR3G4
DyQEtGHNwH4ZaOPaaJqPhjk4/U4EE9cPOeAl53K0myXmIHEYWolHsEvgGdVnldl432sdKJs6+yRl
UuQkN9GVbnmgM3uMixEUwfwsKN0joQ7wapCDQxhrq8P1kTnHwF0f/dpkgilXGQEeMHqFPYFN/eej
0bQ0KhRr1fkR7Dz47YX3SNptfIPUPtl3jCe0P5HBoj9b5jGw1EJSQmyYv24MUVIG4uP2kAe3aOto
FxEqgD3gj43Vg8snuvCfz+0gJNHSt78NMyFDzByMrgzwGPnzZT9ElG4VaxnurQoFpMrVtp5p8KIj
ZJ0CMA/xSkXLRE+H5fV8041vRmewhp6Z611HtWR5fZjKOqHRTHvzelgT16IcIVs8Qz+31xcMUdxP
GI2WuTl8D5AwM89kc330a2PNCPUr017o2co2JxrpdNKXptOVB6uDvy/nzfWpGpOLXtbV+tdLSQkX
XHgt86zZQHLdF/K6W677qjap9ZmRvzGfqZBPh1AqcfAnYS/cCS0jLrrw5rqp50e1+1W1ebwI+2Lk
fiZICglYoxR51R0GFDMukx30EuQf/tp4czajnjrFJvGmM3mD2qEMQw371nzORVyfFUq8ac46vG5c
VNVr3a4vKbJrfTn11bQNwbZfkfH+jIy/bq7w+J+PcoHKHterWA9a872ZhZjXjWPkDJeuXW2YODL2
4TllVAc+F1d8Uztqb31SvSmRTy2iwFo9ou8aN9f/7OaL3UJSvWyqwUQsNgE3audQAFT0TMjn0eMn
ln5+t+sjA/XDHzLQrgleIrdHiTUfo+uxuB6oLrGyjZ3PfbaY8AU/ZsipwPZjXLO31yPzt/O37km2
oimLK+LPE9vBJsy0eW+2FSyc64k8MGqgaBmreqeYELjXHcJ9/I9ddd1LJCcR2ZnRtNiznPi5C67f
8vp9RYSr6tc3Z9jON64K9+THr8pOxaTrWTQ7XDgBQy52TmM8GKyIHYEZSpqKuffcEtUn8b0OaAJj
81o3TQypszhrOZ1xIoYN4FAT1Sm3uegcFRdpxZD2I4aWhAHWDaBJ5SnKE+XRuhuBKv7aDJ6isET0
dS0RY4q0XaN1A7dU7HSnGJaIAB47DInAgE9o6W/NwL9XNms3LeRGL9pDgEhkoZn2XtTisWiKJ+Jg
uGMCWhKTSdAck3cjA4Xs5aehO8V5/mk4xoseGIRharin+z76lukvMZr6ReqWr0GXv5oO5bnY4hIw
svhWkcRJwNfwoAMTLKp40w9AxYKeBi3uGqYWFkllrDwVs3fa6fWmdeil6BOskSBtd70/MvVxuue4
NMubQDWnxurdXZCG58oYHQRn8VoXibHUSRbZGzr310DH0OM6+RbBBHi+4d7L3OfYynQgJdGN+6FR
J1iPGYKZ1u0fJSazfnS7Qy3EKVWfg/ngTo9lCtTJD7U5Ijs5hnL4YEFC0U7TbrU2QCEgEE0RC0dr
CV86LQ0AMb6D3lhpHDH1FAfyLk/vRzf5AYtgmo0aDKBp8F63TFa0Ec6D3iZHF/vKkvbiTqK3Ikee
KLBtZdJUNly7YHc194mTMU8YUJmJLF37fXZqC5Ls6CWe9OHFd6C2NIF9GplkNIqUb6aQdJ0V0n48
Tk5ZnhFNrw2LoAqgQwrrGfTppiDlaOYZvdeye65t961jJ0whwKm2R/7m2fJJpcnBzfTHKkWxBqxh
XarpMzFZU3cxTbm4rx+E79CGRKeskE8tghSy2mCths7EwIuOOfBwoGXyopSlVq1V7VszdADEtfdZ
iaOs2ExiuMHNs+WC/6qjBiY6Cp0VKWaJOchjFRNVJQuoJ6FYGlXkrGM0uotSr3HGaVT4Yd1gi6f0
9zGZySMpWxYlfPuU4i6AwpYf4SbsrHw8NNl4k8AzQeMdLDoxfOatcUtOyXlSzlNieN89u/WXkJqW
ZM3LvT5XY8sKZFYJK1UHRJP0SHSU2iq7fS2K7JFPSZi9NxLrG7vbHDCZL9J0M1j5tBpBtlApmVl8
rNydCAMGhyHo74dUMHFM1voOwzL1ms52gAZDEKZTgJEFRLCVeffRUL9Oow/yGmGXT6NDBbRH+hrm
s4myDstPu5wUUs1moH2FDjza5pP2XeXkU/pGwa1g37LocYra2fiuzeK26t51UI1K18jkNqHNNBPD
gd0a5GimzX1b46b25wS4mUMVMFfGlUxSufFcu3mHPZaOeggbODbRlFhodnh7+l60KJcq6/qbtq7H
FayM3SixBtSiGZaq16ut25HOGedfaSWjZWeXr7g+CZ3oPHycxqXB1ka4XndbMsVawE2pgaRjqG1L
aOpBBzhPoGpPoscxCcebNiNYN6BhmAzUiLLQ2+kJ2fWOox3ivtKOuhkcQx31e9Dr8X3ZYu/x8Fgj
AKDXQc+rANcCjAHoZjo4yETtL2YWgI7brlpyjTpmYByG7AUXzwPr4uloCEDzHj4ZzW6/cMPA+a8o
SCjrfZBK305K/55HcUFiiLhpHew1JKAtBpfUq9b6IVLlrKd4GtYuvjCiD5eDgK9uuSdJJ2nwMcEB
/jGhR1YLL+Zv03VFVurn5yga7+ucamyWWN1Wb4RxYAL7wl0DE4RPIXDMj0RBslRz+iN9wEdwUh+2
buUnE84ZGi3Nvm1Sead7qL9SDTFYlNEHarodnQYQjyFlgSazIL24X/jxQQXbs7RMw2lEBH26zKQB
yaZ8ralYHxnWVtHA0ZSB+qLsMW7UUK4s1NY73fefKsagQ+5VX2GKgxMQxiLL1CWkikKX9suNUW9p
+dHV02YdiPSB2MJkhRgIzVWmHxtFQ6ZKf3CLOdYMZJssINoqal7bzr1wS++W1kA305PiYGT6Po5/
JNIe1/1EtKLdc2+MmZO1wlqaNQr6ptnENaHmKbc0LqSadndCu82BMECsHyjGTgsOmb8qXO/e6Frc
fBqjDLNa0Ox6bzIMukhjJ+3DaVGylKMLUG5O9FPRo0pkdmvnPaqNzAY00/Y4brghpg46SvR/jVui
fxI9fW2xVkiQfCQyQrypwcmZZ7Y9rWocr9NFuVzymeFtvAJfjwUNiqYmwpMG3qJJ/RyoSHuoivB7
odP5oZnuVcQcdT2slqkeH3zp24sgi6a1NQQk1UToVIR1R6cNy0uFEDuB8Vogqtl0pv1Yx6WDCwhP
SiV3llX1R812P0JPIsApueGKDG4Thr1kAica05CPCga0oO3uUf8tW1Xu+oj+l5kNt2NAI9firI6m
HvlKPx6FhUJUG812Ex4SCHCIidObiFEC3xWuYSOFlzQVwbdIrrOmhj3e0mzF1iWk8Rhw6qfGxkqd
jUTKkFjJc9GeauL+Fh2dhFXahh7OGJM1k0c0YjZRgbPNBZaqLdyT6H7s0LdO+oEyGSEQQASWupSk
sSj7IYrM+zAb21UqviXUtxd1xzl13TidvaySHM57Xj4LBjYoMyCWFk4D3zmmOFS2QbGmFhxtY4j6
Y5Rw80esNfjljd8Lfev4Jo261p4Hw2GnWemJ29wyCVvvFsyMvUiH/CnuPqLmxjcruW6YEkHo9OXS
t6yzwj7rlEDGGid593y4n/Qi1G5Mu++TMXwwb1obQfqmJ/2ihzv44GOkQ0xgLlX0gI/QX9dO/2MI
xZ5K5VHLXIGCc+ZmiXcp0bs3pA+yUN5POsurqEkvrcDUVEGJbOpmJa34ozTFx0TFY1U2Gu5ZwVKz
5axzXe1kRkASCERFaNTCN+aYMAwnkA6dgPU+lhIOZyiARhbLHqLUgpLpo0V43FJVGYYCa40kee/j
/cLFGFebaZpLSX32gpm7QC9QY0gDdmtbGYJ22d6MAwHUoS3uHCMkz9aNNVQfnr2qkSjcNSlx0AlS
BFYDNJc7ktwGlVTH0EbkqWclopCw3kTyPe+6fKXrn1XZQB3hOGZlaG5aG4p/qXvvfYmNJkb+ghzD
JLWXSxyV5VwwxxJydKpbDP45AJDiOUsdxfpqJFhqDpdvxlRPF+WcJH99rldBQ6mJpddLWiMPUdc6
QjZHx1+f/9pEZchwIRnptdw5DCOI8NDoLZTXeri6BtVfg+uj65rN5XwD/H+4ptLnQ/5AT2TYMOHh
Heb3/rXpoPuR0eBiSZ/fNB5kWu862s8HndhH/DgupYx1mXrtwXVSFpljSze4ydE85O4kl3HUcV8p
6KUzQcT/19J1wD3Hhg9whDmXb6+v6/b32BTjPsrsHqcVdj+3ZSI4YRRZ9UGhDhCfWhpudEauTx27
wV1W4LahWEau/VzkCPUqK3e4fhZBRWww7S5czznqfWcuiMh5Q+Xmr5u00aPVZE6Q6eeFvZhX8niE
Ho0mZaYWpc8SFc1GDn5/uG6qMh8OE7IdgAjazp8XznFM8mw4b66Pfr1W6P097jjaZg5w7nxegQf+
CH/LBr338/mvF3NFUphMwTDGPYd2atYqscsdbr/2MA1lyN3dp1mkZNwuCtU0h3QuZ1W5C7iqimFf
pzFklpbulhbze7bm1IeymurD9ZGYn14fzT9RmW6zszxQ2DVkhkUT3ruWM+P+W5BsVhu7B90EahDb
SiyZsJmHq1O+nB91cQXFhc5nV7vGwcfqnKFfJrrWUcnd9bU4YOS8PjJgES701qbAmbcXw7KGNc5x
ZhNaSC6M3xH+WH1cn1xfFk2OUZ0jBuWUqIt5o/589LenTHjrdVIC/b9+Pq0YLE7ZlVHzhfW2sH5u
ri9jKPcxrTy09SSzBcuEhMyh+NbAEsZ4MH/Y6ydOmCQsHTBFgLj4jGKcDKRYbK5Prxu7asB1q8ek
5E5MzDVG2fzn+//lQ8w7yXalg2lt/hzX/yHlm8wxpsxhj2bPd59FpYC5j+WyDcuANdeiQLKXBSxW
JgejahSSxYVpEnGzg5lssPDlB4iHSnELng84Y0FJG0M15Vq/ORomYbkYod+TIf1gDrRMrbEnozSz
V0YRXaTMz0XDWYLodhkWRkVms97S6UHBNSXsriEvbpjms5bQaB52UZ2tDQoVG2sUNw0rmmbI5Tbp
+HNKC1dfOjJcMW0nH4MDCJsbir6KV/YqMs64dy/4D6iCd269COLZugc6mU4pZ27nHII5f9bp9CdN
A8Je2XCS/79o5D8SjYDl/bfMsNN7lF9++0NHsv/xj9+Mn7/xh2rEtn/38B4J2zKl7eImQ7gxG8H+
8ZvmGL8TNOrihHRsk9xOy/ilHHF+F9J1TPzDuulapo6co6anE/7jN0QlgMLgezm64emCTuz/lXIE
dUr5Eyk2f1YpXMfxLJ0/5LnIEgx71pV8vj9GeVDzVf47mA9dawZt2rUozxdluYipVYEBwRzyaRzU
W/us7UnIiRdyTz/uL+qaP2QsfwWVGXzBv725C9YK7qPn8W2k8bc3L3LKRbbuTbuZmjVHhjQ3aX+b
FRu72dIGwDjn2hf8H/+Pb4uY56/fuRW+7BQ51Tv12lbLMLtrtS1OiiXaBb++oc9IHMa/f0v3//BF
56Pwl72c0Hz13Y53ROnVTg+w/7Ft4BOZhQXxy79/L0F9/+9vByUDVZFjmrojDMP8236tU7r2LLIV
UPPeZ0ZGfBSriWEua1g5WsaoTsK1VTCS2F6AsNdK4pOX4dUNHYbuwkxO1KQmAtx92AE2XvN8JM2s
r0oYEiqTKwMLBC0TJIuTo3+jP28gTIdsMmJbamPxoyOQZ+DAA1128l0eJFQ1rYxgKzSU2AFJ3on7
O1+rTEhQ/UnYDFlIkrjVDnVOqhrRy/xb1fo+BHCyF4X5yAwegA6Vq2EgOUtNkhaTncFWi8KDTw4o
BLFviUffQYuGs+VSK9NGh7ZV6j+dKOEPC3AXO+ZbOgwaUoYC/ERGWBs7W73TweTMs97DkWl3kY9n
NF3LPm8bVoLyQFPdWTJ9PDl9wRxQHuib7nuz+bSIYjB98lS83IKx2Z6isnqzzO4MnHNFZNVJk/23
0WRB6cwu6Ck2aATbsJANhb9ao19ak2w/yQ745kcb1eR5jhao4A5JgItwamCVtyxL9aZDel6EZrHM
I+LCaNmTAEqBxh5gVlkFtLpPIzcvlsbv9RZHwkxIkjX5U2bAjNV1ybXIpwdiw7dlT6VQtb0PmiWk
pzC+5trBLpKMevVkr1pClmAikXxhsLxGMk/a/NsMW4ojfB/teEmQ6Ya2BahsAE85nEeM2MvUL7dd
TiEqcaaLZWXnoPyRZ/U7DQfUk9ROKYLUqNAItElAAzl9+eYPOTYEAiVyV2wsuztTOLnofQHWHNDT
/Hcyazjro7wbi3u78pAP1ILsw2kZlZLYE9ygrh0+BpLhqlQDzHyNHykwctJTBgWXI7MiwxCZGCVo
hBXIwIiqyWr2mluaq97Wv2qT77gfXBxK+DQumoNP3GiipchwaiXavW8SYeHE0Ved8A2yGutDqDXH
xCLWKrMmkj9S9UoFfGbC1j+8giq6FjrDuk3Izp2NEtpkXfQ0YoXEet43IUF7WJQMoyAt1+WDVIJ6
w5RTGdC7YB1j8D6lnrOrQBwvw4rP7NT5g2eoRzFxmqSGcSxiD+ERVLq1pRfXasi+SfV1bpLD3lec
PxV2+0UIJResKxxR3cYtVM2JYfxCR5t6PtCey6BT+e+u597zt2CvNIzxPjuD2fi21ITOuzfIkvoT
PWSketHP0zc3PQQHVfFpxHa3Gtz0IRhx6HVBjYNUuI+JwjE2pHw7XzNKDDcJmF85d0nsZD+fN5iX
nmn63o4m6Gcrbd6Myg6oTWFHL0q5FI4HusaDCtiZOm+AjCSX7SWlgbIYQ33XtdmGy/fGMZ1437LQ
oulir7tE3Uf5AEaxrU9u2dBvURhnWnbf9czT8UIz7uaIPMo30+QyTKMq28axv44U/Ce07sTBgPQg
YE8n5Nrr9JBUTK7ZSpikpIJtb00yFIMAMF9DA2dKAgpumn7JjObJ7ONb7IlwvbhSjXlDCgf5K7N8
GAX/xrP7c+ewj2up3pwoVyvHax/UyLyOWvbWzQPiZDTKoN2L36mZJo6YOGsy0lUrEAiMn0sqBzQg
2mw/n07oSzrIwAxmQRNR+Y/OqfWiKlNsdBcLAFa+B0l5l0XKtgvBZ43F+NKUJZpHnSMPoXkz5Qz5
1+EID+mIMWWJbvTUSiLL2zSkpO3zpbxqodu8SRyIS4PxZ4GSkwR6l8F/IK7Y9B/dkl1BAfRMB+mi
0p6x2POI5bMfQ2vcUnc7NwMvUul8iGYgWUcMoMrPmokKVCGmW3gRMoH5pJgaCkXFN8/sz1U3npUH
tl/z7+iAUvqJBkrF8XBuM7ouTvTUQhBjUE0wJYqLWfA5234eY1T2piIJ6XndBRTGKONeing8m5Kz
kbFszzT/oadGaejZAwzuL29yVh3cUNzPXMeCIzoN7K5aSzaiAwmuuxkFe0jgLM7HrdAyesL1qdXZ
FdisWFrExzpktw7z4I5HnVKkO1ebkNbLJC5nrCh5Vdx/SLEYTiqFWzl5gYKPbV4iR2PsjKPntLnr
2m01YQRMdkPH+Kl5fLUA7BKz+hHGpnqbd8lYcYsxRUcviqspS1Kq5t10/YKGhte1IkziesLLsnmr
6piarVNuvWld854EkHIfjQq5deoGdRqXXmaGaxVzwD0fwJVeZw+OqAk2Kt9CK6AfSXJV5Iit7UzJ
ceQ2TpUH+2Lkbz1Uk6sGqH6r/hdP57HcONMs0SdCBLzZgnD0pES52SBkPsF7j6f/D3Qj7mImxkok
AXR3VWWezDEj6fUu3VY1LRQB2kiZgCcV5xHlNaHDU8Ica0KaAvfEnFpYS3XX7fqapuNkdPd0YfBQ
MddEiKP7EnBQ/G08QnG77KSpuLclDwVuxptaxZch7M5NqcHXY36Rbztf3OdnJe3vqlAx8ajiZ/bo
I5cwdNKxOrSZzBB2eqlng8wDDYt6llblrp+t356OSNGyA8QFBj+JoJTO3AKREKY59MVdYSXCBX9c
dDATmmR6v7xYWB9SPcGuLamCT0qD7Gy6HCdZQm/pji1pZVEBnTa79pRsTq436HNn870Fx8nasUVE
kM7dGKNbSIygDdT6cFM6pIhguR021Z9OW926UG+AsiU2wPmU8aPqkTktYR/U8ii/TbHgmBp5lSPH
mjAdjlPaD8dUb7hLNW9EH3fCZssQHG8i0F1QfJP2oRvcyk018a1m+d8kTehzYWfHNTzDdh0IU2zc
aooswh3mewwOgTVW/ZxDUOVZHpGYNnUUvHn5F7+2OkQu8HHmeuGlVobzAt6RzFyeZJX8S6gyBnI6
3WaDpuwWOoDLKW5l5s/QXiomEgiq1QN+YHj7CGPTpsTwIKDWishA1cMvdckzQjeFf6CrOOsIC5/G
MkIO2eEO62gUg11l4XsSRhDgQNsYVmm22SGDLIXZM1IOcLyV2ilaMC/isJoBcBEkOs1VmfTy2K3Z
aySw+IyzLLgYed1a3c3aCNvQkhAlIC+CPkmT1AAPonchKicJmsqfgHQ0p+/VwGmIchhEDROUEVHl
0o8Psx9U25QFh92h4iYSTZsfh0VhT2/VSXDX7ofVbjrq43yKlBUg3oxWw5yGB4CcLWc0/IQTMWMR
315EAsp2BAyrLldZWE/Ivv9JOFpB+U0RBhKmMFJMdlRcVeDJEyybFbSbFJC9QA47nWE6U8osBmvd
5ztLrEt7Zl4mpz1uOopQcL3qY1GSJwX1r7NpsZHVII5re7jJioXPUKo4/tSj0vrzbF7UXOEcSJeF
vRfuJxHqaVy7iNQh836FJvmUuVDIfk2E1jr/jAYPVRhL9TlJ8z0LMIeCHtWf2cOKiaNaDHoZMFxO
GDxKlu+OR9Ot6h+UdqShjPG3Cq7ahq5DjjZNRGZlpF5x4kW5SfAvU6lMm39WcUT+V+YkMsQV6zbc
9mRbchsB22+u8OL/7igWisRAtI0X/5xU+JGt2QuNdoSSz1FsOUkTfU15KGG0qnKJmGMEcqQXkh1L
ZMSmUZicZoFMI+0nyrnYHbAwlNblWcvW3IWVluw68iDmCiYemKsGqX3ylfUjANYC6ICVQi2zdMG1
tHWk94S8XDWRPoRlj46TtoxnRN1mMsOiLcjiC2YCe4gAQ+ZUXxDOGsPPJu2zQGbDYWu/mgSUFDic
apn5HyQoP2QLZxqGCRx51+/cshFPc/ZFVTTuJBlhct2onIWL1heYa1I/ROzoC01Fc0qdXqlLSh+N
ZED5VZNlkJ0SCNYWkftOqkAYZjAkYqxVSbiOdLGZk4gM7dMxfBCVEftgFMgkHji2yF1TeSPupB1e
Xysm3w3OR0qbVTmpSfYVl1PJ3rZndlrsBlBYjCXUi15pPwMFK/rU3PJbTe6RUrPpq8ZPEcm/pbpm
B5Jy6NFXxK5B+8Rwq3YWRoVmr6Mp23Ui+E0xG95yfXwyaqMjnQDzhxbG+8gk6SaXwx786bJ59iYX
o+lFiIZfOH6I5WuYMNWSvihiHnuCPE17zqgXrcwZbTB3T0xc1pI8NseOo0UvAaJC4T/PaE84U+ob
aoc+cTdQbCjc0vpAHDPGA31JOj8yQk8BpL7LO/O9zyTSI1ThOamNJ7keESUKRefnygq4D/mIGmPI
j5jNw1fhELvUnR+mgTVqyRnqwnN4zktNe+qyqt3FYUai20jzG+6jCJgpxE82YtCh5jA0Et36cs/v
voy1jx1J0D18jqobATd24oW5z8xAXX2zULF+zrn1rCtLv+dkRQjtrIcYaGLidC2yQ7jjThyEC3+c
ea6tiUT5NaIip2UQD4jt9I7JQKbAEexF+aHJ6lUw5y+1zRfHkGSub3RhyjaBFOG0neuTD5fhy2Rw
x6LIcyZ1YuVOIdbz2exih0+X270H95xC1DbUyNr3E+4/Ex8KxFfSUtSuP8399ril7RToA9xt5PS2
DKJxqza5PS3kkHPUepOhCT5eDO60XBUdSRN9pZFdvrc3AbW3242og0vAIkCYzFKM5IdhhjYkcNaP
G7zzXKq4ihw6EEFpitpON+g9dPQbyJQA7chaA3iwL8U1sMzsWE31uc+J/7b0xZfpKRswSaDnr6AV
Ypj0s+jopfJRSrXbSmN2IBPjyxDifxNoTsx24noAjM1F15rPSiUoqZulQyaph0YMTwN45NWcfSTW
eJ2y4i6uzX/ZsuxVtmCkCSX6+VRcWP+5f+kXBnpXfogLJNCqlPZLVd8rMpzqaBM1yBRfhdiwnai7
csRyrHPMsTudlNZ47JyrVOkLd2z7I04koJY1uDK5lErfSJjxAQnBzzBbu6p6GnBZkflRxTtQHl+p
gk5BLIlIXdR6xXebPZe41INsXfDluyNGN2QninRipnVsS9EftVdyPkp/1bWYQFLS/0xaYAlE+DjE
c1WUzJCFBv1Psnp4Vf4ruvppLOJnINuvZRqlOz1nTmXG0AiinEXVEI5QKQWniNV2n2jVW92TMwNI
sUIK48r0o9AmIDexjM38ba7HelV2OdJ6AhALwryVe5cw7dZRjLRihSyplrwhVzB9qbyaXDcDFQSk
ha2DxM/0LIA624w0wN9X5VYLOa8ywjmvokGGxKL6KhWKY2TFHzhFhI+Ls4icnZkQsKwbgbjVxU1H
NEsDZuhd7G6oesbScgYO9oS4sAiGteDqzXjrFTKPO51FfBD1V51Dkidh3StaNPqGOuhHxRT3yU0Q
zTEACAzrLB1+9RiLR+obZUWDrubjkruIM5KB0itft7FGnvoUR+NObCQcDSECTrIW8iIrA70CLUr3
+aVmEu9t9V2mNa27NG8yHYydnuLDhxmgp6nphyLOVzXmHTT1ZTB4HOMlj09ozQmlUoVDJcpP+dS9
GyXBq0x3iB8qFiINW7KyZnAqSkJArpGtXqypzGglpoybpGgBmKvFIYLiUu1AP5E7myFARJEyU7XF
RDrQEgwWyH3eIlXbWB67AvMXr8prBIWpcRqaafJWocUHoK7VscpmV09XC9FHLexHLQXSJRT7Stbu
SqMoR4D1Wbgt9ZloELhSecKcAr02oS7GRkhU90LnV4lwJjdChK5CnIF6rcoXQILH1NVXGdKwo4St
BSx2OeaIuJG4GiAxNOsMVKHdY3Dcj7J8JcZHO84rLuiomfy6YHctUOuD6aTh1BxZcCjst71aH1BE
TZRpaUzVZKFT3mldzFE3NJiJGwyXp7V5q9bCLwaVs2bMyj6vlPASRoOdrKM/NYzwZhECjZye9GaR
B6mW81Ob08mc1+U6T9MbggNcLrIIMWiJD7WF46EylHYPqX9bF9MXKMXoEiU6xfgxnK6tICiHIwMr
GT1iq9JqbbS3sFoVV57DXau3P3UhfOQZ9xlc8/ywZuwKOVb1afsAZa3dSx3HCqkyvdoiTJnADTAf
CekbRtruRtZeKQ41bFzWq6mB/NdUPtMy6zpXMzMijXDszOohX/CzacU9FugadhY75jRXnFgyJ6XT
xidTYioxeHzQAklLhp3a6oh6FQWwpeniLSPsGFJKKLcGJfGJX1kQqxIUPXHn5ALQhqX71kOVdp0m
v1oR/du8dLsIbF7WRpRGxPlK0ylyqLhnf4bAXhUSw9OJ5mO5gmVZpPy31EHzZXEKclPjWB4Ofe92
Evc8N/dM4Kfxow0NTcGcVwYS7ZwrYEOJHtqYP2UpIema5eym1sJXmTkJLjNHFutPqxXJAI3aPGAr
IgLvny78yhhjSJxiAY66BVdKFVswcJj8KyNDBVSacwLoclng1bZFUEHHJfWMf0O3954o5UlQKSCs
FTlYY2U/ZBJhmbKa1GeCiZCtQM2yGzUgqY1BuDWqb94WLi/8EfNOQQkJmKs4aVZMe07j/jMRomkG
jLtULoWHUeLiwdYFr0Ak4IP5JTtji6i11ekEWdW2AKGUWyE4/H1lPC1oD5fenRs+Xjn7nqbZyaCo
3hOiSTr0onRRzrqAag7QAatJ/pUIILGscsKSvzKlHYA2yrADbfJCMvIEG4gcZIpT7JFyAMJn6okt
jVrGAUgm32pp2M7W+MZaSb9OAg1oaIr5psMbi4fwo4XhcV3xaRX5Cu041u6wK72+VhCFCqqnjTHO
HfDfavPZABlss4geKSV5p4VfeoiIODUvHK48S23d1dLIpU4Ieop0802ZlaOeg9o1ltVGj49OizY2
4U9Fx/M+8S7Mqv3M4JvTEWQ5pTdKzLhbteOPBQvZTqT8omfYjLOIg3vaLW71NOsnRce2Q4tOcHuN
JPfSYM/r29Cr9e4U1SGclUF6wE5khQdSOm5FRixIjqjF96iM91pbSXQGAIKLmfKGvBqjX/OJO5yh
zSDcOaF+1uTFLcPylkbmiTnBvZNY7CbMCwna5lVuP+eMGftUV4Ge8NbaufqkMfiWzMpjFdQHQicv
6aezwMyRsE00GVGd1g53/CdUiGdVKD/Ulj/IBGL0ukF0Fk3grAUFXBfqJ9guJBmwWQIkF9xllnr6
WO89GgEbI82p4F4gaKX6VgRxs7mznrUKPy2vhG7+axaTj0UlZaxnv5MzbKfI5BFugr1pGqhmZWvg
WmJdgJtwaDGwE26C4lFlF2lAnpvFtCG54/Noha5EWZszH3KQEiGfQj+vq9azEvZE1VIECnyVMsR7
Ondm5rc1Z26NMQvQJjTUPZBfeHI8kjsrDJF7ii1kWrMwdnWaTveKyFLDmP/JgKwotK8d/SU3hSGw
q0EbUUga9M+DMiSPMJH1c9ZV63npjLdV098BgiaOXHB0iuNqImvjEvfTyB7dKujsqNzFaODQiSND
z9hmYn0AjrYVeQQZ0Kgm0LkXUy8Wkq82W+ZLp7HsJ0LCKIQUs1Sl9luxUzi9YdSkYlfP0qiYdw2R
9G6JZixJ+lLvZbluQLj01n0qfLH4bxqtr9JUboLMY66RMD2PrBY9xCsCM4V25vulbWrn1sIoOepS
+izgsUKShnZTwl2vpJjL/grbXgm0kMRPlCiXnHArQCR3kHtcQqSMzhxXBzOD9mNtQA5DMh5QXp7a
ZqCBOgJnQzL3d2BpMIza0jTmIIDIV0hbfHXGbU7L6jQxcbjr4n5UxNdikhKva0UdEVLyloJcJi4g
77xsUTyhEuNjxazOFlv9RWsmFZP3jbZA4rdbllDB2QUvjN00uO3aInsajbG56Oawr3ogLyuZcD4o
q9RchTMW70e8zD/4qJgN0fQ/cthrjxoBxcJcWA4ETeJHqOaHeWU36So23YgLIYc6KxWfGXg8iwZg
+2g1fERJtMeFGgXCW0OyJnjU/dqaOKjoXzXbOfVvL4wEvkAqP6EAYDeY9Uu0OSHMIbsoAg3ggqaq
m2vnBp+qI2ilSWSP8QAyAfYT6DAX0fISsmfZpBgjily8v4UexQJAQ5h5vUaoZRMnX3+3LvwDSnwx
10Q7a7YTKKZrexJ+c0nlIKTg9S3Mm4gpySmy8ZIAWGhAjjEODFHM1OM/dTYu5ijSUNiec+qVX6Xl
upOiivyFvnJT/w5AGEkkgyDaEeOS1pWCSzv2/+6GMbce1vYaq+24RYKX05u0LppqOxHRR2zSqsKq
VTETW2iEInDTgRXbCDeCOan4kjW7WZzWnZMqqzdgztgRqCUf5NT6tCbGpEmoIsUzlyDNOAGkBlwI
URq2hQinWKjS78jH8D6ozwqNxYNRrTTocpflp3fJZ9zCMSnVREhAK7vy2g2MvtuJkl34TcdpOeDp
AK2JvQAAK8+gQnDEgg9fl6k35HUSgh6jChFgKwxYrJW6KLjmLP4SUCZttHLjgAZI6vWftYutg0Ku
rI0qQIFu28+Xv18N3Sg53KiQN/U58awwyZ3BJNaXgFr40mwRfTROgaqgLJs4HeOzMoGPLfWL1mfZ
XsoCY77LAs8saBsslTHiT0INq8NCQs0ukt7w0R2ZV+YHaQS/ht2a92yJ0rUWlQjwCtAEeg04DUhh
C9kfgxZiJ3gULIlWkVx7Mf8vV9llZr2FAs/xUQ/l/L1JFb8VLV/J1Y8qi+f7ChbHI+UhpjPjRWv6
U4oGY1LZZGojKcAgw3/aKJApz8vf1QXhpNFAKzvn1Gicy9hZ1wHaqN6nF8tCDdqsI+rlpHkrM1iH
YCtwHIhJh3VBSt8XXjnP5JAetZbaro5QImcUrWzap0qjsyA3Su8CtU98o9K/JwbwmpzzzNYJAjPw
aiUh1x9G1dymbUNbtatSg2XAcx3ZsUIcEWOwktSs5Xfox2Pakz2KLuI2UkeQb919IGGE7Sj8hNC4
hL4koFUh71KOEf8X8EUhl/5ZfcO3qBfI1xo9Q+kdKqBH1YDznY3uP4u5PAA5Wp30e+vewIyi0GpR
05EDMqNVR0Vs6fWG9k/ePHBwildeFOU+kM2rlDSnGu8LM8Kx2zd1diGvSvZLuRk4kHRepTDAIlrw
U5jK8jEPtGKtLPfpa72US13tpwQMLifW3axkKO4t5p+JAvqsw7dAY+xiZEsaaEoE2C+iOWRa83hS
azV2h8ktazV8kSnPcE6jRg9jsGVt6LDxmRwD4SKH/KhaSCbrfAh1aHiTkVqHqDTPi4SKiBC2z7zH
Iz/nhDxN3I0wmjnLhRA6Nq8ZWD6B4adaZiclW35lBiIOoun1INNb8tWsfC9jhp2WPNMcYsrvxbM3
hvp0lOEVd1EFk1LrOR3Jsj+nAjffunbMiSpgwQTK26kwiKhNEsxa0aad2DzPBo3SpZyeaxHrhI60
e8/BBpM5sz7TWJsnA77u0Oj+UFm3iRBhXI/4bEtTD0pymjxQUNdMnVBNroVJlIbsknZCM4V6KGpA
HmBZuNZGJFF2WHF3+PupYhc/KBLsZhelwf//UibpwZZw8oj0h1Xda8ru8n//lfkhf/X3b5u+XZX3
v6+QiA8yxOwcsQKVBaEmPT5gu+U60o/ny6ZFn3hKGr4QD4BQvTw/ysRsr0QUohstI8Wnsil24SgD
bJtW627xBOwUbGz2HNdWgGkiE6DnzmlEslgrfD7pa9XaXWeFl4WYHLuUv8re+C+7L5Eg7dHAFx7h
PNe6m45ZbK033kNyEGssCGRNGWaCtVEcraso1/XOMiN3iWR8PwnTY/wHUEuH/zSNdawQVQNhG7yM
jO/3LLGhr6bwHGLfyHLrJEzQt7W+8tK6/sjirKeTMH2khUS8cIg1TwegNplqgToAN0JuKecIBbm3
5FxDJVlf5hqaHXN9KA8DKIOiINgLPoVT1AXFC7k356YCA5rUc1BX1HoyR6YiLQEwKkeg/Rkn6+yp
KKrWE7LqZQa//We6XtF9sTbPm2tzeEPbf9Kz+nkhnNGV5P5GBm5vg6JHc9K1R3pSJXqzcXR7iAMH
QRZYYqRM3Svo/nbksG0VFthdEokzo/qltcghXcvfMLE4RWJ4kxbWXF4EwAOd0saupPQoFtuTriLP
s5Q5eSo3dvCEFDWmc4jTgfQ+pvj7RmS6PMmV18M3ZmC/QbLhMUVIq0wdp3684fSmBPCPYSjdZVg5
QUVdf1FEufBXmPJbG83yO8ZqdB+04QWVTkrhvXhxItd7GoCE2otWgC2lpyI9VMLy31KaGXF1sY3f
9jDC3d8TyIMzK2ba3JTg1xeNXl459qNLqD0i9JKbfYtSbvKiwecWM/qCL+XqIZ6UQeD5z+r6Z40V
w6vBzdSo3510MxKDxrqp6SZDGmMtPaqz5uVFqx8WWQcw2U2/cjrthgqXs8Xszlir31TRXrVp+R7i
BllRop6Igj0ye3NoDNGMlACQ0ll6Q5YXu9FQPriJgR0tEkCNNm+DPl7VZ/1m4uS6DwkGZhmUUSFK
INPFFRF4FeoO7B8DVApEOaMocKiq8qFFj8qjMhrn0FInXzPI7hooyAOILOYxpV20jzvBwrsfWvtG
IWFm0ngb3P7FPrJ05VgBzKEGseQTBsrVnzNZOadhbXr417RLFTJhT+Nz15CIjh5Kdls5FW+GBHe9
bBTCRJn2oHDBmtFXXfQk0Yd0NEkbn+jAQosWNOEJpy+gI47zZlTMzz2UB7TQffJoVLLDhLYRH7jz
FsiiRvGCZAc/B9zKlyKGXWUxKN9LIQWVyhMGQyxsXyfKGPg1WftqbVZZTUvq1wg05m4Wh/K1bxgi
wYzOXyXTBFsxMRcW2xp4/NSlr932RWXSNV/phSKaIybvNVyYL/UcUl/QchO2nlrAVztidayuJp8i
o1ki4diA2mK5yVLJdLiRR5ktisS/30KblC9aWInunJDPo4PVnZith5bAaLERbnGqaftE76ZLGKnj
BU7TdJnKWoGryhxz+/O+mfCAAKBhTmVo507qj21qBNKgm699Zr5gg9hkZF/5PCXOkG3jBYHklcKM
PtIVF1oeg4xRo85w9BlCoV6mM0SAhPSZAUezOXIhhLmSHLRu38wrFy9pW5L3Rl11m4rZaCtC5JU5
l9AYAZmb9cWnsKwnUZSqW6qnmMbqy4TpxCel0ritvGJcEqcySg9W2uRPYCkZ8dIIp/dqsZ6NJboo
Xj+YG+OYTXLIRsREUCUJ0VZLbRPsYGICT0wDXHDh8OvoAozxrKkj05MpNA+IdhSnbIcnYiWPfVut
ftNNTGu07NYmSTC0U3qYN80XIIfVHkfmybOSn8JqS6JcD2Fj6C6NfU52HKfYBHrwXdVK0K7aucXS
/phhSsMtuxCEkx2jvCaOuwD3NpQF9VGrMRvd6lqmJDDRUGgp22mtJE+3adka9Lhh6qf76+azRQhW
IxCQ6fLEiuWioiRzoOo4sOdA0Xq8HidF03WQpOhfs8byTGUZjpI6qWRrhcbVqNITk69j17b46kKz
8mozkfcsCHPA7afxwq7knjSIWFdvGhOa58YS8X/BNagGYUrkRmjBsAURqjOWqoVzSLyOVA4pg0U1
fel0qblFyyzbCk0xlu3VVyoiHSmF5Ch5XddxfYpoI+CqQttSKmJ47uIJFmgb7+DJWTBw6dVXisrs
P2cpidpdNjQGmZz0BHiT6z6P+/VmrBKhhuvZFKXs0pm6t0yDesqJG3NLwzAhjBAeOyQxphHypMZI
2Ooy+cpUEKGqorwJaf3fkrcvMUJm7qzlqtcMy2dNUs7Cyoobd1C3O1atII80mpYVvdqhTaFLdTQF
UsB1sKiuCC1mg+XYEvXiwN6PEVAHzSku41s1Mx9ZRAuD3VC2zHfUiWgZSg/ZuPYqKQddzMBmqOXi
IMQjuWvxcJqRl+3NZZzs1KyaEyezC3mG8Lq43xitZ/jS4upBWSehNgJqP1vzoZ/xBEnt2Pm1OriM
Y8kBQhNx0AyhdacFJV4VfYCuQPZOy9hfhua2zAVbQyupAXvouyxTBpHUujV/gtZoL5YsiDu1y1Ov
bEwAjpnSkAyJuKrXo8OAu58stvbeKVTAIwcCpxhwugtlrDgrsfQO+Q8nTjYLN+N4AjQAuSFvj3On
X/8KRz5Juy10wY+bNTBy6Dy5hoJg1Hw0qfpd0FuZNCMtdwfej5fLxlkzkOPmJQSMjNgcrxFllOFC
hLlGrnECU14ICnC+Qldp64QWXULEeLupQDc+pumrAp/1kK3lXhdl/Wjp/WlJNQhWaXrTqoUuSR7p
O6VRB+Ku8aBTsubSMaoG6biOzAfrbfP/+7O/n8btb8PV2oDY7UKzuug0p9ANJWj1Log0oquRsZEe
rLepR5QQoavzIh6T7S/+fiUTtgOLG0RBM+NFNM8bpf0+9r4mE4FHxJ6tHyA/oBI17+P7hNz9ETnN
PnGkW/kOcuHbOkmMC+M3CdM9jV+XY5X6Srmg3htuBNWd7uZyDj8VIl+me9f4FlpCwd7aKiS+qV5s
2dIH4Zq1DzY9gPLu6t/8wZVQSv4rMnqJegN/5Kt8T7rL+mGkWExJadlpN5IzWtrXL+S+e+tZED0h
eG0rVPo0ue31WqQ768GIUPwy9vIlVXbKc/YFr0CtyLi2RX92mswpf+oHiQtWczbq6xg7+j16VYug
a77G+syC0G3OKbdjlFkepc4ldEmRnSHytojjM8po+H+0rbnNLNNPMGO3uZeewtxHCiM/NV+VaA9B
kZ9N4yEIJIrZiPM80mV6bFQuPabph7QK2YGJHH/2REldVGRa7a4+ECKRPYpnTt1quV8k4CA+ho38
jodk2Jev6avwDykBrSRsD27lD5qrvKpfuXyUYe7MuzX+rz8rLxaGSycPcC+rRhAxTLTHIzGVhUew
RPpv/CyIfb8T9nDjzS079Xv2p7d6Pozv8WN4lbyW/CuPGTE96dVentnVkBD5VJySi1xkvIBYJmQ3
R4Vhly/kFKMmER4YYufUnkd37J2wv6zXbnLSE7CNGA0ljgTggMRvpTtoQM9TgP2l8hj2CKnLdItA
GptrsxzKU/EqXbVHOe1U/T7IATEd5DLjv7THAZOoZz2Ld+NB0IrMjSOQmbPnePk+HPAGrPSGyTY6
FUfzTOOYQvKR7vN5uwMiKo4liN4Y2I1e+V97bj6E+3yA8w4CfL+66vEF4aQbnwvezFvS7RDU0E3+
7jjyfrYOvb+L9DPT7rc1B1xkdm3Z4/5hh3hjAS6UfVW7UuJPqo8So2dTvVj7GPF1tzP2S2GL5O6+
mGAJqWTnA4j4kkfVGR6NV16ow9ESLEQyHeJXgmlwFHNFOkYsrdOdSFw5RM/zi+CnF81P9sZLW960
ZK9HDtE8b9KdUF6oP27W2OUb6VvZfxCzdyyD2Ke33qoXARZHCfrROdV7ewxpA74NnuoITwkoM3Rs
dh/EsYeaJL7Mn/mhPRu32v+EjtSdFL92UeU2junMb9k/DCHPxh2NS/WuErHg4FQhTQa+V2zu+t/0
N+9txBPEDyFCvIjKrQ8kGKn29I+lTPlizrcJ6lGA+3S/yc9VLgofDErNoHy2vrRs1/yDKLRjZFL7
6qM/mhNyh0D66v6Jmcug1XKFc7MXQf+g7t0BpHqHzfUM8HH61u3Kaf3hWjxvjh6kuISSBtlzPgUC
MR209LiktIPEh+rJ3917+hkypnINX7uvht2+waU1n6kT11949n0eFCfxWblb9zjd0wYL9ysN5Auf
EMV6eiCAr/siL6L3OW6ULmMiTOGH6qq/T57xD6ToETplUP92XkxU4FezTZpsqzgaTE/44nCJgKGD
EQ+Y00HfeMrvOb0uD69z/kLf/l3Emn8lrhZzZ4bTJihYgDDPoAb6jcSzil53YEu0jR90nAtIMvMy
Ia0h44cV6IFnoWGv4aYBobvYtYU0Dxc96B2bPHo+ebt+jT83/qy4676pWImlWAgishnGgk9xu0C6
xaiP/TRz9ONwSlouNjdTKe22rWnTPtjmtb6LUFErJ2TLSo6wjQ0wHN0OeZ3uAtR9UeuduuxEDK+s
a+tNeJaZOz6lL+i5yZ2Gs1T4nepK5yXAeKcGTGP7Havud3Qxz/BYR0d0+5PwDPfotF4FhqicGM7W
KdLO4X8T8PGT4FEl4sNQHuyIEme3d+1h3IyP6Jkt4cPYKz/CqQt4/mCUIKZk5MUDHQfta3tADJSg
FN2JV8vFzLCLP/Tf6IhMPGL4assfZKOpmGC5VZmRBtLFIpnJZ5BrHboIncIOAbBIEqTlms9t4bS/
YuRCcfknckmfpL10bYbP9FS8hdzanMHRK0/EH1C1IZOpHH5T9decpWwJg4b1UJx8dQ+6DLoJdLJf
q38VVhtmJAmhvXqeeS2bbcSJNIcnC3IHFICPYk9QCCMlNBXghMS9cGYEi8p6cRTEMgxAgvUel74I
eMKNnH7agbJEmn1XQHV4/at1lkS/PmKC1Ay78ecTad88JtJVeM/cPuDoLt+S/6IzHAfzRxzBH9ji
bZEgEnmDYxQ+OmEOQep3GfRHZpwFb7F5GUl8mnYy7OEjMt/YrS7lh/XOGV06NZj4DTzojvBJnx85
bvijXaBFyLdMtdtwRc9i91+WiE4PgfG5DVkWHOGuP0fjXccyf8ydzu9gcOwavzkDQPoq3+TH8g6+
yvyi9RMfzOOW0O52H/FrTQL9N48c4az9kTy+Jz5dD7t57PCBGdOVD2JtdknnJI8sDizrnk72IO1l
xmg9bU2uEs+0rbyJyUEHT7rXspNkj4Hkr4g03vsAlCi5t4Rz6D8gY7LZIbNcPILbNc7jby8GIb0v
mV6QX752CAZ344vwAQ0FFxzB48XVPCYK8ya3XJ7yYw7LOLCo/W0oEYH6pVr34YowkWTt3eJ13+Fe
EXZW4g1PqRYIk9e9CDgwgCGEGGjsgg/viEFxASDK+DmYrtpw0mPCTnbyyfituLcJU9Ns48xMXrsP
bPfC88J5g3S51/Y+IZP/IrQ7dAWcHjcya5HUoKw1UCZDBAcAxHml9s2g6IOWMADos1Cv9lLpxCIw
K6ZrNmFxPZhheykP8hP/3hDsErfB6C5P83g0Mm/TVsInxDOJfT72FLBz2oGaPdHvnBTS6uV/pJ3H
cuNY12VfpaPniIYH7pQWNKJEkbIThDKlhPceT98L6kkWkyFGdw/+ivqrvkqSwLXn7L22qd/V9aKy
z1wkpeaOA1v+VT7W4lSHjssx9D1MNsqRBQr5kxo8URRMH6v74D7FU7ntiqV3al6iYh3ReDFYozAO
LawNYZyr/LdszX02/WfjHtRJOay4FaMMMGGWH4poS3GO4xwqpODgfdjvKqmFs/grPLbv2OZ9p11q
79m+2PjbZle/6eBU1gMdYTSlJzJfZmTd4YHyR8dPFvmysBzxXidrUrTbZEdu6JDep9YCC6A/t917
bzxln/l77uPcmHH1I7vOM748Y4ndI/2DtyvRv/CWDa94F7FhxXDBUIBCYeFkms/AJd+XsBC2lEnP
6TpodtWJbqf7QlbUeDf+yfbmKXsNIWA59tnj+LVNn/GgzjVIKXjz7nKAQLwsrCMwZJisvCUG27FQ
5iUKlHn8xDmuTj884iEpjd711PVe+J6YQzEPsH1tI3Td0cx+pOPm5i9Ge5QekhNOmR4qDNOMWwdS
0V+IPccvNrYCY8TO4ygxs92d/IJu5VRx69hKEKXptR9sp0IwTV0R0NHRuENHHz4PK5cz6i8GvrRt
4y3nVgw/RLPP0/eA3KKvZg/JmCnD9oSqDkH+M5Gs0tZ1OLcskmMEbndhrICCruxNcGfvc7xgNqfg
uXXn33Ny8N6ZM/GuzbY5Fhh9Xcuz/GSO2zxcTX7bidi9LMUZ3A1qOsXYGgcLzNWOujp1Ct1xcfDl
q4gZoc7zE+1f711hweJERawW6+wuAhn+TETTmH2+Se95/y5nxzZeFK9UnT1p4644QQVrJAoIqTme
9eW518GLPTb5csp0OtYpbbc5T0588jLYVSOO8VxoNgR03CXn/gm6U/tOGh+Bz/6MKvvnYMyMM4YW
upNA1ceHkpbfqniRHV6j++giKerY74iuRzEOZ2plq47/xASF69mu9G1y9MgMXtmsn9t4E++zj9ae
ebv47B1yrlCCs1KDYOeLQsCj/ov+DBdRDqz2Eu+P2KNYJnwYsfg2eEgf+drKg/wuH7UzxQw+FncU
d4Q3vD4timTk7LtswcuVdvE7tTsuCvFX5e4QkExd9rP3yWqcSFsUVfXBfsGw+yv8UzohLb0NnO/f
7p40esXlzscZeZbdiUe8jNT18n23TYhXX1RL/zMJ6WFxH3LqGSqZ13IbLtmjGC/NK6UC9uvmldJH
TUotxpaFuiAr6FF6S1byb3lY5d4MyJ/0ELEeIvzkkdcfYGX13+Ufdq2OPC0Y6NWi2/jtQlu6v91d
9eKVuxAx70bdk4ayTbC5+WQEzghll1cFMD5WImYoD/sPEnrJmIktPhALrQTJJytjLY7lsX5CzPli
k0KN/xHhJ3MVRehq2PsfnKrDP6x+Srwwg0X8a6DA582+2hyV5YpjE/psdvn6pTn62j7+NF4ZnY/B
h7uGgurCuV2InXVQ8Bd+0ltAdCHGZ58C5tIC8MFq/A5uzoF0py3h/wULVn9zR+tk4d8xrPpqGW4q
QLFc8ZXTtNhMIjHucIApH/LpEmvTYVhTz/MOw5Py+grwBEojZR+atnjO2RiL9xgt+7xf6QcGDi/J
P6o7/wv7q/1Ikn3wJzy3v9kEpJOySt/S85CsM/aJo7vuN9aJNYpJYX3Sddtr+2FL8KD1BpmTPO/x
xB/Wv5EF0YwbndxtjVPa3N9wIna/UI5zXUd7G37pXDE4GekoJ2f+HfYq+ZFV3gP2M6MWiQfmnB2y
D+ToYj/VNyW6Pkv30Tv5zKeZ+xJ/MYbbV47QwxY9pnwM7lmOVJYcLGcz2l3VCylab9ULy6P/KO8w
EjwUq+6Fu6t+l+6VlbXbREfCKF7J0FiB3SuzFYsni6Xxxtn6qX3vHLoxL/kTAjVpMaAj3bYcpVfD
Kxd2F/TlPkcnWSyqlUzLj2bfs9gymn6Vx0KiLDOPEIWli+5svw79Tizag/u761/CaiUla0NeZzp3
yxmqfsc6gDfl6jc5fLjEwedSZvLbNIH6Q9Ht8j/uylCdUV9BdOublVw43pr/YbY2dsMhv2cVRHMo
tuALX0BHPhrbfs0TkPfasqIh+ITH2J9F1IOmeF+8QJuAjZLm1mE6PuMl/JVyLPOX/VL+LGzC7ZYs
4C8SC/kkXJjljnWXf1Sv2ClULp7KUXoKjLlnkKtJd19fW4igOxG7WxCG7vb776LeJGs3ysWiGmVI
9CRRzxHvY2h6J/GXl6dFZLDSdQMmi1fWl6Nd8P3PwZKBJKwLhoqIdpXS2suwZB/H8+QughDDlDbG
r8SEViurngA8ZgWLRzZS/tazoy2OQzp+Ie6SgLMXKmUUol3zEMlhAXOf7+PnLVbngcnQTX8Jkd3M
GzobeLxHDRlctdeVnuNSD3b++y+9Xd41em6uI9INJ9Q7LUqdA2VcQuQWX+Irq0S7FxLRwTPkXBRh
0ScsoYZyU/n+izk+xZbkrWkuUMREYJwv6zLg+ODbL4gsS8cn02nSPWJBpPCs4z1FyUGJdhg/ZSM8
S9GDR8Wiyz0b0YCC9bk8dLr6qUZyNUtDLnMmKDd+7zYoaP8VSbPICu5c4IabOWlf3IiGLy1379za
VTnCeg3msdfQJCha9WT8x7yIRlcd9MrJTOpGtsf+aFVNtB6xWlCZoXHm5s969QLsFKUCfx/YPcHF
QfUpheFZxPmp7KvHWhoj1kh9nvXxR2fmlFCHlyGXtHWtyw6V9RUI3Ydo8JxcUg8Qe+eiJXRO0U+W
y+XIUo1ZZA7cWErNUWP36NLcWXa1/Zw3o0FMF2ogtx+fulG953VwgMl0lzpR/mlLrQ9wiLRNuf9t
q4a0Fa6Po893XK3cV2lfQYPlYmwBTt2UFkdXq3c6efAPpYTpBDMGQQhFs25lL5gH+tTFrKw7Oxb9
jhwjE6gjxcAioRwkjQSKCvX3QNF4aYMengWIMxaeAoPYexkb44/eIXyUXGZd1MQrI+a40MgA1Tz9
EBY+t2HF/j80pP8kaP2PtEkesiCtJxAOCKD/kmtsxEuWYQoddyYfegF0MftYTVvJLp1Ohw+RCTAF
Ey9WdYNNldQzaMHrUg+3Oew0EBXD0//8H//rIv/p74//l+8yfbpQNNk26RDpF3wXqzf62sisEkxq
94c4t4VceZQOQqoY0iRQckuTapeMV/rnz1WmFKn/0IL42YqqWcI2aG7p6vTF/uLYyJWZ92qvlHRa
EoDOOMVKcx1Y3cNg4oUfZdT0SXmHDe/OFOg5aSdzs820jU6qw42vMv3Gf7+KpWq6LgTf6OINKJEh
D8hDS5DrYBEAtIKFkL78zEYVee/fezn9yQkIw/Dt6Z61T+QxjCBHV1nrDTeGAyli/3wXVUGLqtm6
oYrL72IErqJKWUCvnNgklgc2+AkrEA/5h48XzZVs/cab0K4NQBWLh4XFRDZ18+JNRHTsxjyXSofs
LM4AXfJkaQY6SU5azUg20fT4LaV+z3MXYEwKK3euFz1He+QAuEzirRa7IRLjkAxkLjCRyllfN/iP
XHIPBvIVvbJ8ttGA5APK1Drh9eYNLfACcgQXIsRhy8Cujz+/1GvvVNU0C4usPVGvLsb14JGfLkde
5dgJG6EJHmZmFt2NyfM9SC9HjqYydwwZ/pZlqf8dxD1O56EWaum0pXGGTXNsE2vXWRS/a2ZMTgnW
6tLjmLfgGAR/09mbPjTu8H/02Nfjo+kzouIqf+j2ZAnueffr3Na/RD0xS/L3uCjvxgGARm4Wa7ly
H+TG/5OVSbn6+WGp/9CzmIyaahoEpNuKUPRpiPw1GaHnEl+salwHBEdTz8qgFZhonGi1DAnvdCyD
xEksbdNDeyIjfF3aq7SMn70p+8aPIIyY/Zcn1C87Kp+qibmgedAKxs57cBO7vDFHrq4dmk7jbmKO
qeb3v//r62qVMDMr4OsysuaNAtUGw9V8nLBTStI+RbTUJ0//e2/sQo3apYcAjpoM0Hm5vvVdrs0e
jYVb1lHUIwy9GAIewhJFAhrqRAbdE6uIBljI1GB9akKFSgCLwXyqW1rsHm2Mzk8+f353V6evJgxV
l+G8mQzEi3eH3+T/jMEeQdGiVFSKzIRrVOPwZDchWdGkpFfTzMOXFQEEmV5Oq55Cm7rShJPpsclh
Y++/3AmIMiL2n9ch2G0rouDq3eVxDrsn5pYtauz9w7n13V9wInbYKCmYhu12oizVE4bq5x92dWPU
hG1a7Maqbv+zLqFBZQDJpVPBPmwosZsarkBUa6se1EwdoiUegcrGFM5DyC8/f/q1fZERNhHPZIB7
2sWeoPdw2fWEPWGYOD0SpYkOgxuTNlwrnvUUGikFkq6+8ZuvrVq6DDFJh+8Dye4CJxf1TdoOcVc6
Y8+7RHDzbtrZ+8+/7NZnXPwyMgpVfKIMWER+d6NZrnU7ubH4Xh2TTAaF18eotP4ZkyKE1aLWTIoC
hnNHC2BgFRE9A8zI0mP/jQnSg6VRNHf4ZY6YmmjGox+O433sFjsSZO5aGX+orQKWHWK6VBYVA3/w
34PcW9UVCuBWYyQT+PXk5+zNwwSM8qzHPHB/TcAx20Wl8fODU6ap/N/VXpNlw9Zs1h6BZP9iT9GN
vNEkYEGOhzh9VrONw6hOlioiqHmYMM2sKn7C3U3LAdyNJxV0TXKOvrlIFz9/FXHtm1i24LBqqIp1
uegUpiXbQ64VTpH+kTya7b5K/dqqyeoyh2Nf1u5OA1jha7ufP/ff0wmqSRthnWXaqmZ/P6G/Fl7h
KWRCRXHhjKO/sFTmZMXDnmd5ix+NRbckieDnT5xG/MUz5/fBYsU4b2j65elYVAEZjIONO0y34Ueg
zOYo+5qX4fP/w+foqqzwglnN9emX//XLTO5wmiitzLGp3YyuupagfQeFe+OsaWvXfs9fn3Nx2III
broIR0jnDWa1JPQFmm9u+eZM6pEFKJlOX/ExDrJNRlwN63b+pocbqwjP/HxqDW3TriQxaa60ZKmh
x1I0X16FnIRmo5/wjVOC9HRKUHqHgq3QAdw0HjUjXfTY74kPWMMPlaYwOBS90H0aQcCDcL0TxPiF
qrpc80NtYxSVtxrbVZb4yb7T6dApJIvOhacjgM9q8jjG3/jMpU3HhRLPZIc8kl5+3vxubRl5QeST
t1fgFwMo8tFZC66ntNq8nji62H5TLJQSYB9zzE1dvcg2yJCUMz7Gre35b11iyghXoesYvX70cv+P
DBNvEbl0sCFEU8McFWtVGsarvCLU44FLc7F2qbBmggZ4a2K3CSPEA3bvPwfjePaC+59HinJlY+JA
aRksBjLKMOPytBTHo6RxTcucMAEIoPrdqY3To9apJ7sUv6hGEOEzREfsPC8iCR8q4etAmjqs/vss
MLYDeeCY118NpVgqfv40SvG7YhI8pmo1nP9YXY+DT2GnMBeB7D2XrZnyct1mjilx3bvyZ1nhr7ai
I7Y2ulS6/5y1tE4lgKCa+BV33cmoxWGsm5NKiEnVuis9JOdSSsShLPyljo2w1vkPwpig+75Z+B1e
zvCYqPoeL8lRrdsTljmv/AyHdKNpyufgKWtXsg7wYKKZVqofTaqs857WY8Bjd0la1AMyIegGFOWI
uALPwnz6nqreRYvKak6+qXx+/3etua+y6oj6dlG1ECpU5Hx1LLYTPdmgLdiU8kcVto5L9oau6K+a
mm7wWWzjIL0bffXBM/R7L4IN4ZdP0pjd4XaBueP7T0Cb30o/J87Qh8njetJjnVZ3emN9Qt2nmm+X
Lxl2xIeIoNQsTR+wxmWP3EEZUy6Gqxsj5MpGoQpoqRSfDFSZ1sVi4iZQS9VyQB0NhizzSnJlIJfO
TUEdMimNVZCIzwABO5KMEjmLzGuPqp4mqKt1zo3vMm3nFwuoplo6uAkBy0NcXlGosrRtlyeZAw4E
efo2kqRgMqolSxu9HCx8QPBaJs+lvPvorfq3ksmnqkRZ4/sECGRtTjfRlrxNV/c3NjHl31uHxg1N
Nk1VsaFiXq7tpTe0kg963PGwDFDvym2ksjReEJeTdd+XbwSgQCe01NipLDhbvtRtmobEzZ8f0QRH
vnxE8G3Zz2zb4P8u74r1ENkkRzXgZe0niADJGv9fIi2/uSGYOmZ92A+7NEacqGWbcqJp1JPnXCeg
hiCqEEej+dtIdjF2Asry/QO8v5F8Dwn5E8YSVY/mqkA565ZEBZvSg9bG/JagViHOwdbSs3Hlkp+A
ZSO+sXleW6m4H5HlLRvUNlT14m5QRXUeR3iqILQ2h1oVtN7LDxhUM7Icz0WXnuMGDHmhjcBiso+f
H+u/J2h92k0VCyQ00YjGxTkzanPcTUqIHcWm3YRfadEPw5lq3Sowi32nJo+jhHjo5w+9MqY4tYO7
tiwORppsXvzivMqyxmsbUsQiJJ9oCfOo+hjNBuhHeG+46KRTPHL9RxJaR1TUnz9//PcR8L+zTZc1
fraq6IppGpcHMy+I81QHru6MBmEewFIZHQT4DBikKK3eh7F5bDEH0N426ElLoC06qhNFq8962X4p
G+3cTP/aDqL7ocLLn/c2FZPsYxgeteYOjN82zLDoW+Wtt/XvMsEX59LBod0w+PrTkvbX+acwqFub
TcIXx3Tva7iBR/szxIQPgvLG7eDawNAo+pk8Jk5CxsVH+UiFXbsWkRNFcA1Iv0k9a50YzR3JFCOW
MW6UtXj5+cX8e2Dm50FM14CcT4vN5bFLzwFrSnaEEog/XuQf2aCcQTIs5Fx5+n7kkZssddW6MR7/
Pb7qMldyTZ4O63zwxSQwKooYtWtFjtQ02yFuHV2P7gNT3v/885Rrz9SQKXdpNmRB9bKMy7GLlC3+
bMdLjaPZcofPmGgU3Ngqs7dC0vaRrq5C2VjZsAX0ilW21HBaNWR5IAoEUmXAgSNtmRDwG+vAlUWI
Z6DInN9tVTa5Ef53aPWS2qdhiO23xAc0Bv5JM3rWAHdfE4PTtG8KAY6kTsOIUm4NNWPaaS/n47T0
WQaQMHaai89mA6kFlKPIEQZwCR2jHxUQWAsEHrKuZ92mhulGZB5lrIlEkmoeu7SNqjjx7n1M8LOu
dcc58MG7b+CtrWAEtJnUmoL3uE8iiDXsBF4wY9pTMFPUcoEzDlFI3qQrt0ofYxKjyIWFIPMNHatz
HQM9bhJ8YvHkaDt/swykwl4aHfCi7/85QDwBOwnoEyZySq3g4Lruva6MbdmCZBgzeTLFeyvf1oo5
7GOQHMEv6noo33rgflLWOoC4iF5Xig8Az6t8ugbcGHDTJP3nwdpiKs0ottAvB9wYwnD1CeZyhk56
d0P0cj4RxMM2KVGjFQBRXKPZZikkEkxTn7hzllpePfz8Ja5OLiIHaF8I1frnNproBYcHL4sdPJ1I
qvjZcqScbau+cWm7Um9kBAuTey+Lukmt778jGLebluYF0ZSdRtMJbaLdgOxgna6Ii+EIdYZ5gB6c
d1NrxtFv1H3ptvvOHm99kX9PKlOFXqFNZFP85On/94uMoYyNGDSro1RwL8jTQxhDuK5HCPLwakxW
zqqKf5WFcZiM8In96//+gfMUdDZ03Zbly4oc08BsI5/VbIjcz+l5l+jLktK9sVir/16SKYKxMtJn
oHyvXs7avopSZcxYMcyIFoOA8z+LSbEvVesYDQqUB9asUKudoCXxqasZ5QDJSfkaVmoJRTzC8MDN
wRkFR96pfRfo4iWBmaO6hA30yAMrBYHT7WX42mpDDIWu0Ha4UpaxzdIG4ddGKDubrdTVWynPP3iU
JBOr+0G+uepffU6qBusO7IX9T+cm5iFZJtUvZ+jvJaUBiRzlHw1lU5CQNsqaOPjVxL90wC+dBK6q
40RqksKUIoD5eWBY0wy4XA54UTR5dUUjnORinxONCuDJKyIHkzEuHUD/NuAHCJQF1MoA7Rcmqayu
HnxOExwJjsKu1rL9Ztn6OUFbk331HtaVIGmdiuNSyAYJatonyoG/tEJB2d4bd4Zw74ZaPds9xYyc
wSBr+YdeR89Cq09Jnn2IXt7ngOpnFcpJvXwrbWNZeBLqWs5LlKopQYrzqBSPGrSmXAQTePgryGi2
+zYRZZlq7vEYP7YkW0HiLnd+o4G3kFd0+MkUswCemi8EyS8Lhj0JtW0vg7VU9z7DgcDwANbO+/ff
W2ay/H7KeUFFxc9+hfKtXVW/+u4tKqysf3j7Lo/2pVtNJYWEna0otymwJTtqtx1NzsU0IcquQx/k
D46hNCUXmF8mTzoUypk07o/QK383fkUQnH6WyKPGMsSCXZTFCRbHw6iXHcdSMY9K/3f4SxEgRxof
UYI5PODwcjJYZNHEmbJiE2W0ZH62DC47N6p5q6F7nNZizeJfyRDwwUvluHVanASZ91hX9LMs6cY2
cO2Aocg610gM3mK6xv13VYytpg8DACKOVCszpU8fvd7dyuFS8YqnrBw+5BytjhsfRTbcONuoV7Yg
hcVwOjTTrNUuz/uqwqzWsW87o6t8gmt7Bfb/TGbdshDpKczfG0VzNGf4MidjmYFwx3+VM2ufudqH
3dantACoZ+d0/fKpUrWuegQURPquqPdgqRL1iUzSzc9z9drqSk1LMTnvcx7759rdQlvtSy/LnC5E
0Walm6KhvpN0pzJKN2MebeXOWmk+Di1UmkPKl0NHMuvk5hTXqCMsH+uMfx9b4++w118TW/4kQa4I
7SclGT6iSr5xp7r6ehWFtiS9GO50l7uvLokwKO0qc7DTHQqzKxENPXt1vpPl4EjkLbms/XIIvfVg
Gzdzha4crPnsqfKsKgZpaxdjiyWvqyu9YGwRnjJXGc1Kr++ZNWsjIx00POGs3/qj/JnH8id16imE
fJ127sFQmxPW/FlU28iYgU9rcnr385u8dtnly3Gd0TiDcXO7WHUTt9QBzvMmSWl+BTe2GkbjNTRY
Lj3fIkbN2MsptSXPMA6mJ7Z67z3f+AZX7lW8GVlotskFy748BuaWHtRJSnWpGNrT9H46UzheBcS8
ftVFe5Ll6DlLzH0f2YcAPxk6jyzUXsNq/Kwt7yil+msKZF/Scc1ayo3ZeWU7VjRUNULT2ZP+6c63
8C3TkTo0SuiGe3X2ZRjFOa4YQIFXHO0mvdUMvjZYNGK2VENRUbdcLkSMDDdTqzF1qA6sSg81PDyT
GeTVRW76p9Af+If9jek8veOLnZd+vWxoGh1oXRXTCvXXxT0fu76UXYpXOJZfRnSMPd5wq77zsvRW
4du69rb//qyL8SakMAp1fSqUCfhYVeBiMFUgdXHDUYKPgjC8LrCRNerampTHw5hnFiYce2cPgklr
LrCsnyeib6JbK49+XpkPGznTXwDVJ3TySScBtxSP61xpAjA88qaS8jOWWB+EvlZTrIUisbN2eVOe
v8nHSDQT2o+w+fIvPVWcQeNcaLRgV8JxU/nKpkitZZq190Pw6anWkpBxlHTW1saDTclF7TOnzoa1
XIhdXrYHkQB9kYZ1OVYHqSvOEQCfRsJqigE0bu+SdthoDS61ovlDiuS5rfiWXnroUwgmiTuejJhO
iSqINMowac8DC4RN3BND/sve+BHXs0wXMF9c+ZUom7eoMp0SZJk0aMMckLboF61MSI4GkWZV4Ef7
JlwKfspKRyWJG0/fmmiCrNArVkmPUlpOPnKkWVQWK3Kw6t3oDTEs1JR9xCxI8skYgeAF1ro2qkCR
vGDLDMYJSqtlHXodws26g00HKKobQgIimuixSTgkakIHDELEKX/ERN1HlggrwTj4veWvIQshGaeC
PSOE4dUt0FmHQlunxALZUn4Eo4dHh1E/2ukR1PlCyzmPWXK/qVK2QgNqXIRfuCU7SERfAnuQFVRn
27V3hl1+tUF29Mr0KFU1WgoXzZOOpT37TY7lixrjW0yj7DnsN7AMZ5YJ7pbGwYsFHMnNMXkDKRa+
4xv8WZF7JxNq1QAO0HxjVUubaUj0ZnEUg7WzzQETKV9yWgeApK/Rt5IYDvfQ9fdd0Lxmltcv0mZY
/7xcXp0/imUpLA4aspXpUv3XXDWLqqgHkwVJrdxFabIi+93DkJN4gUpIH8xlM4odP/HGOnjtkEL9
g9srYgq0Shcfa/gDDBVvwEVG+0eRxSGNEur56Y2V6Op2ZHDC1OjY0kYUF5+jIw4CXi9SpxuE03QN
nihI8AluXaopGXI6oJv+UZTqXUAsTqHcPilcW/HZVC2TZ0wV9vLiKPKkSPLOoKOAhyMuUJw26N87
ydzzjw8IBbj02TPXGx9Z/Jd+gOIVJOJeLgEk2xQfGwJ56rp8iFQitWxz5yYqHSwDWLJLEE0HOXOW
KKTJh5XreHH6mXn1Y+N7W7jiOzG0wBRIm2qNEodCSjXfIyjEw0CcdM1iyMyz1oCBi1gum2HqEcbS
XC2hlfrD5HSShw8tHZ10JHDHt+aKsA6JLyPk/1SrCGFOiwGfXK+ZpQWPRX4s7QwNu45pQK7Hj+lt
ZpDB8H/10cIOzWeuUlFiAm0YwGeFxxLeEuReTiLvrtQhXJg6dj7rhgZHb6F4AYWaNrwjDLggqyAE
p0AVqkqseqGGrUeVAYyjAkI4doM1kR+kECBQr+P8CyMVYFIZNnffguVHGNF5OpEGtX7O+65YDWj+
rbz2wDsIHNoKHAp6j1ZrbisZE2VcerOmx2Pbhs9jlEPfSCaROJ7PwOUDJqzgz3Pw2n5palzRBXo3
huo0R/+ag4FcGUkatSn0Q3pM6lNixruhk9eRQlzN/9dHXV7R2hzecAby0fEtSIopfOGUGjuYxHlX
Szd+1tVTssm9Cl0KcjSuc//9XXKh5lmhl/yuyKl80vS8dOn32Wo6t4fK8KZ4xIvhZAc3fONnXjv1
UKWhJMVRi3vYxRHZLJEVpDHLS0/bFwJ6kmB5qeuD5YudkvN++f9/frDXP9Ggkj8Fm/5TbQBOjboF
jqFThiUGsPIMVeZDcYeXLC6/avYQqE7Lnz/ye+m4PGdN+lhqnaiVrUvxz1jlUP1JUHDCPvbnOiGH
LRpHzJaCoFG5nI21eapgM5EF18Un2z4XERTHcuCMUHZTqy/DY14fSbDeVZhd8ZkmNSfSYFyLAWmD
IWVQJ0gesRJjFyF6o9DlYoobN2ZumfOxHNeem9dzy2a+dbjSyBqgtr1r4egumCu7IIAvRfO2mivu
qYwxxtUw4RKhOVmiPvWieEildJi5VGIRNC/82ocmLKRooZKfQG22w3U8uc+LCmgSAkBCwrI5t890
Dsf/LbShThjA8X5+qldHLWNWoxVEaxoN6n9Hbde7ZKX5InG6Iv+Kh2cBbSRyxw34uoOqL+tmEeJ3
HG8VMq8NIHhAFDIp6Or/3AyqVhr8XDUTB0L1Vzjy+sRYfQxx/ZFMGoy+zI9wf84//9hruz+dJxTv
8vSX79P1XyuPLMoIQTLkw4gtJANXMxfotKatv8yMbWgr93FWnKfzyc+fe23F++tzL+/P4ajHbWbI
Ccbmfm3HjDGCuQ+dqryUWXv4+bPElQo1KcQmIjGupawKF6XyurMJ9CCUydHS8LHv224RIFv3qMaq
ZVwT45L/MQhzo/s0rgfZx8tuw8ygbqjwol23smZG5WjeZ5xBPzLN/j70tCOsyj5xAZxqMSI/Sfn0
TLxYlQ4szzXeQjSSS1VFltcTu1fBGPRDwDnG+FQ3IE3G6MTaCLsX8tTKTzecabFF4zapcGuT3Pby
bS4x7VAm9gnbnThEGW6kQuK+oYC/nnHzomCccdaX0jMxGxWWEOrOrrL2WoOMu7oiTY9gSKRUZKd3
b+2od4TAce1RamON3Ovgmh4k5w74JZkmbME1jIlo7qkwhCOtP+qxv53OzUWpvdiciPuKsUGkwtLz
+xfdG4nBqs9h1hyIe8iXViTteiLKO/CzgeT/kcZyWBp+vSVjtj4YpU9aFOZXEnpvbDHXJo2YAqhp
PDBbL0WdcZxX6C5z6uo5t6tMe2nBUdSy/mLkxo6G70tNRNmNlV69NngFmgzcEBat4svxxP3SI7eQ
BcKMrYMK8B7ZrasulGpeQMINpnQoZWrBVYFwTDck0jBxD30Qho4XJqeyoa2Zq7R9E1I71PBP6uav
6O0Jt2rHCS0R7WDxwktoAKqDzVrGLRZgxYAG8fO8uOIU0PFYoPNQWW6oVV7MC08aYjSVMcwjN1mh
n8LhLlPx7kvloCf8KvK38lmAqU8a4K9Hkk/YnhAIs4eMCrmHEVES9bptWIXr9ESqHvotrE5rUgtw
4sJvJ9Ijfm61lWtqwONziJc1SfBRLE/R0DK5r0HrOz//qO/60sWeyGnfUKbDlE35Zxoxf61owhzs
pFa12OnVcFlQVAelZp/rjCiLUu1XinDzRZaADk9U5ezDV+AOn2Lv9cgGqdNoHURcA6BW2r59Yx26
JsRAtE3raDolWP8UZr3eGHO3ZbHNbX/fBPEHkfdHP8MYbegYkWsyTko43pXRn4E/3vt9fWfQ+pq1
LjfPurKeu1Xip191xIuCUo/MLfkaSCuwOv6IJrV3hNag9tGlPzeeqXxlBUUbgVQAgRuNnUslhhy6
nknZKEGfXRKkFOH3awaWDVfekvyMRoSn249ZsOn8rehAD2RhNN4JGXZD53/KQ6He00Cjux1DDNLc
KZ+zKVC9KcOHNzJdhvgX+ZDpskvre+iocE9IVhQ5NY7UZLYYQSstQriq5HYy2Qao44YdPLJYAahM
M8uJI6GTtptyl7K1baaSkKP51IWnzhfcFH8LQA1IX0yBom0nrqn7hU/x8aUqNB+toZCWcpGjPJW0
R9sIXlJkSDOt0ZVZl3NWsiV7H4nfVscSbIbNp2fIC9fgNJO2DkK2RWG+Qyz98lxv23uwn7zQWHha
dpz2k9Z6IgbzfToU1rH2UpXlWWmaT5VeH33zlzZQFbr//MGaXJ99zvxd125EXtMg93dQ69uFF3R/
7lxZOwh2A08PozXVQizpZUFkirCOxCFzfYQIyBLbwvzKa2eMJ+7oIL+n2fD7xli4NhQQpGkyohUu
tZddtYFmQlzVWuL0YRaDhdRm4H0fE6/q19zneD6BOLa6RIjntH7hs4kS5Yay5MqhBYOgjc7cmHb0
ywIvcddFkUwHNJHx+ro4fzYtEMOtKHg2yEkdMRTLER/pLIC1fGsWX1n9KZXQ06GMywnxsvqe0mNv
uiRInaghRDJPQ0fPYJhZgO4XWoG9KsOMtLeNk8EcWCWuDzy0ctw8I/fZr+21moYHtynUjTZMEYCt
AEJILtf/Zu+8luNGsy39KifqHjXwJmL6XCSAdEySSdFJeYOgRBLeezz9fD+oLqrVfbpn7idKhYBN
wvxmm7XXko3D0E/BNWyZHoJJD7GNcCi2xQ6rBpuwaT5msf/1D0We7Vp1+aOsEF4No+63zf9+KHP+
/W9xzV/n/OMV/32NclvZlu/dvz1r91bevORv7e8n/cMv89d/3p330r38w4ZfgKuZ7/q3Zv7y1vZZ
9/dqUXHm/+3B/3pbf+Vhrt7+9sfLK58ANmLKnn90f/w8dHj92x8aMSBCNH/Vo4q/8POweIS//fE8
l1wa/otr3l7a7m9/SOT1/iS2DSDfkPktS8OtHd8+DikKhzCkNZH71kStTFE2XfS3P3TjT5nAv+nw
H0FxcI9//Fdb9ush+U+KJggOyfQqQFmMrn9//PPHzPbx3cK38uf2vymeBaNgyAqpd8L9xN4d7bfY
u7IQmWmcerzR6q8RvpmBapy0hRzH0M9y/h9MobW3/zLb/tNfE53ll9m2DjVZRFQg+L2e3wm2mE9E
gGCODO5An0D/bzyX0Mxea7vyIYYh4Wvlwy0FjR2sA2htIuXjEtx8Uk4TzD3QVRCshwYQhZvSL/+D
x0Eu8bdxA4kEwLQaBb6aTvXgP1WlgbxUMgMZhmurlYn71ZC7F2LhjAKloktWexxIUrlVh+CCVjxY
7TIdpHyGGq2vjebYKWNzXNeQeUAkZ2p0LyLv4tV6gRyEYNRdF4OyJNtAly91VUB+E44TNPXLCHMz
IuPrviIYzY1CoblXJ47jpTE6JEFdD9vFzmH9kWpY6MUCRUk4xIplAB+nwGyhZXZxjOUygkjISEuq
XNke2q48rptMmOfCrkcq29XyaOLIu6VSEb5vpPr4uejDsiG1lZhITJQ3FJXXx3UBagYMPborn7sa
JUZnZ7EUkq3a5MDE01RHGRXbY29VyLD1PcQE3QR7Wiz+pGGNKlXCFazgQXnUpYG6I3NdrjuIyVTH
BXp9N8rgOGR2CHbaQE2HXtXw5OrVUUqin2uOWFs3W0oUOkU9GO1cH3Mtgv+XYGR9XBe1WFOQKfdG
FNU3jiQ3KOQ4zdEqdOSIP7dLPXP8bAqea0qFulpWd4OSdmDDuu64GPK1IHfYrru6RUI7g1ojmJTt
+JstIzMQduk7GLvaN8XWumtdfG4qdfIV3jYhAQxz+vq4hngJSRdOi7s++fpV7CY8WW0e79bnXZ9y
XQsGDc6adVW202qbL8n95xOqqVT/fGwE7gloylr/WkXQ4ge1KFIRdZa/POz62ArcBHu6gz9LfXuU
ZK09rmtEUYfdQBQHxoVwC0zxaT2WESaCWg6NJbWlMFlqJXeK+5o4MtjhjaN24dbuy6ePTerRiiPU
T6IlMElXx3VtbR0qUF54A6DnEfvXXXxxKCId2nyItikM82S5jnWAcAyqzx3UMC2QKkwn69g5tUGh
NrIPUlTHWEX9NB7H0WI1LJjV4wUnY3Li6RgrzXQcUQtISyLUVOFUH414EPe8NuBh6e9yA53mX9pr
lVA2SrqcVgwq2962AUyg4m7K9Zb+WsCsXh6dyuQ2xb6gpRQmLhdjP8w0msBmqMhLWs66uS4mceBz
87dTMr1K0ZRA2Ewv+V4yycdjCCkJqGsUu3amU+5IaVMUIo4uYu23zSKYVZBCbQyz9QDxEei/jaYF
EC2tl5jKYiHg03/9/Pl1rUPQYt9nw8dZTdTS6yZ4cxqd9zW29HzotOuPtXXfXE0M30UT626KmbxZ
dy4KoghG7WSofIrDv5zZyW/SACYjEcNVOi8oiYu1SU+q5uu6OocA5/x1dV3UtvESMWWgRgj4GdY9
Tl8X69VAo/6+8/PX1sOSjYx1VtiJt7759K/Xb8JOTbdTyXrU44EUjry49JHqSGRCfOy8Rkhh0bHl
xb1bIe1jffJ1oWpDunNC+erjqG4ujHfRLEa9j+ORavsxQZByniAoTrQTpPk+HCsMU+u561nrdqmo
P3953VwPrPs+fu6Xawqpz3fzmF0pwAd3mixtyW7Qyf7Vz3zuU0fNXsjOdK9WC12b5nRUbNBM7dEY
4Uq2XtatROySRXvNIgLC675RoQ2va5+L3/flgGchJkdMUuJt5JIEI+B6TrFE77N4+H957XrZ55Fy
ve5ze137/U+JO/zcF1Jeg7Ox02aIQBtZfS8ZzfxBTLiodfvWVGV7qZC/6gG0eImY9dbFKGa9eiEl
mwHmrnYD9MdGHRJlWlDLcBfKdclCzThKetMzULCAMeGLlsBUoIl56HMhW8Ovm+uBIq7f2hjKOJxN
3iea3W5B9SMS6kxzxdjlcJSOKoE42Ha8XrThdaGKCflz85d9YtZr0npivMpEC7cC2S90XnIxtopH
8k11W5R5k7HOt3gdBzvry23adBdex3DAKD0lkAXtYtOCcpmZVs4HxvThXr/V0zT9+JsDvf2ILCy/
X+tl6k0p4AV7cko/hmYBFpzUnw0IC4s47ny1q2EoFfPlkLcjJptYjRQGpnWBVWugrRcunj2X22mE
sbQafqzvxtCkotyXhQi5qTeZeCPrWzLFfJda7W3iLMkubFvDz0fjvU80GK8QqJ8n+6VuAYmjFL53
0nbeU4TcK2V41MPHKKHztsLCmoR54lh9LrtDFXyJ0RLcrvtEc6AqP9s3kxDyaaXFOYzqaVSYQtra
gvUhSO9MxXnqsHXnOYS6abwqGyXFRMrNnRFGh9oI1aMiacrHYtH7W4rxAMd2815PS/umoqI3UpeH
OoftPpnzI4VqX2IFAweMIUyDEKY1QWHdJXpTuWo3Cd1JI4ctioUYbI9OPv3c/DgQw+eYZkX6oW+z
itx8tIB1NTZTjOCU8FpM3BlvQyJFhZaS3KK63UT6aQxAPVpqOmy6pT2gcx/edhMxIXgRsJdV7Faz
t25NMB27SjYgVlRy5b2dZErAxSS3LpR1lnbin5uFNkBoatq7otRfq0k5F5lGAQqUR8d1rU5yNGej
qPGikk6Y8wRwnS58mV+2QRzVRyiKxe7UQZJpPWYzdJBqznafu9YzPn4j7ymCQqi7A6cRIvjeikmo
FossszUELMVqryf9JoihELdA9WDojA6c7uupVYq1sZ60rk1i5lrXPg+s531cskzxa5aorb/us2rC
JXajb82qYCQQC7RlSD6v2zR24u4LIhjYbN1x3WdJ6GbDbnQaZsUg48UV68EoHH+ulRJaqUPN7WU9
KUXLlv0GDY9D0RvnKTD1LS2FKV2NDlkTjLvRDGGX+djXNW+hHTY+kar6uO4yckXyKJaE+Vdc9Xng
c3O8rbBw9Y2S+YPgavFtyaMBwKhs7RR7uMl2YbLttCvF8Q3bH5+LN1vJr0cPKXdJ3bWe+YDe6kb5
Ivlo3kQbb8i/zDmFJrsu8VlRg6vaxDwnmv2lHU9NfCO8JKIR4XEennr1RYTOonSX2T76XFH6pCe3
SrKDli+Xrsrk1kp2HTjpeWcpV/bQQlBB/z4R7ainUz+dYKCEMDoPrgC+2Gj/GXfw4o2QG8cHoB/p
XLrNtIXUetiakMDbpDOZsd3uB1IEtZ+/15HbdLseXk/478uNwfPfdxZJS0gm51sgqnn6rKIABzeh
Fz1SgFJ/V1AngLJaBWfnryxoLkg0WIFUt5O20AMCCbPkrZkf4OIM4y3SUrV+C1YseWyokJa/Z9fy
ttqcjGP1Ym+SG/DXdFEXxcijdjTc5DJDTZq8ozX/0hJT9EtPOhuMRNRPXpwdBOUH9VW5I6h5SL/K
XvW08qjv0YuKbrW9oKtEvOlsoQm7Mc84nQ1czraXXyv76nuMY9ndCBZj5Lvg8USFVzqQDkUcd6Ck
fatgYVOlLm0C7zs1UrfFwdguD+bi6n56J92Eb/MrZMjQw9YniFQMt/Hzr5Tqm7jZj7AHGjfqQ/tV
994IFV4d+ktw4K7i3bKLXW4YO+RYno/atLd21YwIug/JNaniBD0xRCB2Re6b9Vc4euPoyxj6cBU2
aD7X+wCRABJnyHlP5C4t17xfMg8WVPlVL+/I7M7fQlTJZd9EnmP2pnzjNO7Y7yfcWhSMrE1CcACK
OpIIrbsofqV0KJNemqsTEog8FrIZbnEPJbSNtKAfH5TRk4JnTYjZU5zuM0IK0tdHOJED+JSdO9Ur
rsPtdEGFrn1VTxDM5q2XggSNvWry5ntEE01n2037zvHH4JC0m9L8AhNp8aIB412237rcS9S7IkXA
7GaELhQx+2rx/YiZVPwfF5v5u/VqUbg6ukiip8Bg4ILGFB5d7RaJ5PQJnYsr42GAkuZK2ZJ2eDZe
I+ZB9OFaWtIJ2kmYo78NBQR4bnZxOg+iXA7qV7q+Hy7zg1OdVH0vn7C97qjHf4MpiMiE/B2Fpuw4
vBD3TeoT7H1YPzsktmG/C5E7QKnPjZADszcxqhzRRn0ugMdQubWxnszvw11+FtT50zXyKdVIkdiJ
7i8NB2RSIQ0wQQ1uCHG7jeDs1BUfTueg9CZlm5VbXd9xh/x8NuL0u8q1dtTuitmdJl+ky4m3vsnX
44v0IztTpu3ipD2oX8PX9AHm/BpGwN41YUMPbtJndN+v5DuiA6Q//f7KIK96U+4zIHpfs4N+8zR/
Me6lvXZO3mARRZxYQ+TEQxC08MwjCk8+mX8GmuaR9NMdNINX8iEF0/CkRt7wgnecHshebXRfAtnu
WtvAo4zf6x/gX2csVFy8ggS0JfxBihDgSBmycSCgf84PxFlRNEpMwEhwXYYeY+qzrhzhyrovVxrl
0qeqZ9ioeL+QmEOpbu+LO+db6jlPVM16yz69QMTpS5Ub27caQh2tT9nCLvPCY9G6o2fqbrApT3S3
ZEuQjjpzgmS0QyoPN8qG0NcRPk56vprApZnAIS04Y6e7H4C7Tniee1KddNQsde1zt5fJHG8GZFsc
6LCQoUCHcqN69T3v9NBdTRsK9tTSpbYahkQEkMlxZbKX0K3PztdaduFDKwFBiQQd0k0baLHrG2sP
FbJNO9wFhHd2oQ858S75Nl6XzSO+FyTpVNIUztZ4VqC0p+3lrnayYbCvT8E2P5pPELLaO2mj7OFW
hkXUJYdcbau9xpzi6szqJMu3ReD2if8236Yn50U/p4/hdbiLviMzYNxMWQ6V/F/zog36A49TzIka
w0Y+ZN2e4NFR1q1mF2nBjWJj2HTCwwlK/HVd+EboAGlwIJu9H6v2VxOC7NbY6+aIFFRV9Z5GBOw4
iEvWtVA4JOvaaGggeD5WHTmW/SQbrlC5TXaxOCdbvZv/+WothYOvblWcks5IvLIX8l5le2Vb71FZ
WDhUkdMf+78WSSNqsrRsOK5r64EWjjCkmSFfqaFedMZGP4bLso3SVEUpYN/ZowRoatEZKdfVSSb2
2BpV7ZG9gx+4jTA4x5pKp9AepmNUoWwEFCBKGHeJQSTrdmBxyNIyb07TGYEtB3NaLnJCoTahonWt
i4RT8LkNYyreRyRfmQNQuiproINU8uIoi4UVBxi9Yu1zn+IM4y5v+nMgo7+t0PjNmQ+Me4KnWxdK
5c2JIu2C8DY0ZfloWxk2iFkohyRq2l0vbOl10aXGTT1LCnzyRBc+F6FwBT831THiLQ3y7Rplm4TX
tq41qIoxIAgnZd0JbhlAU9xEviq8QFPtXVlf9P0aDu5ESHBdM0U0OIY3cE+myVVM5T6TtWBrO4Sm
qmmAs7Rimgj6qr5qZEXZ6hrjcf80IZ6INOwI7/PkIHj09wCSbBe9O6em6IxxDyN4jVhbvhCJ0bqG
Ud0R3IYqlmeP9jlUVNrHpjzGA5hPatOG4MEKWyRictTHUKNUHqrGrrfkAKYjeYDp6CiTttMEvfwi
vnijG8/5XNn+AOPsQukb8TodXUMQzHbl2eWApyK+1+ficx+qcvDdB6diVHL0jhsLUwmuM2/W6we5
bW8svB7NCkwybkzYa4hOZEFcY4ClOhbhZL1dw0Rr8PgzmKyqw8UwLAZWqUQmvJy0YzFTbj1DoJ2Y
9fe5Sx36CEmTbdmSGwVhjefGQoa4vpDH3m8bE7FZ4Wau33JdfG5S8xTzkDiGMjb5+nkV4dpLlHHg
GNWO4VbzaIMNtQnv1CLo/LEQMWSjQipxE4aIVjpQBWk1XL/SohChWyOsiZo0x49t6trzDyTf/0/G
/YdkHByY9r9Nxl2/NHP2Urz+mo37edHPbJxFYg34iqijpwyEShdSUD+zcZbzJ2g6SOtgjxBptc9s
nOb8CSYcjAj4UBKClL78lY3TrD/BwwEXN+H3smRL1v5fsnHK7+hvR5QkCyJOCpJA9/6eqy7kPmny
KF321dKPAvsPUkMnEG8heDJLOcTGoLlTIGMuDqrhDtMYHLPUsjd2jREwm68OdFd60UEphHL6L3nN
f5Eq/CdwPDdnabilhspj/nOtLixHRN8XdLGktj8Kwp4NoYHCNbrxlppWshF58zTrFGvkw07JLag/
TCyaf38T/1SuyE3Y4CwhujWAl/wTmqqDj4JgXzTt566OdzKwBQDiTD1zxUuxgocKVpI81G5g/X37
nhB18o0BL096llNuMUPQmAqW+9JCvSfpdFemDsSt5OySdRddqgK0TLlnKbL/E5GNQBuQ3fwl+7lC
NYEAwL1nq2z8XlzQ97MdD7PV7Q3NQg2pfx6srPJVTdtnQZi7yWRiSuXxlRUlsgdrJCYsOmzm8i2W
ecpOys4gdwZ3fddLivSinGB+mh3oI+z+1IBjTIP6dlDkh0mNmmPs4OINwTdekgbRV3dlFfyZLorv
OiZb4nNGvJkAQYRyD/d+r86uWtvxPgaxvln2xK/0TT71qg/KC7+OojcgMWAU7OqLCqeCG+hKujUJ
AAQIovqzhVSpE2ZChLd24eC2i/R6Qlo1kPMRfjYJdT6E1ltbJZ0wBzgYRnHQ++o+DKWzNIVoh5Wc
k+UmX6aA/z01bNeK1X3a8PBZYNvAgaqLhegEES3MlyHfIdoLieFipJ4BpbJJQN/TDPEmxdkN4Ecz
OaMWCwh/6TGgJRHurRoRSYLkD0Xbq8rSfAWNSVQzEfDRsq9hYcUInNV4TIEOs78avjthmRzGfMg3
vW1EOzXoL+Gofy1tKpJq0cAD1aZhxYWM9pI2uA41s2PMjJWnV5S2/8hkPfW0xE69WQodOCZuuRwi
SN1AiFmtR1SScImWuHCxuJZtnDzpfVh7sSWhDzTTq0rtZCUq89RSnWszQr6jzZBMScxd4SzMNw7g
p/aiUKcU2be6Lm3qup133VghEoL+lVGR7ki7MN+0lfpmWigudhLGOuSXOJIwCay9VBrkd2rjNq3N
H6E7hLYhZIepXLPG59ZMLkYR3VSF7UHdd2lAWmm1ZrlB7jz0mkI9WcRkaekthkSJ9yDvZ35kMzfh
1QjrekwoHN3Z5Hky0st6JFf4TMM4bidDv4cmrgXhhdbLAji2TRf06aCyH6KBwk9TQp1jbB91GXnA
OdGfpDD1azPItgJPleoFpfFp4XY1786q6NY1CQirCk/kSB5V3SY1aSCa2JPLMW3shbIhdGM7CLSo
lGwgrzVKVPFZDB4NUNRNGtU3gUJDLJj5R8VE0kOnBi0rZMqvgEWMJdH3oSLyIp4gjEWkt5jv9RGK
k9ChpSYNqi/yQCW9+O7LoL+PJpw5zXjSkvFhXPLMlZSaChM+XZkCi2+Bf1YMS43Upl9Gau2DyYPi
FvnqkZqbACm3Quvlja1V55Z6Oh9QuOcYwfUQ8wuzrReentZ+X4qGMVih72Ds4wPnxJGbMvOMcfmW
DEJuSxaCW9Fwu8SIUrUT54fA8pYaYVej2gY1xWaONN8OS/aUUIl1JIH0HZYlfPF5TrdhXj42KLEw
cryRxKhIH0rIFI7jUzFTN19JhoLIEQEfGaWAJMB7KTVab+zAmgXhwCOk2YBdMy7Mi3nfSB3udOvw
SW3s+3UYL2Wwey3lSlsZdQNycuUJao12Ew80JT6zRSh1sw5+NYVKrhSot6H0BA3Hj94g9ArvzKmp
BwD/eA0dzPdO/9QrjGx2QnZr/TZVT/sonewyLzKIWXtXol2HAwYKsqeTjHHibMhPkNEzAVgqlXIN
duZ7kzNFpNmsEkC1N/2M7GYy0Z2T24HKajdBu3ijp3Tt9YvA50eccoz8ZZLejCn60kyMETPiWbbO
XU9Zkrvx3lYqqmhCnq6AnKdQUUSbMn4dEsBdjgBTVPCNStC+ZbU2U0q+IGGCoLBEyYvEwlQ+LkAl
9VnQHacXRasrf/1DWCn06OmIT6CiWd3Eu0yOn1q7vtUQmkBNic/O3KD64Rh+AfwTu8VC1xhaY6M4
LwmAzLIOv65NZBkZzTI5fG9LFDGyiBjWQlJfGZCFir8Ag7Q3VlVcnKxBvEtJ31WZCahqmTz6hDCi
oqZ0cSW7NQwqoAaycW2IGskkLAXNpKSu8dLSuQ3SAcwlWXPUpz1I6wjT5bMHgOMHYCF5A9mSYNqs
zlqATgsR+JJn4IViVXOw69Ep0Z/bTLCyT8FhbZjBzOQdh+m7FEQywIDCnzVg9eXSfu/iAHQ8DEf1
0N+vrUhzGFYAqL9oESKdje1bAbOErPI5a9HAWzixiS3np1klgNHXUbox4Yy1+wWplIa23SSMA5JZ
XtTMyUAlpNtmML8JoLajMqjkYogum8XLc7D68lyAITJs7oFjVQ4IIax/FBRXwT6AUiyCFsERqTI7
ZyheqLJbiUOlTvzQABdvET+Z4i/PJb55n97mWnGpmFbB/M6bBKdvgB0d1Tdq/MsK7w2le0JKMAYy
yPPhIZOBn3hZ8FuYd5I68RRpuVX0Aj8sSV4pHaURV/UjCaFNYGuNa/UpkmUGm50aQvnQX8yo8ho8
Q1eeWtmNEZpaZ2wF4i6vd6K3JGq3lKeNXgazpmvkGlrCxuPA03uDnV9WO0CaaPeTzDTJN9mghsx4
X9zMSBe7gQUUVZueu5pJJUk1OnybvqdV/63SrXNuSK5RQopXDi4FYSCNkvS9mB4A9tbuVAcXaaJx
zVYlTOfTUE6lz1TLNGjucgg1Nn3FQKYu+aFAASjCavHEO9Pk8GWIUXEQpodEBL0mIZxJzEKLjCEN
D80PgpOx05Ml5u0ugFU2saruLEabTdXycj9MEIWQGekdoZEMYr+lWXR2482V6YD2vK20AOJabRtF
dPNwrO+HbnlyCE/SoVEWudHSwo+hstjo8La61oTaEAhVolCR17aQXyF7ToAtkHwKxGCmSq8b7Wau
pVecEsDpGV2lDzqRbVGvKt2hD+rTc5g19EgxrMKM12L78HaasrpAgoxDC7Wfq96YLcwYWkQZqXgX
bS8TsMgDBh84zVzJGjdhjn2lGdxCQnxosgZ37bLqGGxALteUZ9OXAQHQi635NbSp3zd1BlKqN3IX
QwyBW0N6c3TojdJ+2qdLDdg4EKauKy8hjrcC90WoS0/lmL1bNlOr4dB+ylhC2NF5x9/YGpUTeQ1T
8FyoX6HktmZU0mTIF9qopQhFbubdIuz4SW+3eZc9VFK2bLWZhyzKcC8Y4lqVUVkCoIxeWrntZn2P
vjtmUcQAOswxSYSU+l4TmTE1p8EUbf6j7fsvag0gvKZEgwAG7zUxngUTz6AtsHx+a8XAniTKVWyX
lqtP1Fr34xMwX0pWh/cgo+tA3UBsADEfuiC1qmp322HobYIserfF38+HlMA/PBfyOPqZmZ/7Jrsk
SXGupO/ZFMPWEQi2iXUeLc9dGMl7i4yzbqaXrM9sryiZh6SGIHASSWiLyKqf9/rVjMK5rE/yNlRo
q61G6L4tMRHT8rI2P2dA2rqVQMYMvrnUL/kS+nTKa2rcaUbCniun/LyaQbH6LRvRVFsH40SxH1Yb
ZB3Ek5bJVUnku0DruCxVsHvSBmw7PEl8yr5vH50GLfMCnCX4SPuhyuPzVLSXpMKrAVBnTTdT9KhV
ihcumBlOyOycy0KxpU1/rLavZUIxGkjM4Zp0lQ/Y4JUgMmE8QFsszt6hxaF3Y3BnbfrNwb3ZKAMm
pCkHx7iP32MlvURBw3hp5iiE66hJI9ymH5W5OdtLsC37mfnPxtNOkpZygxTCS2GiLmL4X1KoCGuz
QOhPWBs2NXWW8i0YGAKaZthHrXFJcyZSfTbvM4eEU8K7HuLsYrU6qbfGhdAa311x5dF+6GPnYSo0
xsjOvOpm47LOjouE46qa/U0+xscaExyHIu68xDiTS77ELVZNaS2vGCieJaz4LA8eKETAGOTZpzE6
OeFwHoTd4OQoxobImthl8v7BusC8Z+hptJl5IHgNOSctT0Q+MALqU9OaUPVi/Iex8aIWb33MILGU
JhyxKK3uKil9W9u+ZY7xLg5iZ7OekYEnw1Z2hx4rpujb+xx5D6sQ80u6YLTEX4W9AI/vAxl6IYqL
PayZKUqSvBt7XK5jwDcbYxq+l90lBSHmrp95ie7SnnoNJwkXeLGjc6jYe0q9T2PE2FP3xUVtudeG
JEcM+cWOSikoAdsfFAYpc0yCRkrehYtENZQY0O7HhdFubcdiHq5Jj8kzt5X3mO1pfh5GGxTI3Swj
8mYnmEiz2r9hal4oeuq3LRVIuZG9dxoMD8Mw+zOQkK05RlSLhMg84fIdY2n6MiIaAgXBqZLz+Lqq
0iup4kPooARrc5H2klR/02LjsZPtl8hxbqysPGcm/atUyMxmZvZaGNawozoi3d6mMkNMPTzEi1kx
KI0DOr+ScP4gamGyKVXZDUZ3GT3V6PxpoRBABbC6cQKoHh2AO8KoFDEApcVdLw2qmHV0jlenswxJ
WROTLhYMQtC9T6kRfLXK+dRr1QBjJKYFTAGPJhMkWVhpwv9iklwoVSzzEi1jXXPLWp13Vayc+spB
FjuAebNWJGcfhaSSM+d9CKx5k46Zl6RGunW+q2Xd7YKBXtOHwXYaZMhV+oKMfnoKbSyxdskOqiDv
cJqFzm6YCP0VEwVK1PfIDR9JtHPLGg71kCAhZ6JLTZHWPZ0RIJPApXQrmHjKSLGVFFOIXAQZuWmx
Si+xUTx0oGE9phoh2BG0SlTK/pDbytaBHtMUiZnPRSXgmnIhwGyjuiibKixjj6GBnWPo6rll7BHF
QvC8Hh418afXmwhUjJU99WHkgcTOPgAfUVpK/IGiyYb4lsoOcyvP/XAcMMSOltGBANes3kuXGYz2
J+ZLBnEbZ3a0/9z1cQpkSE4Kl8zfEWLSCu6W1RgPOED+sZ5+/ZlfoGN/ocvWfYNIg0xi8bm5rn3u
c9Zf/ty5XrJu/o/7fvvVOCfvOhCp+fl4pCp4yMFIUGP6/Dvrs7QW+rtdl1I4+NedBXJ2jJIZUGsu
NS0F4dwt1Z96/utLcV5L8gcHraznoyIDLdFMCR1OOdehSWvgnXCbgTydNoxBi8wqCYx1O7TMu74i
9xGs+YugVXcj6Ke6E5Ce6NJ3VrflXY7HoEc0emqDyc2izASwrkNtbdqdCVgZJeJ157qoa3SltDCR
AGBqqJESSMKLS+G8aCfrGGaJfVzXGE6tY1yhkD11yt5Q2nNXBfq2nMGUSU2lHiMCMsdgJiU9O2gi
mHiY1CP9SJl/qwCH4xAOgBGmHu/LAkQBMhXcZo5moZzs6Lc8oIwrkktkeAIoyEsH1vmIIjKzSFNU
5CpYPhz9MZNM57Wf/WTWjpC5ox5O7bQbInaqqPDdG2Zu+noSXw8lrvzBMdB6t+Ug3dUqZfoB5H8q
tOZbB76NLroxWgS0ooK0Pi/ySF/V6PQxBkSL1zkgIJUOd9UAZ5LSFjeSnbVu0Tg3gYygaPwYyuFx
zOCNoKQPvpvRzr1WWYI95OzbWYquU3M8UdoAoYll/miD9FxRIbOhVrt3u2HBpckId6Zh4fbGgh1O
KnCS4zvyq+dFghdFKtEy79X73k7TqzGLQyY6u9giU/amzvoPu7B0V6pRsx/G/NVpe4g66u5HDb/L
NEz+VGckmYxqV8bd2Uj6m7YCnlLm0wmaJ9wVk4G3NkbgNDpIHVu7LrrRG1r0FAttnLyxfyXNPHxp
21bzNR3m9Cq3fAp8YY2iQdiZtS8DJTtMxgijUUK1S6aVt1Nu1QzVWIBzaO3zBgRGV0EamovaVxNo
EAVtKbEdJFzVJvoy5aaJ0ZICYDAaElMZpFKh3vebqIUoYbTvQcID+4ZIVY2oZC0GDRl0LNAYJSl3
gYfJhdiEmG8+3wy5pOytRABe0bepUVki207luh1+o7DE8fV2uHKcrnTLQZsPEFR4LegPmejtJtCG
i6I35LuI4o7OvRoThoa28UodB4W47XiqOs2mgNdG7reo95UGSCo3cTKroHvlDvBXlMDZpWREjTT0
igEa2jpG252Qhg2Z1E6XI1CCUASHUdNxG4mfxyglhTE15I5KDcpinUD8UQmNhQ/XEPE42U1QZh7k
zjg4teVpA/m4vq1+4Bruw0q96EyNuxRLjGJN2e+DtMKNIYaYNPypOvYJp0ZbipSvItm2bwZi1zQg
+GIaGX7iOt6qKAYb5uJZY6lvjbaDldVQLraRhZsm1G/lMdgWrYSYcaugua6NT2YXnQkjPJqBves1
Bgszqs+l6VznivUQBIREGhuCRCW+baVxfpAAkOG4ElIxk6teKp+VCPAasNZz1QLpQPjKpSgACEU8
AD9xakQykj0Ul9Q/zVovlDZurM5JXLCh9JZmpKR0OuCpfCc09D1akutB0a6kDKBbXNyYN3qU9Nsm
JE+ijDGTMXWDbXCSMjQVTOpiikm6a/P0Rekhi27bkGYbELRRbooJspzOJFwVmiPivjKcG9jl+6a2
nufJym5Vw96K6Fxhgj+ty/otd3LUVbGMFnU+pQVRhBxJ+0AwlybL1HhLYJ4brWr2NUylsxo9dFV+
7SQA7+ZexB4d5XYchus5AUYpYKtanDYAShY6ahZsjMQ+2G3oL0Glbvpxif2+itx20N2F2MIhMsCl
pLDWFlkSXavjfEgmKT50eXoeu7Ri7FR6v0SK4//wdWa7bStbGn6VfgECnIdbiZos2ZbjWTdEnMSc
iyzO5NP3V0wfoHs3sC+COI5NUSJZtdY/rfOTNdhoiFK6s8wd9lHCpLqOSNE+ZmhCN7tvOMReJ8GM
drqXqh12Wo/a0Bzf5jm4UsmFweC6uKyceSP8w5K2P6Pl3imzF6ZXHFjqEBONW8zc27Qi7gtyD6sd
cQMDeK90jp1r3QVDdVeaE5PNtGDjUJDkVUyAtiWfayQ+NVRQNB9JhtljR4ThoEdUo22S1Nya9cBs
HcREpnfVI1qcnE3Md6anok1+WfawS6PqYSbCxu9nBEabQk4l2VVFmBvpVvrFYWRulW73v7JkApuQ
FYrHMrhgXfvCGQcmAsIItA5TooVdjlYpelha876u6pfONW5MUnuE23I3bXeKhvILT/3RUbe0gb70
Mvhacukqa6cRGDbGTDgeyktXV+yWxKYXu4kw1bRuHn3buk9k/jJrLBtBVd1nQ2gP5ldiUgabsjkK
3XgbY/PJc+U+7rj05IEBazkS2RllOYFBD1Mrz3kWwwP0THtlGi2fedmQurmYH8ZUX40ivpjp+Gi6
4AeOB9C+VOZdhcwoLconTy8uTUythiFrzLZxlsvNYghUywkwlZ0t2Gi8HxY912bguSyWaZMmE8OB
G+WIOpfgEcK239SlUYdiEOhRsrL5IGNmc5/5HzZ6Xjp2QhKa4TPy3V+T9F6IRw8wjU+T91pwOfqp
/px5hkYytHyDMZ3Jl0PKXuDHYVQ4MF4Juq/CO8WLe1drJYKMPjTywgRzGe/B4De2bex9IPB+6k7a
dJtmxkVbQKeFL3cMNQpJ0PwJnvJj/jHHBT2jntkhiKcd4RcsSMVKluCHVsJQsCx1h6KQtKrnRRNL
OPLBzwUrW+o9tX75UyzxXVddfUCdom2Q1sqblpG0ayXaz5aVrMtAlpjMxtB5A6s3zP29pRFUd99N
qPC1nD0w0wkjlfmPyZn/gIm9U6qEsq5/NenZz7gNBdvVFvzgRAQXc4DL81TiJEezqAfteVlktHcN
lJxB7j/NABze6CR02OOxb5iOK/JMbgvDu9qz0Lc9rSSgaHmJGEUFOuKcXeA15V/QeJhH+9xlPkmL
BfJj9qTZbZeQSaY3RjP9qSfESF0bbBsjdkPd2MlSc87TrB+zWrAaiE6xTHXY+dNXm8svt2XXFzY3
oZ5DsSKu9uoL8zJ3SMhIgpwRynuXqR2/k4G0DII0kJuZ0SYSyGdzJ/4cNe41NQU5QmmynYJxN2oE
mJW+s4R63zEv0kvaDZfjpHnZqzXTH8nSREdr014kog61iZaqZLilPVre2TVAjjPtBwj3k6tZ1jYr
2OjdCYzWRMRsz+OdkRk/ZookhbzkIfoHAGXaQcyt1dyPx0xjcvmU2wdWv1+GEb05sZYeunr47Bk3
sAdfmjbN1N8qCNSEOAcjvVbV8qlPgiAKwZ7OnNWLPSJ01NixlSy0qt4Hk3tkzMr3PgA4zUlt2Yt0
xOIO3Mbmem/OFvf82H/OSbLv9QJSq0LVvSB82IpUe40Lm8+kkK/aMN+7afJa6sgFTfwu84Issxv7
c2Y6yOjNbTmbj3kEbuLpyFpJz9lBg6Qb0h6+GXlRbEIHrmtT+cmLdILrWPqvxNC5Vv5lL9TX1Hqu
Byo1l/TCeZk+ZYzrGiP7aJv159A/GkiZfONLLjCv/JnRRVCvb/vRhIEb964zPOuw74Qkj3vidDZw
vKBiUgB2OcyQtmxMCzht+DWfvdv8n/9LJ3NrU943TOdhl4N8LrctN4jOS7gcXh0tJXRP1sZhSH42
RF7851fNpGY1QiyifiSAu5rIAuLlKic4qkP0Ap4ziraz1+9mDkclr/5pWiK00teFgWQcN5Yo9lSo
Hz8c8Rp94nsEBuWshJzVZAmy7vptmr/4VdhUAHNgZ4HI9wYbUp24Yc3XFkEH69fq//hTk6EacOcw
WoIpQ/wMRaoh+12TAVjoX+OxQaNuWcn6dw29S1eBHOfQaNyMWoyhkdnc/EjN+DT1tXocA46TieC+
GQhdQnPcMq3okXVoa4DYDZ3+rU5MMCAJihKYNx2f6swEmxv2Hb9BpGDAP4cyAMIRPDiH2nZwMZgE
KeFmSGqMKiJU5+q0stgtZXSziOlRL143/W59AxDXVj6d4JInKUJ1OHVe6mU19XbIO13fO8eQziGm
21K/nfj6YwOTbZQgJvwoTpCt+njU21Mf4X/easBZmRPVHLiZRLTrEr+YQqxVk71j/d7LjLuN77Uw
YLNXhupr9TMVfL/ufum0LXYFmsGPtvnfH2ds10FPo23E4fIgwrrcbQ1wLBAK7NF79a2Y/65a/6h+
hJDRcOnpUIgYs43ilzqUroFdG5wNoPvcNF9jJa7qkOpnguqhWB7VT6hzEtWf5OE/JxXzTXXCuHlO
6qV4ifsRs7qgec5aY305dTgXnT+HsRpmOWfzj2A5MnSW6gVRqqguZYNMGxLLV0PQTIDFhvFqnQWr
x4yWjegbGQ4mTEdspd9kUr1YPFUZMliSAtz6kMS6xnY/X1cCv+5wZBD4o03crqUjSS0vX+KMMVN6
qR97GHMTFXDiZjr3Eli0LrgV/aS7z6JoOiBH+K6D9jhNsNnMNEn3Io827ujIo9OQjySzi4x/ZgB6
bDbmE93CVzlMJYS797jKIGzJjTqUD2ySgGWKFEEziROX0KQSgxoO4IpGvhUnPMuJWSYnKxbPiDFf
osVHrUNWvKTGAW4o8CcPT+pPGUhzVyuZmJKCtYiGTKKq98Pe8FoYLDYRQhOYSBgN1T71fhHJJLeN
M793UTPA1ABR6ynI90LFRkCfubMa79Vask9LeP7WlQ1ifpXbww5R32ane85j6qHFAWR3Tdgma2bP
sAfaOP3kTcI5zWrDajIV6I1TbMvIdNauWH9Z4W7fBk1nVrgXamFTlhemScJVKQYGwK7Adgwfk1rH
WbPTY4CkeAvGyu0NKDyX87XrcQRkRXUfMwMMtwqUmd6hoGhF/stu0nZHtuk5MEfOX/yp/Aqy1io+
0U/sdK2jYoLcP42NcdRLCCQz1fOtHmEVqN9FbQiGRuZZGDE+urHs/WJAtHQY2rd2rz+TowhLZha3
qMKhtkhBog4kRRVHDKy06HVWcpLa+Sg8sAORAHSb6PrwalkHHGMwsQXbMKnfBCHOB8utxN6chrNe
F/apbvRzEwBGzGNqbUdFZjpmdVkh/OJUVpzmqryqkIpt9HpE/zfs04nYOT0CyzYUDT0a6N6K6jmO
KFLXG933kinshbtrjMDZMRu435MvwZIxpAfRQvqJsm6psOCde3XL15rn0o872d6RF3d2rNOscVX7
wWdCB3Wj5mNkcObxnnSnEFrFedS9u6DS3pZo+pX6GHLSINuvLy0n9BdurqW7yRTJdrBjcdKprx2h
gpxtRCSTVT38phVUfaWHjpGHFZmbkoMJcZ8t6Ri2MZHbKffFqLtvBRmt23oEOO0LZz8E1C1L+hhV
5GCnM7/pZc6WVAGexD55sZQyY2SNzlLcO4jhlZLhIIhRLwVQczJ6Ggll0Z1lm0VImFLRc23Tdyeq
/I0E3XCJNdsLIxGHcfpFxVmR0z8TnS+qc8egFvJXP3QDciIZiwt9oINLYsn3/SiuVlL9gu/GUYMo
cJcQV9FH8tq3ycVws2+/uA8CSiNZNDbpZ6DO6lmIeu5trZxelW1wW7usAQZh6OZAE2Ho3SUwTqTJ
mbspQb1VKo+WkvT9pVMVobiqpMqK86HIY4B2enNH696g3vcKJCLdSHnUZVSDLbcSsE0SJDpxvpRG
2B2gugYKvSK9633ytKCLVtKgKeDlKD9uuYrHIn0TBol/6XZ1dRbnR4mCELIH4oYHuK/Nh6633pyM
Bk5oBx3KMR+qy+DKHdvBXs9cOJ+xz/eRByNQ9WLT4VuOrpNOukNDftWyoIsTFlWZehH8kWCrxntR
V7e2cJ7zBB2QUnmxdVA9QpYtnQAd4gEu1fzRwi/2Uan/UfzZKsxZBtZhXvTsWOgmwIrv4zmCp6VH
sxNihtMLvQcokupzpxj8zRr8s8zyG86Eq1VzL4gg+dTGhEnjkNpmn3n7YvR4nifyyns9dCI2/G4J
+kvb0YHq03sSt5+JgoGcASVPmjjNhshKqqEpfzEWMCLBO2ymeqInsfJtlsRs2THCSuLNfyMQsyBV
ideMgci0mKQ0KnA/dJvxOPYo9RlYFVxKzd/Xjnmx8+EH0aIp0CE3iDvwJtI1wywSlBFls6tk1e78
ynqu20DlXDAyqOqnjWug9KgypzgxoOnRqpxb5pq/6r790pnPtLMWagCBfSwduAQBdiEZbwkF/0sz
EqZ1l0Rmg6iODCs0PZ1KiY43THDjg1Q0U9/QPdi9vyeD9lhCzjVx+5bjcMiYQ7VtPDhtr/sWmf/y
Vzw1tj9F/a2NTwwNJoflnBPUuFspvyJ17xcTSb+SdbZK6cnwprBLDXCTekBQ0zaIRmJxU4ydq0j2
CfJmN8/ptyIFXb9+w1/znBsBYA39xjBz9wIEk59Zu0/cNz9Eo2EwIGdu5c6I1NrUVfDRjMvHOLEA
VRncpwwSFmGjjglhyw7/Lmj+ZybSqgo2XBoTi53HUnFO//W/M5EakwcNDWxH5hcairlfSVGYX9/P
RMgO+rwgDj2WLTCirUWAZsF21S5kPR+SwOm/SgP1joVvYmNXWiWZcjdUTXXVlJLRiymLosAjFYB/
OREeYIEGjs+EtJbYZfpv597PFh0Ofums6OnfBujIQBF4kuAKGtAfS8zn9u9v3PlnNJxKrlVvm9wr
g/ce/CMMChlXVdaZ7I60aceChWNajPvAQzyqsTXjULvP8aSSAhAy18TZSN+wNhwJzUWV8UDQyaEK
oFyp0N/NSuaToATYwSx9U4T8lK0qwJbgy5cDghN/3zt8eusuCsC2zREUDAXbmpmUz0ODpZUDIjVI
v1XZlKj7lOxx1gSL6/FXa68EDkIABUVyvlJlfY4NK7Za4UrXpCVKMEXqMj3mybn+I9PlsdGYkvrv
H5r1j1Cq9W7hjZqW6zNYLPjnh0a+Xe4NmtUetdRCAFdHLwscJeOVWMsUlzs1z50JLbaKKVd5BKzL
qbKB49TWQsNy8arAZQ3SXgeB91ea+1Ucs8qaloUV3nNJcDDS4px3LZ+cy02T6MkTMOnnXzWbbb0O
JjzuQoukxA3xmB6XvHkiT5BNNTk1FaMxAKXVE/jvb9/7//eM5bBo4MLwUTLa/wzqJkclN4M0bo+6
3pr7tMDT68dbL2GbKLUYfovYjFVMr5tMZGz9lEAH7mXN4lKmpRKBKzV5NEePDpOWLentWPyOi8tS
Vw6ntkZiuRYMk5yfJpQGldpUYru8zT6fjGD2lihKXtAAbkEDwfqj4eEd4YiwRK/SISdLkMzRVhQ1
fvhybHejh/8o9lFSZRMKj2I6ejoZ3Mu86pCy0cZN1NYn1yddnaRsGmwSNQ5Oap8qJcTyY2xSRgEN
ZAEfpbTgh6BB/Znf9AjtUTy/5kgTFq9lFrPaXaGragryXKIn54qbWRCi4wYAs08SJVb471eEqeHq
Of2/tgbPMjGtWBgziMzX/xGh6hCDWRfz2ByzijFtA8XqofOzKTSJdSzF+OAuLlMFO4+tVPZ3rivN
sBmSb/bkmlHIG5KiXmelqauVzkpIcSar8Z45SC4Dt/glLRXvjUnzL+Cv/i5KrXGymc7VDhIrsmH+
1Mflt5fGN7Rn+7HFRRwU337OwlFqzwAfbKiNCYeCqixvXH3bVt59Zve3pVSBLTLierifUuk4GX6T
7rQhSXfJXOxKT3uNuoSBCXU/PgbetOuW7kxgl77PB5OJbMI5C2N0zg5y1zwn5LKBJkk49GUop7so
GBq+g0UxGs0wLeVjC1Z3JDwup/BqyUavWh01OdrZsB6BGwtiOFjaMG9UN6XB96QL2MmCp5Rhq5zN
6lCgO9ZvJYhtCmokVaS5TfFdBPG+81mbHJsqcFVSrf9vUshZjfakD/G3wOWmZYRQmhjcVUEZl/XV
1WAwG0Fg0+qzUMKtxnNelqi5qL44rtMPL2tOQRW9slLeVGtKF21tZ4UNJUX3MQbOR6TXYe4Qi9AM
GKZJZD0AQ17kQsUVaNQISzWoLPZPJQyi4t/aZAPv0TB+28P0JMvybOqJS5OIhj7FZTouwe9ZxG9x
UxxXpWqX/Kzi/ksz1bESegjiWz2BJcIpSybV2NpuyLlTlgTGTu+rnZbTiaZSXBrXe8k1FLxK1aUq
zrZoTSUGKbaIyi9+kZz82CGX9q++rVd9hxh46PSyp49s5DFFQ+oDIngJUIcS0NkJtFPOuBxbcLpm
WzL6usYDrtn1S2+g55ctHkzVClPJ7lqEkfu2t56YJfgRqVXIW3hxvZNvqTQ/1gc8aeokdMT0lGQD
CoA6xgAjzWudMQIOnySmfICHGEYvZQS8H49Xx9JYbOh7iHXJDg49ua8xY43ZPzTPAW2R4ek/Jln9
qNPqOivfRAeV3NEeBy2bvx4VRJrb0YsGeB5GhrFtLBn8bbs7DeBkMIACFsp7Q8kfK41fzKZTko6X
Pv4J0q9p622bJGfDaNg94IwKyz/XLgr/rLPSc8OHbC9kTsVCfIzlspM+RrZ8hLiGGX/t88o498jT
mBiwHcc8vWbmeMJmOR4rMwDo8Zj6MS5DtMeQBmTBUJ9KDOwneuAc7CW5OvSWJy13MRZHOgSgP15w
9n45+Ww+5wzPZA7OhRG2L/WCiaXzXn3m/8DBkBDkdSBOKXpPPSnDxiOho+4EgGyX2nuRtOZ2NK1h
R4fuhznGir4vDm6nOdD/fRlWwaRQ0o5O1Ya465SwB5GmOHpEF63CoA5bz0w4PVdiNzlJdIeq7M7K
a7nPNXG3LKkbNpNuEeG73Jug5oeEtIfEEuJUdrNJkttynwg732GBuWq9UXO4etmWS35Y7EVH0PVR
z1KyeZPENzrt92TyXUcDY6hMw7pDkmbdeV77P1+pZABmQt9ppv60GAylRL52rHXLDBPXeiFEbrkL
ureRUZDgS0hRxlk6JRU8XxKrUfRdeqiSfEKvKLWzyTBJJA/TUUaLdk69zLtrlu/1H636zvoVjjpI
0MZGZitmQih9y0EA6N8viNePtu0FWKDJevKF9Z7KIL9M8cSgjaUM8RU7UFOzfmby2n1P/3OsxuUh
9rzsWGSFgXOkR25eSGbUa0yvr4aUGP3Kcc7JYF4R0TmH9SzXs7AITESV0X5XERqWqBIN4ocUSsWf
jW1EG7qtRsthBO5wMOM5OblFAb8j80sRZcHWSXk5vUrPQteZKFUAnBuQhzvLQMfbohA8++Wb7JHX
mU58yr3GPdeqCIkMInv9iWBjzGZPdtx1x9HxSbcBUsmpOyFapjdCmfdLSpyJaf62xizfZb3ZnG3Z
NecpMX5JxOn7cqr6c1JPPXnIZbxnaOUunwbj5NkCMgeU8DyaBBlmMbQha/FzFPtveYoRnDmfyFki
TEelu+0FPaRlZedxfnK6+UG0PC5JYFxNAhR9EBP0g1qbHafnWCzGnZ/eLZxAv8QCYIhgT0ROw4EE
1Lu4n7uDXrp0yVISf+ooq3sfEfy4QKJss5lEKBROdwjss1NWRWiPcS6AESpzPG1hjsmELLWSS2KS
CbMeI0bKy4gla9qaHkEWRZo8pCjEKVaAQGnGUoZ4QMa1xt2qAM5bnChV1aHM0sS2IQkQe2tyXC1c
5PqBAOfDd8zUY6Wru6yrllBlH/Lq30Xivtrl8rpWF8w/q0J4ssNoQufFXfsxxKgdfeg+lNzFzZ9Z
ppapC3XlZ3AYyYushFm00W6VRhfTlB4SDFWzw1SaJv+a45goI4UfmIW79SikoesaHkZMa6OrPaCP
2q9nuQqmFUS0ROV1SkJEjXdGYjwYtkRkQr2+9AH0V/uy1knNzPYxxuWB0K+EepbkG41hpErsbAB4
bx2xPKntc9WQY35B1d+w9vMuGGmX/Vgi0N+yzW+jkgbryM4p05uXRZY3pYdV6nPXQoGOsQkqcQpb
LAEpJsioWqoVNR/jOWTXp5R2OVI9Is0hvLuNqC47TIjkViTbWm5zWdxl4Iqbvud1OqTPOXG1G62X
tFZ8ZzXJLHGtb26rtn9I6Ny9dO8VYARlPh6MfnxZunQ4iZLxUKmV3DfFWO31dr96tlaBMGObSnL+
6EVJBUVGJnGWIaT8tuoYTUkLzlla9LdyWgiwcQkg6HC+ZpXyoAbmcdLkQ6MHL7GzwFWaV7pbvCHu
+OKg3C2L9HuRBc8qFFSvveRqrrLr4h1o5htTFOSm0+XOnOVVevZRzC5GE+e4NtCeUhv3rfeIWuJx
LFtrP7SouDqvORUrmqb8gIF2aqLmqqt49TKesUSQItVXd21Qh0thPRcK0KyVu4bg2mCjM8NvTHqK
FuvimOim6PSHFucLf6cjWOXsiYiRWyT26DLfS3LxQY3vrMjKIWRwUcXRnyFhZtl6RyyJBRZJGbnJ
zPqBInrcrGDLFNGfeEPx7jGMgamkH1jTTjH8Cr7ifAz1bMRJxEm3p7JHrmJPVE8ipi5igB9JKMuC
Rbe8tZq2bwvtfX2B2IkQ9PAUWGIiaMdpX5Rpx2Z9YLWV76r2XPGDiKEinXTiUNXnrWyec6hrTDLU
viWgTZbR1idadUkb4nD80ftRzNaD1Lr71EMFHTUonVvGzetMARwYfQw1yEcX6DXGmYxhpa5KkwKX
7J2X0WHAUTy96wZ6aNPjAelGLg+DzEx0CPygAfpMEJj3G3ALPf+oTGBlpa6Q+8cfSEAc3DS4dMqK
miorEoH6nJoNT7e2iBqHCLzk3h/i31p8X+E5B61+JfLju9aWHN1kfqiw74STV1GTj8t1FJxrxIhX
2COv29pD9Ugma8jqg9VlKnapFn8Zgs9QVals2Ayi927LKG/Hag4+9bL8NkzMAuq57YzkySXkfejq
P3mUnwwFgJQgv/h6CTaam98DyKmlznGi/q29nhyeYOk4RZKgMkH3US5VdLc09am0CDTpGIxKo3Ec
NR6dILKdUNMY/zJYmBt7aR+cBLWuNWXfKyLio3SItYhBaACBoQ3pvn5bS5jMNBjPfu7/JEPyAQxq
p+qlZOh3+uBHSmvFJ6DcflV8E46NQ7JnXmG7nHPlfv+7lsVc6LHKbsGU//Tj5A/TxiRodI2TuhcM
sGauMNlSc0Inj0ic5bDFNzHDhlojRbV1qKueBkd57loC/beD9PbKtKL6cdWSODPtNTUZL5InW4l+
Zq5mWgXlr8+snwzzwDCoHB5rf1Qn7NpxUmOeIdfDG4KX1Ti1OjAMdVORM/MqTKRJ2KlXAG7FrU1V
NXvk8hTdiPuGQAV0pTGWXwq/UuHM9ki+o8WDmgNEHvvJwGafM71P3YqrP0dXSYMR6i/ySJDSqq7D
Nv1t2jIK7dS4DnUvlf1gaDbe5yc3eOiX7lBWJuOF0J6c0tZAjOX6sDhpcZfOiWBree1tcr4G55zZ
8cmwTWdrtR6DQV0SpmyE/5h0tYdhcX90NXFLTLKB4+kGUG/r16xW2ZwedOyaaKM1CM/p1/CTkXJI
VPXRnvZ1gqRVJ210Z1uh2XEVV0esns7sRCLYYaedCibeGIJGvxzp9tZTsDNW3DGSn2S64k/n4dYm
+7GdBLsrK1JW0ixKG9e+B0CrtxQH+WjvZDRfjdlAgIHrgnmT4mTVurepZoxEmDXuVoPoGB9tp6c1
6kKsnpp4XAnOtck1CeSqLe/Sazk8O+h7U1afFiF/cbU8tCMP6uq6jTz4SkdO/d766oPpJdDaKexs
DGrpJOxTpjMTLXd/V9gg9l3pXWqBgHb2APLrWbdOFQMZqgTsQTdx+kbHNaZj7rX53rTfmHSrb8tx
wFiiEB8ntvH8tT75h5595wV4DxiA8t3M43eVa+g/PYapkkNAFNk1S1EJ+VRNlbIYrp7l1XmSLPLE
ivYS2PJzpdzmmb3O7+bPJTAumb48DYSEb5DCA4wFuVIpiFAG2ecKW+EUZV9N+i8vWh4ndNtj5b10
cnpjXhzzmtyXMRrum8o5+Kp/7YEqUI3h2VK5DhHz6XelcnkputmVmGU5+ZXG1XTyGkaNNL2kyoF8
0grBOTlVLfvduvOR+3xte9hj2My9ciCuT1duzXtbkoQlTKRL+asd81aqTJ6CHg1d1G0KVd4RimTu
1keuVIzMSmoooqgfvhjYVoGA6/LARLbCpnfvuLms7Jo6+m/R81xqWrIfXFZO8kJvsUKOfQ+tq85k
x/XE/Dz+0rIKqTKf8l9K2mjGDZIoV3mi+kW7RJrzvDK96zVEagFXnwE6N5D5Td2ceg9uovVeIJrY
WVSNVOmsTL2PXQ799WmaCCpSZLyma38Ge/joovEJOAzCIY+zMDmmLo9HDYCx3g1ak9a79blYMQQN
ggXKhwOCTzKIzPuhamZEm3m4MhcrgdU5PyO/e169RAHW5o2GqNFZMvLu/HgGSFzekklD0hAle0E9
DPbIuTK0BSN84WyhGjl8DgQlCxIt9CTCPcDzAZBIjIGCM6blEqsbsu7pnVUt3VvkKdCDnrRGXANm
LqI6FBejYPFtqZnSWEPxgNqbQmg6WmrH85F8YuUurqoesxgIURJdo/yCZEMo7EtVWgal5/opZ4n9
PlJ3+hOAz2rxMl69xSXGM9fhJVuNXYzkOqodI+rPsx1/K64vTdCnLPKhHrLDeixHsbpLDZOaNfKF
xv9baFiiGa1z53Plt6uxWI19Uqs+sB0zWdLDigFNqE5WvHmKDQSncBKKdUF/5m51qj0Y3Hqf4T2U
Y7fsFYWJ1AzOy+eylM0Ve/NHS3O7yOAV6wPEBVgGinrzPi+Sj/UZkoYx7r2pwbDiVbu4mnd+h8NE
ZdQoS5w7MRqt8OPraqT1lQFfuXk97XcBSIGLKTjgLaHMUE+mPxQ3gCN9oQ9eV4oeQtuYp11OoTRl
pvow3laKYykJJajd5zl57f84THrdTDZ7T+Q94Mu5CVpq8je58i0krxTFt+WJW1qO1zSYsVvGxsp/
MxNbWmiPV/+k5rOpmjU7Z9mKy6zCBEovF/t6Otj4ASqbvkHdrDOBwdtOoVOqbIEjS0Pioferq1DV
c6mKQrBK7K/Ko7jKRhyr3Bd2BmQsIbWRT+HWJP7Rq7YurqCdSCNg44y7Vj1Y0D53zmQ/MXOpRvgx
j3sbs/NY28zoq75XwQASe9zLogtHK+7CW9NoBory8pouPQVK7N7wwjCKtryx0n3owbxX7UyqvLV2
W14Tj+pYkd9q1cvqfofaX9AcxdZmnIrfCoMce2rI1cHN/vEWk6VDkgP3tZ9jDdbx+qg6vQb67fGJ
LpFzGl0/3a5vIRmY5BYQ2ierxEUX/rwyGELdm5Mfvay5Fjk2a/ZI1L9dfKzIBMhrvd/mjnljFCOk
OM9VWoGn+0wNnjSIM0l6Ef9PXgNtSG3iV41bzUUMjKfFxm1OCyE3sSF/zIUr6Xhp/nouS1Djj+3J
0tUwEnNbrMUKTqirED4+2uRbfaLq1RKroSNTjo7WJGddYdKlTcIq2NLGcfKLAEFeHFHsV5hfpzE1
QtGUv/sivVeV05JTolHb7ossxVVMBDU0ef2mG8AwjD5GVzKSprm8yx4DrgfQ4apCwjFtIv/j5byu
Ga3ypWcZgqYc/+QGH8s5IjIYWHzH6dLoQab/tcVT2Uy9R+vsg+UaJCw1LjBpNS1MPyAhF0sF3W5c
hir5ApgIekc5HBgF8keH8NCIMdmaAwtJ+Y10FHA38k69EYCn0IHZynDrkKeKloxxV0R7ocYYfrlZ
dlC3+7om5lnKy/XZfuVDmBFytAsPSokSbC0z9cRHyu/88issEH15yWzicX1fRHdwmoQ3am6oMPA1
ssBPnT191MMaVUDWZblNZlDeysEsVVJDrs9PYnkYOIB5N2VRWrtmiS+q9rI9+NA6Xh6mMY+2bdqg
4vNeZ9kyisd/XcGEFcfQ2pmJx4P5vIZjNMWM2jZvUXviBxpyllE/IFyxsby7hCGuVsKdw1z3g2v6
8b59WWy27jzHmVX6zIWrv2ebAKRcw3oqHec5gQHfCG05Th33gCAGE7H3YOyr/NirmJfSq+613iaD
xJ1/+uOf1aUeyRx5ScBnThj4zqdJder0kuDU9f2BrWDB1xWMptwqYUBHRwQMX2+LgYeoioAhE9Yh
K5Js1ynTCUsi7Xt4NBEq9l33QB8HtdWN9VvHkqyQlbICjzHqo6Qz8gJEf4iHv9cGmtz1Z8vq34Zx
srcm1ydnWvZhzViKoEs0WNuxt8JpnIg4lohvRxoMz83/5HV1mgudEtBdNranpL4KqEdd9jmn5U8z
YYmAnSOtc9FZ65BsmR7iDA2TTip3do2QayzccxrpM5I6+6lUio9iHB5kYy7wNemD7aPBahZ0cKUS
T9UxxbvDUwk4uyOl8xLPLuHRC+ibBCUNdaZKrpKLjqmPG9eJL2R5IgkIWI+j5Y9HYYs2B9eL8IiM
/cu6LuVHKXFjOA0pQI3H8Sam2/GEIuzKGZCjxEOJi5ZujmlPW+YEMm+v+Jgca1UxtMbwM+uYTppy
yl5zs0wIWQdJ7lbt5IoTW5N3UhcCRDocVGN6oWbruxVA4VJLqpL3NVwlzeW9Vg3Pat+UaNAB7vsz
CVXYyFULn8EOeQaPeRsXv6r+fV1C1/VMZLfUpSmwarSU9nsRpIcoBR9wh4m54k1z78G97mnzb1ri
7Iyyfkrkn8Hvf9YSXt3PuGaFScmWoqojpxoDppVfWluJk1ho1qgQivF6Q5of+OtNdXciDo5+Om4G
hDqWcAF54oNcLuaQqHiAFrwG/fLeroOzpkWH0si/1lCOUmOFKxU0jYdg0yjRRxz5L0FHBRZZVGA+
y7lCvzxCAVZNx7gkd6OffqA4BNybNivMWUP1bPETHoLBS49rMNSq9Bol4yrYB1bhgCL/chcRrR/n
f5A8URlFfbSxZf5nDRZi8iT0UmWF7MDvfWb/ydriVQUYqW1TrzJMGlXz3+ydyXLjyLZl/6XGhWuA
A3AAg5qwJyVREiUxmgmMoQih73t8fS1H3lc3MjIt0t4b1yBpSikkkGjcz9lnN9/donmARPl9GdfB
9ttPTflpdqmDcN0p8XZRvg2gnIoz1LewLRsmu6F6+Oq2eEWieVwGwAZpGGsAmpXleU94AT760P22
iDJYagM4763/otqncaS8J1QNfqqSm/WOcrCiOswUxa+zsgeZeGI959qPBRwWUsmJxx54quMmxd6s
sLnuRgMTPq9dONbKXKcP4Mkwn0NU1O16yG/r5SZlMNrjaCrXGTm7ahBPvAzsWXX2ubnh9TCAzNry
HpjwXnGVUC8cltpv6d0K7Rxl/nZ2mWmmMiIbG7J9UtQQHyFmmxg0QdGN9qOVYL4vPxmCJRm26bdQ
UWpDo956jWBESh1i1u7Fpac9RX35qTXcasN4Z+3J9gzXDCK8shJTXdqoLJHQ+1k4V39RTGmC3rEO
0AA/FbxeNK+NBed6aW9a5TS2jFG7Tny3rZwYDvt7ao8oCpWdhOpsFDoasQPmDX4M5uggS6RlS/mx
o+SzigpiQQ2Je/dx6vSHsMCnvzfpzyy7OuHWyTKaOzf1QMQZ1DSBrkZV0QsBLmmotJw5+lI9xjUN
RaY+aKgqgLZ71PAjzvKtP2J/7BrN8+Lflcxs15G7gzfv0gEKvPsYt24l1HBSf0OeZR9X6QnhtGBk
tS7JpDWEfFXo+Fw433OtvilHK9UzMvh4Q9NyIAfsSXmKFJF9PwN6ACJTM44W01PvBdvSz6gI0WGy
krPcsa48ZbP+ungfpurte9r9qONmXyVoiBvlRoeTSLb3TWi6zR0g5m1BWYgmY4FsZhrR+q0A50d4
qiJ2InOjTuE0JyVvub+4isxTFL7JAAUSDK2WmebXVF+m6guFUjWey5M7K3c91YMt2BMYxcmkekmt
7N1U+Kk6y245P2Sle3JKxnWzfM+GCpkMFF09+5iU55FjfRfR+Kwuj0n+yS5kvElbzDBAch9yNQgj
z5nZVA71IdfUqi5I+NjQGeOpHwtKtBGVxqpSlZU6zUtFrOD0pb8eiWpmiMzUQ/3rCXc42OKUzEsH
2GKvgPI4uZvUQqF2cDRHSYvzXjfGkCTKGFM2Tek2QbZNbWtn9MN0DV/RJX+xVbSRVksKbnxqOBOz
KrVdBd/jdfkoR/RqiuU5dzCu68q9LDtJD8sHuyOdUp75flxSiXCLfpEYFmZzdrL8AM82lqjuIcm7
L2qtWfZ+25/PJsSjLTxRa9opK7YOOs5KBNGHjw/GytajO6PE2zDKy89t8TKZ9uviIKWKXmnOX9Pc
u0OBp+wHTdztg+BTe9ab8Eupmd/LZ2uXWIW9qUsuqKoqls1Gc1GDTtMOSqTrq1JVDRTEucEsYWX1
/THOhyMyqUco+tdm8MYV6vrXfLiEGZNkJBGvlRAmg8SYpSv5utS3Wm5pa4z9o8Z+K2oCAhfUwTAA
A2wbZaMIzD9YkP/f0fgfHY1ty/yJcbX5NV704dY0t/ewa34wx/yzrfHym/+2NZbev7ALdsHYLJyI
pXLN/S9XY/NfNusnJEvHFJbgX/wnZFT8i2heOmqJJziOuiY/+q+QUeNfwnQ9T4eSqgyPsUn+b4SM
/upq7MKQ0T1IiIaNq+hfjG89c8Kqo9TKg14P58IiDhlrWScszZ3mFtxmLjLyn07S33gV/90Rha5b
JnQ1E+rDL6TaNLdyax4p0MmNw69gNbvlm5BoOugGBj/s/oGW+SsFTn1ADuSZugU70XKV8+/77UIu
bPN//pfxvwMMVZmmJOXBSHdYFEKkd6ZrOSc3Wc3X33+yvzkULGFhkRsr+XSCNNmfD4VlsEElNZcH
hTYkafKhOKuRuVV45e+P9KtdMR+KI9muZTjcA3+5aq1E9hzabH2+Nnhbz2W5aEJwuIScx384fwb3
/J84hOpY0iAd2fFsvLcN9al/PoElNi5FyKcykxo5nqlf3arelK68QxgALbLSe1qso1G3iHinasdc
5GwGxDaL/OH3n/pXgu3yToQgsNkzDWm5v5xfB3KYRvZkicZP2+mJ/yA7JZUer4Y2XSHtXxrL+eFj
LvL7wy6f8GcW5XJcU0ogZwGv1/7lDGiGXZiOUXALaQmzhfYonB6m83Cp2vHCdBpKRHAf5/M1diva
TS261VbNpAEbvsiqQSFd+RrL5PV/8rYsE1d0x7EkKrU/XxhZF51I0RQfWqsBEkrtg3Q4WmsODIHc
9ju1HII7vhHTVCkIvC3S5ynJKixV+xfXxjiaOpksq9vv39jfXiaowCxP1AYsL39+X3MX490Gf/wA
26DGylqgQu36zTRRFg4WTwRDVke0X0pRVP+wthi/kpCXS/XTsdXPf7pZXSLvew32/YHK/hEzHuoP
MHICflES1eN11Nm/9Xg8DFJ+i6K3vPbbf7hb/m4RwHD+/336X67KkGQhKkDewRzSMaB5vsoxvi0G
2jFLwu9PtdCNv55t8qldl/sSxyAhFgrwT5+48DPbzRDPHwq93EHBuJNMcwZdTbp1sBkLEx2kr33K
lBGv0tUU4gWeusPFrs1D6/WwHvTpzuV3pnS683zuHVPzTuPg7cpGv5ZBhNqoP+NDfrHM7lLE2EIX
n1RZ5UXxTRoweJt+vM7pzkP/WQb7TmYZDh/8HfXvO6lcHCmFh2JfTObLNKGlLUAQGvcechMxZdyg
JJfAF0WxszK7cz7X5ATZBveKDQLUw5/jgRr74WJZ8tgLJqVGSG5MRHYGzRtXNH9Y0H/NYq5UTbeh
GZ+iCj+hwDz5xXgssI1HMQP9M8mfWmccmJVAU8uyzlSg3zGrgsPkm7smnq9tpR+s5nvSxbfU0e8S
E3/p3tvRvsNGHPqt8OIP1SKq7lndT8LjFsZIx6RqfDbt5t1VS7E6M3qCxjwUza4cwJBG8a45eNbp
ilwdRnvhOA/YEfmrgc9ljPIAJ+U1bTt4l8jKOJ/L4tHK8Q6XHdr8uiTCd8puBse0ak6QYMUbPEa+
wzRdjIjaW+9ug8aHc+cOrhYpSX0bMiPgPhha8kULg9Fw5nBZCgJAp6yAJ8YCpk6/b1PzJ8lWFNqr
jRk53O7sA3fInVfDaHCCBwGjC4pcho0lqTF+X76TNrCyRj6qNrD04Et17aP+HHs/RrdECeIO13Bg
nxAzJgMe62LpnarQeIQCQG6TxTvx3fl5NFEhsQl7bn/xEBJnGZTBpOf3vcbbPifK/RSz55tncwpy
v2IM/r3qxztLT2/qEPlMpQxHlTa526njRVP1tYHG4WnpDUnZna3OFMXPeSyx4En0K56OGwVLJQX+
OXF26x3YIeZ4rch6WQGNuUXwbBaE/jCqvsQ4xEKh4J4KbKKugu45yQr+uNnAx8H0hwGDn9Ei3vc5
lmeeG95ZMq0gQkzXmXe0zsN2V5WRtm6qWAmNYUZO1aMM+h9uxOGEycWqpTftq+Rc/MiMrfFkO1gj
tbk88VzdL+/egZm7Go3+ovbduCKdLropsRRWC7cBEukwWfdeCxA7MsbDq9kkbYZeglt5UJuzqcsz
ZNUaR67sEBtcm4jdfo/1KdZh/dWs43LX1EVzTOLpzYjy+h6iJxYPadjxgvqQwbBfl7tK90fuD1PA
74ofl9sRstBHrB7cWTUr6Gk+myJ4dtqc9AGHQy9LiTLDHCTcypRnpTiw3DLNGK5myD6FTSHyHR/L
WQ29RVD4YPBeeGt76ggrKXg4vWQ/TS/NTE24LFu92upDNc0cuYXKwCKuLJVwp6YrAsxiA3tFf2ey
0eOCos90s0x5L+suwXS+KInlQVrMrDnA8iN5c+rkplXWoYrarzakpYlnoOd2MQLYLRrkYx0KsCR9
CqN+SuDRRTQInG/ul3/gEafFFJED9Fc6uwR6D28LIzJOucmhDI7isw9tas084/Ctrd0JVxIAI+h6
zoypvYVwuR7v9DrSiLLzH3SEeStv1rr9oB9sr9+OtQP+a0bjbiBThPwCcg3tekR90RWbaRRXyHA8
XbIo+UPVSrbdBBzLk/4HK8/AhqdsyY8EcdsUJHRv/IfZDux7OAvMs8Det4BvbmENJ2zM4YqEw8k0
q6PTsoo2pdomCwR3GoyundS1V54tFDpSucHR1Yq2eYBhg3FomGO1X1ovIIFQXseSZPYyfsOKCo1l
bmVbL+XEpQb5WxrPVYqJOiL86boQ75YbcileZBd/qO1Az9IP1CUHTefUsMS1LeaFU6t/r3z9JQ5z
pAHG8+B7dxMjGQD0AhN+l2yL5RJNLX4l2X7MsLJTN3+XDTgCn0yFgWkRN1Qe5zfDSCas+gB5GnDb
qUJZa3Nbh2NfbDFU+dGB/WztQiJO8abjAG/W8Mx8FwEZrVIMowFRfOYpQf1WdZyRoIl2LqyK1tOc
TV0Z32TX2Bt/JtLV8JIWjJDJhozR1UDzJPkl0PZYZTJ1GRlf2kKD2YCoNCpnnDlGGSJoD07OwJuH
Oc4K47ebHgI/ru1zsSmJQxMTwcIz5g2IrKZNZbgtbGHvGOW5uQrhhDCgD9c8yIJBWfGQl5JpVE/Z
7k4/KrfFGpl1a2LPBOL6IXXAuaziJPUJph+pGa47dyx3ps3BehbzKiasj1yULYolBtvq2hUpz1A/
oxC1rug7H8eR26XNamzdPHHDsxlyvh5pEJArWP1M3MKUy+44xo1fPAuLUX2O+ZJlAWQuNRH28u9e
bNMkeaihJg2n2QRyW5nChyls4ptsZm1MsE1IgNgTdqqW9bswXnc/iMYdcdZbFwh9VrFVXPJWXvNR
hWn73cucQ9hQa7ktz7NuR2sbA9Z1MJifnRw7jWUJsjt0+rGRbcMS0oMjGCaV72VjX0Gnf6Qjj63p
6m/O4OibOY8JUJixjCwiD4yOCA/eDLGYOAvdV7QHzACyE41muzGtAHsZwO6263BVFfamDXLsuMoI
B/u228gY9a/Fvkh4piwOasLnCAIDPQqDjmcZodVo33d5FK7yF9G6/UteMYsRAPRidt+nbHg2HHf4
FgfuOkzkKWA49JW8CN3ZNa02vMaFdd/3Znmg+Y428RB9dpueIHAvHu41l3jLKPX3ZhHfiarfV9go
PATViME/1qvrVgTWxkrDaa0k8jAIwKGQXO9zbatHxtWDLSSBHddiTN8itlIcKSBEQG+aKqJcPT3d
69VcbbmhI1z/82jfZG4B7UbTNzKqps0kpi3RGsc6NB+QCb7kg8T65+vSk1vc9tDvtm3nKMs7g1yL
EU8L8z6PGLvVtniCGpJvjKJ4TCQCCFtzDyWe90x8idVMw2wbTe7ViKbiiIHcpkraeR1k3ZNuMH+z
HXJ0RBPcWVl1V1ldtesk3AzZTv0WFgP2M1X7XRvkucvx/RhFu4twk9mPZXZnQ9vioUguHq7/dnYl
uRlPHVUyoBSnetUbHCWhdMCjklvCpl2m0eGH7by3I9uH3g3GDoormRLFY20amFxZ+TrS6mJtxBvd
pd7qR+uzpTE3mwJWckJUKLQCGpPKbHn0Jc//5BEjmiWwRotw75gc0MMOCY2prXx+2AJ60SE/Ix5o
HTvcl9PW9mqUh5OHymGKSvh/3SaoEx0LrgLMUCImweHLPoSQWQZnqu5D6JrYn3bsSOOum5p+73r1
I/P1hNFPOW3y1toYbeJsG2eyqWP7L03EkzbPQ483WU0Z5aab3I1QQApUN25JHqoT1gflIaOmbVUz
qFBTXDCGDuNeDVOjmh2G0E5/2shSR/HABAv5qLc1NP8bsxhuJ8WTsdTRZdvuWxsvSFvCZKjxbvX6
dL/sdLlZ0GSiGseUEwnJGFjHuUaVE4ATsJx5ez/PL6KyxH5GHB+5gXnoPBjD7Ap7CBd4MYrwwYOe
A3vhLfXJbJ/65ltaaf5uCmDREnqCeRbJskQQYTmOIl30O3xgKYraKNhbCG3dVr66ThLt6N7kzo/6
Bzk1bx42aeuJbIhVGClrBCztdEFtMHfuwR0DCsScMt3oTFzUuAlgAlK8G6Lf952H+SZGH65nXJHS
YQM0UaZrlMl2pGIXyvSmNsw/0CUkEMR4JhH1TwwgvOJZhw1mfULsCYMWtpFURUHizD2zdtKdtYr9
XVBnSZ3ODMd6HK5YBKPQQ8hE2ZqE5jYoJ2WX+Slt0WT4dDNx35a7Gk7R6EkGcQ72B8bIOzW5QIOG
fEyO6+WczKb7WuTFE2vSp8INzkup28a0mVgZjauGCCWBzzSxCu3FwFFJ/GgnPjdswJtX7lWljDDo
mqeYXgiG4DLX+32k1+Qra19s1g4WQX814iqwnU3EwfxHZAiOyzXToZqhZw/ZFfMl/1FLMfDwcr5V
DnBpsqrbCUq7OqfQUKkJBiOGA6x5t67vQ3dr0Zjuyoj4GIvhf291/H2qCwaiLBskO/goz30HqR4B
QbA5uIyxarY6hbV06iyELhOSLnLe/Cb+ht8QNhs1AatmchMW53+YydbO6NOw0YtPFVesVaEiKR3J
XuSc3CJ9cvrxjGL8JXPlGSuuj9KCmhu3296tzoWvHjF7vtrs0+syqqBclg2WBNULvr/ZdsDAotRx
dCWSM90ZLhZ5pEfcmT2MdcfKdgERQls/gq9gQcenv3QIlUGAtqChxItiIarOLK7NmN0tJVWbP0Oy
JVSY5gsOFH6ODQlsMxuqaktl630VLUbwEdcUas9yhwZdk6xqb76Ls3Tjlj7Oc7Cnl7fdubinFwYh
6wbdAgLPgzD1RwxQio0kL5SJsWKkSeclSj2VIQAFNusvZuYNqyw0DoE5XMxhuotqiuPO4cRT2dOg
YbjJINLzsHrs+ktSUfdkaXAKsuJBFkQg2FjlIvK5LtegU3NczKhJnVDvQa2reaF6C9Uf6+H0yYK2
0mVdgX9YBLXP94yVY8KgWbpkM4X34mhn3abUkjpg9cxzSKYBN5d6E6IpNp5qbXOZPahiivMET1o1
q2U833X2mxOjP9KK6ZQLcS8rnonGnp7hP987znSXJu2jAIaYjJmYS34zyfkX6k8r/MMOepy83iyy
C8puws6deyQ3wycPSM8U8lB07tdShcaVxnhv4BDFuDO6mapFHwJKMv/TAr8tb95Qe05pcb+KDKAi
ZpPC1uyjlflmKPhNLcnAeb3uCPKs+l1kww03fBLJs4+cZmWMyOyM59GIJBDM+IDGp1tr9qPWQzwm
ikotGB1DtJRgRJ3VxhnhvEdmzU3K6dEqGh03be4pNCiC6fU6l8qqelnQ5Cpgpavtr5orAc8E7WVi
TXdqX4Z8S5hL/qPueaZVU98XlOydwbQC14R7CyJKi7HvuvXxwKsCd0uJ4W1bOmHuYEXbMCOm03tD
x9tFPbWzQscYOH7HXM1eL/e8a1boBZcHbeeOJ0IUviYjDYhaaHGeivrvddVjqtPt1FUN5+4gC/s2
puEtNt4Rb5DyIBN44DnLjPY4wRwlI2jazBEfW0EQfcPTE4zjxXZeky58x915zkFVaikCdvWj37Fk
wGtkXfafx3n8rD6m1BSmzKJYtvJsu4CZDl75C3DZNYJuEivOPH4TPB2VBKgYkMdt8eIMN8tswGwZ
/Pot/BjfN6HgGPO10lCnlumlIqlhHkgWC3n8sdmnuQ/zI+Jkbb3QJQ2oZMiFT7EO6NXnnycZE0uf
0ncowMcOYFVZoBpy4F2HjXZk1LM3KBIddWsvL3j/AE6tIkXJqvSIvKMpPMhUnkc1om4qBkwMLLZy
GJ8cmU7bBVgIX1MbmwSi+5p1NXDjBRENeOtlJJlxgxtQPAWx36oS6Dryek0bnD0B9chw8lkQD9PD
AbXuzn0qdj3YibRVb81dKTB4g0y5hzNEt77AZ8RWeGaC55//MEBzmRpWdY+TEws+Jh9xrIdvgIfb
qiYFpvNhKxgUfpmRfW5742F5HlrSS2pZ09njtb+FMb3Bt/27PRPLk1QTR07aXTASquh+MqU4uO3M
Lb48fvAATB+7gqXV9uHBYMd1MsAY+4KebRoRv2Jg5Kv2nv2+r4IPGbBw2+m87QbaIthax3roLumA
4V0pMPIF/F9NhhUgJxkJZFGNJCjs0mkFCipLR1aGvER01Wbuhihjn6cMUofCSDONXTcCdMttPGDp
VuOQ1UAGVG85qv6+xCG4DbkgdsotWc2ChRTkLmOKHkblgfZUQ2lLjDlb6L6ChAj9Aj+1aopeGlnh
MHQcTPQudZJq+OLCHTWL5xD/MiwgkVr7zVnE/O2K5bWP39oAdVbfsMSkNnkcdW+cl94znyWSMjfc
pA2nqHWyt7qd7ocYRtTkd9o6bTMy5mzn5hgZFcM5MK2zNWYfC0qjaXzomqSUqsT9V2InjpeHvrZD
tjaUB39sdpSKpBiScx/ZtMaejUFYHFOeokhzQtgGnoLkMp904jB2f7gJLW8N3QtHSixIFSBWllA7
a5Nzl3hwtAj1GtA9PRVxRn49S8ninlZ6zJBCI/9kjfKjGzHhdEmGKkAR0FpCVX7KJraQeAZRmovP
zdw+lhqtt18kNFGpzYLK9obNMl5SqPqXnhmzeyBntbclkjK6deSPCqdgGDsURwqaEjYPJkk3qO2K
R1CGFcNqgjibblMH3g7fsZh/AmvJ6rKbcmtxpx3u4N3D8iw3mqBHLefHpZpbPiil17QpbYu1mSYP
ZDbz1EU3W/6ope37QETPAUzlxi2/eQwY92n1YEz6F2JFwBsYAvgBThoRqh2T+HcgB5yFoDmtpUV1
PVTHIg8wg+CuH5NLlWBKrJEgsuEO2Tf59AWdG8WdE51n73lwoLmXod/emSl9aCsFmRoPDXspS2kN
ISzPTjEf7WSNR90taQrq6btvOp80AtZ2tOd7O8DkzPKmDhJl9rmsEE2XMNnxKVXspUkRorMcalP1
Trii3BEVikvjEQ3NlzlwHfxa6XX9toFNGJTHPHEwm5Vxv8HADEl4JB5Gve9eJj17y5IefqFN2pai
T2rebrbHCyFa2tYBvltHOgFxBBnC3Sq0+oo95Dzap8LH7qeYTRTUZhrjp2fdYSm36UbR7fS+OvdJ
Oqy0tC93icBPSSJuhkPaqSjitNmlBmVD3I2PDcZE96Rpr8IeFjCJAYBKvt8fgnh4rTtTHrMIdRHl
Nu3RDZoL+bHum42+y85geTWl9rUtPIWRBvFhLknqLPXkEzw7RNuQnu4NzFQgjeVPBHQGBjbn+kVW
XbtbNOhZI9tTol5wpqtgm6ELESqUQ734Bi/dF6wkjBP3gvz3i104pzaeKP91TwPoQOuw66fyOa1I
AVleJJ6ABM8gZAqC4tgEJX8+zR/xJgu2U68RVoqSMzTww69D8GKpTB2MKmhBCFntfEiGG1kgam7S
9L3RNXHqMv1LXjJQgN5ubDMcTVbFQHj68hIl/hevnrytMCv7NLrhzy/L92Kkz9uwSr5FJJRMaTEd
OZvWiYRN67R89cv/mmFn7gObQOACdx3L6sat9DC21PJYP/3npRyCFECxjLd95QPhVGPUwB5Czu4T
oqz13QG7LUy5w2qospXDKmBG90lgvqDnw7Dc63ajOY5bPYzuFzeL5aVTlhR1o54rAP/tf34Q+xwo
TUA0DM00TssLcL/446tO2enATuInzqCwSV1YPK1R9eRpOsO9Ur80iaFfCmx7dkkONBj68hhCF79P
RPRmyrq6t1qcRwctyg4aqVQnrtKlaIN1RvLgiy7re348nqVBzIKZpPHRS7EYcaM8WpMTi9F/XpvP
tqGJ5yjUy62MMQXyPKiPrWE3O4uKQMkjPBT36Lm4odT/ArRXiCSD9fJ/42AbWxB+jZAMMgG6jrcT
DFN5mc2svOD37ACNg1Ms3yOxlvKjk0+W9jiSUfeMWglQDBIZvEdLL9LHaDPSGio/qrAH3Z+txGIj
wjWk6TQJ/K2+tPPwuzEGMB2VCUiuPEGWr3p1FX76ni6bXR9Yn5Feh0gq/W4zCOeLppOFM3pJdYfT
RHCXYXsCiezUq5flq7EPXwDO5lVTsoM7jT6eApl+xAzatwljw9PyreVFT7x//29ZYzhJ0HWKbCIj
+Ik5gwCTPNkhbgTGc9Jzl4uiRRiSWufp2Wv9nmkTL+40vbMdWSvpzP4LnpvFUL/YUAP9upgO5AVs
hXqKHfV0tpOn71EF3FdZE3D7IQLQ8nYH4o7m1+A7IhDU/7a+bcez09WJ8oPEBrrGWiFiqdmElapP
6+3UGtiIqUcc/QNes21JalykYzgVYRcYd6c+kYSNENTQnlK10BR+sY+SztubmPkaOCH6IdawSHV0
esp9Oopz6MZbRoni4Le70kncHdxsLCYNHI9k7+GPwZ+Suo1uI3Mfu7gN8T805nU0j8Smzhp0RZm/
VzgFn6a91em8BavuTsRrdqxrmOBQEvKl7loE2rhBvAWKGNe5HyEknXXrtHy1vJBo/e//jexS7DLP
ZefsjsSOoG/Lq/4USouDDOG/v1q+ZwdvpDbMR9BjwkH9EXg8jGZ0wUiQVwJx4Rayu4XXc/MVocmd
HTls0VP/VIbR5zSsGsjA9SYs6+lgBO2bSByu/LgKp0lHPGumAA9DcO9H7kngb7Ym5La8Lz0bkE4G
R4uWh+QOVIOl/s13rX3s3DWxfgiL8atXldfZbj8lIxWjQcD5QF1K5yvi0yQo4YPJfLNjJPNdVMes
JOGjnoNhYFwA7mF91UUNTtA33yuK8rZOuz3E4XL7YWIwHBnYpA2Dax/DScit4UAjQ0PjSqfcFAka
P89pPsd29q2R7jcaE1wJkcfZXfCNDNLbZNXQ/ptLHtgs67PNPGTcBVp4VB9AF8OeFF+XR2IM8QJW
Oqd4orhF405hJNDcYjUJyLIu+2AXsSDjisXahue9YTrnNGS1q+XXKDW/1DN/pCbs2h3Z5oYOS8sQ
qNGws08BMWbMNNxX4QXf0Pp8QyAA7vUcJRL6Z0AFZ9u03zNO2qgl72fzNFeCYZxg3iuzemfPymhi
asU9EXCfWYUeEj3E98lgPAXfdi+67klUJaL9sZsOc9quslqztgTmIayP2OBm5AXM4vpV/YyD5bCl
mq3vZwkCzijqA/XA+AfKY2kdGZb4HfMxQtUIpPFr79S4nDJTtkZo8szrfK8VZFseMr9+NvQeWS3t
04LoxV7woaAgTHdoqHQQFjcjClz4ZDoo6xZ7uNYemZ62rtjkwBCtTwNprm0aHaHRt1gxnnuNUz+h
WtqaMrlFnv5iUiyCHdIzkzq3johkdXtwASj5VI1QCTpgoTRKb6JytdXBqrzT7/k2lqKY/YkK5ul0
BdCaPKaCpmH9wi9q5jmwugb4SnkT5hO9Smno4dbAjH1kRuKU2TcqPRJQqpTtLAOfUFCTx0Ctg+nu
hTG+Y1TdABT42WaqM1hOZQDMaCnF33AMVHorJY+ChZvzGEumzDbNZefTb0MCH/rpQ5rcBF1MTag7
h6iwYYSD9hSxNHZN9QV3gdtIvttaGxR0kO4wJJ8o+eNN1mn3cOO3vz8phiJ0/eWkwCE1HMtW/Mdf
eXkBVk0ukMihzoxrB52oTmhZ1VuKSC41nLt5OAQeydgjsujfH1v8zbENXQoOakCAInjqz4Svxurt
DKg/PZRq4p359F8cyAivNjCDJuxzIaaLhC0yjcbVdcTRw5RddWGMRS++R05NDRWcOoKRcovHjXcc
LSCf379L+RdSGIaqumN7rqt7psnQ8M/vMq/xsCcZltvG5V2GLQ2i2zTDimWYZhKlDQQXgxgEicAO
wftNUcaqIflQZI4o4ipmuMnCyHB3BR0xXIObqXo5N4X96RT5DYHjDWOnD+6JnSUoyoI4xBAworh9
WiiIga76dgUHtpV1rj7HE5bBY0BTuPA0aBNQRRdy46R4Yvc08iJJy33MhhvM4x0u+RzMDElD6RnF
jXX6MMYWLlFIzTO7vxBg9AMXm8cvnkwvqmED57nJerikdaOUGJ+EAhkjWR3tnPoWy8CZ0WNtTi/p
GB5+f64N8y/kWE62bQjUDg7ukH8hrJZjVGgu0Aca/QThk25t4ajS/Sq+Sa1WMqtRrKisPILR9Cvs
0BAUoEs9G721Iwa0YDsAUXYdAqe0tGzwVouGQ9Nr+1Tt3NMAnjNnqYMWMQA/qb3+YvkMgEujuJ8b
L9v1+vyRzVrP4oaDtqwm3AzUNQlBLMwgXGfhLWg0iHAGeDXKnJsaKOYRIFk8sPaTF0KCMiniZkbV
JQBEzVgcSgf0DZihQCe1lmyh27h9GkIGUwk5YYi208/OTEfMTPuWCawdEEGty4mVp/Yd/E4cqkL1
8zDlZZm3dtqPNB7KHZiDZrQIcvP2HYGPmjJkmaBSQACDnUKo57dOMI7MTH1PvgIjL8ww86An1810
1GgkwvEu198o9MCrQHwsoLlE1PcaIBccBj617bWXBWsvteJsOckxLLUfhVD+RRgYbQrf/mL0lHu+
NTMYSWiwdHhlTdCsa8a9ZD4Pey0ThDfHVbljXBJjy1Qey5sw4+k0QJtaJ6l9tfkhE4JTUAzfrCEk
AyPf+Vb3QC7tsVQkAeKRuAU8ecB382uggjHVW62OQRH+0Ibxgvth/zjJFBMiZWnXd+PV9G3IGmhu
kqGtTwiC3v7hdv2bHcXAAMnQUQLYHmG/f14agg6OiaU1ycFUH1ntBg7fo4bzvmvtXe7ENK2ovWDk
RPjlqeGdGpgViklnKRpV1ab/wN/9K+PbMzHaETbPEWbGQvzylohUG2QZGdEhJfGozOInyuejgr7T
Af1qPR19xTgrhv6qqFfoqm++Xn0yXfsfzs3fLO6mB99aIJGwoET+Sj3vog77/LyIDq2KLho7niq0
vTGJiTBb2jVM8feaVq2f7XdZM38JoJw3Ct+Qij8Gn2LdkFeKg5X7qnfRq7DCaQsS5uMwPv4DE9f7
C03es3TWHBjynmGY1q88XApsizH4EB7GJPY3OPHgPRpt9L6J0f4INcymrZ9TbHhsLhsOhneh8IeT
o1v1VvCLANT3UxIN2y5ysy38CWctFBoVYQ3rmla0AWc1MTWGmFd03hWBLoQHfchoHnOCacrea45D
Mr5lU1zgKgErVmRY/PmJtfE027t69EJCv4j6RUvSertg4oEWsfvU80Ek5gakz9v2A8Ba+qm02+SQ
VjkxOl0U7ngs1i3MyjeZCSKLvbMMp/nB6+dVNDG30Ey85q1SnuKax8bEaA5VmYF1p6d9qssmxZSn
B1z19M9TCllXMw8Kc1yoojmYmutpryEDXILWV6EIn3rJgjzn+Qt236yaZjYRnaMdPd1+wgz3wy70
bi/Ngx+n9YGsAQDtYoz/L3tnsiM3sm3ZXynUnBc00sxIDmrifR8enZqYEJJCYt/3/PpajHzAy1Q+
ZKLmhQsEJF2lwsOdNJ5m77VJdq7DtZ6rS+WV5VM6wVDUCadVNrXjoY6in+0QFX9UH//fGvVv1iiB
kOFP59zfrVHRD079b/lfXFF//Ef/5Ypyrf9IYXmOkJ5WrmXaVNL/ZYvyzP9Ik9tIkcJCcy01kvcc
mm74f/63dP8jXI9MDu3Z2mRUw6v4b1uU9pRpO4sphuPLUf8vtiixfJM/F7Xo92k3pI0P3sVqbX5k
A/xJV1+B3mkZnoqz4Yvntq6Kqz/3TGJtBWLE+z6KsT4BNA4pmVpzW1gLVL6awrM3s6lYfteJwj1l
qfc4ESPySCDkl6qYh/PH7xTELaQEYbYjueCHJBUD8vNjYRjyEjLcWs+iJAKSycDJGvS2Yx18DhKt
SMWlUTAW5fqkMnGwq7x6Gsf+a5kmGg4bGbcQOB8suodXP2bNZIxmc7IcFxX8kD3wXt9RiI1PuaNR
dWqfFYtn1qgOu8wnZG88KBTrD9Ji0+ibewYzwaNQH9aNHF8k0aosMwYqu7Y6ZNzSOzvsTZ6OIn8G
thCygHFh8i0ALlQ97L0cWz7OHLz40fW99y3jOYsVlWtjPo4MSs6RMnjR1Q9dBMOzk8lhP5NxsInJ
UV5yzd8C00Qz1HFGObHqVzLTNdUt0FsrNCCnNJq8F7N/zoLygL7Bu7gdyNo0TDKyLqFU8PGx5yLj
4OZORNIKv4H5IeLwwjjmYQEX1GSPHUVr9DeCN3Yl4Tc/J9EBHxsa79mdAbVaANN7HPGrJonNh8Ly
9ebDbxn16OWDqOkvutXPGvjS3iKghwJe5A95gRELTvJlbCcOqIhE+4Zt8oIc6RTT+YK/fgO32htB
fWfxDuPVwGURA/eziA9Y89OxpAj0nShM/xyq4NEdzOSaOQSK+LCk4GPuJ221N2Tc49awUSAYg1KP
SG335HrH17A13tJpjrdt61Vnf3LZ+1WfgqwtzqIHwMHQ9GmovGGtHIBFU5+45xFEDaI++qPeDZqD
awlid61kTXaDuDfeOKwRcqElI0x7Ndlc2+XwL63171WHRYeIPY8jgb2DUhQefy2E3KZD6FzP9XnQ
VJXQyjUP7v4CV72gHIuujdmFR2VHzy1ZwEeArF8lgaqbEFAdGwmkHX86sO5/tK//K++yOyHxLVZA
S1jLd/xTX8srkqZYmlqskdrjJPjrKzIY5ZRGVwRnLwiHY5pkJC6xslmn5UCpmMmjySiDe7JJ1m6n
3zJhGo9+qc416SeVZ9efwaLptV+JbZtm7p10GEaHmR+8DXK4aFp43NDDV4fPDZRfHLx4PxivTRsJ
EuzcE2GwFjgAV2RQ6z2BLP42btSqY1e67lv+i6IIr+zSN1UB9ajt+A8DXfabYImng9U4QN5T3Uo6
NI6t6uYHZyJpuMsO5TQ5x6pHppiXDyKVGk4z2ghTtKA36mC8SfPY2n723aCu2pi+4ew1CeC1nOOX
oGsvkwids+MTOeaaPcPlRNhHKfQ1MURwpc5NCL1FpEvYb3vNahSskwELJZie3JrcMpzOiRXLSwEA
RluGvM+1vw99EZKkOJBP7PWbNi6tF3MNlQ5HA07vowiGp7G04gPdDlllMUlcMhyPwnAgbQ6/Mt9u
98xgX0WtubkjWIYkffWbxgtvxItyGztmcWZndQHtg44v+5plbbCNhpy0rdRrN6yMv3n048SFznqf
dN1nh2ipDb5x7H5DtSkzLz1CXAxWTskGIWxDcqCamYDG7EwCHMOoAA1indj9Y05uIxXokZdUHOAw
1VsWxOyPG7JGq2G8jKSgb+GIItTpqu4QO2Jlif4drCBpcjHKCzIN1kIEcmtlzrQ2DYfAk7g4U1oe
XKdpMMi4m6ZXoEWXTS17i69UpOaeWBYgJoHWe8kGeNO2s7FWBgDTkjUiojbukVoZh9lE9dP402dy
FHC8TPGu7SX+RVq3AlWsl7HIsMgKZHWSemj5Wxb3tBlSntkLvPAzPcyO/yyZjW9jic4RmiWJglg4
UlCZtw+Y38JPcDzXpGZvmTR6koDuj/Az61NfTYh0uDvAu/rOzqkhhbCBWFuF1xLubR4K1/YuyneQ
BcTJLh4QZrhp5sC88bCLqeihFp6xat3XioXEMfWmmNLY/6Y8AByBF0D2E+GeblgDqHo2OlrslJjW
q1wwBJmXPAGWDTVCydwrvL039iUGi5o83s7tAXhU26KErdGK8ckFOeUYPAH8BijkxOQ+l2N+NCSL
67FUz/Yo5APmyVLM9rGxcXdVVkm+EfLWJPJfaA8+QYjIVoad7xm/RtsqLorLhG0WwjnUkvGeSuQt
U5LfSnSCG98yva2fR5+gMeA40wRl8yhONnEMEM4JGVc0E8aoEitOsZg6wibrVkYf5fvF8jOBmlu3
LkyuLIedCgx6U421eiakoT6g9sF5lD5SkzTbXJi0A1HFcnQava3bFK9BP32XZVcfpB3cY2ayqxap
zn6R7oxs3PYVcV1M5clAXE6eaq7fQhPYM7nhy6i6/tTn3msD7GolyhnzRQ74dFjeh6JWZxORJIgv
ElXSmVw2/8XpvjAuITVV3FvT8CiBRsQIXdCifEEuAwtlS9rVAXFLdClCzFlhSiwxQLgf4FLlzf6R
zVZBzZBtOtAHUolfQ5RxLaLfUE34HqEX2XrLzZj7/j3U9YGM6IjcsIUKGYXrjzOuTGCq1SCFmS7b
l3Ls2/PU0uuOyP0zAfJEDvVbMQzxwVgyEXEs1Gb7VmZFtaldiRhuyRQkDmKfTMxYvQkwV7zcuZac
WG/oeVsOeND8IWdr/qQQGZCQ2wBdGdWtHXIHkhh/ObMj6F9hcXOc+lQ2FFQ1s+5Dj2oJ0nf5SOzR
OpBzfSknaFMVAH2U5YFGi9j+hBXW3LKuIzayMw4+CGm/Fu4dsZ53d90JhWAwgL8bgN30dneZuk3F
a4MLtfSKFRsKcqdhENrJk56Msyyn5pwGlLBFFB5br5zWDuqxheaHCFN7L35q60OOGAIFpHNhAIE2
xoJBbsSbPMitK+RkdkxzyF4mNFiQufExc3Hf5cmgdlPn/BoG7r8QYPNGupF57nP7JxCn+EAKDHAs
AYtLe4GzUwN/g6rEh5mh8lMaEIdpd8F74iX5Y5UwLydG8Kvpy/hU290j+TOMRzhMbnWqrHME9RN5
SisudA/HVI7q2JpoXBsGZNAzmXKhISzyG+6U+NiweLAzgjlTy98OciIvUGLIYuf1zZg7+KYa40s3
O8HdCbzrhCbjaKa6uSzLHAbMLQ+jhzwcSYsmYWMzmRiBqk4SH4y6dJ1nE1YiUd4GM6yuUB4knMLh
W9dC2UMy3mz7Ja0UrCxyVrclIkZ4O7cfYvxSCaTkHgpig5Jkk7khDwgJMQR7CT+bwc0ojUodnbqG
8BkzF8whl1yMeHj8yOn8+N2QGM0aRFm051HDRpxH7HNqhQdF4suhUkukZE6MSBaMK64xIrp6znIR
jEfSDvxHBm7KNPe26/qfSdYhS6ZHEN+O5oNpIsKbSV/dzsrFHMvOuMcusAXZDXSwwWpBIPjrVL+V
7IS2xXLARstR2wXgW/WszLXHrXQU3fTFzubwYrl+j2VGEApkITyMm2SDVoRHfI33JAyf2tb9Sfhh
cU4sQ7w06EI6j6oppaSlbqnfRQyH3HXErbTFCy8nPuRJ9HMEk8j8QB3tJOQTHHW2J6XmtSkFoj/Z
LrNov90PFfLofvnYI7Q5NzSQn5KhKzccRSYDGPTh3q2tjOPi15R28isyMdOE4bQ3uVaZfrI5C0PU
nAkPg1n8YM+OXt+t9gzItwY3GTfhhhc6okDhzZ1irGpObjzx6EJhLNBumneTY/cgZ2YjGYEjiFPI
jScF6StRkPUZLNTjHFb5U1nD3meRJ7dFRuhNWpJPr7zxKTKtZiuYttzslI1BYmjMAkG9Y6dov2Im
2nrgqSKvaO84aJAwaQI2w0Vg8vGly833Io7560ZIA1YH0zlsCQvss3PcefDc+BfW1sw2ryW/Buqz
v+gaeu8w4kvak1fDMEgrwo0+Gsg6cuYn1FFRpHA9geo5ltFMqPWMDzmiGtyw220YMtlyEdGPh3D2
sRu4VnDo/fYhrVEElkNLPDiMjpVVQtTMJt0eGLD/9H3traHnD/xVVFM6COUReAALCGITvKgrv35c
lRlmg3s/hJfEVA9eWZX3sFrkpaMqd5Yav4d0SITfEH0GddhCDUPlXcqpZONffbbo7hZSM7veRpVk
bRRi3edafuOV8fJaSFkBNT3BBEm2j/sJ3Wg6hbvZZnS3HP2QEDEcdMsCx0rwmg+aNrTchOPg89yy
i3OR2/PGyct274fFcqXPB8/Ivvum19zQO3bgkG+1e5zMpNraCaU5K5Yn24hiZBLpOTC8H2NnmSdC
c38izvxOiytZqlbOAeSPwMDhbuOSTelYx6QzYcTYedDE3oYZIDUpUesALiEPOW5l/lzv6xZHh/Y7
gQ4QfU+lmPkF1tHue3HpO+u7mKhyAumt7QmaV1fiemSxM7OdwDPjRJiw+1DiYjCprZQLPrIAuQzA
00JCAgrTl6Cf5IALs2l6/6LeFsbjbcjFE9PtkwHzDBhhHuxMgCGpKopPqojGtZ+TTT3Xjo2dEFdB
urUfC8CGh4mYg32BTAMlCFtxA/6GrJG3ZhVjfsoPnhX26QdIL/OW9gHAe6/Sm1xztlvdfIygQ+Jl
CL5WmUueQWs9t+6E1KdaaIqDc7F5s7Y0+BZ2+QAu8SKnIo+RbbyUv/hUolNVJmKTLVCyoD7KWQw7
QlHtldU0xVGF2WNXxZ/8qNBrq0dCHuvlLvA0MkLBAeBl1XefdJSL6rAQNNI5C0zWt/bQgzi9pgOI
U/DDNtwdoyFB2LoWnQ9Ha3C++ePsPCrfynADLjtNS5lXk5p7l1TU1oG8twUg6Kipw62quL3tLJKf
qHKf0wmQnlUfx7y9UQMkF1cNmEubh0nYIZLFZLqbDHKEA6QZr4u9DnNkMVyb9P/pVWV1eR4USQ6Z
N55VJdVVJOAIPqq53PJRlcXBNfUdc6c0nQMOtnbVUrtvM9OGwDw13sXEujbErjh/fJlBWqJGf/BD
/L91bKFabou16xTmQec0tbE1vCcWdxLOa5gI1FYEMxlPQ94V54HN4Z6Ur+JKGiiDL8Bb1AoMb7ya
wTgFzxEnRX+uC+mufTcpOKd0eI7GODp//KoS2cbvYex7siXxHW0yGu+iulChuQdbiIcoMuMn5pP5
AxszOjQOgnUQ4x2w+DM8C90324+TO/dKQgJuWG/sjuaxtJKdgxrloUKadfGJ+bZWvRipRclNO1Pq
J+cc3SNQ6Riivjn7pxooENFVbeNSosc/4GFLAJN59sQAVBzE1Imt1RoB65R1VKEQlrn/1e9aLMXh
cmfl2tvILnbhydJG9E41rmVtGS9Dkn+m0u0QOE2o0jPUslyS65Q0uC3UgelBZHO9OKEihEpEMyXM
HgLAgk8GWcyYKhN7bUKNRpgszm5oZQ/DMvQyRvvWj4DIiKMO9lEXRC8BKpETzlr0pZEZvnBKz5ep
CN4BNkXOs1k5znNYseczRI7Kb1I1IbKttecxHj8WU7KOSO06m0VKp1JzNk7xZlHgvSFmDXmYKaBo
ui/2SAGte+f6zz0dOwI+j2wpLHpo4AvjCJH2+PFDQwzeFQEKwKm2rli3xPXjWmmFONINYwy3ynuJ
dXj1MYQsoUaeZ0YZG+lb777uyQsXbkpKVv8w+9vJzAeS3BiWzElzEvFYryJiqKiXnXjDMJAyuIGG
WL3OTj1faqYB19rQTz5IBmi4YiULw4Ts5slLdW3bn/EcEo8ycCzBlsO2bVg8eOss3teUXhsVRc65
UH4NOuLYKS+4AnSAC50lF8eKMc+5YH3HbiRKwEVSUwb8SCIiu9Ar+KQat3nBtMweY0zaQ1PPNwSD
2JxTf7iyEvPX0qqim9FgMktRgV9tMy43JtyBDYyMTK4iZL1ktj2RsuleEinrQ8qBztMWxkE4i595
5pXnZkhJoYpok9JeGHsfEm4ee4R6ja3P2HUKVwNb5PPHF1lY7X4ehmfVW865X+IziFXsDh8FCIl3
pzmos03TjKgvBdDYeRZH1r0B+e9mulkc8HuqFDuLBVF8w8/Sy59GpzoPuWHD+S2+BTbbvIjZ+Nbi
CbXzWhdjYnBoGHoAzrPdo6GY/QDycbi6+2gnbVWxELphQGuATVSvdQn8SAzea55dLVS/6MDi4Jbl
QlyVgVFzNJwDjwwLWT8naJU07h3MfUy96z52DtZsD3LKxZvB5bqRfa7q8qEOVXEeq+aLXQKWdL3h
+rFO/nCcgtE+SVW8+Blc7KWRLJqMvrHDJeIy0GkamlsjK1BGtjk6RH78hhyaVaGLb1Ez/yxwD+68
5rMB8nAGQ3W07ejqB2a1m3CLQIIe53Uc63k/F6DAp7QjYKs4fZhlP+AS9tgfS8O0L4XRP7Z5GF1V
kH8JI2Og8vS+qaXFy9I17FvxMuY9dqeIZEemGrX2N1Dx51N+btTATCGmV5eVxbzJ56LNFjC5ZJzd
sarZcdCgJecYh2rVYqSOWN87pCHt6eOsnYsufgOIettRKb/GCPuQUYYrXdgmEU9IaJsyZ51fFoA2
l8+f0m3CokSAkpblZ6Nv8z28GFqhtI93CNapm+1PCEvahylLbz1T0IvnuHT3gXWZU9YL0Cbltkwb
+zrl7o68KrknREfSVDDIrBPFzASXLiIEbGg8Kx/Y/Q4JSCbeRxJAanO8Nzk3ulGXuAF0u4Em+muw
dHVtOJmaziVol0knLgaUe6E5qFMGOEe6WXxglkQExMBBWHcOR6VNuFmd1xtD5XhBXEizvc+gsozs
Fz3Qzoylk29iAzJ40DnVGiQArptwT5swYI1HzKaSuD5EEy9uKtBTe/2p8XPehYApJpVOdNragqjg
obe/uIk532qpn8jlqpnnBZ9UCFs3BYwLuInpXouQGoaR/55gP6Af5pllZvWBMETsm6oaV37OmGvF
sB3+dezw3NWMl1wmw7+cXFQXIw2MZ9LDd5p0oz+GKZ1ffWHt8VSOSb+d+7Q/oFwjSXHxKOk8PmWf
cDrKI1T0YWXXlFZSF+92HZ2mCa90Z9Nd5AbxDapqIbWH8NsQvy5TUOSigY8srRD3iSBvfFNkolLN
oM1t5pWjGdtoyXyH+XsHqYIs3a4c8q2h35IBEXVTcO6gjs4foUvvglKdqLzkjqjAfmv22YDfnFFQ
LGS+RZ+OFO5b2PbDm9eql4KTY85ZRMX+1YYfAC8m2OCawGRLtBltpii/utaAudDLh20ObmrT96QG
RNZLWwrvGMg2Oo8dig1/mPWJ6/TLyDgrYgr6Mbm3ua4dWVU3u42eGk2j7c2sIlraXK+wwnUY+d4n
0oxudTLTO/hwBPp6MM5dAWD2YyLR2ZzhTky15cbIBK2UFN+B/Rfc0Thq9MExY4QBWK0u7gxVBk92
dOilTa5lT+HH8cWMS4fPyGuIaKhsjO4+6QLa7sLnZoIqPQxEaSlRkt+0fEEcfEWK32KQpGgJrfHR
KRpj56WozS0uHXjFOMhdv8VLLJqY1+1W5xikxTITwPLl6eSo+K3hWdnFW77k2viki8JZtVgv1gJG
y62ovF0XclS3LepyQbBSY/+C6Wcfcqd/A6riMs2QdE+VM2+HluTutAmcM2PSuz/I/DQS13lp0AGZ
Uxmc5li/mUZQ7YuijJkejP5jM0Sfef5/L6rWewbIisQY/+NGUlEekpl4PqY26QsqAQKUYoJU43wZ
H3nWvmRvSvAQL7R2evtzOLc/kobmm6pInKxYBxuJl3k/Jt1AdFa+ytyOYK9WNDzHdbaV9VRt4rHI
XmYzO1WWmx1bAz9fO3bsf31WrCDk1Ssl0KHHR7Md+h6kdGr617irmc9Y0Yl/2V53nju/NEsiV+yx
NsAjdkDd5N7bOHury2EXuqb1Usn3xjXR6gWOeZ/j6uINUbqrrChDqGEXazkwBbPn9lWr3N/Zdcmw
Qwz2WVjFq+lyOXv2zEazg9gbjPOXFAjx1lZfbLgcPFKHknVtBj19GDFTTxQoXp/tM5aBJxPhTcxc
07ageRQt60i2tJfZk/dA81aTrjd+RnL6y09m2kGmbhe3H3cmR+mXvLSegpjZTZKXpIsNPFj4iIx9
VEbNHXQ9JYq6cHeIaxwhPPb9FpJxTlU7RyB504XcAij+aQw8iNm9GeyQZxPmMiJsjePwi9FOOGhR
Hm5EmqKjbGzj1KdOzTCOU9JrqTB1DnR69Kvya4mOEtLdTKL18v/yzGQvaq4ZY+YXbRTAm1k+rsuZ
fkIuQZ/29NBlNGlxV+wrNd3Bz/RHVOPWtUctGetpuHMfRntuddBXOBCAkHavfvitMiZESsKXCAoZ
mtATIbdnwnqVamJO7VHLdyTbrhyYAZ9V8T6FQcyurWAITh4fZ0QVnoMurHj2Z+N5BIkNvcF9pH1j
CMsKcK4nzLPZLK+5bsEh+TFi9djgbnRMZzPWxJ4gS2Jlg3AommMKkqpuHoYssy+m+EXS3x9r7SSm
wveS7sVvo/rZHT6jt71r3PJkUTkzITDujz5tmX5H5DiiXWqfR+ycZ4Y5d2Oa34cub58Ce8sA39so
WSEAn6ER9yL+hUuJVN3K/pZb5osOtIci0kt2m1EieJw8g9CHYArW7Wg/QAbatchd91EcPMSqe5YW
fGSajy1+b2T9XOZaG+9+0MhNaIiElTCtRKXoyY3m2tLb8l42O2EcENo5p7Hh9glNcaa/IY7LwC5S
4GNz86zZwx+q/f7RSeIWCQCMg6nP3oUpAnYP62WVosU87ETujhuRmW+tQWnO8t1dj/HETR/1rA+M
NGMm3iELRJGblm9GGZHtzI58J5N1XCpvpYfqYmZASsNQe9ePXwWBcUngPB8hKHREBqd2f0Df8WUI
XIwcTAmUvcDzqzBgtc+Xj199fDHmxjz1lnHIxzq4BXmGzKwN3yvbxkfbpFV4K/3h2BT9hEBl+bNu
+bOhAePfSp4TbFvREWotcKA4hH4uIQO3jy9o2oJdhx7njz/z50ns6pYNiSPH+GYGbnyj9J+PQZDd
McPHt//+849fCRPozdzXxCs4O8hPjFO60o1PShcXQvPo0IrqJw9yjtjKmZYaMlm3xARv4n40d/z7
zjroO4TRDIQ3FTxgZiyJecIu+mZNcIbgdVVrE215byRLanFebKy5qrdiYQSSYTdv4RTj5UJL95ww
mryQPrwRpvek9RwQTRHFB4sTwW+Z9zGLv2e8s2uDQ7Bx01uUMyGzff020HmtyiJ6BaL5Kx+iTzZC
Pjr/E/PklqXERPNcMcppJxvZcsT4vZZnMbJayewWq1h7coqM9fTwnudfte6/CZZ/XVCLw1DtLYH7
MnU+p0KxVgubXR3oizcxLKa3o2rTHZnzefDUsEdNFAEogVfF65nJ2Yqkj8bxUPzhApgMD8ewCtdF
Yn4Dc9WswrdOfHfYF9FJSRyKI7m8FZF2og8Ar8UJwHPCf2QPYinvUgioscrQmVhiNfYHKYvxQdb4
RqT+Oov0NDkutj6RIalwncdUp6x4y/qm5n5H24oSE0oLszXpZ6yjyU/1/TJczH/NNlTdo89InEA/
H4ts2t2Mw4iy+7OtSgfdCvVBTNGIX4w5XpteyOiqFw3D1xzXiTnlDcduRbA27ptoVhBs+DfNdOkK
m0NiEEOWF9/TXgH5UvBC+pk0KMPXkI62vA61sUUyrpwJNs33ZCSjHDXvUkiTk+UJLdaDlzC22bG1
oh7OQPJbHSnu7PNocuz3efBhJ8gltF09eyX26zl6J/ZRO8t9UZvhGjQOifKl82OGKoqdIkn3oYu0
vQTbmPmP7I4rVM/EGJnJWO107Z8tG3RfF3jbRrrTGvnNhJ9cvbisiTynZcSDIZXsBfXTS0CNOmxN
G4LlosbGztIhGgU/d8gCe9rYfr4nyLFdT0NTbM2uPfG3n4ce6xZs3bMVE1zb5E1N3yWfQ2zGS8ik
uS3jnhEoSKVR1Z+tItmPaojWPDt+Ksc8ULbvrIRMx6FNjpzwDOPDHaJZPgFyqbfZXCESVdUum9XO
RbS6tw3n0XMGNgoBLqse9GfQB+WWPhNDo33vaqaP0s83NsTLralahFfRT2eBwjRQp1hWgvkc403n
NcGm9U1M7E69t1T+gDtybetRs6XP3F2bmG8sJb/yvkblgz0aXOBIn9cFBLSt2bKg74wtW2ueMQVj
lLIhECfAK1MYfD4+koht5xNlYCXNMWybAz0nMfaBYglTMrRPegtSHin2BoaYYYrvDWhRnn9KrEti
czZM0HjgWAu31m7qZ21RNjf9LidjettHBXtD2WzyBvbinCFMAvRZD0HNgp54jHLkURE41QW8FegA
yHW4sIkiwRxRabFBU7eNkDdtY7dcg5B+LNxYrn0oDuvZwL8RsdaZOkNyEBLmqXPmW56wb6xDsfKJ
GScNauzV4Jnf25QoZjK0CdWuUxbCeNGM8h3Br73OSob2M7x4wgFeC886pBmzlBoQ5YaF+zM+pHwF
LqeQP7IgZbsyfUPZ9C3hRFs5RNYTbjoeQSro3eCbb9XEyIcJxoqwyk/wy8KV85J1AtsDgnr4TQfH
aa9FxqrW1wziQMNiVio2aqk35aDaY6R7nKQU8aY7JPu+fKuRvKyHFtJSNTfP0xAR4pOjpCyANaqI
D1Wbeieb5Ehj9zmOk+8iBCShOIzzetp60RDuTdd7mcYzKXZfLU6iDUyTEUyLfDIZ14cuw2Xp0vlG
yRfcJSEMK+tHWQSfFkpj7GG5ipORQr2Y3zIv++n0TUkiLTBb9xiU9ddMkxoP8olVw3wpamA1DIcY
RtTjpstateuN/i4aoCqx4UdgXczvmR+3m5R8I5qPAlqffkcd8BYU/XDUrfurn72fcA7EtkqN3VC7
5r9Yij60738VpzmOzf8+bE82zqK/itOqIrPJmCgJGkswYU7u51KX2CDIu12HAyEQFqwNxhIWwTKd
v01SbHiJcU1o9DfYhKOtBBKBWFKH+4Dq6J+1c+I3xr9F1IGjFLpejcjXkd5vEGzpz6ETsks44VGz
j/Uy/tJeRHJgKLeM6Jnnp97Vs4kKZqIF44Hg5d0crTPNYtYQ1GXD7NOiZOJCwoi5t6anf3mBi0/v
93dPO7w83AUcheZv0r4eVF/XeIF/krR5AaYaqokcofscAejkhQO0GUZAY2wcP1ClqSZLyC5u//wy
/qYx5m1yTBN7KGJj0OS/fYYCK6ERID08oaZhSTEnwCUJjMvUW6EpOtPlwyxhYPpFmv6LvHH5p//6
BmBFc/lkXNsUiKV/U1tWgeeUqIMhLSwr6YZ1YRxF7lYNeHjmJRU9IFEFhQzstH/+ma3ls//tOwvF
+cmVa2qpfvfCCbeICzJcFCuoqHpA9nVqB2Pj+Y04tEG0nwbgKaIZX/LZ/QUrtyZ8+Y6Zn2ovwz64
WPeyMSWlDPvBpc5H8Ppzd07jur8qVXzLNEU8Wod/k6f+7irjkuadck3XsWzJJfO7PHXKGPl4VMbw
ZGvmK8Z8GhYFQcHSYZPYsr/bYs2moD4g0JOQOta+NadwYVmh+1U/7VAlxoNVXKA7nh0DAmndNdMB
m9Rj2ZbtuQNk0NXo9xzb2LM3RkQ+v2eDCw+4iVk4sJpYZQguLhjY0co5es0oOkY9QVIoq2ny1Czx
8s+f1N+vTldpGjLXdByLJeNvpsUil5XJO61PHXPjVcMNvDLtalv13ZfGphKMagbAwok/1zoxd//8
vf8uveV7O0J59CTKQhL819Mt9a0B9XujTwL2Uj6PzQ6RJm4Ux984y9j0n7/b348rVzmecJXS2I3+
5sHSrW1VqCX1KbKMn0NRvtY4rj6m+4nIYGX5P//5+1nL8fLbPQA11DbxRHFZMRP464+XVFnF5KNQ
p8T3nW1kxCBr671oZE4o2jLsWFYEETGX68B4Kss6R+Zl87QtXIaAy3q0giB9tIPy6UM0mpVevM5t
uqoB61GhCCPiwJrbQD0ETXWihvb+5fiw/n6AulpxfPGGSZtf/fYBAUPzJzIN5SmMDQdiPOP7uKnv
onOD0+h440EI44vNIkx7vFwEVR1pziMztkWOOLgoREowPn4XrVI5eawz9BXs9icrKoOXOX/1VTXv
//lN/x8uZ88iOETwtvO8//099yxYEXOprBOjBgb8im2HcknBQgF4FH5ByumSUcEoPMjM8z9/a/E/
nHlcyY62GUCT1fH789BheMv3zqzTB7K0yudpJVyUOz20C2GzzffrfrqK1iXOM27ZdS2a2no0xxUa
v/5frvbf/drLUYZBRrpkBylMh/byav9kbenNCHSgp8WJBFnOq0U9NC+anzvXX7ify1e6cm446kPD
MYp/ubM/jHB/vfY9XDoKQZ3Dwubvx8pCyjTz0DyVpvmVmWCJcsSevih3n9np0xyxgrYVCVeZv6xw
zBjkcLo4/kP95kSQOlJDfK+Fc5i7Qj309onJPZyQutzU8wL5gLq0i1hcPoxS3EHHE/Dpy1PgdeIM
z6Q/KYWX3urNfatyvcJYONP4t+IWRMHWZs6ywjCidhm8NzS3Gn56kXqbWGZP/f9l78yW3dS2bPtF
nEtdZNzIBwmEhLQkrdLFC2Fv29TVpObrb4O189jH+9zcke8ZjlCAlmrDZM4xem9d645945RnmhKr
j9SYCUAPGcHIukc1Cy0P/1kMNi5vmaY7QuFappSfUzl6AtvcHiAi6KdRCY8RLAQOFDexoukSparp
j6vBNKol6E7D/HkataMExneUiuxJrJhRJrWXdhgX+mIOzc6WFVXay0SR2oNNLH3+3EXZvW9jhdVZ
qfzN4fJvLth4pFmykrujsoDYBrNfDpcSDloyS6ERRKNun5fM8FEafE3j1n4cOvlsR8gwshnNADx3
vOxGt4LWX/qJrGR5ETSXKbJGDbpitc99KLfUCdAy0ixZc9gb4xWkBZyOflH/5oMbfz3jCclilMXO
6tia/bslM8oHZCvMAYNNJmqgMVmk+UcfRcbXohCfbWkOSFK3HrJlCbE+5fSky/7eOSTYsnpQXpDQ
AMqkkYfy4RICf6b6rKEeFBN8ckk7ZRHGSzN9i+hWeQNdPh+zM5ajml5DS1tLcT5qKZSjnSIVOmQy
OvkmMvVAmer7NrPqWPdfSDgudQZGZ1K9XE2oIdNbBlOtPU4SvZBc/CHwj57dKSdLAthrf2yo4Ilx
Btn22dZqTCkFGYTosPh+zO41fuFbEU4QnnGDHasOnZehjp/+Zkj7ze/KIAJswcAdx4DKSbx5d385
KuSmjZfB5hKW20eHYs+1tbrGQ86Gv8hZ3e4dvk1lVY1mlV5B6yKrd4oRRWQOKTEi+5vRXfnLJZWM
r3V8xULE2Kb//nmapKVxKeYFHLoxnqwWSYVleVMli2uiU0noHrOurPZWje4RzNQhXlCqlxaNN+jM
7aVPlPhvZrp/HfX5SLiaNJzdDlfL3ydQ9qKiyaZ4GKhxoiEzhWVIvSIktgCigkJ5RkVeZ5ny/EC9
fz6ZOR57eVDPgDa0v0klUv4y318/C1pjRdbWyavx25hf4M4B4CvPgREpK4vHKE9t1/gJbUAANfyn
haqK9JW+p9uZkuJaPZ9NGutblOWQzJriTl8/5Dm97jasdllMJul5mZbPf3Nc/fXqZDKhWBclmJtY
IPy+NIOcm0xmbY2BJCBT4p2UT0UkX1DHwqmk7XikAAtQEc3/LQydo+T4TcWp7SRFfJGSJ20BrjFa
xmscCXECY9iT7m4Xl3weH+LDhND3qW6mYjWPXwH/1s+MEMWZjiWGo7H21J5huMra2p31THhL5XwK
S9LEF+SfBBiFB0nuCnRWdem4cYkg3Eh1ioursDpuQtgPtoGy0Gx9DaW+3lrGyWg0QMhzYXmd2rRE
b0TV2YgpbaNMOwC/tfy+hb06KFZJkinDSs8s9bBUZeISMDDfOKdLqpJjQG00RN5I/EYFZO88abSF
t5u6m7vDMFe6vy1AKhp6qF+17rLglsQdUpq3BUChO3hFb6mvysx0Ps2iVzARn/KWJW6U5J6kd8oJ
B+cPIaMHGbSF2PhSPEQxTFmz753bNoimFA3Psj08z03/Sa4WvBGSN6K0uiSK9NSqYPmjCS2FpUcP
Uf2Bhn+K54D0bxPK1LaSTkLxYypRsKcO2U41V4J9uUTKVckTrnFFeGx1Y/qbOcdfD35DYaWP39gx
NDgs62rjl7EqKXHIoOZqgyTTWK2Bnlvn0PXo2XiADxDR6YvM//Oz31A47XWLZEdO2N/nm10kq90w
xSKwM4AhxH4/5P3gnFOpzKEfmom72JrfdUBGVlVWgZnnXa9g9KZ9+e9PKvW3BQ40AqZaKldCzGCG
/JdzqsT6oTTC0GlNSy+NZZcXTiIuwQYFW2S/PvYN/WTG4YOk97O7+jUWbPon+IvOW5pJh1iMtMrs
8SFJyq9MRCgcq4QeIHScpIK5k0Mrf4kfNdp/boUymwAwUFVZ61XTpP7dSE+A478un3S+i6mZpsZ3
AbnADPZf/z/1nE6ljmg7iKcmcW0pVoKlMOSggEBW7LZ9LItKsG1lZb5v6zk5jVa4BCn5B5S+1007
RPK0y+0iP8ya9Aacegm2m4RZPBL3iYmnMKAWcb9BJhbdp4qZQdMtgUpCc9N0HRgopOi93GhulmGg
uPUzoIyFZkpqakFipABb4nr656aMMkUCAUYqRKUFaWzPnmG2PwpnliBALhPX97bfk71FFntB1gOh
BAOypVwrjrqRHVMSqYMh1cMgR64d2jVfewLh362bM2YhGhJBud5sWw5odtCZpcwt7mQmq5r8WBod
ZhmRPoMtxi0dkn7GWjQ/Tqbuq7aMzGaKn5ueixajGIq55qXoCoTGpPjSslp8K36Ni8jwrQY7G70E
9OKSmexUEb9szsx3+xV6QSx3hBwYE36gfqYtU+d6cwdlrsBRCbUChqIOiq8TJBxp2LRAW1QRIDGw
qBNaEpXmxlOqDMpLGfdui5bFm8KMVkFOg1WZdXF28AQRIM3uXNj2xSqIiBkNKP46KJ51HJ3H+q6n
cNrqCLJfrnfxscMotn1KeuAPJb33Ewi6ZC9bpfHcQad0nYyjgeULnXkkQq5Jas1F0qr+kiJ+YnFR
I7lXgdSIjlpTVw73MGzklzSSHT9COyx0J3zG87/PGs4hWWo0rkttLbkx+B3UfvpDBNP21qQIZis4
yHtIK+Zps+tw2ZJ20UjrShIDYgpiwDDpYZfHrXXkGIwAjMWIVzWp9ONJsF5oWU47RlQd2vYPvLNH
2M/Ky6hDCM+aSMIDSkl+royCaEplVTsZFyNDeQa9L/ZBRaY+zi0iNzrWT04DSywLzRcEY6qXoq7x
qwI/ZAYMv7MTif5P9EaN6IbVijKUoh/tPFZOaqEfIxb7aNQX1QNUHczJuKf1kZWN8rEsjDe9LD7a
bYSwtI/xleKKP6m9OEgkrx21SMHKB7bVlLH41zGuPjGoHxDOMncuc90bhU7ofeyNvGnai+nOx9x1
Jvb49wqlnCE7tAWkUVTqGMmeNmPqvMpyp8Z5UdF30YShlmkw9buUU3+rFKBIpURGhD0iryIV8QNK
2MYfbA6jzV0corC96/C391JiJn+I+IscLabvtErujzH6vlnOIa6DxsbWynIdlwHH66I+LihjXkY0
4oDy8xhxErt50z9g5FEYbWUT3QjVBasHbLyAzb8nglm/NkDsIhciPbaNfHEMqTxqA75neFRo9jD8
eTphALiwQ+0JvQBvvwh4m7nlygAzU/Ia9rpp57uUK+/ezmh5Vid9NutnyAzRvhZNT/NEz/faQoe1
zFf9EdZbUldIQ8NyioAgP+pR5SAaitZL7xwhtpWRQIr4QrEkhvPIKNTKnBDk00sHoWWt2wFDcAca
WA+mCi8YbuDZgfj7wKEw8AE0FHo4C86jP2ffCUSKzmj76oucJKsyBcNJjrDy4hCYqIzdhVJv7lGA
dPaNlWoHEsmsfS5V0ckeWmaZZtS8MK/dV3apPzJjwrLitA9l1ytXR5NSPBFPGHeKHWYoxpi2hYo8
dA4FFX0az3z/GDwOkC3Znu6pUc53FFQxRwBc6NFqDoYe23cpapVbzcnUsJzdR4gxgwQf/FrAHYOh
kS4pzMEwoknWyx+reqImV44vmeqEXCnn2e3q6IaA2H7Osj+4MNBhbTUb5C+rHlaSTaRi20TMq/sd
JoshHBBC3Z1JacmMMZSD3Mxww+MyD6Y8OhdTAATIwlrSfYFhI/yk0KJ9VGcwupElnavKfoLtCgHY
+RL30cnBJxNkDiK4GfH7IaGtvTNzBSSiGFbW9GvfavsJt9U5QU1+HIY6oMuYniWDS5xwjBAPSI2u
0dKZVtYMKU9SFh1qqOEE3jq3qiNUahKy8MMsfdRLSn1dzYlf1aXuSjKetB6F+QnuvXyK5uKVSz4D
FRpVfu01FslpewxJ6Nv2zIkdLEjT4OY0g/2oJ0kNTtfWTU1rVES63Z5rpNPJDmCr1JDmS/Xq6qTa
jywy3VkjzgVdAC5pYzK8BNVUGdHvRjhbneeC6XITumapfw6bWd1BQ1APnW0wb86zG6p7/htSEola
SA90gEecX5If5RgFcIstV1qSFNpgJrmkijqHGNuyhyum8MOlwSvhwE4V8oPay9qVZQtaNfg0t1Fo
OPmRtaJNgrxP7mXlT51wCWSwLwjoeq8yqviAdEsmJY6fvstJLmiy6WRoDZ7z9aVpCid7ZaW1IN0B
lWZNzxvRzWIItRmDnhs1SkHG9RPiibtuaMZzw1BZEERzX+aq9MehG/eLMDGcDBkWn7C3iVSUFY9f
ErKtZeClJNIAy0hyAWKHKm+BLCg7b2Z2JezH+mTC22iBVeLXqvRdOo3DMyq1/ab9rbKENktsfCks
E1VhmscnR+q8JpT0h6LUZ08M4s6S8puaNEcbyOVJkV2dqRQLo+kbcg7ch0X7CNeL4IdKMY56DyY1
i64qNe6b2s6E0dShm0f5RW1l56iKQt4vGlJbWJUEvEWj4jNF8/pkMY8t5omdRemSWhyrjpjAJ3Om
zNC1A0A92TwVWQNIrtGft7ZM32nZyZQEuWlp+VmTUXB0g3khTvCsr2LrKdKA2WSXKtXFSc162slh
hNF66HSEeeN01HgXpajHM3QtP4li5WIM5nmx829NlzrXEFmQRoHH7xZxbyYt42uEM3m1Sx8kSujG
y7mcnfqKvgxJsV5LJzrPQF5kAa+PnyMB0kApCILAnD5VhIc+GNgnlFmxL40wXZtkI7h945fNWd4l
aIyaIvbE0l6I8bNJSIUg43TkKK/NkK7WpF0/ZG7TKIo7IW31JrC8TDgc1aOfj6ZVHon4rGPXLpTH
mupI2v8hG4cGMYIuQvID0ZTs4hDmoCFjuNdLrPdmjfV9XC2MOETxCQuNRl38FWnxdKw77Y6itXTn
VNSIAPowYJGHTh5r9F5pbAE2uK/9RDW+JKGmPRhLuxqV0pMq5x/DadQP9EOVXVxglbDw+iRy2Z2F
ZT47eb3P9FQKwjVV1KxYgWb1+FxqrXzu9ciliTrvu1kvKRa3RwXbr8rU/Ina3ksxq/I5X9CrjGF2
ggJr0N4eBg9CWXxFTnIYF+zNAEqsi9J3GE/GIQmoPypk8TH6UhYsWDAbd1NK3hjGRTBSPLoRGswJ
aFYnzY4ZQLrs2i+Gc6N0YiYIKBM6gggsafs17fCZ6l/9aD5ugJMos6b7Ng9FNH3IHS2+MN/XGMaR
dEtNJzyJMx9Q3AKy2orQFPYcnAvpe3rXnxB5tG6k2cOj5IwneYrkh66XWpTwBpQhwySRL7ZuqawL
XypIhAoXhHcwCxCqtMlXa8iW0zT2OFad4kkoGRe0QnqWgbT5qdY6DPfAJBdjxAyehCdnauqnksQ+
TSF/kStndAxr3msasg+D1j43BSHWyhg+US1CD1Vn6m3AZE15CMDMnLaI+TK7OLYZqxa8TVjzhuWc
tPJyU3vAA+SGSZ9nLb/hROpNyfoRxtCR0VZ9YT0suULtLomgO9osVEG7TDmJrGR+o3Ns5KupCgdY
W+M8Gsx2vGj4Q49mY3+FDqDiHDs3HV2yJZyLIKua2tMNR8O4Ad3pXQTcAidAPEo7FXPRDhbnGMDx
eW0M1YudmowreOmnJLYnWgH9o60V1peRE8xZsAX1eVsGEeLIp3oNIGQ0OSWRjf146lMM6uF6zWCp
NRVxkOofzUZiPli2SJLrtlbcDsla0NZNcoqL+R41S3XQ9SX8aMaobSZzN1bpcI8GckSMtNWu1sJV
WSD9npNYvYeafnMMsHbKqOUXctqhduTOCwzWc4K876FvdOoXs3g02rp9HAYUkUO9wENn/bAdtyOa
8P0oYLi0Pcrf3tKmp2kUyjXtNeeNq4/jGTN6eIw+h7kGSDCgj3WF1QvXGefTIrHOY4X9pjujfpYK
GYOlrJY+/zMfCGE06NGt2M4U4L+DOrQURfS4ImVqSLe7OZt0AE3a9Fx0QAvGbCD0B2M3ZUP7Obc/
hYsBAEVxnkfwK+9cEU5rsW8XIoK2dkGvYnviaMO8WIW0EUvALa2+IkozsaNwhuaqnE6F3HGdFDqI
mgFs9ZppW/XMB/KGzCo7zxbfWQG5pL3qFy41M3wIFQFSXf6glOF4dFUA2oqC8Cp1IqhBwRURToZ2
SBHpPZDfckDMk50Lmk2nzuou6hQ3wUSTxTbEnZdD/JvOSJizrPY7B6nGJHeSL+a586tQfi7pAZxn
CtJbeWtp4z/KgR6ug/N1V/RhesFizdCsmi+04F/Gcr4KCVeXzgxuLtsUxyNcZ6mNUagLvJ6KT1RC
S+INTIQ2NcAC48Fp2rz1wtXVhFW/vdXN0Ppl5OCzUmzSJLrBx19tH1SKX27St1/UrtdAkg0L3QSU
O7shWsewcpZeZeTLkcHKwJxlN7fVK82y6VNuYEGZD0Wem0xtyaYIR+TtUU1SmF6217HrsgDuclB0
eXW2ib2IugZMbjTh6NDpglUa/bANkdShn/WQbRGLlpFyQgnqChPnUBqteNRSJpJhKr7OsTMz1UaX
ReoshMsC76dK38VMJqKUaTCch6jTgiIxKJhVBqT9yk4uRkFq1xI9TE08HjABODtBqwQJOJgTkyar
EfMblsCj99QtsJtN46m3hHlMwukaIbg8Tqr6wxKz8VDI9mW28UW0Op6UZk7HY4ws05Ul7bOO4tgz
WVGwaBqW/cDvd7TE22gzNKgal/V+HJ82EBRzI5kT39kpkNk2zARSc+UazsluaGLxIBn9CyFbgHo6
AenTNomvaojBGiIlJ1HqEI7VdBmNKbBZQwQ1CLAeZZ2H4jeDqmWKs5WqN2W02yfW5xyeq0G2SK6D
XQR25ug3fLnnqs8nRLd6dKd+v4b5Np4VRbLbWcgqZyluLqKpiSQVzU0hUO5Df0BTvqvlSNxahOiA
UvfWsLTkMRjnaIj5nwcPcQiN6vMoeOBmPTRG2KpTX94yrEKuEqG+bHBV7DK7e2t67WXAhozNaAZ2
ou+tNAQTBoNoz8j/tZBiPGi52jyMvCdMbuNNqpzPzFV2jW7nPrZaprkUNfxclBho8vShaeGnr6tM
Uc7vhdK8NrVTCXi5VWi9LgbXLnmtWhINem3UmAlvnz+H2ncFGBf2cNJn7cU4kkinfrDDL1AUv0YT
nhndGkMvVsnayhWW/ZOq2R42S8UN2y464Gw7RrhjskVrPX2AHRM78QPOwW8QprFuUBjYmUpjkLGG
IwjBNG419SXTKIkpSm9+W8iw/CwtWvRQxSWrHVt5ccgsbyPzkzYYw01N8pOQrfycNsVTJFh46ZoO
9yWcHsl2l1BgSSTiEmyxb5PaPiWdem77aPbaUTO+DEpieNJsnMys1G6sRS8c8pXZTifUKKorEfez
22ZwFaOrktC9SFAd85UcNzeBMFpDiaaki/xFtn7ECvUoXJkYvXtkAePMuUpy0z62WL9WI8OO02of
W471XRzN3UlbhglnlVR6jjx7DBPJIenGszrTAh2U5voOglwFZMCfJjcNZQ2DA1WJKdVz1zKovIck
GQ5Dj864rLCzkEQjF+mzQ0QmZB2Eg6h9fbshZRj9W73XpJBY9iQ0McykD7jGCNMLlxL0DhahZZm+
WyZwvkVOHSqCU7x6BdcBvf1Wp4k4whLBej4sXyUfLg+OH+c6qv0YmKM67ictHtwN3wVVAHbShGw/
Urs6GFWKtZtokkZxFpgUL3eZAdDFiCZftwRVWJZ1dlm3vj4y7XZyllNcgswBPW+JsXzXDZmnRlUZ
DF32pe/M5IGpfLMTpsa1i3nTKa66x7FztJPWWlxSZnkrmlLJW++TxXxRCiVyNaMcDtE4fBp10R3G
Li8JGyNtEI678Bx7ZKE3rRaVbkRoE7fycbvi9x0kiaoaDoLVVqPhC+OYxIYK1G7Ki/Gj2aqnRMf1
bMlXTLSyMRFeRSQfQwR4MawawE2nOxJPa2cJOqWy8KZeJamQQZZIz/a8yPLjYmfKdRQAQsgvxLE9
jpw7LETtdbGTd+FXMUJNsEXP0dwA2bCNttrJzpgGOuiv/WKbfr42E2W8eSyjRuT0VePTP9FONfag
3QIx4xguGKuUsPnM3zC/qL3XJYlyacfmqo6TeZJmDODU0u9OUN32EFtMqkUkpI44XU5pJrduq9Qk
Xprtc52r7VMuUv1U6B2lRKm4i6s5GvqjkUUXYVd/yHZue/WgN76NOIFChd0fqPgqLw2XqlNJ16MS
1T03YLmNCW6+kAsCBvMTkub5KcnBW5AKt+o3kof0KW8IbDL7XHEZPu6WOYMLGJtor6YM0Us8mxdm
osN8o4bsagKGRwrt9BHNKk26xpwJOhxbzsZsvmm43DAOk96HD1J7lGwGW11t7WMIZIZcUByNrJUN
WhHrkdtAhcHq2/vATwF0GWVEI7zV9xWXXHzYI4lPk2oRZdxzXZNUytVOYn4a5292jDtLIhjsmhLz
fZUB1IdO+bk3KJrM+UtbqOqrOiy4TdE/gvWoz6oxfGPNH7uYpgp6Fkt842rl6sSwXVpAJQcN1/aO
sjZMhUh/EobhLQyczxWD0RzbgcGkiUAg/WtNWOAbeoOPtlIT7uKI7wb1zih7tUtbu/S9HD/oDMgK
mrKL2tM+sCm3HI1y+Q7cOcbaQIQdKm79LQw/sSJ6KagYPVURdOskzm5dn8t0MpL5sMQxBtMxISMg
As9aUk6X0nB+FrXM6dPNBh7vpicycyRCbaEmFZtR+4jH601lCvSg1RdJTWRfIQGEVJ446+kGNW+Z
0bfEjovmk71aEcKxnm5NU8mPo1J+xE9X3+eq/VH20MjUMc39bJSsD8usroS6RbpWM96PbFz0g8rS
69j2TsoESmqv0XTvoSBVvpWHrmala0pNhqt9DBmrSGDKMCY12UWgng7CZKEASN7UgkUGPw8yWXL0
dApdDqHKsVo+j+n0Iayk6RCD0L0Q2HjW1tKIOQ8Ds20Wc0Ul5is6uvmqMpS50jRR1e3n16yP9Psw
88I7nY/WNCOz3byjCd03w3OMZfNoDjInx7o712H/LDsn3czlW05qeWVVymsUj56lysUnQXfFz8FU
HESldK9WU5yY+LuDidt954V4lTkeIdSAipS+KPX8aQR68hY72MBtx/ZImjXyLrsUCzIypzBOVgd9
ilW8bXZnMn2BD/PeOECIfaAlneJ3AF/Xm57/xL/v3+/DjhS+fcY/rtceWksfbtWZQKC7/ZJ/ML9R
DVbrHQkdIwFnJSQX2kZuxwwicZM9MHbDcxiFoQPMR/DG4jLat2R8RsdewyoWLqpZX3c97+pdP11x
lu2+ECmwJ8XKmzz1YATNKbkn9+HN/qj9AHvDrLc2AQtSztnjEWU3fWo6rzdofXhZcbC/TrSrjvIp
P8/38a6+tJ9Au9OMzPBEkeMh9hSuQ/LeKxJAD/3oU8vHvYoSBAeJfI3nYiZrMH6J+/rQAkTDLUWj
sq/t+ggIcfDDtNex4guHRIdZOtljecV2V13tPv40VsXEiWp69K21rxkTgR3TWQk0aGYdo7K65Nkw
fqlqYAD9JFUPM5K7ez/Kb0tUHtpxyD+wkaJMqiLmmEn+gUry3hBIEDIjbvCW6/oHbTCpmKVMN9Py
rGH4KPkQzx+g1O/w2MyHeze6ODKDewa4Kny+W4/4Kpt6NF2jnZtgu2n0ugkacJ/vu1acUkescf2k
aioCC2pbEDatCLbdbStrOTT6orgotNMCOl8XKb4UVG4PjTpVgVObFf1ytn7bFXRHjosxuCnhgkFV
WJA84qjhVqFfdphy+2n7yxKaxj4xBBVipSiDMNUuFg3Cw/bHsBrKoBmiisTB4jKOqvTL/XVpUYTD
g1OORA9uN1EaFpzc3Py8b9sCa7MO+1yzc1zLyvqebcn1OlzCZtlvH91IataV9HT3kVJjw+nrIGyj
yp878lnOcq32fgXebTGMP1+9bZPy/X1+uy9tADgpIhd7+qSvS9nEB2GpGJnaOOlcLmgQoaSmDFj5
lITf5XBm0sVHx6gy9KgxDiEa1Wou/3qz3RdZIqekV52l9VffbujHUjtNnIzbyZzA3UhIJDSZUZ+g
ayhboquCbH2jkfb+u3bwf8n+f0P217gmo475P//5f/+Y/iP6Xv2F7P/afYl/pfr/+YQ/qf6K7PyD
xiMNOXnV7Ws6Kr0/qf7U3P4hm8A3DRizeAp0RB3/RfVX/yFD3zZtU0Z17GypWn9S/TXrHyw5ZE0m
p23N1lD/R1R/VN6/yRaJ2iOASdZQlmHjQDD4mxSIABXkfrM9Q6qWaIIi4QRXvB6Vv2yaVr8yMqnR
B++bvz9Az30iMK0e+0W2FHtcKncWVpQNQC76IKAxMo3gPSrc6T21p2jGg0aR5R5bCt7z3r4IFnqB
Huo2ReDlx1RJyb2ks4uwAZJxS4IIqEJIP5IOgMicIos0RHX2UwuE0TL2wRinn2Jp+RgrjP5AoJJj
rUtEpY+TrxY91k2LvGZHV1oSd014bjiqd20yGst++yZ24ZQEAK/fWlIqe3neNnUSZYezvdCUg8yI
+ZKz8M8nsJD+r5/il5fZnvXLr7Q9artTNm0ythfF71P60B4ZkVXABcUciChiMwQ+Qy00fjHWve2u
7SaL1Cqg1lf/2/v0sWMk2B6YQ37/c1MnTo758PrM7U/b03/ubvf9fJtye+K2/5fN//7df37AbStK
auM0J2I6dRRZA9lOarojbA3rzbb18w9txoD3c3fbwp66phP861N+vsz2lG2XWRrgYhYV+3/3YJxW
AP1/f8X3e7enG5HF+2ybyZqUQ0N82/ntM/18v+21fnurbZcJXruTVB2w+j+/Tz3p/Prbfkz4A7E8
2MSpQ3AtLLdbDPqMzzR0MK6um/k6XptFA95X0Fdb73p/YLn+4edD3l9je/T7g9Y//9z95c9ZG/Nu
vZ5xMdg2t0f99nLb7v//z9tb/PIpI5qBu9hJKlJ5SNrcpes1LVs/7PZI1DVEKjijhOegUwZa/Os+
SQ9/Pmh7+La7SHEajE/bU7c7fr4SOUQ8advP15fftn4+syzwrb+/5nanLdEx7wuWaSKWblotNUGn
IKPEI/vPTRYdIigUtQm2v0/rjBoUBTUgKYpYoLIMGnoLPrcEVyrTHwssnCcFJEYQ2n0bEKlwsQhN
PlidNB8xYsBAKfkQ9jrreN9U1omMwa+Z0dFlAvO+ud0b06FBbQV/fX3MdrM9cXvcz91fXnK7c/vz
9sCfz9vuC9Vs2Fcppswmou26G4rq6zA36AxDccb7gfEDjdDONCzc33n3GTkx+Nb1RmsnBvVqG9rN
9Q4FsuW+ImGGZPMJ2uQamquTSXIsF9nN5lWJ1rxUBtni6iAQamFUKgLTuKDDm0/xOvGy1++0bf28
2e4rTY3gUWC5SKr5PRaxEqCLJmVgF9oHMizBfJJrdYyhoPisfqYgjLjJKRkekkV5SYoV60LkhhyE
Q/hCVs5jm4QEt4muC8CxUHMBXeVuuwWhinrHt1BBTEFGRJaYqiNh64mtVPtsSHsK5cz06nXOaokG
SRrBz13SjGCX3wxt+KLZvXIghbc5J2VfU88TrH+cjiuETG1wUpbnEFSuWfegomlABg4qf6SP1p9b
Lb2Wo6X2e20do21YFqt6McHzwUyMjNaKqredrDkEbP68MxnkGzyN5TCtZ9B2A4u0et/6eZ9AlnxY
I++G9UTabrJYgGsplZNj5TNKSlOWAym6NWufxRRm7Ur1yCkwF62Cs6KFiiAPbilIQHWG8f1A1P71
aNwOsu2+JhdY3wdKkbkln6Fi5gDZOAvqmWQKQzjE0/7c37YatZ94MwclM6AwV7KGKchqa/0f1uic
IydMvWTbj+EeBQTO8r8yqsO+1C1kBTg3GtRjJfYje5RY2C76FLxvgn93ekpx8bJQ/ScJGBJWgwdF
Zv0DmtaOS4fupoLSZ71p+pM+suwxVyxoJ1o7aDX6xgmx2Luq0xA8ThSrwUMdpAwQsUd2b40CHeB3
gsLgEdfo/LwC0ONT+zx9tmOf5bJNXmC5X97yo/SDxXqkuU1B6OyOQzH7lrDQvCeDX0cfewwxkyvk
49x/9P7Q6mtDLk97ZGpPCuoAMcpDu+IBPDAoyc/WEf5Islwj+a7AwNC/9eEXlu68dCr2Grm5pZdP
bvc2xq6QSCf/ApkIR+C6jp/OvX3MIyBQbgodoPoYz6di+Q6UmOhYxIJBMh6M6ARrT2Ydb+/GDBf5
cBj1V1NHKwtBkV7RB+u7WZ9m49Vw6Ax64FhE+lCZb7HmQwEOY89e1YwoQi4lASfyqZaPLL9b+OWQ
wnHCQWPsO7fWUMe4lkr5kgFH52MlDwrKJ+eEZkojlBGHKJ0A1tpj/xFggLJgrr+E9Q0TaVEiJwLW
QVsJSLY/9h8gSUGGudfdN5MIzMA+W+g2auQ+vpEEKW2XyUUgHksG/UwUM+jIgih7siCZwYyQr9EQ
ALBtC1xCR43gSNDMlU/wdI1klnpIe4JGUrHkd/YttBh+X+0l0d6WfFfcQWShjWodX0bU+WMNFf4o
3mwaZfJR+5Ga9Cv8/qY80CqUcmqpnhl7KzTP8VnfEfV3JjBivEWJq7x2D4lLlwQjWxYeSNrLutNs
nibNr+MTOmNDfO8QnEKvrh5s1LrJsQoP5nKx1a/pwpSaYbKH6HuRHSKvIEj7tgBDGgiL9f05TYJh
4bzA100xL81+wHDQ2wc8fsu5hksNCXPZyZGPhpM+ivSjJJXFQJJIt2MNbg5q5HKaZ/IfOGBlPBs/
OGd14xv1vnhyG9W1u0D5UYnHMjvVC8vJ9Qfjd5Ia9NFdwNGpWsfGPlHhwOaBjRuSBS/Wfa76M/Ve
xMpVeQDrJRGn6qADfaBxVwL4pcNln+XuqEyufKmfDMlTdDo9AdR9HczdqeiOIcG07cGiP03tUTB1
uFiQtaG3UPvJaTpclmzeedPn6ZXoypQip5cb/4+981puHcu27K903HdUwJuHfoGhpyhRlH1BSMfA
e4+vvwNQVSrv6aruH+jITCYNaASCG3uvNeeYD628J1bB7ntqfBuoyyOArEXCa2vprmv3w4xAyZZ+
xe86YuJ+tIdmC51tkK9DdjL0jXiTBQKF3sT8HBmX6JV8b2Xe6v1BArehOtmbBUaRn0KwzaT7Ep2c
GF1nrGMzVSl+tXW8F6PSga0tAdbsqBs5aYbO5CgHbk/PS4JEcuC6BOYGel3H6v9EH7fNtkmAnEy6
dealpXUb7zDvzJOj/yzp4j2ZraN5CimCtg9ahHPzYoA9hL5XqpvhjaKWbmwXlhlo+GzLsqh4FSDh
MnCWtqK74pLIYzfCNg4dK3XZ53cczMbZulOO2Tanv71UwTiP0xaySYcmzCZABIl0kSRCwVYIL2mf
WDgpyE2O3aumvJLEY6Qe9s4rnGDFS2qqZ6w0bJyj+APuIITymfxmi41IVmAo2pYTPJUvS54YciPr
mB7FzvPFTSE/5qASyTpgKJaGU0/Mk7gJPztCBiy36/bCR8rXVbUiDZZtQ88Wn6hMxdCJnvKX7Fwd
wot6o7Y2X8NoMxu2XL0ryiX0XTIfSTNlDueJsdsTNZCepRG26RncEPW8rHyaik1leoZwtNKHPrRR
q2cPUWYj1RZwC2LMTHftvfWSsf9/FM/GMVV340716secvi8WoIf5mKjwn7zxBf0ApHSRJn/iIUvM
+C0j8XkVlQPpJlGObMDaNSnnOjiyaDrdZKZZZFf8+k6lcNOIoZ9vAHGn6WFgUdp8WOIJuZMBGiq2
FY0vGag/opdNAMYHE2vxeOvCG0IJ09RsNG34OjokwYRedY9B/JtEykUkw3oSp94LLh67b89ycKEr
7YjcABfdO2K6peyGJTatdol/0tFbMrJEeIzdiOT08iQJxybZsodgRSG+R1wWAb82kYjRlKLkb8O2
W3j6P80PPuUlfI3UI6+eHFnQhCTwkhOs2+ENbOF2uJKbJ8nu3HrYFtIOzc82dRcyAiKiT8mwi21Y
EyPl3kQkbI5+kB3BjjcGWhP3xyLfeiknV79PPKDyDxCt5w1JKhR2EXsr7/6OQKRCcwyPI80gnd0R
f5YMB8/BLcao8GjcLW1GO0dBWtrhC+Qc399ZjR08qffmz3KHCvv8q36h16bdxS3BaDZJMhOcII5Y
bggeEVO2dm1c9M27zGGf2qGDEm+jXX/Yv2BQ/Gg2ursPRVu+V+7ynXw/MSgwAXiCCccvJn+JX2jk
SrhLX7Rr7zuKQYyZO5aef9PJaC29MD2z6YAtoYeE4yZbmF3+PZiDXn5KI2imW4DQCI8RbWskboxO
CCvfNgq3XRqc3p70XfB2YesU7822vER0HG1x0dBeWS6RBewDRag3kxcdVLd3Ur4JkvzUTZ/fzQfF
IMLH/bTsypl3MQEG8kZ62audO7z7gaOcJi/YGQT/3Ak/xOclHyeymw+gQV52KB60XfYgPgWH5AxN
AXhORvxTfNe3dvFUbNGAZ9vowXwTWBky4r5kkJ4KZ0ZrtwkIQYOcbIfFvnBYaSFV5pL7CLpwo4cG
hVdrG+z2F5hcHGfcIT5JNzlw+kf5ubnL3XzT32sn0gv7++QIasblYN90qPLZaQ6GwlNz19/Xe3/7
Dt1xPs0nwLIbE5TwTuCmFXpnft7ZzI+Nm7Rr6hvqtL63NzMThGlJUvUKW7BZ6Zy0TfjW7olTbD4m
zzz4h/fmYzxldyPYMdvcMvs4yYf8BBp73jTsx8QRvNS1bHh2dnyGhGiziVuc0421kZ34vt2jTShv
yV15E16jK7ykj/hm2fHNsMXf1fPglXvNLl0didJb8IJYRnOtmxIzxDMEuFxmoFBcoIOf7QsjGYcO
exiBF90qJoi4XoJlDB/u5yvYldAp9wl0OWRJJ+0GH9f1nXxr3edOtDHeEE8IrUsqXu3Mb50D9Yse
zyK6dbTA1t/InSV9gJPLW8ZftQ22TEroqHA4PMe39jT8Tu7MbX+qPlJmPVS+XsXfr9lddJ08/3f4
lv/MdiJ7gjFGO2rH7myhNYCp9Zg/dmcsBpvuXXyKHlBKE5nGYcWPKrJvBHsSv+uIozM9wVAZ7Zv1
2b1DeFe95Fg9ZDvzQ32q36Y7BkIGSPWjfot/IOO7iwN3fEyOyVF+Aid9Xz2oT4knOuzUrXzm0gGU
xBt8lonD6LNByYcBz9ZOxk53ikP4uhx0O+EFNR7DW8eaFufEO0q57gwFnzvx7DxIu/zCKfFQ/eJY
LZ7w+e7nY7xpnuZjwBjTvhSJV5w5OyW/1uO+fYkvYQgqzIYAVrjjER2DSluMor9+QNoWQU0V4Us7
/J7J253d9oXH+DGBgdOJGWCNwq5RbZ6WsZsEu+Cc8Tl/xo+kicRAGgEe9puFSDhtNXgBJj8T4VM8
My7rjrYZ93Qe+bXc64dgN+5HvpDpbvxZv1WsQG1lw/GOA4cp+Y9At9FiPwsXiAmbAMW/A5sAbr4t
Pg/Ka7LFrLCP9oiachRZm9lTDsJZObdF5BnX7NfE1A4IovUTpmgV4G3ilDneJy+mYWPMDR+mq7g1
LvOpmx6SMymmDLXYARF1vxV0E/udf/8rehiW+CEnoyc0uwNT5UN8iR7ml3EdANdRwmd2y4mI1vxT
8Suw2fv85dpnxxMBBwOCYfzgNPgJZ56B4LndI7YCVGKbH+2lOlifGZ5dUCpXi/TJD67Vb+Grduov
+rh86hmyhNNc+9bpaofvvX80XsSn+pKgr5632cMyP3iXPqt3PiJOqEhzq189MN8XToj958zXSMZ6
vgzGDGxMEYZzw7A0eVAkiWA5TN4nCEkUZvZ4Ve6gRdnYZxyUJV59YSzlNPk+Z+dh2jZP6YUhL70M
Z/ZrshOdygNzHdjSRT6E/EKZAjnSO61N4tpPRNLt+eGTkGE5cEHcfAeEy8V+dRG34KPhRrvaLXip
N9izqVfZIcPYc7D7DN3S07ZjyDltfNBPvY1c1YnJ6LLHypMYJOlKb1iNvVSccT6Nn/Mbvgntp/Sm
XZCYufHGustfyqO+J4ewcayrHHuD4XUxgj/Og0wHqcNw0D7hC2B4rve4YV3hKD2a22rLDJVX3t5j
M7sypxh+mctfHxz6Y7Gdd90vUvPmHepop3KkXbyJH6OH5EE75pvhuqFpKr2AaOPXOgqu/NTzy3zg
N+s/U1vkC1R/KZGbR574PH1MH+V9fUuu2V17yhkFjR/WJbwZj9IFM/W89w/6NrszH3CFufHbZ+wK
1/HY83NWdss/+miHA3J1R3+WP9J7QSM2iEAHZOsolBzhFcIqgqSEKRTGN/sVQwJnGvG58U8mHeWr
fNAPCX1yi/LunvXCA8rkO6aZHLXykyXZ6YZxuhj24y04qHvyE8DXo7WdjV/ihDEteEj0iW9xJufp
1t7gLQY4wm2UhvmtuFovfIhPVGggRKC3dGu1tWdipcuGwtqI9dFadhOWQmSxtETXi6/7Gt9WsAtT
K6DoZC4NhfWatJSo1mtf1ShT6shtjh9YhVCEUpdy8nqxVqK+b67XiAcybXlQVGetQq2fxxSxCKAY
dwdDekSkMe5DNPsVGg9yVgeHkAtjL6G9yvvo2AjvPcUcCXIqLRWv6uVoN4lFcDD5VS8fn2CGnWQk
xU4USWumJo+OImABvFywdNFFQd8HFY3QeinlrdeatelM0Lq8NKubeKnqS0sjlQIQCfHr1aTFHjOH
A8NlSkRRTqdUjhCYxSZEH6SmcwBed8jzK4BEDB65woIXnyIKFqW6r1Vqg5FOxUFa7hqHsD+EoYTb
b4LG2GKwmWGcxiEzarxyNKjwpDIpz0BrpuepJJ5o/ZxUtegIiDG2SC2JLKzJaxRdcScrCgNuJVyo
0e7qoE4ZOPlMSoCeUCtext4wnC6BJKlZSy/FWNoj69Vu1ClpRGrJaLp069Ya71rXXa8Za7MOtdOR
gEQMD6C8DuvFtPTv5Jrq+Pd9pdBFuzoMNkE+YbLtpKE+tJVWH/rlYr25XoglhSt87gYLBeqg60Up
EPIJyJXbuu8/tF3Wb9a67FetFgdsynot4nIIdWGHp7pEj4pCYFwqw7hQ/nlN62j6r/etF3/cXLdb
n5YgwUIEm0/vIPModDe/ErH5JY6mQ2+VASDp+KmKnGfw+R6lVpYPVn1HYBl/10iR8jBhNjpUkjJu
42K+y/z9QBafK3ckTKOxRfCwdHFG4NFf1xLTOs55SOboPN4XkH4lDy9ddUAHZfRAqroLqlAJEKZe
HWZ50VpQVefb0J8xvHX7r1vrA3BjwOgG1Oz/duf6vK/b69V+9CzoK0dlpuaqMeDLSzu/haBKP0kD
xsOsb7m+3r1e5PQqD8CfCr5UNl1vfj9aNT4V1z7d/nH/16vA7KtJKPzryfqQP5id0WLIA7WCq4zQ
t0nUzpFFF5SAr4nYOiqb/qjiUJf4DZJGjSxB7YnWk8a3ItXqbWGRc/7XY+u1YBEvmPPM516foOgV
ON71ofUC+gJfmtqkqHSRprjrRuuTqF4ToSitbcTlNUcjZcuvl/q+9+v2+oT1qeuLxshx2Ft/fZK/
fYj1zu+nfz/n6+W/3/7rhUdSYzZ13T/+8ZT1FQdMThhKqGl/v8z3dn9+sr/d/ref7PutKw2gsmzF
dJ6X/ba+5NfVP/+6rz90fab/vY//9k5fV9cNvv5Aq2OdqYMM+Po61hf8j/tkfWejif715f1tv37/
nX/8Met7/R+f4Pst5ve5VZ9o0739IalZdTV/3PfHzX+3CeV/6lqr7md9eL2Q1qbV9+brte9t1peF
CcMK7Hub74f/3X1/vs36En+87Nc2hjJfW/ptm25p2phrAzaIJ4ISmviwSoG65Xy7PvrHTWPtcDI+
518bmmsXdd386+q6/SJMkk2tA5LDG/zxEuvN9eL7Zb42+f40//F5f3yw//gy63bf77S+3vd949IF
WwU1/1979P/QHskLzuX/pj06Rxxo/FuW0d8lSP983j8lSKb5DwRGkgRCj8aqgVngLwmSJf1DV3FJ
Lyqif2mPFG0RGCmALDXeHUAksqR/aY/EfyAxNiTYT3BydZQr//UvWdT9F9Cw+eP2/8o7QnyivG3+
93/JEML/wNaAFrWs5ZPpimLhXv+DwRUZEYNdCeQ67YtoZw3te6fqd1bWsr7LR58us0yxoGd5NoK5
iqN8H4wk6GltKO5qmXqgWsbkkk/3CSEcIKvmi+W34DOE8iMdC/AkUvdrzHwwWQFGsiRLAN0Ew+++
WGTYU3lJjRgAWpBQ2MljQiBoIgfTdjLqzguF/k6hxEsVOSET04W4arpibdCyClXOLsrvGpnfhjPE
UR0y8m7vMaGA9y6b96xiIozm16A9QWYcmvSw+xGESui0pvqo52Pv1BHeQiVgcuHP0NdFnwUR0RRj
VyZbZimhjY1L2OkLcSBOcPLNQp5vYuIMLcFP7xJBS+5HDTCOOuNvi8aotMnOmejrBz+EWrLwzLXK
rW2VaNdW/luoxNGdVfThneHTrmolZsXG6E+n2JgHTOu9SIhHtoewR6Ji3pSyV8eC4DUWLDg4JyLB
1A24hcjgw0G58zQl3JmEQaBgSak8A9udrKWEmfTnqSFhvcD/l/nRcJ+G86Opk9Usx0nyaIqfY1/s
ITL2v2r87HPjY97ocPtagH4EyUeZjzHVrQa3wsy3GQpSwnHrZW6iy8+5T7lElqabVOasnJqaF6Jc
QqSMgcu8991YQ6w1DOP9bPCFlko4bYsxKfYLV0CbhfRkSRW8NF5YMQUFjGX9oYQULJetpza804rZ
Oo7RNfPTo+mrFaJLgYILLxhnFc1HglqgyUaNO1lUXRGUWLuJZo9vyfUWpC1LakU6TCkyY8MMAhwp
0Y8+1OJju1yI4fDPC4ShAMP+urk+um633vfvbq4P+GosElugntZbgo6qNevHwqnjbkHS/M/3WF+v
XB9Zr84ZKtsq0K/f77t+DDU2W8qn3UulNNnh+1N8fxQm4xNtQHBO3/d9b/f9tut9601wO5JnihBl
12d8P7DeDOIAR9Z69W+f72tLYX7WdNbPdPgn0mf/2vBvV9cN17eZCY0CwVliT6N0FpqFeFovGkmG
Qj/TUNOHSTwNpDhjhsXf1U9Je9AsLcF7AUs7O2HgS/52IQBOInoSBALZG9SjUnXRnXMf5nxkGD58
p+Ftfc56b2eCrGWdDecyUA8akP5aTAuvkmUE2kpcNbupP4VCdY7GIsfPwqEkiZlw8tsBqulyTSHj
wZt9kn5beWyPUEAQ4gzzHgPJ4LXgQfOkyGxR2hFopJxgGSonYbmwtEg+4aUKZJQ2SIpfyLCAqrQ8
JLes+42mP/mGMB1zgQK2qMvBpi8HRJeBrp7Wa3ilqBtO03Wh0zQKX7DAgTXLsXYKcqGnq84+/L7P
IGtO6Vg7jcsWU+3/qK0QE1ui7HAk68cyy/Uj6X/MVcMET/ey3+cxpMsRl4APaBblVrzBzkqppEFy
OaemeFq3Wi9E8CxfNyEKxNtySF6BnRUMnunH4FcZylI0V741oSYySNQ0Le3YyPw3idUuC5flXoBz
Ts1/wI4mrKKKs00uSiU5K8kzMdNkPFdDtmkg1RKCksnEhmDpU2Y8pYZujKcJCsHWyoobK8vxVCwX
YyxD4pNwa8HkHk9yfT/0M71URvrDoIV34X00qDqZK2ROiaha92NUEPWaQzRYLvoxpomcoFIc6U+m
8D/MRiEP2+AF+6hOIGknxVnJ36E+pqfZ34oD5KManxzFCGE+CZOEFsCv51MTZ8l+JtOAUNJ/3k9U
WGWLqkne8LJZvBz567XPChS7ZRanKd0PAhEmUVAxTi3sidwauhaPlHzBidvvy5ZOjkjCphTBCun7
mvqVxScJZiHeYRCAiPbYq/j6GDdO00hU6ZQNO5UI6tIlDlnx8nLg4BeAnpWK9rweWLWCgUYP0f5g
2U/PlVpk57kBaAhCqd6sN1WhaTYTRFhalFN2Bh5fUDyijysAO9AbFIZEXT2ANr6vuxTJiUEAUpFQ
xE5YCzqk/6V76iENhD2ADV0RSCh2YVBCbHqJ8GLsiCe+EG0q7eSlmDXCmsOG8Jeuai1kTT7o+KAe
qEMNJbmbqzgoXrYZFsnWeu3rzu/b6xNjsWAFvj7+x+brTZmvZ0N8w2V9a0NuDcIuIxJ5lpf+fsLf
Xvrrao5poPHlcPMlU1q3XN9vffs5I5oEsK2P4ECPSD37/hB/277OEXvJYNScQJTa1BYqTB3rhbl4
PL5vYh9AXvM/71sf7Xq0PciPEYpuIdvLTu0TPpIHxp3SUZye0tGDbMAPTv8kxO4TLWjliqR567Px
Lo3kDFClpK9JuDTGoleNCJAR0dU+HaFFayrI4CV0wh1jdavKUk/WWGJQMtN5hkxZulVTb5wjjDhp
iqSplF4Eq97rMqZqwi9IGaf0GErINY3y2uv5LsynaysRRgE3lr9ZCC8C1rguUd1EozhcFhIRUj2G
vUAfPD3IJAdMYcQoMcf7LIX5FvntjlpaY/iFK0kHK26gLg1mtcd0CWUD603T8vIFQA/dgKChBfLr
kMcYv8LYQEruZXB5zoZcQehqm5ukQnfzX8K+o7um6+1OL0gqGtRqJMHJvIsBPyZJSHpdJrxnZdZD
t0QoE4zmrgoTGQSTlLmEXIJtRDp+6qD2iQyEdHjJWJQKqedr38PBWCqpjYV1raceT16JoxX+PiFA
himKFlGaogAbgcaSo5BEp0qnER3EMhNJZR9q/WSrojh6UtXQZJorylRNO9oVoBM3agaSuJiB+Yt/
M1GMB4HvoY6aeEciaWRTZKTMqVGRH8KQnTCkH2Xf7JNJ23YB2KlE+RktYKdMfNQlYo1gqpwnQaEt
lzWvlHHAUPlq70UT0ocJ8KmfZvW+rHHhR4JgoXxIbqVsjM44Y35rZ/09mPuARIe62QwcnszF9PuJ
SPITqIv3/NnoUt2d03I7CEUD6IjshTVNdKQxZGDHlYmMTlr4tyUVfsWib4x7iyrxIDCpGAlFFJOK
v758l8WYRvvZMIf70ih9z++sdC9NsjMPyQ7ORemkMT59s32Bhv0r7CxafE3lGj5B4VGnU9NXduwx
Bf99MNrikep2em45HNvIQnBEmigfc2kCBIWdauVBLcT6KWw2oZXRwS1+G2pNN9fvxCM8u2HIPwoC
HtxGLHY1IeBY1NqTFesnsezCMyHRW2SWnN1oZgFCpH1JeFcPZeGoRD0YAdrIVDbfxxmNia40aKKT
+hwNHEvQFHZEPZAd1HKAmqV4qYX+MesO6BIl2+IE5xSzRsnZB9+mq8uYbD1ZodAhTxw1khZpsPlK
uo0QnykKG4oa2sgwzgQ3Z9Bxk2A8JYOhkPtobUON/1uED8uIKyrjWY1rflJ+sOtrUdl1g7wLOz0i
Gw5wd26cgymvXEukqt+mXiFhwZj4jBpWz5wGNdG16iYL4m7XKbQHiLNSfGbZqWq6irjrsac+W1r7
hG/8Y9RhehPNEbiZLitbAtcqfDo0vxlWtChhBoKHFyI4icwgJA1PFKynsVFAuTYkk5ep5QV1lWxx
m+sx+3bOCaiTh62WK5CEMtaAmATVY5xcdAnVSxWGqDgRrjplLjgjcEQWR8TbW8Grj6N2PzTj61AV
FUzF9i4E7XEiTe/NbPMLTiHKn2mLfGxoZXpQlvAxhnW6ySFa+STHutnE545B9ThalUVeZg1ORm4j
0s7kWUsNwZPDInLkMhQWXrK66abJm5RYgOxSE+MthrQuzUD2cr85L1Mc7OOOrqWUgXGuo4ZtyPTA
8F4EwYJnmWagAMIZi3TkM+wnAt3mFgliOwRX+AAm2IyeSOlFqSSgaugnjaBTCcFIHoAJZCafj0bi
jB9mkOc2IGZrpzGGCLEcMZEi8VkSmcrnMrV1v7b2pvhb9g1/FxkZJsYgAMKaVPztXXyRoMGxCGfX
ytI2b9JsMxlAVQS+DeStKFWi8megneL201RoeagQUWkDju+sWEd0AhJpHzNjlRkW0jK183dzaUWO
6iMcipX+XNOzl+NFyKnqvGojKmepQwtm6f2+JXwZtexwDWfjDfwPFkXVRNyyjHjN4kdsq/gVZ0Hr
pT46XOZPc1AlzL/VcGFEZwzsqePD2/e0mshHOAc/g25pvPmP+A5TO7jP9Nw/+lNg2lOg/g4pYdiY
cLsd3nn4RPqBkWoIbetNWfjcacgyXVDfZaGODxMsLjzeDM3VW51zUlLb9ncZgZHFqsAZkPo7fXmW
o6EMzFuA2TCn0a02WlYWWXav9EMMoyD74UucAS3gFxC2OoiRZHYPBLAWJgK5WHsISC9UMEOoxHLg
ju/cYgkJ7aY6d7IG6YmUi3ccBSfFzC5ihHB3SM6BeA2G7izCTSBJTQhpeNftMU8ZTkT1LZDTZ9iz
u1mXYsQCQOpSgrnnHg2bPvTbPr+WrDwrzUfcrJWFS+otGS+kOOCaA1bux96U6+9q1qF6ouAZS81C
cfghx0XhdhifALRGR9+ochRvFlHUhVMlCkZO/b5pcH8KJJbXMfoEdZLKzX1pFgAJK/0xN8WHJOfn
R/b4QPRu8zPNgx1kKFiUo/ZDn0Pxqgq/zKzfdUQRXMdKi+yZ1ZA+agDMpV2p9a91zMTCxHcsB8z8
s+Aj7zi8hIT+SBYGTJFnIvro36DdZLf39gTHz53L6NdQqW96S92EQWQEG+YnhEWzue8f04K6Fo1Z
vkTB2Fkmwg5OjLmr9wy75YLWzczRIaOL2MI4fDMiOLiQymxlpLAlK/kNxW4do8HMZpS9ZeIl6tRt
Ot18nUH07opQIDBnvhQF32sYkArCsgEr7vje4okhvHmCt4pqJRyvUdWiMsp/6PmMTBXaSMmrCrRr
83dQRomrtcTo+X1xiOIaxE4cAYABn5QlKr1BdZrver8mFykp3slhBA2RXKcB4IsGmS5qUSn0U71t
p1qjEhc8mTFG7HXKJQNMs9WaE7QUszpNl7XvrFmYQizzYFTBFgQ17l/trFhElaQVMSyW1m+o4lcb
K4g2FsLrJhdrx4LS6NXN/FLkc2n3OkugEUwUfUDrgs0RybqGEt4AdACBE8orDfyqtubtSES929T+
PdkNl2n4rSltvRkzISelL1E35gw/MsvClw7Tv6vW6mPeIUIIa2Vrok5u4+4MVks5BsoBpsuwf0+S
GdO9XrOba+BrBIXI4wCkXkbmN6nVq2VwUs0045fQonaRGTaJDrTsMqT1FjZF7IWZXBDdfkdbbbhM
GaUOwaJ5U6isPkMz2qvmXi2RxJsBhFGfTHRU0EN7qh/iBhdPFMWSm5rFfN/N6l1bDQjyK3NyC2Kc
j1UZPu0UsXgvdS+YU2UvDPF9pAaIaTMLkU69LNlxXBeUOkBzLQjCpvWZX/s72VCDy6CA9y57p8lq
/THq1N8yMQ32GAUaA9sExIM0JHJVRexTHLSJ9Bkyaer8kdxRo9Y2McB1hBLWsEH8NM7nDt5qxa//
AI6DugN/+hSPWAOMl8S3mF3LWe92IEm9RDlJJJ1lpqYdirkePUxh0R5m/VkUgqe8qADqzGZt11Ya
uoaevQna9NiiWeBMW0G6sOo3iuH6njiAmKiBRP6BgkFwNXmO9q0iP2MiOdYQIlypVkxHg9OANdcm
tIazbne04o6TohCc26DEk9NjTSBfAy19oXpKWZ3oyuy62EcnjrZ5GpGkD8VEphKcSbuv7ns5vIq0
U10zljldje1NDE66lPfkL82d04yzl8kSe1/G6mBY5CEHGemV6rhkvFnoaNTupfEbT2rJtEo0Vjjg
Xe6MhkogfPqLnokGVWBiPgLtXlOto5a1Zynk4zCpOrOfVChBFzkknAGj3cs0NpDci+a5tLDjlepz
pXTMeFsLv5CQXFNpUdOWk+alnhQR0hG+pwgg4JSlOOViIuZ1y6e0sZ3GgcgtvBelEJ5FszKwosW6
a5fw1Q+NCfFY3ohKk0MYk4eNIrGO0WttX0l9fNd1+V3aQFFbRouyJPg6UHxl11DlDzdDL79aAbm/
/gDos1TkuzEn/qkPE4WpdGB6liD/LKEnHlkEEcJL8b/EMm/NWkH2574eeTkjLI9CQusg85HMwDp7
7qldv+ghOJhRMWcwATa8pvynkj52VUK+bBCYW2yI10guI2+qDdOD0KC6ZfArK7vhVAUdSRsd6jlM
P6JBKryJwcsDcxl5ME1yvsU8wxAR7caMk6IeR8yKlhJWuzOpk3usenQnYU6sZqpmV7oF02Isdn5D
cUFn6CAYD9tOiEVK9S+BoZ6TGA8PR7K2BxJ6kwEk1mZjOv5EQlpqCTfDChqiQgsW082+AFNjzR2z
I3wQcbaDpXM0C+JpezKKObXKpzlFXyo0audMTQ05YpA1pvmUSKE4GluWlXu1DX77Yp/uIpCTjOSg
WHKMlmRIMPmYLbxWMzQ0sCbbnnOhZ3UJ6joLOGFXtLe4aeRDE7LoyQhVPmZ9DQGX8ANVFFgXgiID
RLyBIneTdAVRZNVeR4OUqaAfyJbqdGpxEGbtJTQEHJ7b+JzeO+PQd02+MaKJSfCSj5xyQElKie8O
I2pgaaC2IjXzgNtzCixj+IP0uIHvgt/gbFmlyOfIgPhliHIEITJ4i+KdCXKPk50ab8JOewfVx/hB
HrOU+Mi/DeNjCsrUMdOOebAx7DroLxb1ZieAnelMRcwZC6I9e4ylDXKsaR52/ajfap+8OakjCats
RaAmDP0lZJcAqNrRz83nwK879jFKddki6V3pWDyLuXxIuhK4VhM+lNIMfQlo5CiK6LWxOlCylprn
OkWdTzRmcZ4jYeIrek2mkNVsLXzWFCkkcUQPLVXwzBHplsHGzCrjKqSkhVF9P7T5iEukmnzKEOov
aw6ecSJmbhaieOQ3RFKBsuBKmmzhPD/P1R0RZEDlwry4BxaNGpS5uZfXz7lC1aCYKeQYQrppVWDh
KVmEJNJDLsli061m0d/2Q3ZTAr/zxpZpqSzmL+i0TuFMltOczMTVQ9WQRS+naVRO6UPIN0aNO+Y8
f68MTKFblMHJiPC7s/QHtYp/g8689Fl/AxBg4IGg5SG15QzHWo1ZcPWe8tEQ7QQgG/msHrEgnRXk
zuoU3VJWZntJta7djIDbwChkypja/HhL/w+7Jqr9OIJRpGQbmpPPVEXBsavttV1+pNQj3Yn1Igwd
9TCQw3kcDDv5JNh9OdRUYHbDRJtO8a1NBCkv7oTI6UJ1OwrzzlTkxfhDurvVcmRatFS3ojFshlh9
HvRA4whtWJWF8+95AKLXCio/fGhe1Q8/6LdKODya/YAnbvypzd24DcnCwP4IJjjAWlXg+QoVi/qV
b/0mvmbclJX2PiuptOO0iVwybSaH5smFw6L1sgnUEVQWuPwZBsRmOTuagBdEGrO2VX2mzQL4Km8K
kp9N5KOC7ko8TE3yIIrqbUhHDq8GTdtMXHslJzQh1XyyM8kzSKrHgfYpqWTFjFV9DGtUj7PGUjGo
VXySInY0VY9P4G8w/I6sdIbiUnKI8Lu2INoPOKNLJX2tFQWLRCkp0AbVxUZC1ZYai+BUuWXtsg4B
tUh+R2BMe6U2mFqLbhyoPzHh3uq0u6QCScZFMn7kZolgeDIrT1eAK7bNmfKkC8oeB2f22DefMTRM
wpKVdxis4MDpvUpRR6CI2Ih7ffzJHDN+NHS6jVrXw7Uu9l2PRZTdzaJ88Hq8rImmsWiLOqbPVMFs
eLbN0hX9Nfdo1Ul2vZMNZuRV01B5ybHc0ngOSStww3rgozFil2ZvQukvpJ22GMNTUfmZBJi6AMj8
bEm43IVVR54nHmJ36nwaV0wvbYPBEzEsqYcpA5ortAJ1ySAn3a/IyOcNzqI+1fsCR7cAA3NbmsGW
H5C9ihatNIr2ZA9szIjkiCSFPxlX09PUEvtBv56cl9rct1EFea6PcZ1gwB0Ks9qGHZ+40GbN7nMp
OqnCf7N3JtuNal22fpfbJ8dmAxto3I4kVNlyHQ7bHYajONQ1bIqnzw/FyVNl3vtn9rMRDMkOy1ii
WHutOb956dChUl4X93ba3c4lzUOM4QC4aB2fLU33pbO+VtDBgglU9mlUhIxRvjoQ/O0B8l9vjESd
mO6RM4auQZ89+lB4g3FsWzihPYEmhbFvUnOlPfrgYk3/oc/Fu3KE3ppES2hd+beWwi8DCyrv1uVR
6uH6EcOO69OhEOUnK6vLIk5yMbz7sfHvJohbO38yPvqaXpimU3CYvcLaWnl3MWAObycwyMHsINSs
YmFunPJOlz8SmGMbZzzJjvtmhyXX1cSPat/+nqih2MXVs5U/jMMMqDYERFmHUR/UBsFqBvyMbeOs
ziK6DIbx5FnHsSNRpjU7hJtZsaMJRN9cPHh0S1Hl+SUH1EhRn1uXxFYvLiHwjtcPAHNzLJB6cQm5
BZ1HzBgr6FsV0u4EDVntrNp8LL35xklh49UwK09JPl0k0Z27moy6nYPtQAgczgYAs25KAispH5dM
fjKbwltHpvuM9rvF0GhmCV3oEelrIr61sR89cW0mOxwbI53TOEhTqfc5CyWcwqfEc/OHpAA/DSeX
EAsCRIbo3IVGcTIXHILS0g9M/jumOCXxE6lJ1QBxbT/nNKp1gx81Kv2LmPTXuOFNW/qMNzgbYJf1
JN43ffxKJWLtJAe1BJoWN3lyWjpaqrPxERK/GXY2uJRZHfC0jw9JR4iHrXpjj5B43k46IicQWvOh
8nDOwnegjaCj4cBdnPZnN326HAkMJI69iDXHR4fewc6jrZK3DjExm2iuvvwpYrpqmpyrHutP+dQ/
BFF/6p5+F2qtEqvrS/xFYfXH1xKm2NvFSaCWrAKvUmqITcWS5nvDk8/XH/v1Mr9+63/5kl5uAQSd
O7n79Z+uv4e7IUPof+7Myg0j2CmlSlvN4VjidOZFFLx/F5/9ep0S0hcJ7v7+Ly/btsMNayZ4YH/8
CX/Zp1//8fqXdJ7zGQN8DK4vHdN6Aj7yx2/58624CtKuT+OijLduSTrA9en1G9eXgnlUHhLLvEla
40uoHZoNPr3KJK0/CGohRUGoaoe4pqV5h9Re5wYrF80dc5KSlWTGTVfC+y80i2Jq5sc7aEdi503S
P6VWelCCjNEIUwsV2/Al5wqX9nJnm9F3lvyY2KoU9w0FfpCqmcs8IvLRZ3xPnpURDulumiE7qLL8
4g/NcbbQsziwLPU3ncO/dJYCC++Q3QmxjkxmRImz4ZaALG5hIt7oJv2+jjBAOqy1Qn2preUz64Aq
DY1zO0r74KMl2VBiELVqlMadVWBayxeT+1MajbtOY4KkQbEZi/BBWFxQUxeFgOWs6ZgjASNLjZsy
pgD070nUpOeq18gxUlFS/0zmSxEklo2RVB0GZvHwBOLLlCx6q1TBoLuQN1AzvhGbUe0qRlxW7QaR
wHXhW92XvsTfEmWMa1wO2o2VTydubEej9g400jBKqvnTopc3j8YbOh1slXK6RZqztejZbjQ2ga2T
tIc668Ygjq09bLp3ZDmsHPp9SBISAq90b09dGCRjy8jcrl+LXP2oRmvC1zv/GN2CTLbM5sJtVXqT
RtwDiSsoAg3uKZIvVU55W3MlA5xbZ7vq6wDyghhGOFFmIKVIthAUneOYDWFQmqQReS0D9DRZkM/7
3qERMCbJMwnDxNy1M50B2yIfbei5muqc5cbgmiZMIxu7tjG8NSOaf9fOXsaQukLVWLl88b7kRKyU
2IILAbN7Fw35t5mbGqk/hbfvweybiRph3cldYpNYQouzmdoICjlT+WIp77iMES6AeMHp8S2lhcPO
Nz5BvuEjGZUOMzJAhlOnMGtVhNeUCuV23uz7ec93GTP57QKQsrrvF/+1W+oz8U6fxZQQicLU0o4J
JpxAPTrmqvvtXXd/1Typ2u1+QeJ+kc9+l/j9XdL3nwR9SsIptj3icRWKk3/AxOLQnvNkoDlFbrS1
KbThn92MyUJi5g+5QN2R2OGLA6s1MAps00Yfh3vicjHqDJW5NaxT18oDMxTMvFE03JiF4T/a04yR
2i3uMw6Eyu2euRRE/2LH/5mxyQAazJvgcCCA3AK59o8dX5KyVTM92hOD4OxkKAe5Bu28zUTqDyac
ntZg6jHTz+N7J40TDCJ+9a/2YVU7/iUHet0H+h/8W6WQHlUe3/9rKGOTpGqKC3L5hn6+B8p7ysw0
PlH5mVt/cY1jRXQXOJRnjxg1MAviTIwlaUX/IsjWQvv5n/aDkEZwaFJ4JhS6v+9HVs2z3WZuBA8z
hEIL4+a0Elo7wUVw7NI3vYBKrHL1YnpRA8/CnI4JzRaNab4OO+Oi/b65paDHVklAYoRghvsVuK7Y
BHZqR1ymUYSal9CNbkLbAeo+dpfa6OS2dpmHk++MzQ10Y1Al5qfytD5O0I8zv3Jvr5tkfdTny9tf
lLP/vWOXTC3yconf8TBkuOvH85e3fxC9F/c6jk7KlASmEoMRpH42B2bk7mtgqrG9QLduRtaWsH4d
WZ+KqWS+ny+U7dNtWUT6WIjRPppOoU9kCUK3j2LY+3WoIYbE8jjI8XkIiVH4X3l0SYTP/K/l0WvC
8P8bzbjKo8m3+Kc2ev2h/9BGQ2f0Hd92peICwInwO5vRd/7NddE+K07DP5TRtvg3ZZomlwmXFTxq
Tl7nP5TRCtG0LYXLfxAeKiv7f6aMluLv5yC5pK40uQw4XERdi7Hw3w/G1lRpMzRRfCagYuvZEb2h
sochgqUvj2VPJlpO6ngWHq7PrhuUT0ErRHoUc1aftPnDWdlX140Hwx0g9/pcsNrfin65y5Jix0FK
w6vP1REZ2UcvQvghUdnemgyEY6v4qTqEkFwaLwJXZKJp2M/rfKBFs8iPp7d0JHbRJKEUD+Y9AUUJ
yX9Rc0uY/aZsx3pbssgLZpMbmzcsz3o2GbEvy80A7nCjMuWfQkPQBvWKEaXLDmlxs+nAaO7o36Mj
I3PoPssCNbrndULzVUznkrgaOEM5gcT8cBl+62qlSMcKbxef1Voy7FVHa08tDZoa5v5b6c3lDhm5
2lgr6Uw6IVPTsNbBZGC57yPfOsYn3eIihiqmtl4z7qWBS88S2TbprjlFGVUMbHuTMNMpij9NtHub
oU3L7VSLn5Z8gds979H9yaAz5izoFOMgbpJwCDxGfZXdREG+NmNr/YV2ICLw0GnhLM2QMG9qOFmH
FKaHSt2nDPHoqUfDkID3CHrLRT8dPXj1jKsqpd2siKoDQox5ubsx5aAP3hJ0HmjxiO4zlliXxCO0
CjdNmYAXmMfwMobUM7GMwoCRy4NruCZLb/hoftahAmGEnhAYtSEorQXuwvuRhRk5NumwScxRn1my
nIuKzNFh+ezkfmrGn5NPOlIRwksyIVkQt5PvulwwJKjyZ2f0d7XXiG1VdkRi9/RW/AhsBhftCd8r
UQVem4b7om8JjDNG5EoGNKDpkTjm+JjXqBMy137xixYucU88mPYuGOqME2/NjUsi8U3kWD/1UtAZ
Q3e5G6H3bQ3HgMPFbrJyYE5zIHCGAyenl+u2HUF7OPWoXTVKJpu4Z/hh3Rb48nxiMJNAtTEfl4Uk
0CqV8YtnuAH08m4rGwtlVC4ozfreuBdyZTVk0YlWxPs0OAwJoHlu87X7YKoyICdZjp3eURIhXTby
6qAbqEtlRy8hf5zj3GcPBKnVzG9QUThf6GSw99I5i3QElUoAxE7TsDekue0tq31SUWrxoWEe7znP
POR/J4b981OtsK579o88NIsPglq7BuiCXZztmZmKiZbZNheW995LtJTvZjmQOZAkUKyTEHtD9RSR
+LuvQJP5VkmoiAHvWiqb5i8Y1ZjUD4fByqFwd0Qn8OnF8IV6oRFIxRW9lhlsCBMwnYQzHvz6rgJq
RcAO2TUz2CFSJXR7GJbowZrUXjpqj2uW1S29IcriddAhY3Eg+fpYu5JxQUVVUQva1aR04KCL9nVe
0NogRVZaQMrzOLtIM7lHyVUF9jZJrPGumL/0nbEcnLottoZ3lIURPVv890vqpSy6vHdXe6duhChn
Gu5tVdgPU8GBXBS+vqml800w50uWqj6ojs/4Nqk1pTuPN54j/FOUfElGJAZD1sb7iIy+0KT5D+01
WgHtCEr6rSjJBskHIz+EBZ2LwnmgDFjudde9GTr+mtoZmmq7moOla6pTG3p7hIjQJqtv6AXo0asc
77NH8sUCc6VUqF598RnR8GIUEBYJHn8WcgGd+d/iXJ8Hv/4RZnN4JxGSbEZGQrSQWBa0k6u29bzE
OymQlIeohbYNkWsbEiSIRW+2ts2opUd3vc3dETlacnQWlnR2bt4si7q3krBmdlfXQTZ03+yCMXrl
+z+Txn4bCOE9yRLhPsOve3O2km08Lc0ulqI+WGO7Nsfh8nBp282JwkRN+uk8Y8Mn4ZCxw3IMtdsd
RVHpAPX/BR/zDR0YizsRquqEJlpTjv3eywrsqii88gSOAE4TKzymrqgONVNVROmsisi4uGOF1i+v
7sSiNeyIb/QW78c4o1iR3CJwitzGY/PQuFFzTCsSCHXyPS299CbUdJsrg2SQeP7q9pkXtLOHxMKb
eAABxnaWzzZpOV9a2hSdiWStpp20qWXmbHDXjsdMjL/NU1UFZmZfxs6fyXAh/ymdmq0uFyMop7Y5
cWt5FPZzU1XOD3d8VUn+1rs4XMbEd5DUcde0UTdsczH+7P1CP5apfmJY65HWx2KmBJDVLayUbVN8
JCsqP7ugeTiLatpNrKTbqUCWFZpnU0XbfnVN52Hk71wT/Y5f8y71Wn8vnK9REUXPIl75Xh1XleJu
9tG+iWU2aW2KV6t7HIjPCBSQAKjhQx1MOJQ2/jeTxDbTxzYTeUhx5sR6FlWR3ckYeETSZMeenuLe
NVeVFfmASdKYQVQ1H8aMv8nKpYKQOYZ7wWp7S5luBbGavjDMABBV1wA3WU6PyAQ5Pj4qjyDQSvTv
hLJ620WBIelNd4Q7BlTFrPauNUE0y1W3cUxCl82YSKM5QeyN/OjNcmV64yjjB01R9CyO6II2tVAE
e8wYUIYQqMMUFBlJmFxGPw+cUZ88fE8PlTkWp6jkY3UbhoDl2k1PgQoqjE0q6zTu6iUNXM2wJCMW
5VBQbOTNOgTtGGBxr713gAJ7dUsgJorrs5A5izBIA1Pk17coGGC2ON2xaSMiZ1CjQrATr3Qd3qyE
wdbclYGwGDpOGbiBKrO+x7PeMfO+M7qaWYwkqbA2c7L6uJ7DtT+5g/HEMudh5DAi7vwG4SuncdIZ
3wHFWPZovPgivYdUECGo7+8E9pZ+6c9+ksxBnJCP183LW1Zz8toSqVSE25QwuO6Nu46zL7Fr7CaP
m5nr4HpoxWJs+oUOnWWi5BRedF9FsHlqoj3IUD0bLQMfUZnnss/HvTDKbq8BRrZT90GgIq2U2U3O
rWP+THrqDLKGSGBv0oMDWpOIOZOpsidOTlQsgVNUCCWJMdq6eBMfCAZEme7kXyYmvGv/wdy6UoR3
TEaWoPc9ZvVrbEeGZn9HfgBs+zfDtN7Yy3nb+QvXatOIXjuHKATXP9iRax0GfP2qrUqWjaA2s8JJ
z5xeaysbgCxmrpPA5rJFjIOeu2AEP3rWrY0tjTTehLtgHQHBSTIqUsJ4Hqta0jWh4yUg2mQFUNiF
jKHWVwjWmNF3hLV22jJZ25nkjCbyRkxhviMi50fr+dVRISMlAMG7DM4Lx6cMSIVIN7MS2Q4jxNnQ
hbctxsE8cfPmyLD6HUG2fUByR0lpRsK1iG98a8WmDA0FjCF/EtHSBYWJBo5J625q4ZOV2XhqomkX
lZAGU1Jd9zV2G+45MRGnEfxABI7Q6JaAUBWmh+ulM3f9jSE68Mj2xyQ5VhJy4he/IE88cz5KD5vF
jF/ohaa42MmB2+P1acPUZ0MQd8FNXnAH8f2HdKA4ncEj95wcuyElAyTNq2fR2iWS+GS5HcV6/c59
2Fd2rQ+uaiOugtVTY8Gwk1m+zwhlfC2i7jyp2iF1pp8pjkkEpGN6SXsKdiAH3XZudk3zCMah3uWl
C4WNnDEwd2AhVZOCdnQfTNYY29BomWvwkRcpV+6iTkIOwupVN4W6LGFybxXL19qwO27Chn1jjrtI
7hqvq44e6VaMkWHyuWl2AEFLNYy5AfdT9m1Kl3Cbx2hOFRDiXe7LGxvQBzmH9b0fa6Q3fqF2yp+Z
3eeM1IbmohJUdV1zG8HkIMfWOtBWYf0BA401R/cVAThVNfbQGXb2qRXVczVZYWDGFmI71GCQKtTt
mC1T0GXtwXZ5cab20pNPBDq9d4l/krH7PlcVjdEsRkNVIbCu4KSlCBO2k4mPwCcjXBNku1hJzJ5e
yEykC23yh3iQ+J0IKJ/XdaBOPpDzzGdoyWnICoaFw1vr2emhk9xWZa8PXBq/k4pqP+ZmcdMWtImp
l05WPxXbti7V2XaA6Z1jbBOHONLfCSfwLugbh+2aXpri63k2Uv0j97sGVyzhF4nxpJGEvsaOAhQX
/+iMSexBZky3C8mezG1JRjuD/AWCNLz79ExoZt2LxU8uOO1QfQIvo3YFKNZqMpyXN82n9jmnSMWm
rPwtgvuoL3zmMDSFia6iQf/Tu5zTMaRgqaXc57hK6I3u6ehzKBGJI0aU+K2MTq0iIMAbooAPnClV
5H2XipHiCMx9EyqujI3uvkQ1DggH6pDJSRqXrb+TM8fR4j+58XBbRlCBSGjlPuB6p8o25wOB3U+G
wFHsT779WaROUKVVkKRG+UOCKlR6ZQTWTUOFW6IeKTiTWQMH0Zgxq5zw5yX3bS/zFyLRuEA7/P21
abRnayImypAh9hRYkW0pqJV5X7aSs3u30L5G9WVWhwy+DLOh+1rRZEqQarHcjw5CYAbMJkRVBbfV
uervp3F5t+riYRJyuNUIiPeJBEqGznebV+VaWHVk4NklpyPc3kigr467+VFqa9xiQ3gtXNiCisX9
hOtg3zoz4hBGkJOu1Z7u9nQYCqCFSsmv2I+zIA7H8WTkEnC8+b3ziDJ03OK3FF1J3KZgg7W+lyy2
qTIzIpvx3Z0IhH/xM1PdtDbEtDhbp9+Wu4uoC25LOVKMFU3OMID4RCJ0LnXd/UQGpgKETgEKefSI
vNmpZeRB5pG/Pdd0APyybi4NeNRpbF9bN0oCn+vAHpoJ2bhCmxdkEW3P1JGwzAqDBar+3CX42hab
pEu+tqpN8GCjhCbz9Tnu8V902j0z4cE55LrUOgYl1pokGbFvfGz6Z5eYX7opsk9utLHa6EaEBHT3
NUsYEUBgNeJdrrmY1P6AjUZmT/Zs30h7bvYjCKGAHgQG1hCFiTmV1Y3IujMqPpQQmWBxXgFbNjIm
zXUvN8opv8gq+blIXq6wSL/GJrHNJ0YQXvopJXzNPuxvI4ZMkJE525B4mihta/vOx2PB5eioZldt
Soq3xr1KvfgTyogxfd2Ir4r+QFyTf6znGktCe294L8mYQcsCkb+dzeGhVFKeG2HIM9cpt9hcn195
9NdH1w142nAgGcxTQJhn47FpK+QGRoz7at00TmOeq3VzfcrFGxq4HPMt/jh5rtdNnI82t6M2vlNK
pQdpx+hoc/8B7094uv62bt2F66ZGg3HWQFpXKP7194terIBgMNyTGy58j8310X/1tBvBhpdGd3LX
fROFI86d+1kJsOvXJ9cvT2v6a6bbn6I1mbujLkNnuVA4rTt7fWTp5J6gR2M/TOEajrJ+12Doy2Ef
nfL1TSuiAWHS+shKS3trSjPb2ivDHCkD4DPfcgG/xg99jxfT7aW9mw2AykNb/oIuVX+QmK5Y+iuI
qeVjuv6PngJABrLFUqRG9DhUs/2ZnklPGkA04MAk1YTJAlLwK/DKWn9umjoWoHxMqCkBLOhoV5WN
Pi8r+eq6mdDNESTwxxc1dxSOEkYkrHUfjDYbz6FwNWUkj/x18+fXSqp1MnDTrZrC8dwr8/dNbmgM
cl7yMqm13eaaT9EfoC+9orvqQSc7OQH5+nNzpXtRZNdntIfjzhNRh9hWJSfTX9m1RlYfr7SrfM1p
canROaDRTdkt8KuyQKdJ4YUscX1qZMLcMdJdFXZ0CFOSas4ZZ+LJVO8MocazQA1/aOLkdrKq8azX
zfXrHoEKBX1QjaPOWxw0/2R2bud50Gfo/Prc5P7A8Zz12ACLdzO9jHY7nLPJybtjnaTD2XC9FFXU
SFhUVPfnPzc5fvAzfDjQ2lP5eP06vz89E9ibioXA4cgEyc84sjvXpYjp4hHKNuN0OESVe7ZAamAu
iPGIdKo//7kp11+6BvnCPl+/82Ctr2Aixjgn6ws2614Mcy6oodfnrTEPyN/cFmFFRRwEx11qQ7I0
sHNELpdJd0QdKlgmlaUgeTCCehP3rz5qZKaiGdd00/7QU9MDLR/piyxEJjd0Z93UOo2ZcQlxEXqt
GzNeXzXjGYhHx8iW7Vg1KF2c8N1zq8cIcrAW2tkDrHxuLP/rXJRjgEQUujkZeg269RlAhm02/SXu
bWASSv1IjWcAJk1AEDnxxo73OjvRrZXa+X6gWsdIMvr7Yv5RkKJ88DiPC02XLpX5XW7YyNOjjVjt
MTiMWDQcUzuUO+WdDVmkQWXlr5HHaNyG45lhU+oHfxUvRYi12vy5qgm0j4r+N0q64QRs6cBf9Jpk
8CZVyvUS1Ww+Ozvb4RBUa7ucieQGu5Le+5473KcVL+sZHlQKSPHWhPmgaMZsn7Yl1L9Rb0SvIItY
P9aoV7TarCeUj0NKGu+24LioZuVyahEKFk7hTo/o4ZWvPo38tSvcZee0yiC/hQWX9OrNoDJjX43u
qfNTpnApeuAsb9XFLdtTlupXv9QX3VbzualYnmE1sBBeNcNDN6AjNKwvDdaNaqBYJs3+a4UFxRiq
5cA0j1VmqQ8mdAbIC7jaiGqu3jVUlw3UmX1+Lsr2a+LkIPoVNEkKwRMj9vfB4q7qAjgMqnKSp2h8
TUnZeaGTtVFyZP6HRt7Px3XZmT9OEcncMFv2jsv9rQFBFrjm8KYdj3KvoQHVq08GNvk3pYd3pJ8Y
n9z4W78QjVIvho9YgQ/DiAY0UmP5jTf8q8zTwMtdFJuSxEKrOkRa/kB3+pwgr1idblEUPiyhOxPw
TN/TN51DD2g0py2xmdSUHFq0f1lhe1zB0YgPaUU4QKjuy/EYCrzOjg7FwapcECrk4m7h/aH/m6Kf
mFCcjUVBzmxh7a7px6VBQmrKDAHwwMpO1O7GrIi8JztlZ3X+F1YI02bGkj2CBldJ90Gv4GOcUnsX
OahjcSWxWLK4lcRJ9YBSD4hlTfyt5TENmeMvumXw3mHDQFRWV9uujG8g3bdPi+QPzxjYUoK/LxaQ
S1XPJgtSTSO0wQBVEfNpZWngkLaybS+cWhxdjn2XzsWAtt55t4HIHMvhqSpwo07W9CrMwt5Huv8I
jYF4EEfkrO05zLo0pnORUvhUxj6Oy/eID4Z1uLOrotjep6inIR/iB/TSU1s2aPTnJd8icGYIVYQv
BIQiEseFujdd8D+mA+CY4fw6yshRVAS2N+dbXbhEXuQ18jUkLm4xpE/2Q42Yf2cB/FlbWzG9GDJz
Gu9zNUPdrvmDLM+d+1rWmGXTEBsZrb4Zwwcqmo/ZJhiCFN0ajemmjRJkSXFuPpqheMMy+kFjG0hp
hGkJ/mXtmdEN11bEuv2BIi6I214FxsTSLsaNtYvR5g3cew8O0svVHvYSM1hhafIDQzThPTFIDj0h
8+TuhSHYUnsvN747K4nP1eK3diTFd5nM1yoZl30sVy6NXbyoERMhgBI6BWE2BK7tq30RToIwY/rP
iO25Zq2WJBrdGxKv6/vJwIQzn+tYfRmzXj6IY9cEXcWRFyIpPlVVB7PbUJ9lV30pSSLOXGizWYNc
OvKaY+PY5bbMSH1M5vI4LFzYZR6lAc5QGJbcTnGNEPsa673Xz6QEOKAYfcInExY30hr43bQmWVze
xfmroxNnq9rmVS5peDaAcjZ+hDrQTJbXUXuQ0EMcrfPinFqpiIW1aNFKED8Ez+SrPDXxX7MalCt8
JXkwEW7SDykORMdddBYhZ6b8tPM6cOP5W2R0y4Ew8WyTa/VC4flVxJZBG2s6uD73/ypuEST2iK+K
6JIkbRcI/+sQzkR09mCX+S+vcVjTTXbPYrRYjNS+eXBn9xlKTLDM4mDLGV058xgWfE7NUrn6rHL9
tWFysPJR0HjpT3K0SP9tzSdMPyXdEQMCdNhuiyoiIkEM9wBMf9IMtAlziVcpnb7mhYX0cbsqTE7p
+rXrN66bZBUUFivzIo3yV/qa2BoIrYMZwqYhG4IC6Fx4RUxbbMbuCNP0bgQQLfz2qSg6wlHhxTfj
Odf4E1RFZXDdQKYZfj2awz5c5RsJFrvQBN2Al9LfJLVktDIY+mYO7eiA4m7rYWAYEhEFCT1JxnR2
uGP82ZBlQXPVrpaza3fTMQ+zS5Fz4/F9ImEmbuN+anrmthzb6Vzn9ikTYqbCJ5Rq8kc0eTRud3lF
/cpNsqNCoYhVGGtlCtP1+vUGAdahGFsW9d5jQ/s+WGNqSDN+GsOezA8IMmcLO/OZ4JKpJ1amviYX
ER1I86dIT+6ac6Q6KNF574yErVZQfJHQBrPIC4icXn6z4Be+saORjgjLq2iGZroZVQ9YP8Jj7KtV
siW7FH3LGpK4bq6PrhuijVlSXR8ima3OyJljkd2USAxvphWXlKfmz3qw6/PscW7nNgXcjDg9oFv2
IxJQO/oVMupUgD2uT1nq1Rtl9Md2Hul/rB+ZGya/f1quXsYDxvvbZnKbnYfXZLu0abZD8kJYSZjg
+mDxt03WX2VPJb3zqNwsNE4RGj6KIjEOlq2KY0rgTTFTBv65sUpKxU4mtHKvD6/fmTFghpL1ApCL
4ibuEZnqMrkr4/r9mkU6i4nY1SxpL0Y5kq69Hqe/vtar7qKhcnCisvJTSx/tJ6kZqHJ0X/NSr4+Y
R/enoXwdU2WduXJa50JHnAnZxlj1DPYKx71uIJHU52VZabsk8+18q6A3s+KC/5Fb66STxL1RAU8a
u+RGanJTSvrU+FmJtaCfdza6A/b56Jz4Lb08i6AUWTce3ea1rCeFlihkt+UYW0v968ZNBtj/8FKg
D0hSyryf1RrMxm395DKaH6yYMpwSrkw4dqq1DHejzmXZMtE2WDUdDOygbE4dDJqhhvtrqhlU8Ups
/nNDhGh+NCOWsCWklg3vIQDjxPjN1hw4RhqzlFk3/h+PrMZ3SKPgGAWY5+2nZLjLVsLxL7UIZBdC
mevjbsb3LoiFF/LYKwjP6xqxWFeLPl5JgHj0ca8fRLSybPJljTLsWldhY6TPHlOkMcSnJK8rTDte
W6I5RcHbMwKiQVlMxmFxSNGN0oV+ql8ffwmEo7rSh2G2cVkjmi7q8Cn0fQDg60c/Xqk34xXf03Wh
vQ+t8bH3SJSDbEytjjLMcuyendU2rjqMJdeFkAHWQWfV29Wyj/QUqUviULdiatv+I2D4+tTG0U9U
TX/q10WexiOzCy0BCWCxuVBa61rQj5uEO8fACqSD0tTHDJ48TVPYGr4pOT+lJDTv5boKvYZ8/gpM
vT6fIk3Ps014LzQ5SW7eJCeS2TZXCc5EMDyOgHUXq/X4bHFI4YoiRnKlDcTNG76j9nSNQkbxx4LI
kv3F7fgI9TUB+BoG3OQ7hrM+kTHJTSVmIC/qeH3Jmejj31/9+lxkWEDW382oqsFrxkZe8wD/fK41
COTSXh6NIfuII+ugRpBYnZ45zOR6dHGEmMs2XjCRT+vFZf1aaxPr4DKF2F3/YttdI2Kv70NqdG8L
du1dOsFFWd+e+LZEjHMG4avOPal01Qg77HpuXneRFENcoXPDnG5dlreF9y1Ejp+v7ZGuIaWLSOf7
67NwTn7oqdC/ElRDxofEkoVES7iaU2Xdrev5cn163SzrN8YhHnbap+d+3fNpNpq9Zclbv3PuIjtH
XcKnm7orY9mZSdSw9hkkqo0eh5MuiuysLE75AjMhHfQ37mCE16giR9LcgsrZ5039bBHPdfSz4c4s
TZYPUQjsCyX6RK9lA+fqohPxQAVBM5Irl8zXBCiNZjhpoOshRx0OjRlzDhpnWfGuylp/r+lrEjVW
PHm1fEt79a7IXWpq09+xokQuXuPrch3nNk+X5QAFk9u56M+gFG46t353Bot5hyOeALt1mwKt+HaO
0Rh0xUfkS2wAWhZBTvR1GYdMXOksassjDSixvwzzjdWElwrBZiWdcZfI4S4d84+qy7nO2pdhxNmK
9ec77fjuSdOr1DlmoCmen/JQHHvqMWShaM3n8uQ2xI+4Hp6vNlcX2vQPXhriaHo03XAi9gg4yKSS
+2m1KiY1tixvxkoNM3xLkUqh0o+AgqrvnJELjDqKMpmE0KAENrUule3W65A/MC0gLKhx1Ga0yhNE
meFbJR4cN7S/xyH+bNYn3OUralRdRDtvFK+Rbdz7NC6C1MyyE6b530yfur6J9ePUQF7pKsPfX09G
ms7DMU0R/5etOIyk+F5jyv1WpgvYZzDm2RTJUzOfkCGgKJh7897MF2PvrwmFU+GK0/9qPf97Wk/X
g1v7/9F6VmX/WX7+HYN7/ZnfpZ6mIG5bWsq1hWkyUljjtn9Xe6LpJKTbNOEk2j5dVsFvKkk/jf/v
/7ERiAq8L0IqoAI2MoU/NJ+2/W8Wpj7fRQvqOErZ5v9I82mZ7MBfddfCUWSEc7ZDUfKkZ6Mh/ZsA
uV6qTIYsF+/VvAqQqEbwxZfHslnIpjHEaSkrd5/m1k0xeGmQ6+QDKzj93EmZ6AxiuvPxzUDrZY+W
It0N5W//zt55LEfObN31iXAD3kQoNChfLHpPThA03bAJb/PptZDU/cjb6v8Paa5JEeWLsJnn7L22
v8yIq855Mf3u1q6aFDObTYt1cJBzYURhaMBRAaapdcobMTo0Oc1oxVXe1++zuXuXEiqTl0oIAPG8
grH7EmfTR2EWexfA7FWezfrNwk9A77fKtAymQ9j7KwKYDzgNJqZRtsV02GAcdF1L+ag54smatWRf
/mYczTiv2Tf+0uLo6SHHDSksdT716yjM9xFvY7ZEaYRi+TN6vh7ywPw52SowzV+jSY8Okig2HXY8
CaTzWTS8TVLPbkRXbvugocXCoBeep3dCncU4Q4Ym/skZe/CI8S0Jks+690/FkC8cEV2sho1htmSq
+EjbJwqtCGa2wm5x4+fltDcrKCFO5p7pcZfs44BTkW3Y6Ir4z+2p788x+lfRInzT0GJGlfA3PVlx
Jk6/TWrO1zGUI7y0V3VBnGKVEc9oL/ZZK7jTkoTRd6NfdwM0214rurXM4nLlVnfMtZqtZjjw9+38
2WgAYNRm/mb0iMdo9kagURx6pEsoeej7OyttX4KUq4orSfSDTnJmBuV4XtXxDpIW5zo6USJvyl3i
Ms+LWAM5jJ+RjsirkQ+3roQmBSNJZyTAVYlxDv1CKUFF+fNVPcbk+vg5jTtNW00CFC8V8rgLbDCn
fAb+v0d4TegXPFCrcW6+MSsiGwZCAPO74ZhnxJbCRw0PuVMvG3a61KwatJ1EVZMs1M5iEatMvrEH
DrXjSLkQEqUS8C/60t5rIbtiXcbwRYa5Q7hyiYWQ2rlVvYkOUZrGpQOZQ3pZG82i85HuDku8ZbqE
4+J/C5p0XPmMwda5+TsAkXWMRf+sJ1RCm4lJH5aQ7VSmycZqMHt1bnTq3ENbfmRaJ87SwkQPEJfF
3rac+VzXvaX0Y97AmSlw9kIyiuPHMA7yE7pcJJwJ10x8LaCrhLFCOIKWdFqlU3I7tWvdxUVc2x9O
vS9iTK96c+VRgNxFRuWjjIIkxfHtGRt668gGQP/FjZ0dZ8qTzGZIJcQRJxLoBk1QYKe0vTfRhJ+0
LXWycw0Cj5BpLpOzdp6SlT3DPCimC0sn1K9LCR4UNXmUUzKyq4MWIsrFoIPIZGRnkMY2BFV1AHy7
mcFrRQUEOYPplpE+14jnjh5+tWsU3RSfi46xC5pmG3ptk9BKDOOy2cpC9Jt+iVyjQYB+jM5z3bQE
BqNwQwtQYoWbfWvHGXgdes4na7xgrg0jIhvpbyGNMHy2bYduQosYqxT2cWKfbSKgni5AUr00T1ky
EhZp7sq2nw5On6Qr6eJMd3ULPXYiqMUO5O0g5X2ugvhSLwmujRepGHxWilEZMS12Do7bh2sUlHYM
3a/cYoSOdrpdTPsqQFfah+Mu0AIGXvlzVAIVGwsyXPFkk7C8igHT9E07HyfcsTlZoTSOu51pa2++
JW6zPH5ziuSqEJZzpXmLmS9EFMQA7ybt54v4IUm2eW7MGyOlbDvRxKfCtQfLU+50N/H3Jla6DtP3
obFneC4TzTn6B3lzFadmRk2fWVzRDz2dWfodJErLsTlL6Mmc5UHcAqVd0CeRfvp+SL2ixYdP/MvX
e76eW9744z6qP1hskopk6mvDWbbUjNQSPaVrqbmfFiaDNLaMvRrmq0k2rgUG2svAXt1kjSuAZNq/
OyoPkiZyO+3nNrjC34BJPisZdsLBXUKeo6tWtqA90doN4Qg+MwY7zIl648aeufZNT7uMqd7pEtd3
wvwIHSAx4z7tCqB8y6K6aYFHriWrAT8tU0t1o+IbIOXDCP7nMaObjE0BmHitTZIxJ5fRkXk3bSnO
hKlsbq2EbHBB8yUy5X1JFhETdv9SOhh62iQ/zHZ/pWtAvdVNBQaUmk587FuBKKwxMtrWJ/ar7AyF
y7UbRU9dKG7o+XdIRpgjoE3wOz84WuhOoLhWkTg0mbntloidxCHuvOmiu8ktcY+qx9BzszWp6BzH
7kHQGyAdaeNn7XyIBAAjs6A8MpF1xuyuS636lI/Ob6xazlbzaYinXnsFSYyglKWIoIwiundJBQGk
i6UV5UFNjDzzIxgWICRIw8iNJDL92FlFBuk46iZY6LA9NcF8pRaNjtNjE5XdtrYIr9aQk9adiwNy
CriAZwLMrV1yxv1KqlhWvzLyWlmWndk3MGPubF0MuAjOYtebVpAHkU8b+jnCF8Sa3vCqG3q5E4Qp
JWMtdjoQC1GQ8CjGFh+vHZFyH2aof9UeYOk98Et7SNaqOqS+6fvmj8fMqCe4egTEIcZO6FtVZhFt
Cku/guCi1lKToIMWSf3ru8iiltSk8Y/HuDI2OzSUt8PSxVU3EvE7Umhqm6kstRlfBjXrpY1W2aM7
gcAPxtWwbI1kqZyoGytMHDpV5nORTbnaHaTG4RvZMDBq3fxtzqB/5qiHnhHuR39O4vc4jz+0Kfbn
db2s32nZvf0l9+v7rsiGQhzUM5M3NXKrnhJfCScDnAbEB/DUvl6hnms00ouHNiYRjyLM9ycNBXnP
EDQJmVu+R+XCqyW4J3zM11csz6ilH1+j7veif/DHmv30n5eoJfUxXz/n+6u+X6MeKyk32rMGvEKk
3usfT/6Xd9UTf3zm10/9+jr1/NcDap39+Dd+LKpXIWeRjECmDGZmo5U/VtaPD1GLf/1Pfnzcj+d/
LKq3ft/88aM9YYNJ8XuE+gzMa6uNT5OdxqdyNia0tbqxBwfeHNQTIZ1+VP/La0S0uJHKZVHdd8QD
BwmHfOzceSRZ7SKJlMDPfUK4/r7YVgzx0PCa68LAomPQYt1Y06IR8JaysmbmFAfVW9V9dWOQ4ADF
mfqGMRgU3XOfTPh2AjxVnwo6qzvbBr1XteRu61xGt/YwIMvIYUG4S9FrVvUvmwsRoq7qyhOkPKf/
DrLzl9O8ujslOrvc9331oEq8U0t/vKUc8+4wLKnny6xc3SBgIaJquWtm+KfslHFAICbkuCo2T0C3
I9qPLx7CGBiBCqIT6lG1+ONRpMPPhcOAxG0JAANiDE2yrF9cYwloiqnx9KmWH7uhoiqQ+oG2nTLz
Abb6W2S6zIOW41bddMtSymB4oe2mW3PO34vZpGRLT02XE3nT1ZJH3x8UttyYqCUP5D76FSGuZbTF
+FOcWd0nDXdxVB/IxJSfv3xqSC6db3tHNxk/5Rhc14JKifo/wsy9CxcVQaFOCOoxtRo493pH3vf9
+8zlijkg41p9r8UKOTbkZuqjSw/J2YQOidkqho+R0vNg6Na2kshcvl5iLxu4AetTTYaz1Zsc3yG4
KYqx2Hrhr3jHObRuJ8CSDAmmTYfnTqT5dJiWyq/Z1xCsEmMBJmOP3KhfGWTdZQOcFI0QP0H9rtBN
pmNnXkmr6Bi9WTdfL/xn06q7Rd9/pNacrDBzUJgpUwqp6lv6pV02LN+nqXQmdT9TdW1DHKoym3Nr
1Y761hAoKWanK8aLXvfsgxITqYi9cUnSY1/4XcUCEMGy/tWWaNVH/3NXPZH41q98ABNIBN0Gk1XA
UULEWqpY7v4QYrDhWrqQkNSWUbt1pA/wf5lehOTcqf9GPadu0GD/zHxUz37nQP7trnqbesl//1Fd
MUyMPS7UIaf2NfVj1F2hylvf99XS14MyoYynRx6ZyMsWiLTePeiQg9RL1Ncy1+RIVouTOtS+FtXx
rX4cI79/H4CZ+qLvnxwtwYMT40Qt6O8VGl9B8mMt1ORWHSaUTQgnjmb7tWyKao9QO8MRE8f6Vr38
azFc1hqsDPJMGD4tJwa1p6ql75vvx2aiD3azYW4rg7TOf85J6n9SN91gcMlXi0hGGJ+qxa9fX8kJ
SsDFVMI0Hlhuy1nuYD0LBsdLDqVrv/vqh9jNGVpv/ahWNgE9HMbLV32v++/HyElgZh452ur7xeor
v+9+v1ctfW/G7ye+P++P9ybFQ58heVTrQp04ey9uioO6r4481njWndT9rx8vK3R/GDn1jfostU3V
dlM3gXyLNPJy1e6a4JyeOZTYBnHfM5RRe8rfF9W7v05VE7blg1/lG5VYmi6NMnUu+QowXc4q6rHv
u+pZdxkF/z+9Tr14DD9G6MjHr1+/7MkU7dltv4+Z0F9246+dWT0amEUv0eEQYPrnq9SD6ubrXd8v
+vrUPx/986U/ntcMxMcdtAWpQx5c1qG6jKgl9bV/e+z7JepZUw3f1OL3jdoe33fVknrff/mplUrb
+36LeuEfX/W3x/741D++KVpO+JO+bZY2jTpmOyoJ1lAj1PgnP0MtSd+q0AeqLf+fz3w/BveaQ1zd
rztiKOCHLxkc6nSrPvz7pT+eUYvIGIaVQf/ha492ZYG47vtA+XH/a1EdVz8eVffV69Vx9r/fCexu
QszRZ9KgpMfguP7Ayuaaun2dyww/SdQBtqyCPR4YfR2MD9lUEDHQ9voDp5NpkWl5N9SFAbnKvn4A
pHO0a6yAkibxS2EXB7e2tAfTCINr8jTqjRkOdyBnMfs2U4BLIouPUIIm3XVuiyml9W1h86ebU53L
OSk2XtSRi2GLczRYlBupk6A5QfnjD6Lejx7VOtiWO02d4/78h79OJxIiYL9MqhZLA15+Vpq6vKoL
6/cNQDEGEt/3vy656v7fXv7HY+rSrR77+oa/ve/rG8YsOHdbnA8xUz8OTXXjq2P3+z4+diYxlM4X
+eJy/C73x+Xg+nrwr8//8XbX6WYow14Fx2Y5qam3C98r0iv1yiGraQ9P9Y16YlaH4N8XkwgSmZOX
H0bSuGtMNfS3AB3kMIS4bNqL3Sf+8IrzXqvY0CVaCNsD0PqMs8jeJW1zoGDnnY3YDolCc2hmd/Zj
WyXXRuOe+1NwaRVojnwwWkvwmdkKhwahc4s27KMywQstp+dtwtD/MJKsCyQSTa6dFCMcZ9luelqT
sNu0FkBDT1QuLJeNSJf0EOqM+07rT82rG8UOAghGhrXmd3zFdZTrmAZAZ2/zuWywEqEdG+NSQsvE
fIend2042cngOnvgEr+Qo2B6lp6z0bTw0e37lyieYEnlAtgZvcyJOhtVvoEqGIXwVe0vFfiQuOzA
g/DtTZNFpWAmgDuiSuFaRIJiRN6FWbQmeSDfzhVLNEUR4YxyH7VturLbMN8WdvmpGcGVTS7ASpLA
51bab6FN81ZARt1WMb88dx5z156hPjEFr0rvGhTkG57O6AAzYU2ZAM1c+NS79Y2Prw4ger3OXdbq
kJPT8G4FRXfZz2TZBjUA29TZeU3obnNRfM5+dXS0oVqV8TTtmCT32zkrrutSD66Y9314pHCc6cQg
ETyCInhpixoj8qgcQ8Z6ibtui2pXY1FppUu4eFgIHL15S+Um3zJto3Lexqu6LIgCb2zEIQN6wEkn
Y4pkxFSniRD4CJiNisgIwGPF4GsARihbGCSfWRj/iLu37hBj+ydnrm3wXzAn6/YhkKG18bwoQGgZ
3KVTN6/JYU5uUqd/jkE8ZYg+7kv8uQAwjHukVDAUiapYcYJKT70RXhSyKXZ95FLQxlO09KVPRePI
bTEYzrof7b0f1G8Az0kFgFqI3MwmOAFQ2blnIFZzteKl9y/x2c5rOukt4nIiy6jpPYjZeGP2yawS
t/uuaAEHhU3IvztRdC4oM/UaaGhjeHfH3F8HdnkGQc49ry241B5m5uXsD/WEsx71Jjq+65yshG7O
i/Omj/axbfRwwAD7W0e6i9pWq5IXZKTTLqPAWvfNATZmR/Jj7tKrCIwGEW37KXCDb3PDvbdxskmY
EF5lxO+zpb+n1VTcNUOWnhVOScBAaWzY5YzLbqZWTr8Fd8J4CmTi343ko3kj587QrhBsR+cTkU+H
0eG6UtJh680y2s/9r8hLiutszD59YzwkrV9t04Yoj6JzL2fAaia+MLPX36VbmBecKTIqCAiVuQy9
ZBOYcoDXzbap6+cl9WaL9Mlb47FkcpgenUUIkvXxm+zQnQVWfhaUyKWb0H4ud2aJjixz21d3pJWQ
zs/R6M0r2Znn7mi+an4fbEsNzWeAKru9nauPonbim1QXzaqqimkXtQ11JeJMBuIvzj0fg6Lhji+m
57KTUCOekyRil/Y+jDB2SdcQhLAswErXarZeaVRrS/fuydUQG6M1gUaFE245UnyCljMG/GFCDIB7
DksvMa9Eva6q4FNQahPTuIdvJc/zuLjx6uxEORYVuXfM8IRlRv4UJFwNh5VfNOx+WqPd+RHfERBv
aVL3LBxnb1vZjeljLmmSSy5/rpOhVa+9Y8R23M71HYE/5gfiumoon0aUFljXSXIZ83Dd5qxIzchP
Y4p5oeHrNtH8aDrDUzACQs0JdYE7yEYp+mvhiNOI82ZraRIGQyXig2/jAzBqjtretix+tPM4OKV+
VodkFdE+yr0t6rdHAJeoJQJvRIRvnvwGb7WdhjdmmGzLJkx3ft+1m1FWpyZfiuS6xkoojQufSHj8
YdOlPWkhxLqWK8TMdUlECPloAMznjGewSDa/7dJ2DzUoxi7GHxeCBBws4r4SAHedLYtj1xAFge+5
ONY2M0LXtGHiGRzlEYBXQN7ziKjK3c31OF6EVUcuE03mXUXTJgmq5pD0SMpS/ITLmZ8jsCfNJKew
u8M9xtnFs2nKTnYHVeGl6uiZmg2toEiPfmtR90GKlASocjOMFkrwciCFrAFiY2cI45HdFU4cXVjS
fHD0CtbbnGUnUkPOrPmtbivtMjclu0ucX4yahlFIpMORptyqdJDkIrVfAij2FApQwogB2vggCBhr
2pMfeai2qfc/cX48uSQ9EcrGjlrMNrY8TlamQViZ5WW3VOY3AKeTvc4a22RWkO6tLH5NjfISFhNW
jHbM+MhSkn5nXpjacC279BQ0nN760H1nxrxva4q1QXJBU9xcO6mLaDzjaqSF0YXpmtW6r/3LUIdL
bTXQEKHI0a1ypxsncSAv59BoUOQerKIITmdGRS944nA86dpDDo57FS1G9SBEEGglT3o7+tv8LQzp
6msS7/OE0hjlYg/47XEATLQe8PTlWQJgyb2ZZmtPYy5DSbajeGShs5/Pg5FDvPaDbQvoco075pXu
NgdoyAeVcEgOIdA/RxgPoM27G1DpQJRKk2yN8djnrCGoRLsmmNKToaM91sJtU52PUxvcRkk0Hht7
VSZQB0wX+qYHOnMUBMWEwXhIicXN6CjnuB5SkhFml7ysbrSyDVeoM1ME3XrMGY9DG90WJuTcqhPT
Fhgkpz6Z3PXmjEJfuIyma40eZhHMkJzbCIcm8WJtXT+ExrUnyeQdAcp4r1Ygs/VsDZS28B9ZcM+3
ujsthR/HoRdFEoSTzMtuqy1Ny/7kDCaU+Oxka8/zmHn7yBo56nOtwePbvuD1IpzEkvdI1iDe4pEv
gACgLof0xLVrX5go20ffecEfgdmpOo1ajpp4wohqTQKG/zA+EkF+MLyiPnZpM61d0m65yB2JztHo
7Mf9MXBnMKsRA+Yk9hDOX8c9knTGTVUQbSyjkrcYzKkM57Fmr2SkE04UTpfhSOwKEXBbE0beqgEB
OpNGMzjxZ1VInHJeuKVfy5pIjF18LD08KUThXEmhbyrrDpWEv2oTR4N3wgU1dxfCKIiDupJnXJXo
BPc1h2BCMqlonwfUF3hbqhffGY4gnYyVThZzEMS/xZy9oDTBF0td4rwpulvE98EudgbnMEX+eyyy
e0csMTtRqq86D1NLm+NnjwznLvaeBPMf2tH4C5qcJBSjSs6Fc+Fpr14U1/ukZ+4waydtlOM5qv1X
fdZcSEqMW6KOoRhn07LI4ttkaE9eKQF5hBFde1zIycxJuTaRaM6GR9d3hGHdY64S16Zlpcdx7B/9
2f/d1K6xrgS48mCouULNFwMygAxc69rFM7EniWqMF4k6AQHHRLsOTJdwA5drsW9C6vGWhA4gPKTa
uUezDeDIOg5zBhIGnfBsYlMdyH+xd9pzMZoM1MugPJkJzXThIxZ17LuEs4PnHzmjPwjpb4C9zSe9
uc4mSMC5GD8kwS4w1oDCIAFCHZ2uhX3RwUfYwDLDMTEEuxq+qLs4G0ongKoVhpd6O5irqMY7y7A7
od8pk37cF2ndbHQyxFZRoidbYS1nIE5+Vjte99N0FjAOYlSV72U7oxgMI/b7YGQQnul7bQJ9bnX6
YUqFfQMaB9ELjdD4gFf4Bb7JZetEzWVXYM6f4kZDKGrsABYQRlpVlx0TaHCPBbi7aWd3y9RkJEhz
9l+FMGkQkrCwrlyI58RaPcT4nGZGAFNY3aYe8dGGjdYVsWZvESqIzjTd5HBccxAbEW3JTUosNdL1
T09GOaSnlMmCF+a7yrHEOhfpnmnDc11iwOrRHJCV0OLaHr21T97UypD1ISgaIr9REgQeou4ZPB1c
YqS33lmRXve6tYzQ4R/7hXgDLnvuJRSAAN8g4J9RWfSGM5ApBGZlwE/csxeOJlw/0Hl3U+9/OL4z
Ppd+8FQ3eYMhLP9MUs3dhL2B2sbD7Guxf+X2ZZM55mPeeE8tyh4apMa2i1zAbAXJYgUpHVrXQoKZ
0CWFdXQwipSgBFvcEZHpbCDnrCeJ2ClNtIciBTDWQpoJy1lsdWDVzNXkEzi8eqtPOSBRtqXrpOw5
ZbuJGmhC4dTHO5fxQDMjx/cRpq1LandGvBk063K0iAWp8XDtq3kYiJojb4egr9HMjX3kBfPBlSkW
KcyYjQvGI7EZ6ODKHtcRPMWNR4b5dohuTK43O4z69GFyLrnYLphmrHTKm4hVSCyQ5COXToitPgIQ
hf7ThwM0MOSIvWw7UijOlySbZpwPY1Z1HPoAF+aO4nPun2d6DS2r75wnwXQphTlEliK0CqdpiIRD
wiYHPGu+3omDlTj6qqEtNjW4Zt0UYhzuDhs3fnPVpdjrciYfnMlyrP6ONzs7UuUI2BEz2lk55isZ
S3fl2sySB7/dC9DKuRDzYW7TG+F6JQnT05GDGmZpiM437byrIhTAdSeSFFxXX3tVM9ykJFw4S456
7Nl0ThrUaeAxU8BoHQcceyCJwJz9o8IxzrD3xbtwzh/1FOyEyUWLqDpiBj3ynFs/Ds+a8nYa20c/
uY3tDrMmJJ4+yso1KW5DkbpHtkYTte4qJBstiNh4ti9JqZkQWPU1BzSRkVYJHdqPg8e4Al5N3/uG
4Eh3j6Ks2Ht4Zh0D30rfgJEzpIGy1hTI6UIGM0ZjmhtwabMX/85Zl2ti4EF5JdmvZHTf6d/vl594
TN3+1aHKBdQjf2imkWrY3B2cLiLvORXkWhbNZuyfzRDMkRecJ8jpHavH49Y5p981aWdnYQizikvE
rckUZEWiarWzI8HoiMgqR7JJK0LImFdgD23jy7705MqZiFKgMIwGr+m5DPQP0uyfhRGZRHl5xIPK
5lKHvk1HoMTp4RQtLLa82AWNdZf6Sw/W9aKN0S01iPmqr8mPbUF/bZIa0HVhGdHW69P85Bvd6v9r
i/+vtMU2cuD/Tlt8hVP2P4TFX2/4N0NW/5djkKugUyVzjMUU84+w2Lf/5RsLyBX/F30cayHG/ltY
bPwr8BzTDdABu/xxrH+ExZb/LyvwdESZKBQNz0Bz/D//x38wuNs/7v9kctt80E9Zse0FgeGbjgMf
zjfM/0NWHJKFMMRMV4/YhhDj2/NVGEwtYzWMASJy3q2eUBD/3R+M2yogFTAP7Ixpv/9cA0nYObY9
rDsga9uGNJ3Fr1ChScRdlUo6ssN1XgqHstQUnpUQvA6FXzOabG4qg7JcNaCpAsZGpG5oZhtKK1uM
s8FRppclSKj1nBuQ3/SXLAPg5RWEbrb3RbnPwRseBGeCtSROymh7c/tj6/0N9fyXVWLqrHPWCopw
d9ksP1HPQe+jXhgD+yg1D2KamVhUGpn0VQkXfU3bUyIx6esTCjxJ61KP4oMps1fNcB0i7QWYeP7T
rsL+3QcF/010HlQo1toUC2xW4tZd8lCiwH2Gq1J9GQD+Y/P+3JwGm++PDeovAnHDhljM8My1rT/Y
wGFsMlrtk/oYRuEzxlELx4q4ERO6LNEF5R7QCLbzpyLxUPBWzJZqLBJHu/GfylQb90bDuWuKyDga
x7xeQ40FsTsfeioM7pQaq5QirNkmEr3o+1BV3sYytRrERURobMycx8lPVr5IfVO5N0x5kxhc4wqt
+SWcjDCBsDuR3JEvfrATRdInLlkX2WgvVzf/2RyiB4/xAyY4YCqyIsTBPRpZmpxc/zqKS2dB0fUI
m7MHCjNDKA/aYB6FRjRj4kt3rTFRsyuIOsG0yfBg69Imt0TW+KqHj5n4jdq34Y6GNIniK5/O2baN
tIYzKoVjt/tE7AiVkWatT3jwkaJ7u41NcSCn6KkeJ14H3wApfYq38rFC6LYeTO2jozG6wrbmXMVL
lohJJ1OHZrDqQnxiUa+f1yN7C4wUrlcIKiBy3hcMxNZgHKt1x4doZVSvk96+sUXxES20LBPuIgkd
OQM54y2b76chQ0E/2W9+fISNHq/CurtOHP9k6yADZdMvaIH2lJEmEOXpCySNbRDmxE81NuRPewbK
KtoLaizWDjczNl9p7inXvsls9ilL0VaSgDz7oXmuHOiF5ZjA+mHcva1LBHLkKcPVOYlAwmztqPJS
S8jXSe5bV2bY13BpNlZonEe4tG4yymA4hagom9sgJSVXEgaTD9OZ8Lr3EBSIE0sJYdDexUnxprmC
PMNuJElOH4qdLOVN5BeoMar5RQwPwGqoldfFY0Xzvunad3xyIEb6Z8+ffNTAxWebJjdm3GDOSYBj
ZR1hmv3w5NbViyQVgQYAkzrM/pLhWOT3G8cOT5XUC7qJ9rOH4nYqzYtal82C+N0z8Yb4uIQHVAY5
4JUh2H/6jCGnPy/RpUc9Ju0sxgHRDVfI2vex2Z0jbqbHka79aTzCaPvwzBsSSOGzigc4pPmSk/GG
Rn+Ltvoss9KtBA5R+jjxS4m5ibnaFKHr92fvNZ6RSGjMuB1BHNeCdLN1+8nPvPulcGJr8hxoi77F
EE3MUMrsrcDc1Iv5akiAMLvtW2m2L7BhoR/mO4cjaVXE/WvnU8Khzl96LsmE/qE1lqlmQILPkrnn
EdLoFe49iBFEgPk7AK7fIb+lyeezwrbeUMBUwN84oXstWsApgKbsPFOTPDPS+CoLk1MG3rFr6ocJ
4ROWxGvPcT5C2pWrwn6zZ+KCPSPbMEu8pb10kQZU2PWI4DfNuc3tZstMAUCDGTBlDpnJSDHsRWT8
KjjyyGqegtVg5wgP5h3uUzq1LgwNR6dYbEp6RtYEr5A8dGgV5a2HlgK3Fp8BPJSzxozMPLeu6G5s
SubAfPLN7PnXyZTdUAkjZEsDNhxsENbjD0FsscW7y+maYvTYXs64EcnQKiluleYRCOAxbQjjy8N3
0lnPtSK+C7AZrCHwPEAnNTcSZDdhifr11/dmcMlCt9xRdDhEMn3LM2+zHN9zW6bY+mPoeckxZPhu
paiIaFJJO3oZwB4zH5h+ARaoVzUJuisN1WdnXDNRuFmeSAPvORvlCqXIu9mFt0zDULBiAyKXbW35
/iuD+fPIP4XZ0WuDaEdY5LM8zvpST1q4R1VIKgMFJxJJ1nHdQ0SCRrfSK5e8uxAGhgs6OYmdmljg
+J6oLuOQJv3RxIq0jjs3WLdGtDPImoULcCQS6IlhPzbyhfvgXTLFeIqCBhG+87yUAEicAUsJZMUr
kk2dwPRLCnJlAkqdfYQsJmYCVrSIACFWr/rOu2+bgdqXES9eYkogTGzXHpe3tVMmIdevRwwtB/Tx
2FFgvO0s27rKqwZfxXQNTBFUbeE9Gi0Tm6z9jBO60gEUHGJFSTTHdgpsewXpChcPkZPqqTmobys7
OC/gUc6VD98utl5NUn5klRebtIlQXcEU0WxtcSmTKzMDRXUzSYagHH5PVn/jJsF6isS7q0/6GYI1
eiquSxmTuXuUTM2utIZqZ87OVdTZ7nYW4ljm/T11vZESNJ5Vj2sPQk2wzcaHqBEJE3y28TI8S/D+
abm0FlMZ863Swqcm7i+ssKe3aZXFbooAxdgukxZMMF5CWdt0tNXQzLANZ6hgZPJewCvej7N/lzoY
BXzvmQDnYNWLIN680vmneSa3vetYbw4DkbSLdxBFmZfjVMLwgVcma7xL2zdJWGYmVledey1xcx90
KwLuW3FmGTO44V1zbSfuKmb6uvKSEAtNZXVXMT2VtS+C6oJaq37CQPEp8YvVEyF4/A+UW9jhtbZt
1hTqhl4vN2QNgkp1y1+JXjUrWIX6Cq4AcIF0j+gc/3W9oNbBYvrOPUGL0fkQHr1lPtwI71q3Rza2
jagxwb9bm4AhZvMhblr8OAB8OLnU697z7kdY5lnkk5cwXDKNtuMKdoVjYRvl13LeCmWHe8SFIM4u
cUE9GB5X2D9JNJOci4W70szzsbPvcGltAEd3L8uq60JswMv2oLL2HNX9p9Q4iEWsP4/Mbh2ABkzJ
vafIEHfCoy7YdwbNYOPZa8xq5xES2dn5J5pqip6MtrEGoXMJ6lOQa9djP7zaXBDXcjHJhcWDW8wT
PWMw23VdPpLVtRmt/JKS1LGf3VvNHK/SipifJLtf2CNaP92HceKsHOzptHcCyGdMyymzysh5UP8d
l8e1jWpE5HN+XL4WN+POzII7P3V/IYRnn5+8x8pLbgb+Q9duEfRjqA8v3bm+0oKGH26PeLnW1LQC
WhF+ssMYl1/3w7sciGklyKXdN+0eZK61dSsKW047Hjuyr44EulnrYRQ3VumWZ5zqjdnc1kX1MHbz
i4QyeNaPxmHS7Glt5bO5Mp25BP+ReOuuSc6mUi4AZC2lk8/IJ8CyVrl2QwR3sqX91Z3KYLxGIGpu
NUxb1C3MdlOB8jGaONk2qBMIcKzOMzu/NzrSc1OTGUxmWx9+lxqnUQBPqjGxy0Q8mBrVjkkDChTb
/j1KGRANEnZuR+x8mOl3BvyzIim2oZPCKoo4/I3xyLikp3QHND1qiJSSOlqZlBWfjWNyPpsEpGZt
Q5G+orgswga2Z6/T7pm4EEbJTS0yOkcBtTYc3FR9BZKKyqCv1R6hbfsbjQTnNmysTeW7CKxNGJw6
Nk54Kfqx9rRTbjsdIeqahGhnb9w8FBeeqO9iqlUUivJuM8S4QHNT21MWRT1SUw52pVtC/ojzQ5eY
KfCO/8XemS03jmRb9leu9TuqMTgcgNntfiDBmdRIKUJ6gYUUCszz5MDX9wIz60ZVWve1qvc2y5Qx
JA4SCcCPn7P32hPZH2VrUz2NMDOG5YvuwtH4/c/bLWMCwilHZlTLD0eal0gCippU3P96gPWQNbOi
MsIM9PspbrcmfSa6eNAe6h5fPkBkQrFrfYH/AMWZJUjtBSowxDArokU9pJkheuzlgLl9MZfXvD3R
7Z+VMh+KJIEMtMhr1U1Mc7uZ6gH7i4B0Xtd9u+nriwjKRmGPAH8gox0q0zjkjUaSmuPQ1Vd4y5wG
PQIbuPDI8vHsiEXAPQVXCLe8LcvTL0Kg263bS4Q32dvtm9mi8HUF0uWWEcgq1NI630+SZDgjhyNI
RsY5bkPnMDjjps5DZtyJURy8RtdPgdfDl4ncGYD0smOybLD6GgLHWMwnDpmISA4juqezbWw12tBc
B0CJZ+AVmVfgbYwYlW3USNe6CjGogrB8HpkLrVXQmU9OSAu6SWinUsFQzWVA0MJxQc1JOqsGWLtH
m0wFBl70rUMBF32CjLB2csPaxCZKqXLSLmXggmUlu3Tdpol+n0baRg7lO/VIeRDoHs9x1Lx2yGOo
EmFQEsQ8GXl90TvMgVpO8eDmkHLJT99qRmUzROf1W1uF53Gw3+gvfM7NnB7ynCq1bYIj+QEZMrRD
nEPVElolnvAbHr0Jl6JtzzEiLq4PRcVS0eUgudrIzt5nFiQ3sbAaV0NzqpfrrHAHpi1h85gL0ZxM
o3E2WKyehQEMeZzZTOn51MLpK4yTpNURAaa+NxQZL2ZhH9jji0M7BMlj5zFTJ3SM7qdTfAzdeU5J
LysFC1hLWNkJ3RFcpzoEDDzFHW5Aj+rS0bhQREP2HT3MYxlYDg2ABGwj4+rrOBe/rJrrN1FSy9i8
O4DNt47TML7VaGR2zujMFw4RUgFMFCMjiQG4vAZqTMc9jZJg84EhiJ08TQSY+my5v9OFYbtXedO9
kMNDmibeLu3DD+Qj06EqxUemnOiUBkO6UcCM/KqLkzvYrzFe2xGwccgcsscTO831dNWkZvgp/mfU
AuYThG9yQzRi2rWhJ5QEGzi7evmgpsZau2kFfGVIqFiLxDXP1fJlQL44jTbKG89INzZ6j5fYkQ9p
NebL3P7STlr14HnB3ZgY2d5l9n0K1fiSOVl5pC4P5tl5cBln9skTTlN6r4QQRSETLbYmT9OSWpzA
mT+OlfiOXxlIMyan7WhbzK5w2IFeCiGCIa5Z6QQjU434LGLEx9mJhz6K2BCiY+6qGqGIyIHwykyt
Y9t6gLWs7zUIhmyR8ItkLcFA49VoaTzMQl4kFuN703Tg+GZmuVMDDCBRYE7PsdkOafVkKNKHi8HZ
TZFIUWDavGHG/DY0KoVWwahKJza4SE8A3cuTzZHbkEKj6dZLHg/HKLItuuKq3TpR8S2YjfTJKXrf
CBAOjBVbUOBLwLo4IIaZ+CB0D6eQroyD9RHiX1cE4x29ZXlwpXqMJ8NjbDGjxxOpjd6efbxhVxjL
W9NamVqkka2GWtud8KxWqBD6/ivJuui+V+5bkFuvg0clo2aCGfHhPzYcuViq8yNSXH/uZ+tAFsO2
Ik1jnU8MHqglTPoQ8TuWyeGpDsON1qXHJi/Cx2Sq7uDbDpDnu4INSA4nBsheoZ0qd+Kvs6Bmivl1
1jNv6yU5AZ9JdqRbSuulcxQNhVVYTt1JjGl/YkZcNAgU8gdCazwDW7tQO2gI9drtLVhqqtBPEU1x
6ukEeWvhEiC1m9PeuwfWNbBWZ9omdKa7IJ3NY8PghsPG9HZx58k7W45cZZpiQhkaHEUvixcQ29/R
8euXhiGZFl97Re+fLsdDgAnVVBSMuW4/6aHVUlVlArWgQT9fkVNEdY42g+hiOWLJtlpzo+wg91vl
/kQEOe3msa9PKpvJcp63JggGn17ptgpdWmtSvDC+w6xkkzsCjgfUdOLtK70f1k2H1ix9gS5ycYYg
3ITdGGA3WrtddcrLqj7OWXsyy1Z/pGe5clsOzlU1gT0hytsjanH5crsVx/j+WZK1egkhbZabCnEV
HbVjEaEqDIlEIk4FypdXTZtAp5dE9AO4qEwDwDNBP1rnWqWBiqp/FZoxbW5c5YR+8crQISNg+QBk
Y/Twlf+4GS9gLgoaQHP1wS1GPbg3s8zyZ3fqqD841/ou2Y4qnYHIsIHvmL9sMgZdAOWXcVQPbT4Y
iVVavnX7MrXeq8KtsU27coTCtIC5Bscc/ryZliCVdCh7NyQzakH9eLtl2gwkV0M3/vlv9HuxrycZ
GpuFPCYaXAO3WwX7cCp8gThcqtBiv0Oax3KXPg7ddakSZF1L4VJLCEJmIj1fL3F1374X3EqX3z+W
rP2bsE3fuczLtZ16zj889vYEty+/H/CXf5LalqNZb9DxNCF70N8PqR3qWeaK81+fkKE2D7nd8Y+b
qBeYPUVo1H4/+h/udPumq0nspS349L/+Bbcf/+X381zUdXAym/XtB1ENK78zoaH9foG/POL/9iy/
72IozlzSdIit4HjkQhiuhFDZJihja14zGo7AGwJIuP24FovHfPT4I5PmKQ4h6fxGE95gdzRP8Tbe
vukuVkUiZGndBRlmqmli8ybznNyVAfFAPWnPWeFe0WOVa3M5AjivPj1aPhu7nEpCWzQD19pyKHTw
tDJ4haCMXTN79rr5CEOz3mnwF6ZT1jY0BRgs0ALA55YI/V0V86EZxp9RXhIdh3IjDC69WUGZdhDo
wrJHTW+Tl+1Y8YqjCDkxdbo9vIgUyViTVs9x7PyKSgIm7NoPLe+hNMIfEksTuvv0jk7srwa+8BA/
1KonOaSPHb+S8YFt9/chZu7IqGBt5NaHbEnsouGDe77RfvSk98jZQTg+L1QH9ZnmuUXvQyk/0nqx
dkKXV++mi1VqvxB5obA0notRvEBqvkb1VG160324TRCKAM0IGpZPi4F/WLIzQlv2rRFfUJAJrHWH
+1wfyOM6DDodIL0ZEx8P/5eAoR9Z6uRE6Ymsrp1phO/m8jdrjCtgLJmGe4LdG1AgRrza6HfUf0mv
tqov0QeGxbOWFugevXWHqjytF8WluDft/jWmGRbRTM/q12Gyn6AiLil7YtfF2s/WFbrvtfG9Watn
aJQ4KAa1NwSBhI1XnpHo7SsiFSDR+Slhd8cKmN8+96anKpTD3RD8chBeM/9NYX2BW56Ctl210rrU
oZX5seyoOzML8FZAXIBgDj0a7Aa87EVZJAXX0FjdU0OxhaLL9XyPPgSxFIRjcU1ai4TyP9Tqp65+
mdJp/EW0OtNtD3PV+6SN21oFB6MP7mp73HuDd+mKmsskQqLYvNPd5CoMD9996T07yk+mC/jVddEN
l9q19zKefK97H4ibp72pfY5efU7h+O3KULxWCDbM5BvGO0RWQW/toAKdIOblRCAAIqaJ8OSaZuC7
svoorZxfufVQw0XhzkosZz31Vrwda2lvOXrG1WjWZKUH3uQHDJOWkde6rxhC5FaJZ6CyYb4YnIWu
a2xFSSEfLhsZWZaBX+c/G1L/0LGj4Wj3ViY8imj8nnnaBqs54Q2sRpKNvYm9IDv1o4v1dXrytBiB
HOlfQEzvSa3t1iZ4W7Qo+RL7+AjgvlrlBep+WopXAonJB7KDF5wEu0JvX9mUHdhLSKKI+eyEDvw7
FPZDbPEHV8pOONPnUxllX2W8TaP0ucy8XxDC6s1QVkf43vDNZ3iSgWe+LxxeTAPKn8laWgs6qsjP
i/XsAGxLdKF8h/69+a3MGpqSuUMjiCRk327R2UPArCCklek+JekOketKCUBJ1VyfRof3zQvT75On
H3oVr2kUVRDBE6KhNBsR+nvGIoeLhHOtkjmblmNlG3fL/wF6mzV2QpsGp7VJO9ZXzW6uHPBcaWTE
odVgkkh712/ILsB5SJehmVkcSzSSAmDbWukWLJtEQtaZFzZQ6ccjSVDdLNEkm+FdzqiA1cxxqBDg
p4+o8D0wPpNmbrKQlZsIdRrFby3tnlMLgWo7uxZWUNUov0xbj/HtuGnc9HtDewRBMnojq6mfiS0p
1o3I7tN2pt2kfc8VFvN55LySDg07+W6WXsDvyxtpJAPzLzu/Y7fCVCt4HsT03treJ4plmnyt8e7u
wkaZAOEDKAzqq2MO2aTpEyHBG2fEOhrI8GUZSDPtIjmui7qdK7NdQ9rnRuY11pEUjshYu2qNujVd
GYDb4erlyXoaUaS5UewXeY4JdyGuT50T+25Npd5YNp08Z5fVATtmwX5QWZIXtIHH2bCcNG3cDLL+
NOuo3QGACqE7HFoGaU2GBCc0BTM/8WsgajoHImIP2r1aGvbdckYW/YHo6dA3e8zRRRCtQGx9mlFy
TjEINUs/3QTxy/SjKU8X18PXMngBVgrAWo7ce6qrDoE5fYJUdRvazuitX4eY1k03xW+B+qU0gjzS
wvLbsrkbDca7BAaBCF/NOq1TXf5KaRlsq4rRAR0ZotoK3OgEfbFzglDMZgZipUvqzoy4EqM/07Q+
tt9ig6lxkn6SD0cSWzbTEUyIpPdAys6N+4mm/lKRfUnu1ymfORtMw7zX8kFtekP86Noe1W6fAXBu
+Z0QBvqFRvxgUMj7JM37tSxab+UqyEPBsk+Sbrymgkjq20chrgzWqnXgNTkXqokDAnLxNve0J5fT
kmwowEod+rGyCLydsqBld9o+074aoLz0DZjskLWjWERDzgFVv6bZfVZ6M1CcBdIcri2rMi99D8UJ
Ix5SHdImi3pT9dOmsPqLp0Mwg9TQEFFEcQACe38TK/zPf5r4/yHo+CyrqYnDqPvLP//3tcz57z+X
x/zXfW4SkN//usSfTdmWv7r/9l67r/LuR/7V/vVO//TMvPqfv53/o/vxT//Y3PQ0j/1XMz19tX3W
/V2IstzzX/3hf3z9S6ocCyDf7a36451aXuHPRy5/wv/6H3df438cv5r2a/onbc4fD/tTm+NYf/N0
UzqeEIgmPMv5HfHs2H+zSX5mzCGoNZYf/FbmWMhuHDQznuk4loDD9/eYZ/dviGwdnYkFvhhDN+S/
o8wxTGdB+v1T5LuOJAAxh+ci2AeJusRA/0PmuFk38KJ6u9m3iktuRA9u7phlhR5X56SBoNuGMbE9
jQWAJ4+uWiMDX4vz/Njmnd+nQX0Nve6pD2vaEl2SnosWI0dMMABzbpxgyuUqTEwbaYsKNaLby3eR
q+CERPCuKZW9xX9nHUmmPBh6mx5qT9KS/A7Xtzl5qIFZx7BYlJBPkaMN+VYw9UYNMiVA5K3puf4R
GMlH45bJYyvMdCNagEMwtc/sk15xoiLV1Bg7ZFTBftt6FcQtDd7/qIldn1UPLlHEd+6QXd1qvkz2
wDCBDjiqDJOUJf0V9Y62AZdAJaamX/QF6PBgaaCIMisVrqUmjp1oGV/1QbsLVc6Y3AuufSE+tTF5
ry2EMKWOQKmmyELLUR66jNkby8jcT+nR4Qq40s04WV8arsilaSWXhB4AuH106ATF0c9XZb6dylDD
XVBcE4KCMdulkK4sBi6ihiIWJvmuCceXqW8IPhh3boBu0Rx55kpmjAFz7LXTwqkq8eYMWvg9rFh+
2UNcG7kIjJwr+SXMk5gb5FEbwGqnvx7FmBC5fvWCjRamzHVVEuGWDMHVNmhMaWNdMWO11wm8Qjbt
ereJCPwcYCtvCt5EvxkImsrCYsCuab5j46QoR8bbT8m+G0H293WXsBAuseKMGkrIeLRh8q1T8eSQ
2U+ZJd86ry92lgUSpSufSqTRK67VLG3N0CGpJT0h1ycIhTxilI6G5BRht5sw7PTAUHERRd/b2S1g
t2mvm7wdjUf4DtzceD0ICIzNq64pPpToMMGc8C2rdH0i0/Y0nl7hhkPhxc7gJhQD8+Q0zwDbV2Mc
XAxqrbObdudxJDtUTOboTzZ7PsugUkwJGzJT7CnKKXbTwNs7MN9x1JPXNBJbWsUYPYWv7jH+wAmz
mUdOjYqDLjasM6AO0gSDfTrXgBttQgDmV5PmA0V+tuMYVlszM4N1gM9gdo/0LrpNONcHKxrXifJY
cUA7bBlaTQX7LuHgHaFJwwS8R0MwWto9eoPvxXxfEg15AkOIFrbL7ix7VozMnNWokMGlHuV+PcYc
88P4IeV3BgfDc699I4UtWT5UGie9xoeKBhcpvntWHW9SOkff+zbRjtaI7KaZQgntq0w2Od3LKDHL
19pJtzDP5A7uX7FXOPHInaHvXRrNc8ihcHYDfcmDd7dGkDRYwwjQaQzCAPPusWx6cxdgJ6dcxTDr
5N18yTIwn5HU/abRKphE5MlYrJ0xOZolWbDE8CErqzh48oX6oxjqGPO+yauzxpYpGiI6PBZ7uikn
vrHryT8rvb1Fv1C65rvR2TQiuZDETfY8jXN45ldh9P8w5XiwKrdo0R6FK2dinQXuTOOgB2Pm8pH6
uOW/ZIlKLHF1Dhabu3XmyAhCk94ucCoMR+M1C2lzxYpSAO1Uu/aQ+7aM4VelMRQ7QisflTMyoC0w
HQ559gG/B8/blPwsw5SCP6yvbFTYC9gZiM7FgZI01KB8Cj3imSU+uFDalgJw0Ix+L36FLnuKYORz
dr15PynjODuwweyY9Hqwg+yC2RpvYaA9I3tgMATZYDM0wiLpwH3V5Mghygb2MSVhfNS+Uj19CefJ
ZZQzHOi2MoBoWxoXOIbq8ssFE1sFoNcJhd5Qs35oCkgzsLV9l1bmQZK1i5sq/WhabUOezXYcYsvX
UdNzQEOZtCtOoMZM78sOjzFAbc5TRBHMUV1I2OqEOyBnwsudMNXkvEPFPpzpJ7hEXO1S24CpuJiI
cKVvkv3AaOvdtMx2HUY9QkOsw6sszK8uJojtaOEEszgUinKjHSjIOq5x2Hsbp+4vqeHduTnAuXEM
EnJTq2DbFyT2EHOSkE3Y4lWMw69EI+CsXy6q8c8wGi5hBUdUI8TZp4mzaek30s7JJwQHcQ94kL7A
gFk3DXsuWxqBsEUZ3qW6hcwGTSxAKvdX7DD7l6U57OZCvrWVLs81XlI8MMwjyMfT71Rc7yxBumqT
Yy3HgmOcgxhuVm8N2TY3u/rBZC/W0n7eh031SI49WKtBi88InXaEGlv6ygQG6UEhpIszHHATaQsl
+5jDK31sWiJ+ElYVrdRq1F1a8Dh0i4QpqU+2EwNuit2fCnNiSArkZeoitat789dsJvY5IBp+WxBe
BBq7RgLYFs1xTrk0dZyehUl/2CY/fVO7PTs09aaHBFqns70cBvucgHnMjAGb4wL387Ju9Sh+vaS9
E7TWMBJyv6nmWofeQIs470uJIIFWraUA5QfRB6v9wnDlboqkJNX8GPSG5mvKbtId6H7Mep1u+0YR
9lvGT97MzCDsL1B4mx2lGX9wHL20xMhDAKTKD3XEOLeTcWZAMxBu6DcjEtwyUpB2Q/qCYt6LQRF4
RT9FKuMNM6i3k5l3B058QkD/araaQydAb1dTyBiLljZyNF3jKGZaE6u7nk7q3pDBpyuEjuuTjYQ1
EotbjGTdGkAVPN7PVe4k5CUN8VOnYYuyelouzk7IzEQITS6j8Owfs+leWYYG7NXLxhBLj98vgkpX
FIxqiLqliaT1PpHn5sZtjV8szMIwpjtYoNoWu8pdnhiYN8CsxV0HkyNv3iyr48DgapsG1bk1EMUJ
t4FxORkfWNi+lSSanSF33JYyKyq6owkmQqsokOyxdnzFak5oNxJv3dwVlgyORgTpeOzINZjAm7ux
to0TMmXpbhSJMpiIRldPtHeoAaLtiOBtjdRbrdOFNLLwDIm2EWToDkRsa8zHYhcJuXLvm7lrLqVh
b6fIBIdMFhgXOWoTDI1cGPChmD1D6wN7XTQbmh9N+om1kEROGUKLrGR51ibJB9rTC9JBlywUAXKN
kVSt2PiV901rBuBNJ+9pcrtPZGbPsgqGB8NOtk2buE958cy8E52WGaOINeKR2RktlN4+l6zNOWvj
UzFbeEvSzts3embt4KvgnPJWeezED5Wo+2OYzlxR0W2IpmIgE4zXxmUGmdbWzyQo5ue0PE+q1Z97
dUzacLjevoxV8jKpKbkbnXa4CkWvigV32Ach+0j0izOwvUDfgdkmSwSmgi15pk5UxaPG9tIuhemX
0ja4Bsa8EXWBCZPBEGQynUXbDq4sieWdCAKdyKyohm2lnKsemhjShYNLho3wGgwyXubAtC9dPb9J
ZXsbo5i0TYuc5mlBi3l5bl91e7KvQZpuSaxsYaMt3/KQ7DGVAZQ/IUmLOnFNQ06Oti6HfRkVOkLD
2txNmjYR8d6b2z7q1IuhcfoaGU5xm6E/dTjk4onGUjTy4ZodEpb6k3E0My1lFpdCB5Id0py+83Km
b6C7B2c+Y2eK55EwJEVPdSTotSdtKB7qhdABAbScEfHM7upcu5H7ZBjYHZltv2RZhizLIvzbqoyt
MtFWOum904/BWpu1I3EW9ElCI9y3tqQVMXZXi+EVsor2lSw2B0f9QRYQB8Y+8Cj48Y8GRfxK06rZ
CxNjda7V0Z4ljtYmdIUlUfXbqDeoxsZ6l5nsAIK+/C4ZJmw0i6UkGshGMXfNTDoE7SY86fWu9E4F
rAjFqoX2qnhBG6N2qaTHW0V7uydWXvIOGZQL+6IxiV4prMcC73puIMuvPTRhPYvdqstWOgqGTVL1
DtoLl/gzZiKrbnCuuSqy7RgDYpi7st7ZKCwALpPHZxofGRcKAKkdAW1WCy5PilPPedMVrkLAMFdb
jHsCyEWNuQ6Kd/KdVFwKxJLEOy6siw9Dh+MtEUcqkpKScUrp2w0/k/dWzsi2qtmBp6Lv8OOfbesq
bQ+PK+16hOJUKINWnRvTuRa5V9/Xc7HD3YzpShK9NqM9lQoptDd+tGllPXK5OTU12t/UHK3F18qs
0gibM7spZeBYyCzT2g/IEwluZF/ppL/yCKCEkpwCsk6fdYTbyMMOLrXJyvVsNseW+2VLzg2d3WTe
KtNv62rvau5Wy8dHFeuATk1OXXyBcUQ/UnwPbXGxiHLYDVKSJdY2ByOcZuRSeuvbRfJsR8Z3t+IT
ydNUbkiOW9HORzAxhLBKFOXikD0T9nDWmuDdlWxWYtU+D0WAf3Tqfoasu/OIlLVD171mRPndrdmg
ppUMN7OiXwWLDnXA4LxPaFb8gWTvBbM2b2wRPkjQQT6WzZEZbyrXsWQXoWeufjYpJPjrQlg3ZtKf
43nww1FzDq27zcLQYgZfLcuguUQZUsuG8a8qBMbRzgMpHvTEa7q5VfTToSe56zL4MTBA1T6RYtg7
/Ma+gc4VjVs0Ir0s9BVDaLZpJN8wEaPfO4KhWHt98IKk0lkPaXNQs+2wgxq9U6MSfhTRw2ORuA4z
mRjgRHzXcwxSgnN/rLzq5IXVWRqEBIyleCNnbyXjyLwTBATv0zK8ByiiHdq2uwTL2FsSQOwLAbKg
85z8fpzlfU2EOAdK+YPy4DN1QLCTyh15cu+gDgS8U510p72Gi8ecEg4XH/ohvJNMp0I8Wog5tFe7
sLXdyMmFqZPLBSonVvw8Z5lrmIImtbFJUoOLZJuZ4I0g/Rf4B3cG/caNNKJ8nTidcyEV8dJCODzb
zYd0enQKi1a3do9xgjSxoM9+V5gA8KkO64MXc33o69k99GPPQMASIzItSmq31qCGUOWl3UVq9SVi
PTpwRKJvj4xLoDkAdQx5AI7j4pldBk9axTnaey+GsGqfAuurSKqPWVPQ4COOE5Mz1o+GJa4ISd+6
T0CC555+tetPtyGmOpj7Yp+T/SZpnlMk8MvpBeqMVpJl1NNQZSMjZoAG4ay/mYXhkbQG9dMeLZM5
CEt52FM1ikBYp0IAczJ7Y42P+A3LdjUhJtSastxKetTu09S3ci90LKhZ4/arCotQpEeAvpBDrYa5
BahPpqqcwwbV3qbCZ7Ga2lOGZG9NFWbo16kiihFVG7ACeOmMIp2s9XazF4XUKUW4KlvjkjK9eLxb
eFNsXF9ZuX4NE3+Cl3qPtSUZEROLnbSc3EHY06JibOwrt4DhD6m1G/G/aLp4zpsgxIVKST7rkcEc
6VsW6fqu79TOMOigob6gYJi/hMnsMpbxe0ABXmiFt6Mc+TF0Zbu2LRb2x6QM3u0hJaq1CJnAZmwm
7NblqjGLz4F9eJ/0zcaSFcD/6EMY5ACYrtJ8fPLt2i2ZeFttvJ07SkO2fpsyD/Pt0N/bTv+MqOSE
VinZwwAr/US03SY37AcgvpztKSCwqE4YgLKX6SkN8JWnwdFOcwagzvvs6M1bel8I3SaapiFgXPbd
dtY+o462VBu+GxZPgJS62BFw5xtjFW48lHsO5Cd/YDw9D+xe8SqyOSCua+vWBdsS2lmEHXqbQtnE
vkf8BcZM0WQB8BqVhtwmSz5m8nTXpk4rhtndqZCdt8579CH012ijVcF1smcByCf/dtvFJTUzKfzd
AYvZbg4RCSFpzQTv820r4bYBz0rFGNUvXaMzES4dslRDRQzV4wjoAJFoz+gRhMSElTpvSTwIkxqZ
t4NXR6Diq5a6HxYvR1EdnNie2QAsOH2Jw8WNiWRsRsqX06rJnaLa40GOmQpG46atRwPZgBwObSc+
Em1ge4+ORETskQuzZHKXH5zsGbvP92aKcLo4bImLOqMXZvrh0qoE8raM1VDyzblEPZBqPmAQgAhZ
beyRXV4h4IanPskfgonhE/Ia0AltXvlxFdxnbJwuQzkVTDDCzzHrI6i+2bMgkvlkJigUYQ/0Q2Se
GxK81x0b7w1dEoTAiqaLlxLAlMNq6WusBstWI2urUxsr91RKEnunsh63vdHjaK4ygiaMZVyrnuPZ
3YwcIwxyCxxeaIVcwz79/wnGvzTBMF2Jd/P/nVl09/XR/GjTfw4t+uNBf84vPPtvliGEsNlTSp38
IZ7v76FFS56R7djScvAYW66JDfTvEwyL0CLLdBHeexLD7+IQ/XOCIfR/c2LxF/Op7gpbx+68GJQt
eALLcOQfJxYZya0YjqLhXAyiU6x3BJdebukLwYJQvN36/eXf/164kMC9G63xv38aihXiqxGkNOIm
MtzeXqu8Ma5vjxyEhVHMicVU5YeG0OhgSY/Olhxpxxx3tUskHkr2azS+li42sIIibjMsKdSuYbzB
/zvwXFx2l6Tqgsjq/CiIr06YJazEj56kng1DAsoUubJkP+x0Fr7ZGubd6FXXwCWFZMnGbgjJ7gjL
ZrO9zlukhXblUmgtbtpxydYOCNnOkuEVytghW9K3vSVAoFsSuXFUHEyrYWISUNtUyJSMJtBWeIt0
P8xfHYK9x5FLmliyvpEzrlmZnaO95ICnBILnSzI4fmDj0C8dCuxSBpfGnOKi4HVWPY3WLYCvggZJ
efGWzPF0SR8PXHLI9SWRvItnHRERNsUpKRg3tIi5t86SYs5KxMalKl7NhB2YtPuD0IZfo4iIoB6L
51RPhlW/5KIHMG+2hMtEaIWYUGev4aIGddxjumSql7Re9mrJWTf2GvlJtkYrayzuECWzk6WZUiz5
7MX0M1jy2gcX8YZYMtxnwtwZqr16Ye6tS+At9E2vBbHvXcjuQ+h6d5liXZEjnz00UR2xwm/nJTW+
IT5+SIxn7BA2o+tq1zr541y5b8OSOC+W7PkirLkG9gPY1VsyPRH1iqh6JOcHa8mutzzrc4jraTMq
jgNAZ+/wjzBA0hyA+vhKJHC5JdEDpYiOGbZ3WKAip1wnPSFFDii4At1Go5+hENE/FkyD0sqDkF6v
08VpVKGq170fgyTPvKgiE/5GSXJIF/iG/lkOA841+4fmIM3N9GXRkCSZN2l9ZoqW+4ITEv0CqgmA
WXx6aMqq3JN+4SYahzT7qViK+5m+xTG3yaS00FVhuyKwF2HsMLrlJpTlKxlj9FfNCpfgMIzbijpd
5hZLIw39uk7W5mw/qckAksICaGaRQIE2cQqo5ljVGAylM9J8wyyzpgCs2dTpyUY3o7uc7vXKoEFq
yKRnDERCklE7H1mTf+BV9EvBsjUI5ynpsi92duj0bZTUUJmkPaFjFT8KKFsrB2jUZrjhxNDuT/PP
ZFDYLLtHMVjmWoNGpNBwPhrIHcwwe0fSs9EN9TFnw1vELmBvk2+zImjwh1uR6MwqjxzNenGrYAFP
8llpZm1vku6keR/KqJ6X6yveXeHxoSGaG4qLV49qz+Bi7QYm2opR6LsCXNCpC+JfMs2fuDxuZgaD
u5KgX5qsFCtSghiLTFpxG9FbV7Oork1aBHuNOu1G1v7ji4OSIhff4px6KInNh6SRj2mnMdIIopo5
EUHRRu/qR2kSX63FD1gJdyM9Qczt+mkmrgzpqMA7xTnhJAqRYUGiUtFfEiu90l39TDi7MBnT++cT
M56ooVYWUv8cesWp1jbWHH9DxT+sGEDP+BzGDKFodspIDPPjY4i+nNnGCDiHnceZ2K4df8vPORzY
WeeKBjmUF9Os930t1mGnHuosRNIRts7eoShZO+kLWxo8Y05l+cSWXULH/SCVcjw3kLrcNNnrAZOw
RLpPJTFjuNwxJ9LV3Nj9HK9s616nkKGhJPF5p2jaNRstqgAW9ciuobgPapsZll/pVIHSTN4EDu0c
KMI61PDG6zmQ0G6y15EgDCx3SbF2F4bM/FXliOegzexapoYbU4j3KlDrtr800wZiFSYsopj9iq0G
FZONG3LVYy9Zx40RrE0cfCvmPvmd1cRPhuzXaE8wS/SNTWdB++gFEksY6ebaFNiDCF5mKjgwSq9c
76GgIcVA+JiVc4PIj2wvB6mKQWcU/zeY+KFHPQor0pyjzreAPK6nJNgup5aaewhUdL02afLTRN4W
2OLYzChPDVngcC61r3ocvnNB4rvYpbzeOP8f9s5jO25ky6K/0j+AtxDwmDK9pRUlaoJFOXjv8fW9
I1hVZOm9Vd097wkEJJFQJhIu7j1nnzIqf1TleMvN4NyAiL0hko0qnpXd+3pGeb88+8kMBG38FRvY
sIu8+Rk5kSQcMH41ul9zMPfHNo2ekq6t9kNfr0sRLtvO6X6Bf6XJ50EQ8FzrHNsVORlik7oArzst
7tfANzjKSXigm+D9Wjq6RgWJQ2MKs6rtoIjllNu1GvuUz4C/z+xb2lIOvVE7pzQVlZfIEt/GyXho
5vkMXbU/RMNc4BDdEtsL6tbInkVniWORmsOuK3wutfF8B9jnU60XsPKxWoFGhMywkByGZp22D6LZ
eQyooGIp8ipOZAJPUnvalN2E0C3/6cdFK6v3PDsYQhImTn7KuUxl7aVDBEXT03wNaryVPdsO3f4X
0WH4fqz4XHbOQp5VfD/nz54RiiM3INeiouPqWbhJZ+eXjUVn65lEBA3GsEaSyW6y3Qc2SUsn5aI3
6sldrCNXBX9yTsdaOw99dNIrHyZsHvl7i7xR1Ao7VoYihQDq5HUPY8VTBuHg66ECNp5nfrbC40Dl
qEdSjWED/rCPRVKIn/Xgb3xZaBmd6gvSMxp9SfHLH8SKwIt61/FIR6gWUCu/C+nktfO6zYfxBIN1
pdOju7GaoeHpokFzrKGob+GWejX4JYcLG3KHUxyWdBnQntB22kBr8ldmOtzxHAnnZUJL5xcRgbdc
jjctDajOm16DLphuvLJ1t4M5/gyPNPHcfVuk/rpctBeGPfFuat3+xLMC6vPMqrjZo96thEmxYLKo
a6X1NwGB6dB43R4hQnrW9Fy2HG5nWsCrhex3as76xkVCuO5zy19b/rKjPdTtYSTu5k7vVi0/Fm0r
SLSeVSFwTKglmXhA2H8JbJz6Z99zwVA6BTdG6Ma1DNkGnDLUujh1hhpxGClbkBLcvLx01MaEYPDc
OzoH0JTQzDLzn+5sppBTKVR0e32MfxT8kvVikBs15+PBneMeNKxPUWEKZniDgFA9myKfrRmcRkgu
53q2d+PCnbUK3U2SpMiy+X/9kbE1NOR6iy6NWuhYZGuwCxD5Jv1ea01ML3XU0XMSlH6S6KEgPe1s
a5UM0uOBwXL6C8cAzyDZoSZAE0Uc7IiqGH7Q1P6xJPo3wr4fgwiqbmXRo0n7/msdMWqce88+NknR
kURuRBvbnj9ppAnunSKfLk1gPvnLiJ0SPTX+Vqhjww8LHD3JiDm9H0y2Q8aEYfSOe9i4ceLyhJzu
u9GF9q1PaHrum4rG/YRdsLq3qd8F9sGrBfaPAnx0iIm7VjUSwY18CStkJB74tcUM+3PrTlsn0WsS
s9xmjeAC2+xMfjVsxFu70Med7VJrnkeKfM3CM324aMOTNtm3ZdNcCfIDc2da5V6XEuWC+5oelFvI
1mAxpZkuKYGiLqVhg6OLyK1HGoMaUXDylnUP9ZQnG9OJSHiB6c9FOa7OehIOZHfXP3U/rU+tDG9T
cz2mbtPWxcHQ8BuU7ki73B0ByWMUA5E7ftZQPuzGdD5bdm9fI5cT2467/ZzM/WHktklmX1bsEn3Q
yM5KrlOeYjDz5GO769MhM3mUM0qCpTVMCbOgJJkM+DJHdM+JNQd7bhTUEtzulJGrvW+D5X5GZ7Sf
0gBRiu4eJ7czkUHVy5F2xEM2VAW4WQIpqYvpz7ln3iWAfidBxz01wggUqLuZBZ7mWTdPfTUllzrw
cDhyxxDlGUmVfjfBtjTFHJ17qTIin53mR4DuZiqf6nbxTnlVP9qY+WC4uHgKHlrdW+4WHeN3veT1
FhJisPF9sjhjw3FWiR6429FbkmPvaI86Oioq2lawLQYU0JkuPnfGZuDJ7aYZ8vE6GkUJF+kcBvQX
Fo+H07KoeU6Qk4UWz9vkt9e8NPuOH0h6pNzhWHkDt0Xi2Sj7aQ2KI/WqDiOJVtK4lzxrzETBeNSz
IgVQ8tcyfOD44Bhy/GAQijjkM03YIvyV6CBewdf07VFNqAXOUqBknMLafI07U2pfLVIftbptjr6f
y1n4HMe35a5+DUnmfIulEqlGNcmSaUoQftdN5KqMoj8mMXVkbYDY21tTNJy4kNt7O0lXaL/IbFQR
Koj9MIer2SEPPaS57WeVsKNiM94no8zfUIv0C+9ry262fYtwqA8LdHkyfUVtQ010LuwMQFBKy/SW
98nQIHcSQwQBViYxqa0FkkB9o2bfX/StmNK5Pu/eU5Z41iItSIWINH64HEJx/hBP5L+n8ai4Crwc
E71q7ZaeC8R3S6Ibu3ZCEUX9IG0xDtHngOkVYamvkIYRTECOHyN+nfEGXZbuSKQC2WwynCSSQYlq
osmv49AxtiMDFRZPjAHU1NRI+JXkT6XmptxcxCbW6EWT5qgys0wfV7uaq3QbQLU1uV96ruB0XVE0
Q5HDKV/BDtzPHplGga/vuS9gkCeU5JgWKJZlWjvc4karpRsOfjN+GhBDzZEqJxV2OWc1ab+nmkxy
A1GTrZyouazprA0GLlA0rBro667LoyP6tz8OPjUXezJBdgBHuhIklVE45yuHPOuIjfri/EjyQKTl
jj4PqZb8xp081Hrfnqr9mGcIz4SzC1N8/WpiQ+w6Iq+qjyMax1EP6RfKl3AAl2vStRkDSyvmgM8C
GHV19OQRJOScWiysqtkAZPlhe3q3RaZw/2+xLm85LjLmZY5I8U19Ku69NOr7KpdSpXKpZTVRi4vU
o9lNQdWzzxmGk9JFhtfSnxnEBVt14GgMGTZRkBNq4JCJ28hvoL6Q+i7TQ1/KCFBTOvdm0HrZjYGj
/shlAmU6qRA7p3dQdC7t0dXc9kjnNmsAtydcSvBbWyPlZ4So3TEpu45xAJOUEwWvBgi2QkII1IRz
+o+5GfcROv2/ltWfdfUi9NxxAxbm9f19jp7qJCrI7XS9kTdfftva0pr5odV/TtXEd1Nmu7dZq/aJ
yxBoH9WLyRChD2pirvPvaw5tVmO3Y6Lm1IoDyogV1ZsZGQ+HBD3LTWU7hHvIJQLWOYjknG82X2p4
QHCzWGpSSm0bFDrFDRh6e11p0ISSkoK5yePs2zvwdzXH3xYdUex8h6sKEZnkf79v3jRbKu5WRX9E
7lu1W32P3a8W1YRWd/dh8bdVSCix90PBFd2W5yJlJg7DUgT6Rgsbuo8UPBlmW/ktRsWUe189Uj8L
I2n14+riqlQvNVvPxiV2E2frT3cl6mYa2DLeS12cfBny9ZZpShmX/l4tg3LLe039mr380T7MqkBb
r2EkHUfDjlhWLpLcwpmWfmHtUytZwQ+tj6YzeJtK0z9z66uO7x9fLcZyDTWnJlFVv+BRJgxGXo80
VDnHgUsWx/Bfy8E40//v4YjIbwb6C5CLnBRcP6fBiPeUiZu1YdN5U6+rid2ijqioQQFnnRnhYf6N
5PWFEyhq9moWIVu5oqbd4V3i4pvjs0Zkw5xanMKGEWhOd/XYZa/RKIbDYP0ZuGpy1+faJJdHoV3B
Vvx+EMpj0kHXelTHpE39bStG6+7D8a1mu5hSaDoif1CLlRmlu0yI04f11JGNOvIqbM3cfjj41Trv
/0ctCEwq8ko6P/l/iWXnfComnmDRNf7xAdVbWkcGtU8yLsjTx2WdqDikRN79YnlSR3Lut0X1B0KJ
3dX/d2T+Vx0ZUzcxevxTR2Z4/fH3fszbW/7oxwhB08U0HddBDGg5uk/7489+jIF5488GjEEDxjMd
7CXclcCYgYT900Ji8yfb4VXPMgzP/j9aSGwLT8xHC4kurSoQZA3fpBhp0A/6e0MGKdc0FE1lXqKQ
IOKhsTcMHRMsJOVAjbYH5EjC/CrB2FlFtC0WzJVpZJ8bmR6yGM2noKTiPdjk2DhasCs6o4H6dlPR
4afAA6AH+J+sOBC6pInpVUQD/Yix3fRE269GC96UTqIhPCLiMUWxLSf3U4NvEDgkT4S+KO4CHIo7
4XGtD9vLQKnYKG0XD0A1I2eLEwjYy7E1I2/fJN2j2U81JUELJ2coKIkE3VY0CPX0cWDIawwHvdP0
I3CZcstwpn3Grv0Esfm5yfTys+kDjiumq+8FLTkBIylGgxQZUhYG2VPfRi4KqdmGS2+H4rsLlHoT
QC7EL+OKU2BYx0zv8zsNhbMronGNkNE7EetEHzvJ7jXMgV2aN+vC0D8DHNsmYjn5iLvKIKxeyrKl
bDNfIJpG63HAI2sU49GLDLAGQLA3k46Se3yxA4b/HBItwxlqeeMiHvxwwFUr30EOHLJZh3aA4XEb
5F7ik4sOT8NtaSThscxWTTJI0c4ddJwKoD+CZJPrW7wTOSyesrbY2dWvvhewufV+hc+MimsMd9Ms
gq1v/XAYoK9aL1hlkemcyEkLrgReOOK0zK19O+pdvinSW6smeAYYOIm5/vjLbUeoSnm9J1ZkEybY
z/1iXEN4cdfUZhhmJFJUX4CvWgJra6c6tTYG6CtXBk3YJfb30bDgzPe0avTOvYE7XrTpxui84Qhq
JtnFyJFuwPtH62SBvY16/q5qxvRizk2y8Rr/4mQzUVRuamI6ReQ3DMfgLky0+JKlyKnkvimXRHui
SVJlAstImVdbIhc4D+CP7EIyGqq1C4ziDiLGKQCWc3YfPSMF3diW9Cv6X3YzBJdalN8KBre7Vi+G
LakWzk3mRYzwKv1zaGE/DL0RAkganBZcxAeoKfAbEYkNw2BezbZdjaB8TiajrBIr6+e08rZAC/Zx
Y6cnHhNuMtc3TwlPi1g6rWWNJR1lWhx+8h3SIfza5LDt9God5Dr3talFNW7kBP5OwwV5OPaX3t9F
sUEsiJZOa2SzGbS+7OCMNkLstvHu+NR7z6EnEY6ZvQG8myKHKj6XcdKevRI2e2s+mVnUv9R98Yg9
6BNNlmFdDpm995GzrUkfnoYxPDUE1KAxahhYxwHyQDEuz04c87AcwhXAlXkRYzuSZuC3m0pwDfGC
YS80DZWqiaksppgeQFXeeqg9DFkNyw3yNSqaVzeum9g7MGQmKn/vHFlGvpeXq4IuERE5IVWYFwLg
L53u9T9rAgXPrh6cF56bthSQyZMlAOrU6uyD2YigCmpdeYk1QgVIyX0x7CpgzBxPNOYIL7TbtD4G
HuULZ3asNcKpDOp12u4dQIaHuLKyCwlYIwKawUPRCYzf7rRhY7ctqQdDCbbdiYx10BTuRhtQAOrC
FrsGn+06yUdEREHw3HVW8tQDlCAgTYKCeUROc8c7ljqPTGG73PE9u9lkTxiSzzsQKFQm+Tmidv82
yZLkUtjBoXUtTjd+cs3BByQw793iqfnJU6D9mGL/Wyu7EREIp75AN213MEl0B2ZARVJamJ+49lP1
toJmRZKdthZF3jJ8YmLKSR+1I2kTfy2rOeThCMZIPP/z7zPhxOwvltXf3xff1lQvAk1jS+pPH2bV
nyb6EXhpQJnKTahV1Ou/bbHnUeZoEo3tvSq6Wy/wEkMdhrgRyUfQt1lNIuDUsppTK6nJ+3tSlyMC
uwQrAsHh7e9/en/P+2vq3eoPpOah6+ztAPxZ1gMdkZv4z59AU59LrfD236mtfJh9e5v6X95myXA6
cbozAJZf5vdNq2W1jf/4Xd828dv3VO+ZmqBcTW7TrN63+74enrzH2Q6xbbzvR/W2ty+oVnz/r9/3
ye+rqxU/fDv1ng+f9P1/fHvnh82rjdLrg3n9/gkrOhxru83oX0NZXFbq/WpiOTXOJbX9Dx9C/en9
g1bA2avMbnZcAl9Ce5CsR3bq21qTxdM7Rgm61+naSbsCZTM5lpekLASQ8tAiU4JqOnkJ9zn9hKM7
U1FIKplFPhUeh4t69f1PHWOOnRNox99eV4u2fLPawvtf37bSKlbMhy3SqAX7yHBnqqnzkiCeyEFu
PHhYGtWsVkNRflueYxA1Ec6e9YcXiyAdDmn5+W0V9Qf1vgCL53bSx9sgjX2uA5pDKSL3S0Gw2MKl
H01+5vmnWnJ1GBAz/JFzjUTomL2JtAFm8trIjwRlX3HJTrv3U7RSl4LKuBqdYbB/y1Pjw1NHSkvW
m+UWB2khbtvhp9v+5EqOGbmYv2ZaBU8aVVKBqY3JLMe2auLQ9v6Pi+/rqbfxa1Q36YBoxXX7/TRV
p6lt3QNuiRukG9+KyG+2TdNSW/EXaumWOUItcx5L2kXIHmjUVCTfHCmug+yRo1K1WE+Iex1UnPO4
M3nEOXoZNRjd15yj7ybtiriZniplOB7VpJVzXplSzM1zUM6WzFGc+4GVs+Goyzm1WHWL2A1eedBQ
pZ/UhAhNn8hx7uYlOeA0EhuvOBHqVyIJ5SdVNUw1cRdobGPg7lV07STHeGrSx9qvStgjmPwK4a0f
mNh+J+euGdv4NJsLfEZtAg1WYUDKAngFuJ40MAwHy/JdZCqajVkLTNB6WHh07MykWWMLMI+u25pH
wloblD4Jydyybpg0BqRzwq1vnKF+EZVzwZFVcztjvyXTA3mf8yEi687YmKlFSl/dBbQgnOCgmxub
MIEjQUviiEzAtVCKuJjpkaFwJVfh22puJBihoT0GKYLXJ4NEwEzo9EwZtxzzsDe4Y2l/zPmgSXaM
CQi7Moej+g04sutuz/CZvmVGI0Xtf1f+CGPniUOdPaiaoC5La5gWJZAlM/d63Y6791Dw1LUpw6ja
9CwL1NlS8GjAY54q+hmS7GXTj8j31HCXFaY42Bay0qLyqt8n4RwR5Wvm1nXUCrF1Ueax5+XxbeMW
W1a6MdO1prGpsuLfD0A199trc9dDlp1gw+IuMKh1ggfXwm3LU6As8lMDVSXDD8uOC8KW8Vl8U8QS
RPVblrmqn6uv7FdkIeK1D97q5+rrqQMuX2ZOzbffQR5tXnCwIuBZqlyuvrCae5+o1xCqGpvRM7+o
yqcKrmb8SBlK1atUkrx6cWoqZDodcEl11qlDSM29T9Q+UIvcTXhcTay9LYtKqvId1lzE1eR9cc70
F9iXGU1MyCnxaC8rT5bd3mZNuoY3gwft6L3wnaijWk5UHfx9kY7mNjfDgChtKtyq6P0+mbWIxx1Z
DQ8NAr84LI7eaE4km47Gz06fQZebAYV/OYkI/9hMII5kxF+wtyw0uS2d/ji1Nqp+rPbfe0tCvfa+
CDTl2BqNkOIMZ9fb5JamAHy0hSTjmdYuIFLHQO6VVFhvyIm7wbTQ7mbueeoLWZzSdinwu+rSTdsy
CIQdbGRrg2BTzqxmOhqaNArR8deNWy9wLaQlrnOMZwtM40zDOI307DSZyTmME4yKXQyerspQEOK6
fKuHp164oBPngu4ZDsU8iLdvZ4Gmr0FW0wFHu78eYT2eencChDKT0SgLl8hV0u0UZU9Kt/T2S8vq
+fvBgNA6OVqPBX7AFZp7fT3JsZGVvU4CYKDfYFR25URjMKjVXYo5jhpvp+5qANaP0FwKELdUDWtv
H+vRFg7lc1/52jZssnBdZybE+yHCamoI+0xpc9ohQU9OnVX0O7et7uuUAEVrcZHxx5kGTdYqYQ/3
/RoOL9B3mnqIO0qCmxcD0Lke70XVHswEhmYv3d8KA6jIgFYgq61qWQSYIFFZw1Wi/yT7Q8MKoke9
8j2eeXX5gD3Jp2jXgNmV9dqzSSuiMIZrllvDxm39Oy+BHwiT52l0dngAw9Xb1i2JFczSwHsjFNLh
N1e1fs4Ldx26pHXksEBE1/Gkg78hb3WoBPLuTjJARS9K6i06ca6Eri+IOHhN/XVJIoAibfcU9Vxr
liX8FBBIsE26sDy11jf8MfPRaENoPBj74bIfAUyNx7ge6MS06NXzIkCNAylCTxfyqeTVk+5Ei+7E
OBMkeNtQF9joCyol7VfUstGoHr6INpw3Hs71IBwNBJsQ0eGOv7HyFDCv0LSQUrn+02o5Fz3pbsVl
SSs23jcfGiGqJaKK9YEvQPxZvXNwh1vXm5JNEsEkLbigkK6VIVdVK3D2Etv76g5Nv+0SVGqDHqyH
LvakrGx8+25RRYyAPo3ejaIUthLrOODYOg4UWdZZz2VmXj6Xc/Mcat3CYHsRwL1gZrlO+txFDl2R
NCioXMfzJcFntzbhG3kddwe1d/JZXnehVMKr0koMECOp8gw2/z1/Xr2o8uW1doaNp0c7tbIhTy41
9z5Rq4E7cj/G1KsNpHFBhiI1a7Xyh/XULEwcoLyO8+vtveq1PBkPcaHjc7K/pzoupzLL6vVYduHa
mi0NEF/yWORYEHxJpp0bwneS8SFpfMSBBump6H8ooWnz1gxMALn6dGPP/rdwzJ+XCrz7ko2wM+DT
wjUbCORYMCVMTvU5BCWSe4BTIb5tSDpAE11gXalNqDB4KQGyZ833YEJ0iHHsa5ljgSpnakrBULsr
C2crmhxqkpqeTsdxWLQHtG7fRbKbPNP62poeHo1wDG7dKGwugdDEqkjj+dVt4vMylc4ng9qXdLz1
WzHYw9dUO6m/w9ZHdEKc+hGBQPBYi/6TMy3TqxW1INHywL3S+m2vRdsXquTyioDzoQCPcQ5hc91U
6FAP3TIiRqUe89rqN2Lq09cWZNy2Xwh9SkK3+EQy0VVtlb3GoR7b1sWP0eHZ1IVJ+eC/6zztJUqI
UxyrxjgSX5Nu8hkEm97zXF8CS48nf3mpBaqxorD7fd36yzN+54P6EnM3EuLaxua5amtxx+hH6rfl
lcYhPred4byBwgru3SUWJ7KUZ6prfNqFmsLiO+mXXGuWnTt1Yicwm3yx4WeoT9XPOO6jxDHA06Gm
tVOUjG97B3YVhvXYvBvCWZwLcw7fNjm71n6YbON5LlA3wdSkF95240uOFEq9Myq9hLa7aR5b200f
EVh/Va/jvUEAGAbTrTHn5mVxupGeOHtGROXVy3QsQHpUHtoJuJfQnPDVHt9+YFCzpJQ3rXMYRr1/
itPlQW1wrFAODrbXXaO5cq5k+0RvP6DtFZ8MHel0jUQYx3SfHvGUkwopd4nenvzIGL8uGFTp4oOC
MXTXJrgvO6utLpELw0AeYoQvB7fqsFNvtGr9O9Vo48HS5/gUeejW1McvBI+Xhls+x6UDWgwX01xX
1gEtuH+fhBRY/dksvhe9dYQdZnyevKXeMlAOj2HSTPfhBMxTrYGm4mA7WvJFi60E5k1THysuSPet
ZsNh1PPyewziIiBU+EsfF/4mMlHrRLI6KkpgcCYHmtoOquLtZGXRC09bxibBQ3sUftDezZ1HaVNu
x47Jjhy14SWjF7/RYODx/FBEd00TxvR0WSMECRLqQ/DS+m61Sat8PDEwELeUiTGLyu/TTIQXQHP+
Gs4GPzdG9ZOLyflWR+n4tg3HJVess72vSw0FHChVci6g/V2zCDuq+l964kcw0bWvXmsTkZJZ3Zmc
Xv1qB1jO1P8ycQ3wE+8VUMq0Brpinlsnqq5uC2BQbcIf9g5ohbNaQa/6lkSPJr50netfuEUEb2uR
4FEls/tt6B1itB23vaQehJvFEQkl/Db7nv3xgUrySCdrNC/4OctLxv+1TptRfKOu+fZ5at1b9RAy
rgEO4XMcY+mtTSv7lmsn9XnEUpkrmH7dFQOwfu6DSAeAnhmvg/VZrYCxcV41em1dOzFXZ6vNnXUX
dvq17Pl5SBcHd1U1P3gkpxQ5djq4/6ji3ra0ZJgWw8PiaePNIJz6R4t1At+f9VqbubbKoO1ea47P
U8Fn3AxJrD1rXfjwtjU/eqy80n4ONLDZdLPSk0tQwJWDCQl55AWvHj+WWjU1O/SORM5BW8VAXGKM
35tlaT+UErKiVilKWP0UZ18tFwJsldbNFWX5eErtli7zUNWf9azG7szX4Ox56rFHPFNawajAKXHE
MxthFfYtnnyK9psJrQBDb/PDZFB743SOdi/m2djz8ATv2zGTRzekJF3wlP8j56jU/UH7mmhWsQ7X
GencSOUm6OehRxhSzullLdZV7R7H8J4HvYmfcVbWJO1A5TFAi91Oraaj067kk9FntebSw9rvByHu
p2DwgWUTj9cROTCBIHscXcTDarWZTAbIHPNXLana9UAU7AWFS3QG80KPLHCjL0ufXtR3gYH1RR96
85MbacN2KTwUH7qu3xIiMK5iyjbfxYA7mG9dM5LDmbs09wMp8Afa/vOuS0P7MR7Q5qhVwFpuPdpV
XwN8RwQI+OPFNbTyHFii2Nhx233BdnpSq1Kpe41BPMDcxv9EmEu+E+gNJSDBu8ftP1N8Na3vfd6g
Bmi0l7Q3gzXgr/aMlDsCQZzCNsmz7lvu3c99bn+fNLing+9qt+Bi4ZHWFkGx5dB/JiT3orYFWOaX
loQJMNKMnPqpn/b9wq3bDfuSexvbANa2n+ZAfPHtZdgsTjSdkqUIb/O2JLxKfh41UYt96GtXWI7j
iV78sFFvk+9Xa5jh8f974/+73rhwaFP/U298/K8XxiK/0Rblm/6kLYp/ebYwPEJEBfYzBVX8ozvu
+v9yHd3SHcu3BP8YH3iLdMQFadS67siIUscljfMvt+K/LN8H3ChM3XvDN/4JnPwj5vOfklAFn+xj
q9zyMEtarg0JEoCj5zi/0RYFRFYs82FJZlqY3Q54Hx4CfDkJtKERFdh6EQRHMgqnRhj8sh1qR+qh
9sNO++NT/S3A83fmo/wUni90dhP7Qqa7/s1BObS6BmaOVJgi8+ttZQO19fPLMsziaqNW38JGuzQO
1IXIoCcssFjbWDCmKtrBYeW6aPBs988fyfhNQyB3DFmDhuHqroWQ4HcMJchqw61IST8YICoYz2jd
Wu8Z/0Bh+ZF3iX6XTTx7lm0HFDD8Ztk42ihqOGtyZ8Fyaw9B4bobhs79zrRtsioJP79x/YWhhi5l
0nCddpVJjo3LYGMj3Vbr0m322tjuR0ME1CunT//8jVBR/NtPDVmTo83jgPKE9dtOrjW9hULYFAfd
X/ST6U4CLhqBDRVpcybNhb0RNPGuTSeDsb+1A/pARPrKKbvqjFfxCX60cVsY3ufA0P3N//DZONR/
PwxtDnTTkvYxz5XH+0cLbdd2kOM8Nz8wcHkIRoegLz07gAGad6FO37n1sdbNZv1i+z2yKBsrlDHW
Bx48iMsi2uI2126JmPsfP9e/HZh4cXSdT4XNGJ3M70qSBChjZUCnxGRyqLvCXZk6rlVbI8+tEsW5
w8g5R52/WQiB3xnh+MwTYLlGMI3x1V7EJafs+8+7ypY/00c+KpcQbMaSxIqR2SeJ8O+7am6FvjA4
GPZmIsYtuHjt5DSEyxuedvGzuHnMCH8yzPAev1ryVAiC+PCZkKnmxNu8wcWpB9V0LawSmtAAj2uY
Mus4m+GhQI3O/QrYBOO/y2JmC+1+2GF2aj0R+yjOzoDxv7e2hUiai5huE4W/kiCspSKEPZ5Ao5HH
iL58/lbSRl55mj9t27Lk6c0luo6Ckm2WL5Gke02S85UlArEuuK0RS29ZNvMVlZw3gzZNamOjw1Vb
Ty42BteSBDHJEnP8JmagBhJpLMZhPYMc++fda1j/fp64tiAUWnDeo5LE4fb3HQzBxwuTvOv3xsiD
nJGXV8qnp7rw/ZMBku5A4FECfR+O6hRg8yuIqlrSorhLouKODLqIhzMtXRdCC0/+AHo7d2dGOuyg
uf8xRiXffQbBkAZLcIoC93tV4+eJ49ln/9IedAiYc1ytegkoAkaR56+yyWghSRruEdnIXeoZT/4c
DYeodfWr1jBRc6kfhsfO6e8G36lJA8A218rsLDXJIv8KSKU8jOg2NzRJTm5bPPAz9tesm6Z929ni
aUB/cR8Ft8C++7uiy8WOQpd4WlocHDKKy0+q+gYFpLbh4FnWbQjwqsR90aFYQbndrIQgVYe6Jfhv
JCaHqkhozSzppfOr9GLY3+beKNbTJMILJll9uyx9dvBNd63Dz9tycmOoMhqKj3NrnZ0xXIP3FkhT
HI9P3xGgfBHkHORGGN7nyedZa/s9t7YWEcQyn4pmEFcG95SDZ5I59TvPrjXMXyQHCaPwz2NUNyDF
ShdF0+TeiLISB27s0Jt00uBGQgFPwuuhVkRxe+552k+6ZT5qkTVhTEY8k/fmHtblazEMn7yq9I7q
N3KQcK7qyBRrfIjd1jT1F5vwJ8r5MuV2tO1zAmWXYccV0XyxcbXMldrqg18TMeh2mDtw/50jkcb3
gTbE9yDZiK3Va/yT0K00rRaP4B4ZeQceLs7J2grDCc82YR7X2itm+jEcLQZkQgqT89lwE3QTIDXu
fSdODrDCILlU3de4C4szUgTIuz7Rer1rgcawp+PseuPKJBhznWhhvvEGy+A/yZIztK3k3GJZ2Qdj
dE0XF6mU6CLcPILLrDc9JGNBI8QW8e2kR+EWIj040R7MaOE02WGIQKhA1NfvAmABcZzEh3ruX6em
nu96GZU2dPkzFvHT0nfmfhGTSamg1m7jkSKMXDIt/QnKFDtZlP4tyVc4FFv/CEP9wIOve6smiG/i
g+9RFlOLi194b39Ibb5Hh3t7o15D/i5lfdW0gwC7nNXKpq/Ha6of1sbPY2+buxSuq7AN7xGmhfdZ
LnFFBF9R4WdxrrmYNmY0XaAkATfmJYv+MrQCgUoPTJXue9HOQD71mBYR9NHUwjBhWNqDmuhwCyK8
VlddrhExQtlnXhfcmNWFxqRzpyYd6vjjbM3f1VLekIjH12OILbg2t3QeyATMHtVkotrgLW6xnblo
37SgeoIbLdHFjYuVAZZ+flymmpyxbCR5evK7R8LbKDN1y1mrUNP2pv8sYt2lGdqOj2Y5rEUZPldk
s9CpdMk8t5PupnTaftP1hCyiadKufZvSBlgMNBdBXb140EVj58cYp/GnbuYgpiWzsjL7Wdg0xj2S
Hg7Col+H8dmlBTt9z8rev2sICnGNr15uDncDhIZ+fu4d4FEO/YkIJbSDfAX/z7CfO9qyAQi9pPdx
WwfJYeK82GitdQMhMTvYmV1v2rGzGcja574BZxcjBdmRbknikLuMq9kjMhRb+rzLKN5uw5HC7ADZ
6qBX8S+DS9uWXqHFlQvoToahdN1AIFmJHYhHXM1msc6bKbinxfQVt1FEakdg7HO8bkXTe9cSv95a
I/q11Yd8p1eJtaIF9SnpHEaNeA7vnKgA8TY+BZPmwOghbXeyo+AIuatYZ5kfbQIvvGSoMd72ZgZ0
6rAUJK3bhnkA6DnexMlnu++7O71z1klNtru6Pi2kjz/RKrtp2i+erlX33Kmu2GnGE9jeYiW86ZHA
65je2mniIWK3ZLzKo7sD5GEiq3KcvlqttWytuL32BpKtnjgHWBH05hcfQUNFycpKln3keTVuP2qE
bOAlzJZHB/3IOQ4JQflv9s5kuXEty7K/kpbjQhh6XKRZTkiQAHtRoiSXT2CSuxx93+Pra4H+Iv2F
v6iIqnlNaCQlUSQI3OacvffKwfG6SU5e0DjYG9mOpH1VrUMFtK0dKtmB7+9BBARQtoH1YJWAI2BR
WptqSiQEKJZnpAURpwq1IZbCbu7n+UoX+Nb5aBOBFKJyRvyyKynMadVIyocs5TXrVYwTMcKCIe+K
Q9xrMb/VUlDQlEMbiuGoBxtNyeez0vWHvIil15l0YTvTnUENJ2CSaeJpUXmelyhXNmSpa1V5hPM/
xN82bcOkf40KqtG4TG+ylqyDRF5kZpOjd+SjcTpKL0EXCNrWhWt3vUXEdjA/iOpaG7FCHlEUbK1y
LPn3CNrklszGuJ8PYiRxMZxopo4YWy5yJpBcpPMpimNcTOGwA5NJoomgxlAS2AsAvrCP4bIOyKTt
2NKsNeGy7Odm6dEEeVx8kxFmODKxGp7WlSdYk8VZtj/DAc2A72tfWNQYu8SoP6O4kCgamdpOau2L
0mlEoEwzvVwzM5ZwqsHrLG18NPVZOeSQPk+qIEiQvp/lyu1YP1AOJLE2N/V3LMPlW2SFL7hpjL2G
pGM96CW1j5RKmqlo2k7vArrK/r4269IVDZpEEfXJTq7MM7hNq4xAsi+x+VJDHHxiPihxVhAf7pRl
WewqSGtErZMeaMXgOwQMod39zVOQa65lZ5+KAOKaXEUEHhAKum67SD7ZWUJEVqZsQ/vW91XNMNBH
O60dmf2FTtAkka7Vwg1okwZtLUdWqtsLNWW4RXpECTckaMQmq45Ukn5ddb1GUbi6pPi4PUCETYPa
s+jLnur9Z23kxWkAXg/vvP5RAnNZDQETeGyUa6AdOyWupK3AYealBYV8JrV8o/PlIfMm4MAM8moV
JpZF1j9DYeePr5T9tHU48RESmAVOQr7xTo05m5bXaNFeQ+xTKpczaIdMiUr1HBNnowYtWexE0w2J
sYH1yNxDMxhvtElPtEKyXUrHtG9TNOQGcaKNteE0UTGzLSibz1SPkF62GzWyiM9pCWev0Zin+iT2
XdkRuh+JRXNM8mSPB7ix4Q8An0IMIDZBWaPaGhyQPNqt7uAlwG/N4FHBahxKElXsm9phG4tm8nYG
8Aa8HW3FuAGa2BTxczfJP2ojMFdgc+LHmiC6rpm09x5x/HpWUCUrSFbXFP+AA7d9eUiJp7ylBpdu
2yVMTW18NhuLtSkhOZ4UkuFxf9jRLDkys3CIe3FA1C2deyMZnzqQ44kEq6kazJPIw+FQmka/SieT
cIMsVhE9J9kXJfQfACL0n5rV7Kg9nERdjpQ67WRdZ7l5UMnUBPbQdRu5V/cj27j7M9EwmAcIaNBW
Zmx+cRqB7r7/pLz/VVcekMPqKz2zwnWaRwR5dEHpdHJC7z5rh4NpTQHphmyT9FrloeR/txWVPNOh
lLeRkX2t2ZAd+gX3fb93v7FIiEf0YHVrgyCBelXJunQAGrmq1J6Ui+UvGlL8id6R3HG2f1itGiGB
mM6SEWs4sU31502OFwGFQIVWjAxagOvoVsFqxI4hF+kFjvSbDHgBls1ZAdh+1auHETb4g4QfeSj8
8lFOVcOrqOCspH4qH+/PdcZID6PuhduUmsRSWlI25MHWj4CP6AO31cP9ka+oeMIFqcn3h4Fn5OQP
cxrnTmVmQIeEUW44ZbRrYqradUpQ4CdpTdrdPHWrmmrLrtJwmY1kAJ2p9R8J+que8B0S4Kk9Ir6C
WTzBHNYx46/rWiH8x06eFX+wjkordkIfiNKUy2BLFVp5bBNFfgxNhUYqb9BvbX0LiJkdmBpsKE2R
ktMtl48g/KS0PLYbxVEw/q4NG1S5IUkXpbHl/TTL8h5dAj7J+2Or1EGR4Yd0RGFiJS/mgzQJsVZB
ja8bimh7sECPWidqd9YIoCMTctj3LOy6YZz395siFV32p8fhBEZHBOO8UTnOTJmT+RkpzUSP1iO4
jzZiZVzTEkmexUV0YF1OUk0CtzgrbYe/iAHNBTVREdVZ9edgq0bGF0kGW5tacu6wbtiRexSTKCXS
TRdkR7VLv9SF+UEYU3CQcGbKdkw6VhYd+0KO+GKDqzzEZ3uOzjVuBrNVb6zwvFjpyLrhrU6Kzmtn
+A3oJB9bZgFhDNIqnsavVRom60qNX8mcJGRGJgkgjm7EIlAVIEWKNVoPcY/woSLiErS/kY34bs2W
N4j+GfwH4UjzWyabs2PmEQk2t7D0IzRXcUHSkMQOUMApGhrsuc3gxXp7ZXHyGi4zTKoPLkAEJPKw
fytPVWJgKiiKwockN9FE+axw0XwgBkfx6A9FzlgRHCV92pFoTYgumsdGfi+6R9b5/savJrCntGJJ
XrWUXUzs9NoAptfrmCRSbBpeanJNVQqpH5Ax14tqX5esbmsayTucz3KFL+pVhcy4y4nR91mhiyA1
dwvPaQI7HFNTwjDJcHm/yQzHrEPTU2L7s5n5nDF0ebI9d4po5Q0+q6tJLxzqarJWC0gjUl4K8rvl
7dBj2Ek0SXLKWCXgVnqUNLq8RYVjCG/rx2h3LOKX8k6G3S8RL7KKosE36WlXzUjHe5ptnMAkbRQE
lywoJ+Kp2Q4VmfLD51CXg59jIGDelhQWAm1SvSdvWlxmD6WcEQBTAU9ZKsh5ObffGTguDEPhqtRU
+yKkgAgmmkWelhU/BmPU135sqFsF0upLYGpnu4LEAZ2WCqhJhg1pWuyvQu3ZtMsvdRel+6hkC6zb
PlBde4iPatUcmqq0IAwsq6+8/hrlRfnKV3KSUv+lrgg+iOrq3QS2Shuwmt1mIOMFsT8upzCRwTVq
j2zakwOQEmJXUqBlk6WFZym1HYJk63ObpNa2aaWXnuEnj9i1x9NiKy2ZvoRfYvhUtHqNZCL02lQi
YFN+tOdzV0aF21hleY0iKoZ4QLMuIaDJtCw25SRW9cpEgp2fHfu0hFzbPctKKx9JS0MAp7do3PKK
g6giEqva+lCCXQFLXVdrBa7DzjbarzmFoxVJx/tCHUOUwQrjlyFftFSxHkIK1Llkoq/CKzrJ7yVy
UiJBLP0Qp/bkxXL+tWIt5Sa9uMqzeZp9NVqTnmm4pKIpq7S3AYUMoG3SG3Yaiyy6uHeoUleXooqe
LD1xpNkXR741YoMN6klY/a2NSCgpx0XmWAg+DnrC1b+zxqRCZ2K1RC0wb8BreLYnQ9uxUDiiMx5I
zOHdp3p8FebgPxcxhrlyIspPGxxEMcMK0XFFobouUIvEuaMMyVWRbMatEa2ugqFKKdGuqoRzNY3v
rzvO6ZUWVJe+aM6JlJXrMObndzhvJPs+26LKGxpo7/jcyM+KdkMLSprE9cEJFmLvneBrZlax9a35
+S67XErXfygwGyVCud6Q4xu15VfRpf5qlG9FDt89GYiYGRqh7Eu8Z9g12FOWyBDT6kPM6QdpomJP
C5XYv141xP7+GDHcihCgcHfXyt4V2/ckhPvDn/pZZfGC/B9/7C++il+/PVh2syXFBTdX7irlsK56
881KCGFp9FQlOQ6NZDbliddXme3Vyy8scQ4zUhRmkwkqUU1UTkh2wf2mjxHZT99D9uAaXAwWa0c/
7aJdKkEtNS/oD8nEi/prDp4hQX8A4lVL1yQPvU8ZUT6S1ghO+07az+qlyUg/ZK8rNlYCI0cxw2Eb
EKr7CLcyBx86o2YZgqvl1o2fPUVW/1zjJ/1TxsUY2KuxrtXDpMyO5pb2YD11NW0Vuxev8pgVN5ts
wNuMmzgPRuxFww6DRLIfNDGhfIkqx7AkYqwKHIB2Snhzn5L4EMpe0BImOTRYGzk0u1n3JSrabQZz
a5SyvdBA1dqB/jQycJVlsreL+TtfNhzQXjJ2ZAeLlVDjlrza6Ys6tPZ5CGfNTQGHsVEke2tmNq6b
gh3gpDt9ISjrplRWujQoLkbcnBYr2gELmmtzJjuSnNv8FjnY2kgiMy1zVczJF8i99cHPKTb4UZM7
Df0y4If5WUPt+FLaYtharBF2aRv0V1uy8aCSXPdtTELXmlu3n1v9ybLCwuUSyD0/DPMX2H+HPI8B
4/pU73Sh9ITlhOmZKZqNEqCAksU4WSrUeLpoXaAeeOuD8Gr6kfVJHj1awnpNKrR5SX2N6NOARLFa
nrxKb8yPLNdAi7Yk01syhXSUVI+QX6kMdhR52VBbThE0CRk/AynfGQgTmAQzqBmGjonsaOaWtqE0
NzsFmm5XrkaXEkezb3KYS23YmeegCiCmp4XiSGYnHa1aCpypsXWHzf4PrWo8NpTmDk8grl8rvyRK
r9wothGfQMB3Ct32YLCDmyC0PtWt322WR1ZFO67LWuvcqsSRkTknebXekeA/5beQPcI67tgFB3UG
uUP0hasTk2X6U0yWViFdx+A0xYYFMo0MVFkyv9WimXbG13yE6QbMURlHaRUZsnooNSwdlq3ouyGG
j4R+3DoNdUaiZh4dlSWqzJLHA91J7BX9dOqVuLuqmfmeQDELdWItCyq+D7HcSGs1ZJJSyAGszO6x
a5iMm0CGHCbm702V9R5x5ejrKa4iMQjzLREYgVcDl4lrAsatMWpOmkgGFNcduwRCkghWqj1QQm/w
ilmiD/Vi9qcsZRuaS9vIfFRkZDQ6LIWCxLW+FV/MEi8pVgltn0Yz6I6y3HaqyjmGR2uVBPNLNFW5
p07DE9/WtCgs2AMl/bwlIx5qsJgGCAed6iaBPG8VTjCGiHRtAtGdE6rDxJUHq1CrX+0W4kdPG6ma
5O7Qpy1axso4QryxuuySk7JwDee8owIdtCeJeMNMZ0qrh2Z0jeltsoezndtIFZN2Y3B491OUf0ln
MRwAIBxiNTbP+TS8BsSAP3SVf7RCsuy1wQSmPtKyIajuYhP8SdAbPqs5aC4oGjm16NjoQ0dyeVGF
hzbqHmfCUjbC+I57dZMbKrKpQGKxTbbUptHyZafeUpmUBOvjDMSzZrmmaQTOOLTf5GEKD7NkANzr
x8JDU1S3kZsVY3dCSawSSEQlTZpPA3xjFyswuKqyDDf3ykGTIY/y2yWlLiCxHczrrk/6bh0RD+ZN
CYeD2OJzlAnrrX6eGJQNv71Mal/vpz55CkaVDK+pVA9Jq+Ck1eUNum1jlYRlQRT/WsFlv7dVNPGS
Hm3DiY1nSEFv6DrZnRu2/5SKy1dGe1bhcoy3Os6/tvOOiLx9p+kRpFp6zSySGhMYti9fooCVkEXn
6SFsGA61upWOkAZ5UTV4GAyKAWM9n4TuK15HsPtWYROyCehKEKXE8WNhax5QT3aHrrCfB/TUbgX0
eK3UOUoifQK0l/NHkGSc0O9sMKdyrB5GP/7stdQkvzWW9nn3SHxm94Vgri9dywxr5UA7QoWvWE91
xS3rOdwFXUiEGf35KaM1psSm5hYYbmC2yD0qVnrAJQu/uNWPpK1ZO3ssXnQlDo9Goy7gO9WG+uOT
UwmzgpNQSq6Cl3AiMc4rVYt98pHdbg7W/Ygpmv3/oWlxyxn2ZB4K1ox+S+Eo6dXWZYdbnQxJ7vYj
RqEcH8QpCknWzfQOBov2QqsC51xOYi9cGJYWykIyVkVDfUnl7FNFuYgRB301AmvaMDtI5PgFCYUT
HxcXU+8ekfa8J9mzd/VoOt4T2jRWFcdIZUSug+7gD6wIS1lUpAjhEolMms1lpNyQKreuj7gSz96B
Smp2CDQch80g/Uj9Crxw55c3DZrLRYKHZ4i3O4mngdp5myn6kx75Fsl9e7KwcByNDl3yoKAcnmN/
zxEBKMk+sZ1K40xsEP08iCCOT+HskKV6dgiDVKxzwmfWlVLlh1GCwbNE7UkxS75QXsBxhknEmxpE
n2ZcoUMOSQY15VTs7PYlCwo6B0rsr00rgXVlMrFTblW5i6Vi3kdJWW58ShYrs2HAuHtMfhpP7Abr
YR9Q9LPiSV+jUe13MXWheiD520NcWRFlaoyrAi0FqY/ML7PqI/DW23I4hwYg8DilEd/n7bOqEZKW
A3eb6GjTYkpzbTiREzvbDMlJY13qqm4u7XJzH3ZSrmB0KIlnjRealqzVq1bkZ2tpU+uj0pwMZMOB
EXoiZoSHFZHSP1OSS7jcsyKoeQWb7rwdTG9IFXqjdu/0dcpzfn4yi745kpbmCpaxhxqY0qaE9b0L
gXomfRjSZbXYgdraM0YDpkldxrRKQhozd2CehhZIA2CJU0J8jd3k2cEeknBHkA9AKB+Un2YrJsXY
rHHJeH0PLexmssjsp06JTnlby2++NueQlMwcG4Xy0DVs/LOsK9GgJETQRlXu6nUB6khOvw6KGsIR
sA9lbuRL19x6sXOcFxl2OFkLbnWrHKJhnA6B0eFfjy3kxZr4NoV67eJeHTZSqB5C+kZvoAkcNNbm
qmZJelZKcgH1keTpyug3OgWUfc9ST7EK5YPs0e0cZXQPWITmgupf1kk1vU2Vyo5L2jKy7aqxbzHY
Bjsk4Rj303FMqSf00J8UpYYMJBcXSvSbJFHL97GXP42g+2YUeeH5djPdSsrTlBZuUalF3tBSXLqf
D/czw5dLV2fJsSlh1+BczfxdGgAR4uTmjG+SZ72u5LWgnOE2uV5fCbV0ppB4D1mDY1ZRKqMP9bUP
QT8rzBsrmvH1MYiVGw1w2Ukx+SCGXfCuM/+DqM9x3UXNY59k+q4CerqKR5jYfV2ML7ltfErNzFNp
KrusM9Vn2Cq2k8/q7N4HYeilEIEEazpjbL8NyFJOWd3IQEgrXEc5nc06ViX8ZpZxmhvrJSyK9pYT
LXPCnfmSVFeT/v+TmRjRza4VKtR5pJChZiMTWGKz9AEWN2UB7t4fa4tX6n4PRtofyVjhpCOziiIY
Z0bLlBDF9k67G0XvyVD3mzwfXqENps6IBENfHHmdVdK5l5e0qJ93ybGTd2g4KTaT+LTcGIvB1l62
Xfd7creY7YuWAjiXPCmSi+8Lbx4mGBqh+F9+3s8jE6JGrcUGEoV09xsE4Ge4v1kdlLYCik6yW9Jm
1Sa+GxeHxbPYLnlI93tKUpiM4eZrfHd39oux8+fdcbkbLSl8lcVoFDZG5tBXLveQQcmWW27uD3/d
GIu3slq8ldHdpbq8wP0Ff77U/zxXExE7W0HhZWzAiEZMUn9jjMPL/deS+3P3F0jkAsPp/S389oJJ
iTgLFvVLtWTGFeaAY1eKwyWVanm83ARL3OCAKMPJewzaxHiS0LEYcund/RG09euhH0osVIOWtRK/
8ev5++H/7blfD3/9HvEkuNh+vXIaGCm1g5wk/+ULDH99i/fH0t3dHTXBnpOffHM/0ve+XpOPgytY
W7dEXlcUnd1hEDalw6f7L0j6h6025W60xhIzxeJlur+uNeecHfe7aISx2y4/ud9TQtFs5Lj99uup
+/MEfvzxG40tcEVaxe7Xy91/4+drFiOFPxK9TeeeIUYF748gsfu9+839B13EDhw/u76Oyif8N9Ou
JaVnNfVYukhTq/dpteRktHTUAiJV7l9zeD/dfn2tBOr3y0V1v5LI8CX+brnplxvdnBK6JFFIRNww
7qsl9FOlPE9Rj4e/bu7PZeHMzlCiap60ULraNCs29w9y517cb0Aek7ST1CNyETwrdtwjdUIvkBo0
kNG51ABrfWLCSZWst5ZJqvoUUe4DRL8RmeUCwkOxJW6S6Igz9k03zogN8XtzCw/qexaFz2QrPhLL
nDrDuJlo5a8onWPYChRkB+RsjpZ6EBB5IiVRiB1HXUDr8DmN1EumxmKrTsl3YbPfoRH+bBb8w6xd
OotY1KS8eBWTtuvzhkhiPwxcDD8ngEtslSqEegEZ/1RBX9TKuLSwI46BHmxDTMwbhoijn5jh3uIN
roaVNTUf1OLoldMYXSEAgyLEN8MLoslYNU074S6h+j8RN29SuSN+MUPUkpg739ROvo7LVetO49Ib
7lqQ22ZMrrh90KfGX1Ot69uKHmkHs7bpXvW0fqBi5kI7U+RAgVgpsPS8toCA1kVr75og+cZojWNj
4PMEkRtLAr1WNX2bgQlIANX3Ko1ZMdmI9kvjWR2sd0l25SaL16MFwrKlzzLZloRblX6B34CZyCY6
OKHKZoFpPNJJgjAwmkVdApCArMEOO+4p8KOvVYQnfuhAFCrquAPUeI3p3BAfuzN9/yES9BOB9rhh
DqfdKuEc2w42u25NN4eCDND5LRbiHZmn46JHgVFdKC1SBwFz2FwpGkeuYSe2h2WwkwLArvQVwi1R
APTPbeWtMF3VZpulZSzxy5rc/N6/Ru05LyZtU2QwY+1uSbMTmdPCPWZPmzZEWLL8ohFo0hzUFNdH
bAOAreroWNFpV9XoZNfaE9nc9to3oZCjjXikRHXiszercopQFENH21qg2cfaVuCvALkrzfyFq/OH
0jrtTJ2U8Dyi8NthpwecXIqiev6s08PQQncGz7ExO/mDDUTDJauSUsi5HTusDwkiosA1QoMqX6dW
g0lSRB9ROZBJLmQHhaS/AXNHHFWmPE6W8R2vl2MM+zIBk1K3HOOuxj3lq3gmyLfx3XrUPX1BY8oL
JFNecJltCDhTXRCa4wLTZJUMjXUBbNYLajMOIFPpC35zhMOZLUDO2cbsIhZI53zHdcLtnBeA5/0p
oFKreoF7ygvm0xgBfjaQP1WcVadsgYFaCxY0XgCh84IKDRZoqNTB+tAWkCh9RQSdsEVH1MU7e8GN
kvbGBYr9mOIBMFJ9wZL6fIKG6I2rviBLQ/xNxQIxlSYIkNRw5q29IE6rBXaq0UajMtH0t5HAz3MP
E5WJor/db9pxP44YeuPiGC0Y1RiearWAVSHuDjdLhxsWE+YmxfNnGkUd1psheog0SayGbKuVPmQL
wus9awnN8BspegxCax/q2rGgMSuwbx6q2aBH0HYS6K5HrdWsx1GJtlM69w9ypz5Vef0tlDObH03U
qrGkXUy9rdmoK8NOKESItX6N2KZQRgfkbrnJ7Not9EY7K+zs+iJvDwi/31nvJNuYMiJ1vzFiuagP
Ryt+ycpYsPof6o3fjJwFww2hR7tS+2FYKcJm6VSyLEzlU2UK/WSok37KVeSKWDhjwvUmyOhdDJut
NFPK/mAkglA56op+rXoIbJgbxw3lqmZVSK8aPtqT1orjiO7Kw0sbOVm2YJApmzo1BjPU6lm4QR/+
OaXqE8qK8KmlPB/6bfZsEtg/NzZYS5NxJXnNlGk4+vZUnmIJTOyiuqlqqpJRIQP2qL3e5N//a2Wx
slgp/kG4LVBdWRocThX+iPq71WLu1diOLK30EkUkHmls5abNoBehGXwWiBafxgxeQT1PW2MRd4xm
G/2bt6D+xe0hhGBAlYnmImtR1n4LRrT9sO1wkpdeJiF38jv1YgWMANIAh4CJ7C1VWZ8jCCi3+OrC
s24Dx1MzZS0RVrZu8M+hjAvCwyI2lXslu/QiuLU0l3dsV+XzogK9V6P+9YFTF8H1bwdOWEtCpIkO
X0f1/o+CbNwMqRYXJCkndmtuUkMRu6D3z4o2I3svUt01SKJxxl7Z9Sbh+WybkrdZ8xQ9+Yggs/iN
br+PJLOJ8MNU5ZeCYg7FH+MTgYqBoa1mCUw15oEAFtB5UTT/dE99G/8r+Cwefr7RP7tbFh/PX94/
Gea6KWyTj3EXnH97f4zyoPnv/1T+19TEeGYUs2Coy1m665AGo7bhQ5ASniCo3qHKyNdInrDApdaX
3owYHnQc9Xa7KdRC36DtPw7iw0ji2sOO+8VeKiBVXL5x5T3EY1m6IyyTdZOFgE1j/Uy2Uff/41E/
/+8sYDQu/3S+Ou/t+3/8/Mvze/b53/95/hz+w3vPyiaM6s9/9IHd//LvPjD5bybqEcX8w+j1dw+Y
+jfDEJheDNXU8Hotzqe/B6bCuSPJFJuHtfDuDI2L+e8eMPVvpm1YgnxTSzGEKmv/LwQ7Q/v9/LTo
pmIp0ZcEVgh5vxmDdMkcgwpjq2cHDbI0RlnGUUGh8Lk6pp5lrmd1W1msiDZF5XS39l3/xmX/Akk9
XyTlrj9tgc9b0mtbHjrfpchDFjWgB6OOVrJnx04mOUS9hM/gQSt8Af5j6rIz3ebvtGdIBiFQIvMd
FuHfq4PtUEd1WK7/6Tv5J9fgXwff5TNicLMNgyBl0/7NYFT76qSomZg9AjpeOoUxv5tdJuKHeMDn
WXc/JAm/cJlEb0akPP7rf47D6p8cYZ1vimgk2ZIN7bf/ToLDWGEwnz3xbA8H+UfxWF/0cC1/bbfZ
D9LEl2SRH9aT/lj4jn4gSSl5QlZ4sp8gDc+XqtzoVwXLzZF0n/fsPO+Sa9I5zRm/73ClPtZsovP0
LnTIZyvjyaIeFzuFN34rXsKj9iC7pfgMGF2Xyu9L8kkwuvmgvxGlUwAnXc38DeK4FXjrFbwtUCbP
2TOCbknbGaSAWRtM6dBclZL6+gpwD+aX5pgdh638nRKm5hFgimyXZBb208Kpn6qzkqyVQ+OKveZk
Xwt2EKvwW3zj42zH1/zH7OJVj7bRyffMbpWoq/49EB4YzwtUNLGNPycPlaAzTxt6oEm5+qEeING1
tIFiaUfSS/OB+6dDhuZkH/CxRt2RdvVXputM3dTP7H+JM1TVDUnYwW2JEXv2qTfG1+lhttbBKYBQ
L27FNfkMKIeDrDgVN6TSjwJ192s23OSBSEqHwxEcpy/5u7mF047WyPgRgyw6mUQrKPtkofCuAZr2
Au0eB8Sh161BMtaJ1vzSg78ltYEse+TouYxXYIuKzbrWX5H8fRQP/qUtzuoTYBPEpH3hRRBs27X9
GLnSOdsP52Dfz17wwI4MxxtJZ6SUrsv3dF+JFZKa8Fo42o94g5wLbnq9kpEcfLTxJiGDGPaJ6bCY
+qKSQ1o8UDgPT4INnmMREAEaZNNuWFu7+jbc6PCx402Ur4w35bt/KrFVnuYv9G9sJ7sQhvs1PKnw
wTm0Temw0p+BqhsglFexa9FzAwHjgll6teNVrjtwstLP+pqyrDujZNEv8ptKcOhjsLMAVMMApn2s
4pZYo9flSLAVb8nCPQILRJz03u3qdXZRHxEwiefgw8RtcIASH736z+IK6YxTG4R463TGStuZZ1jY
JB5vsM1Y10bfSOmm9PKPYQtnPPYqL/1iO4wnOKGp5JzsB/tlrlYFFoNyPW4AqnN1rNLP/gwCu8PO
dWNNj6ZlZ16aBaJIl5QVwMpCNPCF5CPrygYKpJm6IlQs3bTvpsfSt1opGxtDHf6qdbG1r7SEu1V4
aqhTZ+Cid8oGKBrtXxrdfEBzi+9nh/YxoLcPr458ttPk+aWnI+Rf1+csWwPwOiUx0YKMgVrrTDKB
vsBV1p3p9JQ9aId8T5/DDfkCb6ixUhfAuTc+ENhkuqgijV383H6dHG/ywmecJ2gZYI4EFxQ3AQ6Q
m//e/JAo5qBVPfX9bnol2GgDxce+0uEcUb64ExL7aDW6ENobdSUuWvdsX/tT+xbuEQBab9Oj/AoI
HjraSn5ULvXwbwbnv66PUKbrCwxdUZjmjN9WpSptWGMwIeU11PNyisZqZr2KqPk3q9+/DMKCf2PY
qoWTE//k7+tvchKmTvaVyjOU4bb8C3sad1MwfoIng38GBV2eK6b4/7GD/5N5R1X/OrtitVWxauv0
IIRuy8ua/E+rP6RIujnaTeOBB3vVpmipnOaxV44oqXNTk77imkExnW798iUOKKoo4h0MaO74ZsO2
UjJJgJxuhU+m8CxULjWaJ9sOaQWZM/Ix6cbLSLbhuhJ1s1U0FCeRHOkbMaqC9BSlxGZXDNgVm3M7
MmSkc+rYhX4gKTm+5LNWHfVhIrgptvaJufWrpnlRy86gJRZBLZKJqE7zgrQjMT+2tBy2nOVQGSdP
1SCyi+K5NazuKaDhifcUFUuMWzNLqOvUelDSZGuOUAQj0GJMZDQw3uy+YNl7SYPM2qbGty5AgJR3
KSguqVqNHTKsDJliu5ezRHE1ed5ZXT5vzQT6GIwr4oD9bj0Q+0rwWbQehpRrI+8fopyPwNfeMhxA
i0cCVdWKROwwYkTMg69qWePxsefSUeroR1e3yVkdSG9nt/eUmL5+ivqK0LfZ7BmoVFSPhrRPxOQZ
VX010wgNwJRtx4iyj27kGm9S/FBvZC8zptKzIxXd8ldB2rJ1CqhmqdKsu3qVCeJJ862kIsnVYtk6
tQ3iEJ0OlyUPTHyWfqGHP7lIsj4Ge9QJu96g0UKG2lmp1/cqmo3WaHYQ5TbjED9ohfTNVnlnuTHf
DPU94P2uCpF9rwvd94yS4tKIzCqmmRpKBP60hWmg+TVfusiYNzpk08Gnl5maLBJ6OvHk3qESMs0n
Yw6eZBrZGKTOsgg9aTIelPF7NRqPcylprh5Mr6RWvZQj9IlLJ4fZphmbxzHMn2I/uKlR8z0WIwYS
TuBZ74iua16X+/qwUYYIF14kxVsj0xykzAq7S4mPmJCNxJSQ4+wxZgroKiUXXSWAK4tjjUx34koo
G9KUPkm0vSmq8U0LdV9QvXSlVEeYg3E97qFWaYkMM60bXnKa3LIY8KiVgdhK4+fEqS5L6W0s1e++
NdE9ycnxt4FQyYkrJYvZM+ggcHTmA7JcQO3MDO255xuYwLZjyyLu70T2jFMiHe+GJxg3a8rkvI/E
KUmx1Nlr5nLnLN+Z7OPZST/tFCsQtUYtNJwB2109AzPETaU/mEh+MoPgmiWptKB0mKAUR/ZrKP5q
wJAa1zs2ous7r0v5avTS2qrl/83emeU2rm3ZtiuvA7yPdQE85AcL1ZIt1/YPYUc4WNc1W/8G6bjH
cU/eTGQDEjggKFnSCYnk5t5rzTkmGl6izLXPOHyfx3uy6F2KII9mM5wsJdyzZt5gxiFIdLabebIb
pmj9GOnHzKj1o4Jna8s68WYKtbiw0Y7InmksN426U06+0Jkd+pXLDE+omIa9RikvtUsNTzX+k72s
56hEs27XJKjD0FiOHbyc+k4oIEkChUWxwmLUKTQoqIC9kTwy8qHwNRvX7OVgN4GklzocewlJzE5J
iK8piREU3GhjNGBP140+yTKqoZo5m2y14ZZONnp8ALigXBuXdGWkx5NSekMoAoxXh+Rg6O9xgsjP
Xp+KzOccXN2hiLL0uD6z6njXvV7+wRURH2ctpw0YEGGVVTAH6cBRWG7pG1CCSv1D2MmfVSALG1nu
I+82cuibiTfzXUNKouEwBSh3ptuci6tFHhJSCYcpo/9Kv3Mnv8al17j1OT2PZ+k9TWx0yImjW651
OxM01zjJ63TPtV+dEGOMv+qt5BEKmZ1Avb/axTU0bfGVGrR6E77TdN+M5w5s/aX4yI5M2ZElQ/B+
4RjpL+axuQ93qhshlzIY52+MEqIjqQ1OJrk4ZWJUglApVbduHOMi3tJbkpieEnerH5jOwo6iJ2fi
ybxSUVvS5ez6VWqgfZ9IDuRtBhNEBFe29mHemj/NffUZ9a/h7GKOVoEHd7yx/1XBvX0a8AiAJLUF
C+AYsx4nad30Ym2Np+KBiXxwa9rjk7HFRnYTbY3aMbiJ5Uw0lF/p2xxvc8f8mN9izCfbqqGywUyb
xEGmza4E2+nY7jA+kRHQH+XxUASHtGcAxU8aXwjFqrUtoQxD4gVklg670dwozK4GT2mO6OjIQpy4
2tqj5Tviue5txlJNtCF5NpVdkvJMAo+5zM8Fb9BvNckZ+XpX/E3zMfMGDwtwKNjAr/TFCeBgbhgr
t+E3LL3gmSpo6WpMTi/mYpthEop4s36Ry60ibfLBKSaHEKpUc4TQ1m7kgxnt2VDmtAvyQXxbMzeo
ZiBavPAb42maABeJ2B52Mr+HDhVpQyQneZhZ702C3QKT86Jrwa/F7PITKrtSH+uPAl3QBx9DkRUC
HoyB9MbSDwkgyYB0ybuh34/Wq3BhCLMumnbQXwVCQXecFpmw5yc2yFEO7o2L+rNvGf08lmRtCZ00
tFEDzMwZzQfjggW1iS9mdNR/ap5wnZ/8G9ZPzWuN1yi/ax/G2uX/Hbwx9X3JT+W+/8maLMf5+6ls
0Hids/eucETFbp+Hx2jEIexYFy4bGFHFDqM5aezFY7mp70OWWhgfXrkClI+MxVrsErbaVRw0lptO
9VgFnupql+RRY6o6I68/YlOx0OK49XNvYILblfz7D/x7xe5MnAjXJFMowRtb5KY2SdIOwiMDUdij
RE8zwI++fHTf3xbSS1E4i17XPAWaG2HiShx+RIOF5CWpHe0kVZ5x9A90b7AGTwVHasNnVInLAcpd
0X/qkqdg3tIG03F8dEfhQ809ivII1WYcQtuKidgFyzqFSaBu43nc9ydciEWw4cwFsy/YQKaPSNrG
A6irc0zTDKrszwnewItondIT6lzWtrrv5Ey2833xAe3UZzVHww+Mu228cF6R24nzDXUffUhhJzNm
dB+xp+6w5TancAcrwwCc+pJuW91hMsACbPDGpwi4+A1arcwREN0rdkNWN+oRVM6YOk1OESfAroyr
Dl2SC/GSs4YlKnUBL31b9NoD8hEnvLIizw9J8tBvmeVZD/ApumesIcq4NR1l3zjSi7SRt/pjuqWY
g2kH572t7dNztEE1RF3BM05HIO3z/ZB5420l2tVtemU989pu4j2Zuuo5YRgL3NIl2MT4iTQh2GUX
lc/tXwh3eOM7XFnpmvkuPPQIm+kv8q0Rxc6etS8oA98EtGjx3oCHLDbixb/DAdqiZaEZ6Awuy/L2
rrkRXqujdk9yZPtiXq3Cfgv3zdGnkMI04eqPdBFYbDtjf48ljgYHg/7e2lgfspc9cQttb5c04tO4
KS7Bpf5Ba2Yi7ficRI51Q/agynTrsfzoXO28ZLM+KJfoMTkCU5cPgXJACepPtjzZk7hLk1PZ7kvx
Vr+qZ+O+eEKoyQQzyrE+uD5nnbYDcZduoN0e6730QmrbfMOS7sIdhlIIa8Too8UBJCP79EIuVgPr
BckyyKbc0j/wu2eu+lIdAWOUwAFeJMVTiC+9MS9a69SgvIUt4aahsBulDcfJD9Fuolq7iuOpALwc
OyxSeyoK3SY/U1YBbUMfi1WlhLr4g1mFRbRLe1Kv4QOBjqYtbcyrvLXugQMCcMYHF0CQWwiwTuTV
OPn2BIgonT2eol3EjMC6VJc65IZ0gYsqcVX+IrxG2XPaBc/zj+yyDnOqFxyyN6orA+GYbySnMi2y
vOk22xaH5BpEB0X6CAVUG9dgOEdvAxOv9DgvAYw4So8m4NBUPzP4dxNJhcgYHzowlIHwy+6rrWl4
RXzL+GMRR5JaD8mhv588UKrPOJRZEQzn9JUKBNbqGwogvWJLN+l+3lRXoKLgALJr8MZ9icFAUd6t
fkNq8E1xF5Hr/KPdBKBKnkUEWdipgDTyA9Ci5VbG+EiWLvdhXfLSx7F8DExm4Xhvthb3lmLDTUVi
tHuN31rDSdDy2dN1fPH9eyGiGua0e4UzFierVrvICjvbf8OQlSR2LnnlR/VYvBX+SX0qo7v41ixJ
Y9ppuxhqkt0DRX4fC7JEYUm4tWQnh/iGLsnMjeJZ2pUbdYsJLbPhLFU7cdvuWZ5254hM9Bp17ab7
NDW3xYGsuUFli9gXXs17cb749/mOiPDX7rMt7ZJZwENf2AvKvQbdbAcX0cseDdHxb7GUOsFdeSLJ
PXnXUYf8UjbdW0l949d0yN7xfSKrb1jUoQE693iOOaXt9J57XnS1nOm2p+8a7dtD5E1vKjDJR0Z1
0uxzPpXa2CU51vfom7iLKDvzCQIOfj7cZo/Bu7IRP3mAtWkI9iN1ZkqsI5JVO648XCD+A9bA/Kjd
ISzWwk2YXrNPZWYW62WfGh3h5Dpbx0TagIPMN4pxwf0GvwJRBbfFSXwDY8hS4aOfRRYnoq0GLzPo
zBpfWat6BZ47Lr2Ihe2APbQaZGIJSV9mClRFNQt1zyjhSMQ+ZTVUbuoZImn6guzJP9fKr6b+URMm
hRwdqQhQJsffB5/MYfKbmknClVa9HzjolYniaOmSetiXy1cyJjlw6if5KAjGtITlh909DonNeRw+
9Kf+p/FjePMRsQfO/FF9smokBx2vov+r0Te0kWyMYibZYLb2jImGe5YIWmJrHObz5GanbJsxu3QH
3R4uCdMM+sW5ugW4LfVueWxR519wigJNoI3+U0RA7UTbGsfmUT1XOwp+DC+VF1zS13wfb5EYNh9d
6RmUNR8q8smddLC5U9yY2+pimkdxO372n+aFs1IInOxhPofn/If1ENy0Z2w/qKv20VN9AgVK/bx6
GsEs5b+k+XbCqEPzP0WpA9QK999m/GGY25I2BbZGGLFkOGU4gcYoQ6JhBjJ43Uk8zoB0KEJUWoBN
C5MONoHjEKTScVz/IIntuc9wWYsNXHxw9g0aav66btbXrXvr24whYCBPkoZBuZOO1hhJCKeXVxfG
XB786TYNWrSycXhtRMlFoqC4yC0whzPOtFWDj0WsZQ95isKiKgBdU+qSG48Zc3nTMbT4JghHLuyM
nPmslCIXgPA1ssKjrpn82yz41YhwxE0vcAeZDdFC3VvhqU9IAZWRdFI/gk4N4mZDWC0zKsFoN/4k
eo1hEmdeixSjLI06J3olr43bVwkdkld1AGOkjGizLE83lUyFXbSYcLc0ttzKj0dWwvV9A8rULXzi
jLCqMK0u3WDC5JPWAWjrVHZly6i9Ia0pmss+EodoDJ+iaKNVKhyV2JCICMNY1Ct+vak0lJUVTBi3
qIr2rmJ2ZCqha2E0s+sRBG86qizXmuGodtzXy2SmkIKjI1yy6fxqRn4j+eewUV5BXeCNZnyIOxTJ
OSpgWKrxHU3Tg1kakPcZR8Pq2CuiK80patmKGTIW92sa+W+qkjQHAD0U64F56DHjXzNrG/RvA9AG
8iqKfRIcWV/ftiiTwTHNlMTlLPEmwBSghplUZK26DwbrMVzQADE5PGFvHhojOOGpedGTXN73g0Cf
rNVv/fg97er6AMX9U8WqYNPchsg8xfig/CUJVtjGnZq+qiaLFbJx8MmYJdqPuQUI7o93M3QsuNgv
WffSCCAzRrF9zZeIQ4mIuth/qLRfxJmhBQvSpz5Mua9WiKuH2vpV5cZRgiptC4JP5STn35BNQMpH
1RuAy7H0nZ+F1ux37ahgFBbDX7OP0KhmNYSLGd12H+58anlVNz9WhmruulhoHLwu1L71YQE3Ds/T
8j+TZVanZJrImHipQMMMqWfL08N2o5LWBbJCFu0mlHdiSXk6UnDUJipEgBzQNsLrbn4G2fPc5+FF
5x7aWwrVxr54blsWY+t7s1j7JZr7BC03VmXW79TTIgPf5ZiaN6kuYlSbxIdWVF/yMdnhLtU7ZwHl
ihV3nWm2nhiVQ7szA/4Fxg/Jb54LFE9hxoK4zJmiKkX7mFe4lHJVYa49WB812pnI/0ArdEiivjsa
BRPmEoCioZJIq75iN8S8TMUxUWlgkeLh0Pc/wYfdQH7BRhfSQomryPCiNEVBnQX7u1CjqVRMrOhI
jd4WUsRiphFtuTKu1mQ8CTFI4d6omU+Lr0k5fMQjdxoz94nMoB6UtXstaknVRkKHWlLDw/1IzgiZ
SwpDSiqyWg4bZOQg/RGhKBNKJrmFlFPptoVU+dBL3ACM4KEbVRyEiNtZlwLogGsliNeR21TTWK0j
RA9+GL9rAHapPhmJZ7btXk6VZKs0aDBTGayQ0lO3EDCF7JuKil5EB5Eh0lOmChmX37miQr8t6Mob
0wKbNNSPUjUtZTJMSqAOUVS2d9bQNJxvw2OmIuqMZJxXibGkZja0LfzWiQd8g7JoBLsS+WKgC5tS
Kq7KAtWRaqxotcqUVqvR0vVJ9xwXKfORlF4MY3h2sqonLHCEzOXxq9FatK9if7qoORKywHzocZjP
euMShZlsTNJzioK19AiH1AMFMblxMsk3JX1AQSSTT7ci5JmG4iTWHNgqQJLYJCkUS997lbJyLcLs
EXYK1lSOlULusz2NJISpSXUpKTO0rf8ZEs2nwA0uCzBBzYR7TycUzyNNgF46AtqmJ95NfoMe8dCV
7auoHwOpvNDX2JVGxQnQNp/WSOM+a1wREJ8h5GeUiUt6RXB27gpT2yN5vYdYdhnLetsPOp22Vhz2
WV3/LNODhVc8CDJupzmCMsJ9cA82KcUmI31NhE2T0P2ttfCcFj2pK5CX1YAlzvT6rk/W5GiEVkRN
WDlkpTA7E+QTsjQoasKyVjWHu8jMmXjEcO5qQIFgXnZKRdt3LDpnLqz7oI6zTdrBWOiSctc0877V
QRvFtXgsaoFAPzG9G/v2FYVdZVcZGIZADlgsMyfK8v5aCAKWis6bQuUm6PMj0okbzGEBR6MD2xCz
lCRMEKLliCYz1B1V46GeyfXOT4hFIk2TxhnBpAQWoASzssdiHHiqpKxWD/0xDYNH0RjdBilU0pB9
CF8zpbU6UP3t5W3DaGbrZrIgsdHOzfJT2k/6lvjMzp7xqmr5/D5r0VEKwH2Ba7tmJnPQtC0xsKUs
ovX2Hp5V6UAtuXacp86kMsDL1lZRm8TFaM66iV5roLKs6qF7NX65SSoFN1S5UxRhG5UU+pTUkpwI
jq6SlsfejO4Fvv9TRPE8KZIXwodC7sSQgGpuZFJOUlyObmuv9uJRtIjskhXs8n2sME7Vi9GvZGFv
QD+1Wx9+QyR0xT4mVaubo9wRCT7d+OAQbxJMEX1MAhaeDbI2ZctFvywRO0vQLhQuln8yS0N9elex
iDvDmKVOUSb7WZR2WWHu1bjtPFOQBJsgDPC4he7q8+gOKDbcAf9dMssQ9EWOv+7PGyVkXSYhYsF3
J9xOapvttVIlIx7pvk305KYqjHxLgtCvoeop46akkD70gqh5wI+daopZOjTduZFRvHV96M0q0Whm
e99kJnXNtt77nYmtC9CkUWvXIeOWW87dHs7GJeEnciLfOJXk4rmgLqOYplWaRvdgQbhiGu1ZHkvN
EZPsNfHFx6EOp62mazTqrGdDDCj09eNGUwbAE1aT7ftAf1FJ8XKaWHA1CaSQSsCNTcLchsM9bApJ
fml7tLy6Tk3AXGrWmpzezYJwDMv5Hp+EykxX1VSP/DJmAOrwYOYFvH9T+tllXX1WCaehjl/aIfYK
CCvtXdDsi9RABReJbpNjh86mX3ERhMCaetP2+YUKVfW6kfqaJDBjixBkOzpglWrkqjaqH3ikF+s+
p0SIS99tx0Z3F39mUjlyj+8vl6VHX+yCU9+xUFBRRxR+1ztpHN0nWdxtaNBgxDJRBVW0sqFPEE67
iVJSNkY6GtNAXSNojTNpEygwJAiJ4jjZnXX1iUx22mmet1He3/TKRjAhJ8hhp2znOlcPTTaoh3Xv
bw/HFHNDCNclqFAD0hnyJKXSDoMZ/rlZnzNrLCqRGLx9+w6qhXrCgCV5WcmszZdkzHfkNTV6jmtL
bDZWYsluLwqiLVZBe9DCngpfiCExICR29QKhSxQ8RFXUNFNWbosjo0dzuVepOmlLFl9Spb833VRe
hYx41HmJ52viqc5teUGWyktw37rJc/Qn7atF+smB7Onfmwh5gTpr1T7+KzR+tXloVdcS1ybeZYNJ
VUzR8lvRH/Btd1pySqtE3a7d7v/7L1LHL7z4DyAcNWrc9m8P/+OhyPjv/y3v+es1K6D8+9E5+lEX
TfGr/W9ftf0sFoVd8/cX/csn83///a9bhHn/8sBb5X3X7rOe7j4bgpn+iUlfXvk//eNvqd/DVCL1
e8cKkrtR09bRj/ZPqR/6PAm1wV/CgP8kErwvujb8P+57UrTv/+aNvzWClv4PFc4CazT47ugFFjHg
b52gJKr/wB4AIFuzVEPWF43Et07QwvdnGpYpS+SeK8hjv3WCcMxl3UBgiOR4UVb880f4rV34b1nx
ivE3CTOOOtz+oiiBxUfQqkkLNP0PLYMlNjmMuko4YvglWzr0Wf6bJgGSMv2uEaJDE6BmExoAlZo/
0Tb3D/HYvMyZcJtOvuHElTgxXaNA0esGw+FMGRV7ujelTPDNYLgNaKca0ezSdDz4Ne2vWSSfXMnR
zqgpEnHWo6GE5Bxa0DIuABUqsrtG716UuYEUjjKs7vJLOObbqjJvGVPJVihmba/UVHrIKHNSyXoV
a+PesorHeJ4vgzr+MMt86fd2my6bjkCQCQgcd1aSn7REQg8UGueEUBPgxMld0UYfSoxne97lJZal
SmzuEg2emrzM3ssOWlGrFTSwUy+VR/oJvU0uUkSrd2D9KOS/cOVsmccdowLFEikPTXfbjazC5LTZ
96NZuz5UpJAXR+DlqCGpjx0tuoG2g2AEzEYUvrPmozUbmutcgMpMOoqnViD/mCXVm9qhQushs1ZO
Dqau3bcD6FOlpAQeE51u1sJbq/UPZZW/t27ft5nbUCOBA80aBIw6s4TZE0bm4KIO7n7AWCKhfev6
2NFZs3SYfAXDoPw7Polxf+6LCsXGkJ21jK+b8Cs0IGaZWPS3oBIKp5SRNZdRuEvEvR6Xd20+7sxZ
Nh2pS05zrI2OOdB0FuTovZpC2hFThCLBTH4W6S3RHjd4Y+/VLtjofMYm6ZjO47WsgXriS1FowgVL
oncsCBc/wfERaeNHnSUnIWRqD385Iv73Lo3uSv2HOOJOLtPh0PIjwNkc76Yx30FxSjzrw0yiIwti
0Sk7/0EbISVyrGUfetMQ9XtNpLaKuoH2qYr3S0hir5Ymww3T8LFTBnMX1u05KeXyWBr9Q2GqlHzS
bifNGvY4AwOd1oCU5GCiuUg4lWPpOUup9ugKncnATE56UcUbCUWLOl6bME93WhNelB41nGIgMAn7
/CUzyxdC9iY7F59UI3mGuJE6SQ9tTTakJ9DjP6b+LFr5maLDxkxMiiYqBiFJNzoWGJuyLe6LQb8D
r4pdCm3aVA6HmgjCRkeAANv8Vteai4yJXAgi1rHIPgySa6pip830kjWlBoTYzhSnk2MLy9TBZEIW
/V+bRo9UkPd8xcwMLLtZGJhTOkwvWBVZV0nwbtvPLmGpnJi5xGR4YcBU2WNZcojkXvfaIHCkWX2t
FFgNbbjkOxph7pYpjcJeuaZtr+4At/R2JGKe6Skd5VPvWnVIlmSbb2oxF/GIAjAYFpTBuvf9HAxt
jLhM04jrWzedSh7rutcse8tg7I2q+fL7jzEy1irNyOTr1O99YS41lzkVrdD1b398XJZAMy5ptZay
ir9qaKUdJ+bXo6TmZ/KkKJ5cRS5oWI++ztHJDArLWovtqQlZz3XRD0PUcSh0YlUjgpsxFKbhLstD
DMw+Usa4oLxlFXp7KK2ixaCCwX7dG5TydpqoTn8/tT5PvO0lGiNj8/36aHnT+rKJe4k7awiCwCMV
B9nE91wqNDVnQ97WFAR/Z4eLyx/Wl6ybPPC1fSBuv59Z37m+KlrDx/GR5gxu0mF97uuTIKjxeesT
uEVxtfWQQWvObq0v7htSxzdJHqlgJIQjjfFySOJ3mjVGypwf5K7yOhSP/txJdJoiqsKFUd1K+B1t
WAPqMev7bVe18XHoi4dhmkgikykb6VJ+WUNiu5bFd03JhnkRS1KZ+WIwv49hf0dbw5LnhK6YUG6U
jOY6+uzLnPnqaZz6hywSCOrtWWmBABNcGfLyoTYQKAKDfGwIlnIMpHdCWQLJjkvDSyO0tWFLaepl
lKzcNlkPHPz5pabZ1mkCZhRqu/OSLDeOcXspElRdskhCM5FeFYWTnZArxFZNxYe6lNZarQp3YdOb
jwRTOxl0il0bwZIuBTPbY7R8hab+mYddc6eLfnErI0tR6FdAgewwzHUROK/8FtAYKpSxLZ71cUnQ
C++oNvsbodHhDYc01BtDfOnbcIa8U5mHxOKG20idG/7sypGgqvBac3ZthgyWFHTN5iDlkI6mvINt
EUDhMOhrOIwk6EsoV6ljFW512SfRlOssXozjYd0A/lkfm0DilN7akzQpZrs1E3bdzJF/0/fGsGE2
kWEfFjHMtm0zzJ6pdlS+e+QP6mrUNgzcPWl8QEm5NJAWd/bcRaidUfFQFGQFum5WGlpsJZxy34+n
UpS3ZTfRbyjk2ZFHAkHXTcsATE2YM7Q+sMjBwNzA+hAELAosmGgXYk+v/9pbn/t+SB3/SYA+6YkG
n6EsNvsp5+5uTzmCEuYKOylFFhgJkuysf1Up6TiRrIxOhnJzBp+MtzOfgKl1pJOvGxaBcObW3ZU7
Zyras87KjEoypmqNWYGs9vleWpYa87KJJIUD89dDKQTh7UMlcoBN94CnBWJYv3ZDCTDC+lgY0EHF
SflDDeaGerbwxSzgjORnSP2c6lg6AYIfZtNZIXDIw0x7KSI663Gds2VwDJdDrJWZvq10a7MeZTh7
Lr9wuVtzvb+PMiBhon+Xzbq3/iGdkk9tIg57zdctBoJB1816Inw/XPfmqpsQ3qGiWo/7Gjy9bqLl
NFifK1fSgl+TAJbp1eN67NUVnLfuSiujIRCaFz9vNM8wxBLF80ezLMZ80VfdJKBPtP6i8/KTrZvW
YEXeYdnmyv3nc+vvHcSNtIVrsfMXp/z3RhD5ib8frnvrc7P+WhVxuzfboUY8sND11tNt3UuympqY
Dyp2Pd++N9/n4PeJaKTqXuTC2lLRoMkK/uYmIbZls2aBr5s1DptIMJqv6+MhAmKTRtUn+RTF4evY
fV2jK6ph3Y3ylqEtIQpzIU2sx8cISARmykIY+Lr5PoYKkuB4IKB+PTb9es1+Xblf+1pc/jBiHAjr
gfk+ROsR+9tzRg4+skpzuMvLJfwHy3A9duvj9S+yEPpeFYpP0kLm+Lp464ZfYH3cxAbXHVjjbM+0
D/VEivpgvWTWSwmkyO/r6/s5KaCn2cgqmndaOAvOMaFSrhnQwhqJOGy1BnK0/u3rBctzRYAtpNc6
w7VExkNxyc42/tr723NCXdGDY+5uqyb0R6TGLdLHNKJ4HM41xH5U7uvA0bPSWfdyAPrebNVv6yEE
SFAevo9oBmXn9xEto1zfUTL6ugTXS7JowlD0gkBi7qIlpgc6G52EhNzz6xDOF2uo4q8jSbMOQC98
JWe9JPVGZQ3WpKG3HmI9G5jyrYe8VKRrHmc1dGSuzrzSadp/pWFnY3bwTe75dl35nLxwTZ01Gt1a
sSfrkf7jcWPqgqum1OqnnIzsL5bliqwsl6Murk9mPZ3VpMUx/tfwvEakrw/XvXWzHvr1uSV6mqam
BVyQ4XMdLlN/hs35xy6f/wpvLowp2Kqbr8Tf5ctApyiynbl+hVEZly+2phLLQT17a3jwKDE/2n3n
CK/5wt8PA7oN9K904aMHpRN+kNWTbdc4ZxixpLkvwJLvzb977iv2+fs1AZHWXNDLG//28pG1ipfN
4a/1+XSNiyZAHIChEm3/eNu/e+/fnkvCWXfnJXkp+utfKKbGuzFog7e+thhBGjbFIpRvf0qQM1Er
S1w+arBQPZYNKaDV4fu5IV4uNlkUNjSsje2I+CYTumyr6MuxWN8RTAsydX3L+uZ/9zHrH/54Dy0u
D375KV++fFgrz1IoE9a5/L+/Pu7rtX0JzhiGsngE3JDACuXv6wZlN3vrX/sZDUPGiSLQTgXdOnD7
L9docGhrw77Ry8nruyLH9C0lLRhERFZRaDItyPPtCs2Rlgt1XG/upYId324LKTnM9yu15htiE4RL
gy3ws5daVDVvxbIQDuZvzBJZ3YKp8UsZtlgGCOA0CWDzGGR+k31WvM/60FxH3vVxbGVgKMmvcVfq
ytfmi7Cz3H3Llh4uc832qppiuxmgBmVqWXsr3kdcxg9j9pnfL3vqekeI80fTUOjXsMBz1WXk6SGb
87P5XwSe9an1C60b4FD6ts/QEVoa7utmuXGFyywBFzu9PosezwqLCZa5hcCNgaXecg8U4zRxujGH
nUcHibnCMkuZlpvoute0WXjA2zQvA6iWEpk0zBSdCS490CKs0fCwkVCiE1TS7dpl6B2Xl657NZjw
Gpw67B8G7mgZ2pNB5hSUlhF7fTyoKUUlWXQAkIr465bxwdDM8pDhQmKU9KmqzwP4IZgGZOVwOnzt
iQg/kAEPRKpIXrx8T7OCK7XuVXwx8AfdOa40en/yGZwbl/jyxdeN3oWdm/sagvFlUpHlIt97LQkX
rOVFMqJgG5nkarhriXYIhU1IBRAY8RCIhJNy2U9CcFtpBSSOv5hA2goK+mIBtTI3ZNU/VVaA3V7T
sgOxWdTY1t1uuVHnsjht8450kGUOvrKi1j2OEfeF7yfFPhTcrq7oLC9f4nuTmbEBz9HYfD+lLWcQ
8VEkNzeoDUsVyzoQj+v6af0ypVj3vjfBcma2UvPcZdTa1w9K13vXuquPGT+8iupWqXtt16osxo5+
H3S7UAHPu8zB1021nmpaiC8pHXdiInCA1z8IhcLioK3ecSox2VrONtPK0HGuj7VcZTdsFfr5pfIu
92DasmBiMrCcfOsmokaIFyAPflHsq0h3lUU+WrbsOa+i/QoqshZGEaGAGEW+H2dBNeyS0nT9OhkO
cdwOh8LsQ3RlVRghD12ejehuw/4kwzqv6FtaU38IfDbrw//0HPYJgc42lo9TL+fFTdVnw4UsDTTr
sse8hkIR6HIrUX2CcYbIaXXhvjfn+ADC19iEMs0a0yryrQF1BUxfVm0mcUZmKJrzrZTdTWJu7FSr
dNOyui+bGWr5CBxZ9f1dE8EOQbXzKktTeBqqECHxLN52nVScUprovnlmuh2fu0lUjiPKJSk2uCCC
0BukqfUiSXWgyd1aVHOfTBqc+6QvQRL3xl08ErU9GC3GVpG4uoRC5RijMK39+YpvI9pVjdEeywEd
mqL7O6Qn1CAGDc2POALhE85Yn0RnauKKhAMStoRBQe05NuTMNOkl90n+FCALblVgmrYO83bfdh22
9SUUoNK0S2DMJ+Q1AqXg6Xmgw+4MxjA5uUEjdwn43ciaKO1bebihslUd61ipgM2w1yXVZ6NkPTqk
pjwp4TrJRR2WCGPoBtQ5nblEsVJ1de/kWgWYPjBQ/Ps+KVLEq1xgLVH4ZDW+gXA0p9grRUUF+EDT
eJfX9WXujRuGs+FB6TAbTDJoJsnAPavm4rAN0iG7SVB1h3K9lEGCBgO8WDk1nWoyvrqTjPLA6cuu
dxUVUS6EHpgdpnlW8jrfGBUd+JDajBo7KaXCq1YKD6mltMhbI09qKaRmCpDBqDgqFo4JSq3bLp0h
wnZs/DbMcBVZnur3PwuMvcUkOSbZLii6lAdtoWn6ZRTvVG16HEUZFViMeH/sTKKLwtn04q57K1RE
Q10upYRvGPdTLH7oDUXcvP8JTFGyyxnHwWTt5jGaHUXvzqCwgOAqg7ypFZFKcBrfVbpUb5UKCZDf
KCjMtVHE3cvNcsgJtRFz2c2I1tqY3CkQ7OM7bwP0B5bm9RTBcWtM2lYTZE8V5M4lOwELnzgpmyQj
8C2YAlw0TP03ypQN+3KWJ2eBk89D9LNPdy2OCIUp7GkW4k8RADFdZGqcokQrtiFjozGy4kyDPabU
xP+41JAbpRMh0KNAeJEeGRrFaJIQ2o5mBrjdz1Zb5psKYqWEBSbGm8LtkoabvRxwN29hRstjto2U
tt0FOTAoABCuUqCM82kzgq6mFcoJ6uSNeeOLMDQFPTlVZrsTwarvk6T6KEeaJYWEU/h/u3f/M8SH
pABk+K+7dwvi4/w5Rj+KP3t3MMCXt/3u3Umi8o8lKFZjUBH1hfLxR+/O+gfMBwMHnPn/2Tuv7UiV
dUu/Sr8Ae+DNbXonl1KpVLphlMUTeAKevj9Ca+2sXb1O9zn3fSEGJKRRGoj4/zm/aS/Nu1vvzvKW
O+m2x73o3/kmHb+/eneW8S/LpGvnW0bg6aZBXO//oHfnB8F/IihQYlJ5dbAhOwBomIj9EfRcp3Y+
j1FJriPl96h2Q0FfCAZGlstLqqpFaiwXQzfTcbG1Fs59+h0aWqA4aWtm3853u4ixAjsXMTYokWJ3
/FiAeJbQQXzc+MX0XizzBatiNBaUNQUmtVr6wcC3e7m1D1EWqjW1yLywpq2CeEbBGcmyYGRr1Y91
0Y87xV5UC0OVAdVqFXjlMSl+KCiiGhyphbdQFG+bfWHBbTaQHynWphomlarOpObFarWb8TYCYwMP
qspTS/lDDaVum2otwPwSh9N8UENwNcS5jXjUmtOjk+tt56yGOYqXqBYKhTlqjgY4Fi/0MmAi6lmu
MUQnBBBMTEgQMrJ01QB9EOKaG22zCwcLmq0aj3+sgkgnMU5enaphMmUtI6V6KU2qhdpMSceg1aD9
asAcjueIqs6KwRyGM0dL5dkDkZTHJF44YbiZq+FHV0yPGi0s1DZAFFvytiHrPzTQyHYkTu59pg0r
T8tKOqpJt8/lsGj99gbpQAfDL176GGNUFTf3o4F3YfLqrV6l0WO8dpe4krnM/gouYRwoyDoxvtKk
23qWthgh7GFnZZm20jIITmKcc8btwGRbvOEphWD12aTU8fK5q8MZK539qj6/aAYcwlTeb7pHm5YW
vsGOUfHYo6APbUjMQnd/dqJst6QU9CfKc2DtlzVIsX+t3W6ziICk+fjvPeqY2+btfuo2OHhMm1Hx
bZuprw634/4fD/PnbvWwkRlj71SrH/txL8xLEfrfr9VRL+62fXu+//ltTYWTKitn5GnL46tF0QAT
v23ebhswJ+w1J9gJb6duvb0tH2/BbfuP3WpTlimJLX3bbdRmPBrVkufx0W9Llt+XWpTLDEWtZW1M
3/m2rW5syhQgpOqxqT0fB93uSZ7dfuqQUscmnW11+23nbfN2m3ootUl0Ls93O+b2zLdjbrdRGO3o
T0vIn8trVzv+6bjb44GMDHZNFlxuN93uervt9r/dbsta86Fx3Ylv+PKeIOv4JJoSGugyT1Vdt6oV
DSTMpcTUmBqOwz9XVUdOm6KHFMTRznTrVt8ypjHWrkaPVT3G7dH+2FSPhUSQOqPaE/BjYzK1PPkU
pvahCwHkLk/9T/dTt33cWR2jXsjHI9y2b/f+4zZRSPOI7YB86pGGaIXmfjsWlC3Qf9KfCXKpf2wn
uQtpSu36bdUB6M03bDmN/rmr6g8FZbJumR8nBC5nS3smWCcJ9kpV/1Slzo9S6W8HRepQtQ/saPHR
vbht9q5NLE7m3Kf/bt189GuWKsNHQhDyuX43T+2T2qGOU2tOu1SsbtuqennbvD3MuLR81GasY98K
StNZz8u7Q3DSQG4pa2rhiKWG7s/lEr34946uXdyt+OT7paTFGfr3xT/d1mWcdxvoT8t1UKrr4LJm
Lr9TdVumUNRqT2TIQ2UPxl52Gd23xKXtDVfV3xllcv/nwR/3U7dq6mvdzTCeyP/GvML4QS36AZ1I
UUXDR79J9UbU4taZU60SQ9UBKvFZb+RwVPV3tTABalBgTKkQOkH0Jpe3ymrneF21lkbkS4391SeO
0zasCbk+Jyen5/Q32lwUbgt1WyycbxSkF4QPegK56AlUPkLp8P+WQ4vAifJOtsjs1FpKkPNgi+o4
LTOicVkYsgPqgbAP6ialhnAwm11kz9cmxI4+4d/4aPCpz/ejIaHK1uqL0Kt0KWe5CGJizKOE+1tm
w9nbRRl8ax+pNybEYoHy3tuHs26fgj4ASb2sxUjdP9YmtxfbrBcoM2AeMvlaEOfmbC/OPNwAp49a
eyzwuth6uvFp8x5MyexT2vP4rDpGTHewZ1SABxynofYSwOYgcBWJTRbDW6GjiOt0ToITCekaRnp6
49JfuL4l9S6pjdtmKXx+NHFV90dtI2v9+0a1rfaoRYn2MVtVZk7XVJBs/bF92//bQepB1Haeay4E
h+7u43lmRoabIEwRfWvWs29AUpVaN894gv9u1aqOLEQXyKOjdTAKRAORc1R9mD/aMq2q+FpLsVTd
6XZMp3pwfxx+O6ZxUSqb6NfQTlHeUwt61pxT1epH20N1QP5x/+QCfhLkcqEk4aR7O0at/TduU4d8
PIu6S5iMP6IgarZ/PJT619R/McgRPfFUBGu1qd6t27/7x6b6RzMN/P8TAURLze/vhbHoRm6b0XIF
CReliUEt3Gqkyxd2ubQgEeVqdjtQrUkv57p2u89t98fDJrlVUhP+j+fyUNhRAP7Pp1XH/Je3Ecgo
1iRN7VwdDZ3ZMC5Xiy5qeKg/V9V2qRl/HfTn7tZx6N381/t/e9A/D/1t+2P1t8eWpuRXp/Xux0P/
H/vVoXMixLE1fvz2HP+8+s/PdHvR2WS8TEGV7n57BWr1dshvD6H2/Lmtbvzt7h/7f3s5Vr63W/pv
6KrM3xb5vzcLAceg1kDPLDfdbr/dwbP1pdqZv99uCu3OPJlOTrlOrao9fU4On1oTE/PCAgYVI9eP
kAiyjZqTSorI0qVgrFbVjeoYPBloJ9Tq7Ub0fsZmyslzTm+73X6ZLKsjf3s4s4Sdb45LRIVaVfs/
nkltp838Mle4+kkYpmVyu7ta++0xb8+uHl3t5uO+akbZoblHezI05qv6rdx+EWrTjhBBHT5+F+6Q
VjSHl1+hOkovKo9aE6MQLqf0CYaGRm6sJsXjMta5Lfyyi9dB2etrT5IJtcaSSJyA6P5aaMNsMpRZ
tos5c/S1Wg1+Nr2TnGSwSBDy5TdjL8MzuQznbpuF3KUp2ju/3KuyfOvH7wx2qCBMFk7rtv859fYP
kN7rXNR7mYkIh8RzVNDzEf3whmO4OCctLuPOsN+J+gi2am6d8TAiOAedVWz/aK7dpvRz0gBAjLjM
aH2ZnoFk49eOGODGmXVyLS7m7mK9r1OckHq/H21gFvwvjiPPFC53us7Qiy8QNr0cUwmVYc3ZpE32
cJu7qlKEmsUWks5q7eL6C0aU+/+/YPffK9iB0v2/FuxIRov/1/prI/Kk/A/BvWmpu/4N5XX+ZS/y
eLyyjkd82aKq/0tw79uU3wzqeLoBuM+3LSpzfwnuLfdffDGRYjm+bpncjXv9XbSz/sWhgM1NiL66
QSre/6RoZxnmAob9HX0dwA60rMBzXBNAluUt6N7fBPdeJuuiydv0kOiOvXfBRTg+uQx6OmzLyuyf
UsuLn6J0JHjTQFjekdVgVbp1LfsCk2Qx9ycHS1c2lu6V2luA3twsd8mslZdxon1LOd15HEI66EAN
XKTWERXCZ2LG/VWejMWl7avqs9XcBSBdM1pn72EP8hfTGJHSXVmdM+o8K/RQEx4nw3uqgxlUg0N8
pwefNovcaD0ZoXX1TW3adaZhnh2RBGfSKfqdQQlyY8Y1qWISM7+YWvm9C7S72McJlhVujhLfzWka
hAXlo2l80xvE8W0ivyQ+Ucd1RzZVg2mSGYT4PE2mxHfjDRjflnNN1H+SDKBWsQbhve/m7hP+rn4l
KiLhKr9yV5gl4k9EYm0KJ9/nxUz2mhT30/w0hbF9HPz6a+AFJfbObG/UMt8VieNfUneO902v7cYR
Ik9n3FtW8pkuuNx6LsSTuRguAXG+fjad25B6Pm/Wq97Be6hc65gG84twC2urOVBOqCD/1EZ/KwRP
p7czsaRzjao/l+OqHjYlgYqHch6vKHkCMADPo2fCxreLXakb7U6zW4EO95K2ffCqn9MnPcDaE/Vw
QsZi3BWSMtVUpON6anpxCPYZxrxdOxJNHXBZkJDSH205XMtmMO6LPpW4IPN4D/JkNt2LhtMML329
7QTgV2K5isPU+SZ2dbKUertJX7HI0Zufy0fNB99i14ZgPviD31F9yNLCPuDNBQAWYCIPhfXSZkgd
tl7LHCxuH3yzMAEYhMAhqwEHsGPKfWV2+OL4cHZdEO9tfVqctHpzzGWtQdelUFgWU77RUhIzugxH
llY58dkgYk60+rdKI3V0imrrSWeyN4TW0TDLgCy5gOQdHnSdhwkhB7obnSwTDBAm53wzWIm208I0
gJHkl+sUF/kjqZzoHIeiZc4F8mhpTVXLwpu7M0b75BCXfXXWM6yVRM/rlMhPRUi32wuuYNvNOz+R
MHMtQpfanIDkxE6fs6TaJXyzcJRAqBxTrCU0w5d8B8qkvvskLcAzRgzqy13K8k0BiICXQQiPDic0
qluQ1CrrMwLoU+C9OGmDzsePbl8TCS4EpImbTkyv5WSSjsdbjmJ8rvdpuHymY79KQ8p5ZmFR7J/c
YedB2zCqtF+9jLLsz7KJv1lhlx+bmtgWx+1gY6X5Ruikzfu1hvqlaQ7TfB2T7lzXlffo6QUzdWP5
9yfwD6UlmoPU6nnT2T7+5eXLWoXEFogSG3NrVPT9hswniC37rJO89hgI89mNslMSWtadGfmvsRaK
MxlKG9y+6M7cSLwVAmle00IB5Ax8x2/ns9NFQEXQSe+MfH6apTkddbqv+NPSM8nD8c4i3nwbl4KE
7J50nx7OxSZNAV/1OoAofcpp2+cZPzSb00QjKmBsuTTvrSSp71LyUdKmfLftGpiRL9ITnddWftIC
gL920t8JMzVWU0O4btCnW023OlKcEozmwLRLWVYPHu04zwC10I6SvPg5ePMDgjvn0itWqVN8MSi4
C5c2fu1r4kuSQosCTtXXVnUXFR1a9UDKK1mKxTr3qvjiTXA9ax8mNF4xwHylg1VZK/qHzmvMJzvT
H8y6Kx98fMLzTAonvXuSQCJ3uK9pohR+7X2DxLCtBWr9Kn2NxghRQlH523IjhjQ9ok13lrpQchy8
JeO+8IipbJJkn8Q4pBNTSw9ppX0DGjk+p6H5IHJnZ8dEB7m6i/Qzb8SW65C4uI31VE79Z33izG/8
1L3YfKj49m9jPdHv2wCGe7lUAiI82fsomIE+9A32usEOT00Lc6X2vkbYG16tcArv7cY4NRndCFmF
40KO6AA+FfLiFhrAPypgO5fEkAI/6OMc++I9dUb7gXbCp0WjgIS2/yS8bWuGNo1+6GemkQ47vet/
pUnQY843Aa62Ir44Zc3FA53Eocjs6Vz7YNISBpaJ1M5+GG8YtGYvzfS9GsKHHsnZJ+xFb4XXn6vK
SzczGJRTZo7t4jw116bDW1sUHlfauV4k8wXitIGNcXqnZ/0+uRw5EFKyQ20TwL0tA6jhU7sm3z45
BHzjN10YNOQ1Hy3b+hGJOHit0TEcZj0iyCiv1j0DWhBkGajUKblKPav3ZcMfsc13RQxeXVrhxqiC
4WzjaD6QkPgWxk69Hul8E9EDMw7FSLGX9LYBfVX9ziV3b+9ikoBgIl4wlVs0mgsJW1FAS7JABmIx
3HmN162dwdGhI4BFElA/9v7sjlsPBsgxQrOw8WPbAKNRRvejFth3ZNK9mwb0lME1P42GkKckNR4J
S4zWDU3Tq813KBrHnSsMortCg5x2x3T2XKmrjZlD2yIT6Jc5TV+LPjNeJ+OsD2XwiovoysDo60xa
EN7tFpVC1n6KhoC+fEeX4TLX2rbK/K+xPaHH0ca3qsUWa4HcqiuxboMquzNt4/xxIfGwusU+JMIp
9Sjw1TSympZrYt93JmMAkm+zBtR+bLfFY5DnwO7Nr2atO0/ZiGgk12vrYmZWsktrrtSxjbfEbkv/
0HQ9OEcjFi8iSSmQ+VzWe7OxVoUgSzm3WnFuTCs9ioL+f59NJz3M/QM/d6j/43c3vyJbDc818bT7
zoCV0tSZcc3yaON1Q3C2arpn0FlOrYMOzoNs0Nv6lURp2VZQlYzk1ExUACqykle90M6DxCRvxC4Q
srZqn9ogJHguDC8iRBQVZ0W2b5vWvdB0PLk1WoQU6Tx2m/xnPdeMCjQ8R/34VBd8s6uolddI75+7
VnNeGphneQfKDDysvvO7aK95sN+K9D23ABX63fSj0R1sM0FI9hhYyTjx0zs5J/2qa5uK14PIfo/k
v18Nfk60WAZRLYuKd+ZXJKjp87oaATO5GGPuk5zvvqgaGH+T1Hd80tYW24tPPgWnRtG3W6vToiMq
ZuiVANYIVe8fBpQlsZ8S6zOReRyOMHzbxrE3tg85vxnM+OI64mffyHAnwN2Bm0EMattwSUa/eSRT
+PMo4qVp+dx5mnheiFwMIzJdkH9hXNOiNHZ6DQlyRCn+NtS45Dm1aWitnOy7lzLssM0WaFzl3fmM
CzfoAJt9PMOM9oIvpXPVYnt8II4bWkrc47U6kKXbIjNJ2yfDdBGGdN7Zx+JaM4O5wPbrsIufQUj8
shwrvnS4OqBTzFwUvMQCJ9cRh1AWGPIIP+qTcNqWRhUzWku7x4KhlrRHyGpp/8iYFWoX7+La9Ygd
tu0oR2sHZ4HK+QTSLjJ2uee+FiZWPdqx+qEQDh4ZL3OgnOjdOSMWcbAEXMZcgPX1p0922yd7ywxf
PK1JDl2tJ3snHR9ixm6rspmPJT7K9dzxmweWvHZN7SUl1ir0mzevrniETTWk9UMFN9OKxqfATGqS
7IAFpwKhnx1uAmPST455IhLUuK9TuFcMZOZNg5ELQsEgr4hcX2MUVlnvVEd/KLh2VvM1g0GjJ/F0
J5JmJSMpH0VUrnsrMY6ttK0jJIxt4PpIqLDY04MWLXLiTAf4Vv4oF5R2qFnJJSsnOhrTwtvsPPse
2lHP1c6d98y6CtghFuCRWPN2rT/DI1muKG02fC6a1D6qwRCvF0uyRKrcVc9t0lfLLMB8IB4asMcc
XLwMxFCfV1DRzOrZkxDcEuyBuxruHEmr6R37T7nrk8KdiRxdhLkYW+cGkjb4wRJAGVxiBmXI2pBt
xNQuQ9cEcdulwVkfi3dKMIimtDK/1H1akzqogxvXkuyCeWhbMifaBt5UUbaop21gBtahlymIGYyw
aR3xVDJ3nhuLPA9XAEPQuVpu6a5tzbUhxqsVTMZ94zF7WnYmgx/zsqrVXFToTkP4q4FT4PDT+O1y
Oo5dvTuKKCDFAunaCkBYAHaMtkCCXJdRZXDULAa+fcKYWmustZ8U4iALvpU1KeN7XBsHunB3ZdDQ
UggAQhv6QKKgX25F/04qNl875gEr19G3qS1/eT7izJbkvE3eZd8h8vODtKph5UHvJlkSRGRpY1KP
WuB+49wk+yDAbc3lnu6ZRrslGI5mNOHQajuIqpUBo49M9/AAxYavQAwkMI/StzTzI6LOfBIIl9MA
H922zV9Tt54f2tmEkDj7zbGrs/UcR3gCxTge3MawN6YZ4cEoyxejKt+ChhGwGIJDxIBxY5IQvAkn
GZ9tKZ8L3R32otP9fR6C2LcZrnSSCQvqL+9Q9MnL3GbTOskasXM8F0d0IEHfP1duuyQc0uOosr7g
Au4CeXfDBkirNhB/MhHVURv3YUcqXt6GI+0RvpaNKVaI/OkpZtldNVWfkxiqcO6CUvFLKyFbefrS
FgMgNXsS51SE7s5vybgd55APNMne+gBQ4BC4ySZDTLgbfPfOIXH85IwAi+sQDUEOL+1ky+yMiKPG
ueb8MPxm2MqwDOHZujh8kxz8aBQi9qlbazMNIuND2qgJd+JPpK90xTMeV97xwfhFCJ+5HdI43cbR
8H1yKj7uHKhfbfuXjsnnOm5t/rmihj62xGjpIz+1pCDWY0RfvWtqT99UWYn0GfbIBh6ThRjTb9dx
4wMcqsqDbQTxJvF0D7EvSQCZ4d5lRiLuNJvaoMdoxU4IETSwpcer1vmeYOcL9VpszTEyCZbumoO7
DwxSOeOMyz1Ep2gX2vVX15m+Lzwj5p2HuZXBXTVAixVlGdzVoXasZNYeGplam96z5JVgS5fPcCK0
rkIPSK0jp5dJi8GcwzsZDu/MXDkgH8LT7HeffQ8eZWU63WMjHstk3HMV7x5Crkd7m1LOpoaMT4E3
2PdQBuc8uMwjltGOYEOKml2OcyMzNnokA9gX808/hdIvawmgr2ISlk7+JTc148WNXOuS4GXaJ15V
46gZV1w9ymscNkfLMbsHNA1iEWZiBPXx1/pFe2zKexyB9sUcvfyYlGELRKbU6NV4rb9qp7ndwpkg
xaClPl+EhDBDecAmDs0FvHlJHEFX7bRAkscTh6+x0e57vcp2URr0G8NitIPUxyEt8zIHKCqBG4JX
1bp9H+TEY+YI67EfgEyd/GbtWhgCjOUSKBtTJ/ov/eQ2nbxUaDKHKTvMU/MIpm8iWB70exq2L+60
KlqLpJo4cBYOzT7tSv+xk/oVuMFSz3nNJIMu3fXdYx+h/PVRVG0xcRGwkWb1ZxGuKiMkNq9HrVJj
DQAHOnJ+aczh4DHNxN49HrXZfzKK1ngU/vvQQjDSR/FYGcXOaLtgK+bC2WhcDo6GRSpCb5+Jj9AO
UzmN68J05S6rKFJ5thbwM06Ok3HXMx0G2jq+5Z3WviILoGBQfus0LXm28+QtTIfiHIXxu7pipTnC
9ZaYAsOoy52YtU8DhZgZvM9znHF+sRrrLqODuYr7bthzkjOPnFYYssNW6/LX2ALGCAoBnTX/WzMB
gI3ggyaD+TDqNuSfNoz2KFVpVow6VlpXtAc/MIyXmXBgJiJAgGCLLdfqe3P5b6Vm6cya7eQYpGO3
t/AAHJNp70nGe9Fo4EgNCeu0cSuv6hQzdmZEv9zZg6WZuwfd0tqrZAhoTtfC6QGhkrLnd9jkwFxF
O1/m1KZscXbK9FdqN/qdEztbp4jrlU2J95gaCEICaVLEaHXAguRE9P6xBj5ETu4ax/m+iEfCkJI5
OyfSKjFrBjB+4ULclUJoh9rvnwUsLWhEwC6Gojk4poWzJg5CiogpbpspTu7y0TH31dJMiCY5rQn9
sL/1YLtq+1g5Y/tmtAEiBaqaaKbnBxtL2CFPQ4b4cJ19oQV3uvjhyw4XeT2tm7bzN7EefIk13i2f
+syawV4EHn1uHtuCfNTF4G71zGYY2YyP9btvzwKbUFNvGoyzOAHEpSg05xrHMbYU/XM8dNZ7pAEb
1vpzYjmoKd3w6JpedE79/MQ/Mz7gFzxSyG32dgrFKU84z3MV1zbEp1GMKfQniKPoAhNvQBg4HNN8
pJoLYO+57Ot9MGOzbZ1KboeQ76xYirXW2F6dpKGY6dN1I0/F284paHxhl5ws9PK1zZ6kOwFTctzv
phWPp0HzygfbFlQjx5ckylDWj8eIGvol4LpsGiNpKK0s1q0LldsL7HKFswDnZiHTbeH74Z7C+aKW
8XiSNAfZECJaiEbAlIiktEOiMbYu+ynaldhy19Uwhiuza6OdUw2wY5eKxUDcPUm1XrHXEkQdFPS7
7RBpxa5ummxXJYJIBH7q2PDJRSviR6FNV2ExG89d+76X/fBKB3Imrxj1pO1/H9DwPGepERAxQoVA
Upvw7UfQfNPaMLRgKTmnu7Zwj1q/RMX6Yf0cO+jSGNzdjVH2uc2Z9nK6JD6EOsMT9ZG1kCLbjrMs
jpKxHmV9WJJwAA9lNm40GgSnyZiilUbQ3yqpi70/ml9MquYIk9wtKKXks+uRfJE1r7XzfcAttVQ4
/M2g679cIG6ULCl/+BEj51gGR8/NiHCvanicIwPbtsyf8Jo8u3Pn7Rl9yWM+2fcMdSLwEVl8CGLS
feNBtBcojKhhBKyHsDaJVtMIQMaFcnLwdlELxgoTDmlzgPzR+F7J+IhrRWrSi2jLFuclCQNjBbZu
mIxHWVjFztfKr75mruI5i/YJ3iauOBPDYU7JSsnUSXzteQOFOed6BFZtXUcegVzkoCgj79CsZU+C
QZtSNs7yqwYr08oCeTKWBXl3CEbaIiP9aBGSdInzrFNC2XVh+K7VtGNtwWkSFw1a/wqDf0PFVeMg
rUx1KB/xYSp8fd3UkMzbQX9gBGLtlP7Ia22gyz0pTqicwa4sSNKOy5fXkviGLNtcJWnAyN/tH/qI
UbWM/Z2TBhNlo2QrLSi2fRSNJwluxudto3bbZCuviR+ZVmya2tH2VmHf61Hg7PTUvW97wgvGuX6y
Q5MJb04rWEOlu1WvMxvcmf/XYY6ddzl5Drz/sJK8XhBehJJQ1u4mH3x5YEjNyVXQogUZIzaRbsXr
70qnpbRb6UQ2eDFlx7qe25NaRAzXM+Hpx6mmODiO4JELkrsrZCHOkH0WTf6jEgLGbRtdikViVSZM
HS0n/+WJft72Ud8yLQZekjVlt4k7khuyyduPsv4uHS7WNI6Ell3SJvgyh2/xoqIyZ88+kI+0chZb
p7csokUXF8UTKPrFGalrPrEJheyxKCN2UwtKvhhU6L9stMXEZTsi24c9SQ6LKXCSmGhETOpeHKDs
MrNnj3HQmuEemMxp6UvY0N10/PxlMTJpGJgRGgafdJldy4mQeDcpnU2b6KtFJEZ1UOxQQyFIKIrL
5EsLRf7awnV+Kie4cWD5pJlBlMCIt9PK4Bux0z+EPe+7ynuZ0/xnuFhvBcCZeqaRwVXS5btynBbD
pGFB9jNxzYdod06mTVzENEzvTkyRsgo2jALzfSu1x1b6xnFBeZAvZlC4KbTTpMMsDyMJv3fig6jL
T7oF1rjXCVtSgj9fPiKf4xIonDul7iNsp9jZbXgWI8kJRlrNe+oTfHmi6BVUkflJzB0418w7gFSK
j17tLfBbgbmtmj4FuWVtVI9kRhR0hvfFc91fjGTS71GzZ1980W1SjdGHQ3LQqTKcl1iTJvHinoWB
fHo1R+lu9YTcQIkFgjZGtM+0kXN2H9lvk2vGzB5xaoJ6sDKq3FSsSNnDwITdc3Z94scJCGmRIG4N
RxbbXoDaqqnTLxrMD6FeWzU7pprXj+8limDOoFZA1L37yU6Gu2byXorgh9O9Nkl81SYoaHNff/Vw
DlC5IE2iLN0Hv9DRcPbZL6lPGzvopg2wEc7CgQ7L1gbOtLz+tu1ABGUhqe7Ctg5V6ZknjTvHJpAy
u+UzdsvOWy7GawvgzmHkS4lTgBrizoXN4n5nmBK41pbEOWOTaPZlzO0rFccP1aFGFLJvVu96Aqiw
LM9DxgDYfZbt4xzJdzswOBV4FROccXjTyupz+92P7wvD7WFLX/Q2jVZDv0yqzU+N3j7bnnvSoJJg
crxWfr8BOkjSPVj3kFqQ2wP3NYgdrIvgU4bkItT8T7gohpMH6GC00uzgLHpEiQQP2IiGKes+qmvr
SHejPxVIu0+TWyLRb3s6Qj0j3pkKWV3v45KKNk3mtduRtUAycsd0sDZgtzuTePIzacCidKNi45gF
zLNW6iu4WPFMaNUIRovqe3TNzJpqRGn066LN7m30ijOX8Cl5jig/MXyB4Bhw2Ymscd7E8HhXYg70
paShYyUuV9XkEoLWyx8Kv1AeqrgDrtZQMgAJs4aavqkmqzg2sw0fjFgYQF+LV2E8WBMiaviQB8V3
UKQHPbVPfV1JqmimdvA0ax2Z+c5Ng/IwjFy3q5qwJL5rPzDftFtTQVsKE02jR+mL+sBac1MmlUFw
l7jeGwNisrnC+kGxI/rKR84mHZBUAL/2Cl+Sh9MXOhNMMVI8KM4U8dsI9fRMDyXatgI6NkZU9KRV
XSBg1i9DSLAc40lqeL2+jyw8004cnoqaYbX0ULa4UpKnTv6F5U+v1XK3MGq54NV8Oq32xAgBDnYe
Puicf25yW0yF/clePCup4z9CEwezH/P/haQmKcoOmIJnPJ2cYkOLAbFAfzXY0ZZzXc1cxWRemA8n
QYd6ebUEaMs1dCd+2mXxgGqhXhOtXpD8Gd3rOg8RRESU9Q9VN2d7N+OHngkSc0cCnhL6aN2SLaiu
0ssrV2tj/nVIQhP+rTTXUmhvNDCJNyqLV0n0Qo6oE+J8hSdxYuBbMZyhPOuHKL5ImwXpjUB6lRbe
lesVGtiuvgYitXdMSueTo5NFohuQ9ebCuwukIWHuDp9NjwClyCU4CQzqWkNqxhzPBO4aWN8UXMTZ
BhanZ6ukqUbQJHm7IdwmYfin0IMK1KBrt03D2vfG+Oo4XDOWuEhS+TLq8QG01SbHUFlUtb3NfT/F
t0r6UB6EXLryaVjH2oCI1zB/1TZWUoc6ppwtKIpcvClg9Uet/Wrp2gtWr4d4+ab4VniOIvdQG/a1
RYcDTsUj6a3LZqplC7lsmB76Nl+SNnZSd2lOVu7eturXaUhB+qXNfdbJs0VF6Gzr8XayGvtqNQQ2
phVWsMKVFz7JDiHA+BIN4wMj2ydma/7Gd4i6KAJXW9tJ+csxOEEwVwbJYhMXNOeffX5JdY81Mxym
u9GuDt3nDInXcW4nb12OFp8ccOitrf9sx5rRkwD1y5ku3CfwybYjQSsNU0BQdW3zQEW0QSnHOdk/
hGj3VkFeSVTecp/nNWfBpTBneUu400udakSjxTFpIXpIWZEyhkNnGz+AUUHVKgzQu30zhtsWWnXa
ef6K4m3xKAoiYjRX2zdWHe6drM0PkZF4AHNxM5matusLRz/qfrsjTJ5yQeF/SXI/O+oGgxhvehho
iZybxKeagOKmT8aHLkIEwMAkb/qvYVp+0/mI4VJP0LmNvt2g3wD/MtTvpWu+aziGrc456xWmVj39
VhpIWMTUoRZAyH2UDu4vJuzA05hZr8s8XmvDVWBEY8ZjcJVcpYE+7GzcW1uuj+UmyGCOhROeM0bO
r8FoTwej/6Eb2qE1zPBoVWhharD5geE8pilvXudlzd4oyOSN6vTFo2F7aKf+kA2hgQ6REJMQzI0d
Hf83eWeyHCmTdulbaes9bQzuDix6E0HMCoWmlFK5wXJknmeuvh/Ir359lVVdv/W6F4kRg0IKEhz3
9z3nOZK15LZWJDO4xa+68En5JfKjBKJsNmHyhdwtkhfRH9bpcRC5IMVI/nTLRu3ihojolqwlP/Mv
ESiNDWxpZ9tH5clqjGLHFwj2uqJAJiTeEAejMQ1QUlPwGG7ECDzTF+qVk4BQJwpCYVOarI8QBhD6
LJfOvO9mt2jANW+2T3qPdEcjPW5KIiZ4gmBnqs46ETRMWJd2yncFL9jTeTCQujFHwXRIiYfc9H5H
qVGv1V4jEJXz/uRKNdAhIhzSn4aAStNzjfD+hARr2qJkaO67uH8I7GZfkruXucYPyvfywels+F/V
tZ0N8J5BqYGwpFzXNRTd0/RmsMCWmVJeEwQHBqj46BTwqllKf866U5nqP/waI0VgjfEhcomFoflV
YlDODz6FIUYrZinYBEjFdPD++a4Nc26eLuMI1UrY4LNrUOmjQLVlCWRjpii8ovZzTzpq3hIU25Ia
a//sr/NujKj/1ZlPhqwQxrZQMc1y6GE7nQba3o/FF7N+sWyLUMwBjUI0xmLpX6H8Qf2x0wFXbgyK
XAVMSdIzHhFXOHs7SWsaykgYMueYCI3bUULIIHgjV84dpvmRZTwkwb6dBvqNA+2uXFxGfVmtodAp
ogMYqeCi9OKzPSovQ4i7YRS0K+DKzKlDVh0m4VgWg4a2Bh4k2Td3qAkgWf4wWUI6r6bpzsx9cYya
qtpGofnDoR5c6ReNyN9dECYvwBiMywSk26o01nc9wQOVxiSZ25yNZAY5GJkAioyQuIYnElRPrPK4
SespiaHAJQzCvNOom04iRQdUkwwrSa0Pgctuozl7xIIRe1bUf7Nr+UwgSL+lzO+VZXzybxiNM4qm
tI2oO25TtzvpNdxvrPvnAuCEmnQog13uopQx97EPDyiWS7SR1eyR39LrNIYnkODuNuTsKBN5pjGa
biu/PMRCw8YOdB7TPunAJvGogU2+WdAY32n9WltV2hZxihASZnN80OM488anlaslIQKgMYn2cNC/
VFHfbwq/ail6kYpSXAMX27xdim/pAB3EGcg77SKu86zo3xH/QD1oIezFqXuhEawd0joDSoN5NnXG
pzofO2Z6pMM3y6cMSheg4UtKbaicWiDolIJOsaWVjyrLH+K0dc/0b5Qn/OlXoYfj0crV1SKTAvwt
7QjWqp5lQodxkkLsQWHcEki7vt8K4vrM5yzt74LcMTaW6CucSGJbVuVA+mxBo5m+hRfM3H8ppJBH
ku0CLXivzce8zedPZXaYOaPEwNR6ME3ib+Ki3DY29yKZ6dR67UHfjEQDohuzPHriIyyoJaJPfc7T
qdsilUboMiKNjlncS5PQumYJLM6Ws6Gx6cLjpJE+SruhnXe6Hr90ynhzaB8RpkF9BZmoYxQh19yn
FB3iHokGy3TOD0RkVvNohU54oU11HRAeYn9VC7LVuDjKfwvdwve61t7HwUhmpKjPSSZJgKGK3zYK
YUwXWNuY+T/gS2826Bhl05LOK0Kwenr/UJXpzbdHQqsNThtH1D7ivkrbV1l0zuohvK/L6T2+Hzvx
3Uq5XKcy/1S2FV3e3v0SCdfch261ycJ0QgYHpIRh85LOLC3yvuWaQA0GTJbFG5l75GdUl5ZWfGRy
XyY/qGI+H736EgzmZJmkaAXUOXWJSy5frsSROTRjH6aO1b9d6V0PtUQBT7Lb0wdZacUr/X5os3BS
JDZ4K8pHI+aGIsdiR1xYiR9ecWMpMXw8XPf+83MZVYwNHKOn2U3Jh3co3K58oJ5E6a0+ss7E5EXu
Xk0aG0vCpPAn1EbEPP4XpmbdC2OANevex+aP59aHK9jm//oWAa9nAQR3XiOMhJGmwrbd1OEtJJJp
FxjzuNWLFmXe5APsBnAMcCze5WH9SQziR9AF9S2Ko2Hnq8TeiMq55E5IdUQRky2QI28V7xI9MtMW
CipzJTRE5RnQPwXBibZr11ItHPr4jjPvwBBr7kc4uVsw4ONtIIqhDUnDzcFK4h9r6VRS5pC0ajei
iy4BrwPj6vboWLYd+Cit9r98MRLDvYr0F2PmiHmcYa5rJrnDwn6QggRM0/gaxFbnTX4TePlAFcmI
GSWXNELWhBTfjXPhm+9AreXJV14+Wl+AXj9MpC0fbJbwSxMbCOA3syS81o9az2hpgiqbutA0TBye
W+3GFjVDC/Fjj6LIVA5QZ2aUREy8dtkvHV/+82C8t8b0k+JqCAvF/xRULdQ9osOtpi3PRZKQxkeG
ymauTeBYziEpO7H3B1b2w1j8mKf4ytyF26DevKKHpi49MxRMTnrPdAGYEsLLcAnviYzuKfO3Tq89
oSKyPL7Up6FWB1bpZMcZOoxwM/reUKDYxFM0EqbWZ0ezdl5yLSTVcBgmD9Bmu2W9fLPm7N3phucx
Y+Kgy4gZT+YuuR+CYksQXJwluSGaZ3m2LOIY+sU4KQrnBYfIgmFnRTdmxLlSLho9e5yIUgeik3ad
dq5cEi79Tg00hn+Q1ebTbucDi8XqWYwxhazHgApsZUMhKMabSa96w6DZ1buUG40XZUQyT4ULVW7M
Huepew7BVNNeN3uvJpx7s6YqqKwqIKtl1a6BKXWKabckEeXUwU0Pa14D5eZjnmXTwV3iKF3XPJEz
n14mt9i1STYcxbLG64k5oX/Q+tugRisBunncGEFmXoQ9v7FQ3Mwt/p/AHcJj6dfnskzQfI9EyS7f
36hvoBopoYz6Pd1yKpmTYuWdvdlJ8iBH6yEe0L2Fr8JHBeToWHx82ovo8OVTB6iM7Orq6/pBrryz
1JIUMVByDglHaqkZ9GGtjug2iL2cqcW6tgEpeXL8c6uZh2x0h2MV9v2xh6tjSbBiJXwaNysuSSQZ
zu7jPD4XWcfv7anpY6oNbLXVpH+2K40Th/kwGldW/4m7Z5L3ThDKrRN2gzp16IEGM31Lk3ETR1dH
Gm/tKPOt5fpfm9K4s2J1aFP7fc7TzyMBxcdoLI724L9bfujTxY67594ieG7WYciFGasaWmbCEkie
U3LZOv+zUXX63rZiivvRRDQWmVBlQj2qxw2282O4J44e6s+FrH7qmX2owyR+wojlbHRA+vGQHoZE
RE95SGerm9NXm+CFq5YyX2f5sKBjc1rTTnwjDeyoaySmaoUIr3GrwBvnkX5ws3MHvOGuGF3t2EU1
HcfapSRUSTTe4c0gfvQkvyqT6FcSgXL0RVNlP42UcgI6jiWijn0zhY8geHtvsAlgNmd0Cw6dB/qO
sUdD7cVJqXOkXWxvm6XrUJTutxj3AWquDgKIk05nczn9wEgrz2047EE+N1vay5fQBB4SYHba6sxI
tz7zjANI3PswUPStyvgtLksLq1KceyuCbbZb7mLZFMyMfibjn6GWXCx0wGQHDpTCdynmlS32NJcl
jQwY/rnLhv3w3rswYaxuHH5v3JIkqcGkblBG9TU3IHcbdCIcC1FQWp3yFK6Z3wL2D/TysTfkCSb8
AHiOTVciUJFLxErv+K9jMqoNvgPYJDLqdlY//sj0wgaFhtSZ5LkLU6YiWe4gZJMLM3jJMyaKOCcA
VVOwPqvF+S2WzVz0lAjJlGHMhw5gmNHrXPJeMhW5qymzu5gkKc9Z/cOMkpziKj+DAoCF1TKmKd38
BdCn3Q6ReBX1uIk4NUi1seh59vXVQd/0XpZ08EqEZrk/vtVLB7sgH4pcheQHcqnw1Dulfusb1O92
J864vbVX9IrZ7EcPiIzb7agJYBp2IvZDoxrumuNClo4JVnDyzqMcF15m7ddEvZ6VhLioJlI3F6gl
pmmj/umQzbFNZR9sxWBwV7E+Dx2NYl1HjCUHJ7olorqjfp4eUGTkzMu6a8ZfX7t58eTb8hvUtedA
hPO7VhQX1x7Gn5kVXd2HQc7he53R08b4FtHBKVEnOzGu8aB4NQlsimc57PuYCv6EZWCGObN1zTL6
bHbuuzXI+sfUvNnEzKa5/hC0QrFaGqQncuuXbyNGjYtA28S1E++wzrM2zBFsWXhRPCMMQmre/s9k
Jl8nIDhtMf5tgmLOr5ONRLQ2ZvfZXiTgblE7X4zh1JbNQ6vLJ1VFpDHXAQElcAqcrPpEjYrGVbq4
BbJ5jzLuq4wfxBiFL3ltUEaPACjQ1OfKYGSzq/irSYLlRfqoKdvW6vbMssuTDBCVJAXxCmjkSl9v
0Bc3OsvZ6mlANipcq//utM7ArcStX8qQ/ElmthuZP6mpa+98Y95VkwEvPTJ8tAIIu6aqDHDAGJii
+H9UoV2eAocarDn9dK30Lg/iQ5EM4pdZhSenRvLN4l3to4ED5XaWvHWOYZwYCruDQGHxjOeLdS6e
pp8yIJNCK48zM1zPDubuEoQSx0xnPNQSqfZY01a0lbozu+IwFUN17UNrfugAWx4Sk7zMkXLb1VH6
Y4tcGvlyk1+DikyKOqaY2te6w5jeGe+NCaInSkz7bC9tinWTsSY8J29D2JbXPInLa1ZHaueUVFd/
P6SQf2haMW0t5ioT7IEHpw0/hxMerwxgKUOA+RQ7vvQIiEBPVUUgrcl1ONg1cZFJ2G59TdqMd4Du
4XKDS/BVe2rt5rNtzwlJ78sxL6nckOAh7qpE+yQ7091RB8jB9v8ybLXcIqdX2kE9a9QZPaRALS1p
B3c+7SamrHDgygSRazqDvJL+fY8ewCJQJAqn5MF5HlSChEjm+dYpOgQS7ggLj0TmZkCOiXmDKbEp
qCWVmGYKBuOjluXOzvHJkPybz/GvzJ7/gXnvoQDf1Pzv/yn/SOihQyMkfkYT2yDhH2IBiv3dMNiF
PrkxLcA+ZTaYeObGvPatDsy2dR85XPuO2tQ5EdYC8RthAYip4S5O53/OMaUwlULMnk5RiqIlfu0b
TNRFlprnKIm0I/KVLNs6KgO5VFp/WaGslIiworZTLyiboxqj+DwxhUcxkKqXNnWJ5XE742Il6PBJ
NNMpJOjzjnpSeDRL/z3NreHauFV8MjvrVvpzcP3YOFneHNOgewmMir6WYJ7Uo4AjvVIRFNM15a7U
jafOJiXhPx9GIf/Vd+lYxnI0bcfiUJKp9PfDOIQYImaTpO52sH+QrGe8d3VM7p9F9CymG0WFo48+
z5/LqUHzY6eWRxnfekLtKJGDpMWpE6n1RP+1udmCPA8EBHslMuwvFLufuXAx43T2iz412ilx6w36
kuBhTGLlceybXaHU99SoAREbUfhoYkNEchF+SesUTdE4Z69GNOaeKIiHZIi2t8g//Xvb6E7OOFXE
DaNTM/HpiaY6tfSdmZ81xiuZCs3mPx8nC9vtn/5U13KYApoKm6xtL/7Vv/lTc6vzixBdwLEzfW/M
sx7yVkOMR8HXjc2JqaSMtyiO2kuvI2UN+33MOXAYrC46UR6+93NXvwvpUNhTWh9XA1ssodHLQLq7
jH7j9ocss+Dm7Kpxnj5lY3Q/6tno+QlaRs3P3rU47p+1QVzQ8Pzn78bv/bdfTvEFFXJhQ/yBzMsn
XKx5PyN7V2l6Ql5K+XQ/FFb0JSwbLJBwQbmU+I+geyX2oBvBQ2qR9s2pACH3BZPgOi2PIpYpKVk0
W+mf9hssU/qn2pWDZ9cZpW5OKwAqBeIVOra3wLLTv+0lMry3Tau9nzry5jUzab+TBIwTa8rfVEtE
snNA/DOeceUa93PR5F4Q6Pa7DykyE3Tj8lF/1dv4PTL76BOzm+6Q4oA5CmhyTylCcECePULMYVJI
1LU3qj7qGatEsuniSOxq1hzboiBSsqJvcpxSdVKWB6nQuJjhQ+2YxJgHhvPMTQ9mEB2CoUrDu9JV
4T2LWQYEHy9lHY/+hSSQt75R/U8Y5guk4UvRTRMad6Sgpnxqe3QMiS0BzcpWPINGoDydjfnZYUHt
aQZG0qxCzmd3vfpcjcXNqGf5k6H1SPXTvyg1YqiNfH/Tdk7wEvsihZEl1T02OxwXGqR3QQGf7Msm
Dvfct+v9rGFRGfbNXDbv2N4Qjjcnrl38u4Pb3pkxLhfRczsa6vJzbivwS4gU0GKJcxySWtpaNcmO
LVLMPjaJdS0I+UmZZoR+Ybz/57PQ+teRSNq2IW3YrLpuG39eYTR4Is3CkwvlFrOljnTZorR5tfu3
tDcfIhtSmAhqQpTy2bykBliTMEqCIxJ6VvzOQNbn0nMkkORbJqnzCnp3B1unT64THtln0+TNLvYO
snRzr1tU9TOJ8XbbZNtsogbZ1M7OKlzq9374jrAN0QbV0a3I5qve8s7UGeQR8tR/c/Et9vo/BhbU
FLjelAUc09CNPwYWTVba3Jl2SHp5cQNlZd7MKQq2KtWi+0B2lyw3s2Me5C+FSWiU6PXuhRXNTRtI
m5zqpntoiNHsetuk+yODK4nWailWWshk8CyXPervIOtRDi5CyHn8auD+21gaDsAgjj9xEZWeS08s
qZt7ZYVns5BHytHJPh19+tN2JQk7z+S+IoiV/pc30876bw6Bof71vx4igZCuwu9B9dGAM/D3wdXu
9RJHMFlAvVn2tykNnGtXW/TLzM/KbtvHOVDhuQpIjxJoN0RUvg2k8tV2MO6VrVOQy9zyPU1ubW88
E7iCijkzrZfMDgTxvpDjuYlcZFX3b2707iNTeOiH/ls16vrRrCZ8bprQX63Y9lCkcKU1MX6Vqbi1
lo98nzZ2WKSvBDCkN4Aab1rQRoSjJjGstLp7du2z7+flS0dFyKsy6PFdVzykpT7cSJYd78Zg+uLo
TY/MNNs35YQ6XKrXZorlrTWFuDFefoarrHvKNDhN26h9Qj9k3cEauDerTrI0zLCHDAsxmnLGHAi5
i4a5vDW0arx2Mq+rtoQx+9SkLPl7fYR8OVXzUymNJ6cri0tX1U+W1Tp3I4Kop4zFYOnOKI7RSx7o
tV60osRz0ubRwekkborZOXSze2n1ilbBoIM4mZxHSZTdQVOtvg3bAGidhiAVm2JQChToduncmbLR
EC0hfxmRlgEw7n/YgFx2uKmTDRawfDt0qf+QZsaNikN6iPuUfCYHJXGTw2qKWL5D8MsqD6oW4jsS
PvaRmZDjGXVHJKfI9yLW5f5MsVsaQbKZwyG+oOkm2VijaC5Dx98ZlWEeRJswFLwyuWL+l1LR00KM
z803aZRUvuYJKdfcv+u21RzmEBEKzkjmfh0GxzKHpNDHrBtqUiiq1HxAt3k1kGzdYOWjm8Nh6iDM
2VQsux7qtCPL3ZbWbgTSvYsmI6G1nqMFtFFbTJH+gs+8eEzDMdoOip8MfcVcfXZeUYptLJt1HwpT
dZd1Ew2e0tc+/ecB1TD/IOEyqVO2aQtlOMIQygWs+0+XVWhoFIZ6WzvQTSX5nt7RjaQmf4ui2yQa
QfzoWUQ/5WXse5PRpLvSFmByQuNLnxMxPo4U7rQYrkThuuNDo5nhCYwPqU6h+yJdJzrWIAvI/huM
o2WptxZ091hOhCQWsrm1k4Z0r+qbjRWm7b3ra1tXOgULvIcxTMKHpd33yIQUb4Vh2rsoR/Xr05x3
dDM+OD0p7BnA6nsyAOLNaOcpdyEruaoC8UMvh84bsEpfpchomxeGQWe4+ErbnEq1U1y7MCxR93M+
RtKw7820rcBxR80+HOp4M5F4QkxY+5YNpv0wJNHOwm22+PT2xDWQ6dF8t6fmFLmobw3twTS/Ub7o
j1pBt7yI9zOTiHubGS53kmE4Ag9Bf6Jib2BA3g09vyUwFdnIGdENlgoe2jxGcsMSjNbcdIJ7Ib3V
By/ti6Uo66V+OR8zKjabVA3uKzbaazJV0CnEYz4v4RcT+IVQutgBW7s6Yp8HCRQQ5SewYRPllFsk
IzE1R5h0hw5za2glkw2MXnWKMmbAmnRReaDvkbEvorZFCYG4Gr2LfIlx3pxn28m83keLGROKeXSd
pLqP0IPMYCuAB2HGQyUZB3H23U0QBrgxeYu1b15MG6/iesb+lVv716LujxjdPx7+f5mqyxrWtf52
cf9Lqu4tSb+GRfbPgJ/fP/SPRF3xv8DxGDZmC2RSFtm5/wX4gaYDe1sxEtnmitfmpX8AfhYqt2Ku
xX3XcRAx/hPgRxlSoljgr1t+9v+Jyo0D/o/BiCcAf5suihcbbRa/7p8Ho7pPmOQqozprkX0hq9rE
qEZwi41OJPXD16HG0TcijiyT0fQ67TkBTLQt4Kd6IfkUKKTwiKEf3eY4p7bjBOizouSAplCcGFy0
s86i7yzEOa+D2tqhgwqHPLrQfCl1SQoH4r7tULffxgrLMdrbYZMtkH5n9sRkoNR3kz1DqHOerQwL
uhP0XhyipzQLZZ9LJV9LmRHe1ZAZVetkVvcNjYZ172Ojie1oUgye9MiTNkXx9SVg+Fjv191qIOI6
yYJmj3r71U0nk6s7+GsToLihcUlwCjG7FpoCHiYZEfIkGJjbjzevL6ybaHnLurd+yro35dibXUl1
fES4k9W/QkIGcVKAJ5j1NLusG8SqGRxmn8kOJkM1UbRyGd7Pv/fawssSkMPTjGM0MGgE+4AKiRBO
L07moiJxXe2xIwV4X/h3yBlQKzZKbRwryC8fm9jooy1JWg4aIT/GfhX10oNnQDSoJEM2UtFd5ffz
rrnPlBy2VcOwnycAPOM6ezAH57sqcQ/11TzslJ5+Tucs9cKo/OI4qFQITXr0h7j29FBhxYud/NJA
YtnUAfYhR3vvnJA5bp/u+0pLtoY7zkeIRHdgVui21uSaibEyr0FrGtdxmAT9yZbJrhsofR/XdDuo
dRE/aaH+bQKWup0R3mn403Mjv/ZuihNzzq5AhlBEiCVao8OJ3+3i1vyGJamnfaEggui6eWVq328J
mPI9SxbWtawlbbeekMEo7Z8nwqdG8pbv1MhEol6mT4Emw6vZ15yd7ZzuB4pKyLysI37N7B7pdo0C
pu4PFpQjgS6IQAcqftMBkOBhFJSJ6ffQWSVnJac4TKUPosUwUvYaC3mnp5E62A4ol+U1txw4eihz
Mp94+fUNKsZ+Ry7HweCrXzHAW1dj+avbJnzFsDLtEXzv19fm5Q0qym6TKUHz6PMnFXCTa0WLMQD+
9h0KzeluUBHHQ6YH19S+gxYKENmSJzIYc3yQE5SVDh3xdo2mjaF77an8/9NzQ007LbkHAAAhOwmz
C6YZ/Thp9R6BeHuul4DYhl9OAuayuz75sVnsVZQjySbS0cGsc2RD8JtjnI/rI3Osy3OCPB75JxwV
hSd6QyjjrqofZxl8GiMcZpwb5qVgArLYFuTIxQK04CFd2GNL34m0L40Iof5+tc50ci43blvjga6Q
X2yQdBuUqR6SReBdxg52Xif7spo1BnPqj4VLmFy7hB2tuXO/d5mCeTVr26Pul+m8/Z46aH/F0l0y
lw1aXSH5nyPKt8Ukizh/lenXfes1TC2O61NuTeKRYRB+WVtGvWNIAP2hDWoTlX3oDQBgN3oRwA2s
EsgQbkW+0Or3oC7wPRn7fkczvzrHy2b1Bax763Ojg+0nSVkKGkiOG9+R6F1or7YqomDpzjtRooWw
fferVS/YxwUhvP5JcxZ8NaLa2P0+kh1pgQXQ3O3qB0H67mEvHo6Ta1eeKWcDOYKod6QqFNRuRUty
IqVXHTETIc4FVK01QgCrx1+kWlYqFGx89JmgjFne6+c2trIjXsC9TjsgyqsDc/Vwn2kwx/u4/WQt
LebKcca9WeQvyuegRz0A9Ewjpkj3CUHQJj1HIw4zU7VQVoYIR4Y5We7WbmizB/ld01fhXkbaj9zq
XdZ0W6PLJfI2bdMvTTaYVP+IF1xNIx+poAOuTsshdxcJvQ6LbMkYXE+AaWFSrnsN6EuoL+gDl6SH
NVlSSSKXfmcP+t1y82Kt95v8m9nYK6JF9aItShhEoZC10nr0gtaiP9qb300adjt4UVTu5uZxNVNX
QwMRgdDs5l02PwOD2DJIKBAhZqa/Zxvgz5L84zLjHY3QIt1M/QJyUqN84Z0pdg0s0y6S6+XdiUKY
hMWSiJ2429lZjJ9uMKOjtNp9PZ2qfHIIscAXjQAQQNM04aGcxZuZPg0VdOs/vvv68HfAZkKJfGpw
gK2HgZLi1tSZVK+P1s2avyhHhW17+jYsHoc5VtZZECmxk6UJa2/xMphZRK+N7KdU5+xIlhM0wcY1
kw2HIBJHr1+xxlhV4fP9aFvFUWnGvlm8GU5e3w2LJwpfOHE5aqTe5saGRzwTNP4FBw5J3I5Ii4sN
gkLQ35cjSNBpaQkTPvastwwQAAqDHUbfelOOdnfUyXv7cIqRysYAVuS6oM1LNqW7xQ9RnsIe0CAX
xzmDzhAnkX9MSSo5lnXprbTjP8jG63PN3D3qQd3u1+Ft3awY7I+HKwWbyOduEwR27YVFwL2VjIf1
6g90g9Fg3V03jitdrAW23EjR3rEAcDb0IHJMEP5AOjGbFpn1wSTzYB2DQDBeVdiCRsndiGSv/qaV
iONaoX/5Td9extv1b/nj4Yyx65CrDNcRInLb3Rp+65z8pCStsq8mgVkrfWsk7lbkbvp53TQaGrEm
44gUeiDuDBu3jNnKXxnzr90YauHFFJo35+V4NPMXDRkWhc7lzERjjVS251paL1N3JbXTQaTbQ+kF
scDChfUrQAVyE/ch0QJD8J5WUEP4QUKPKKXaJgNzZSWXrmiSw7gg5FfPZbaC49fd1Vu3vvLxspEd
m66D1bEo4z6eXveo5JYnu/+C/I8jgL4ABzhj3fJoBeOv2PyPh7/3LJWcLDxJXaUCEmeWNxdJgMVx
PY6lVEV/iYEqidxG28I3zmnzn0Wc6ncx+p+FG3jqS805BDZ2/qjOf0YZ5FZDs4wzUCngSq77OC1B
Lqt7Z92Llxy9PKqxhKy765Mf7/l3z2ErwSGvBQlpZ3zWxwZfcn00EJJ/PPXHz68vrAHn6143QknU
NEv8vvTKMsMFsF6FVa1ywrxGmm5mQS4Zbh0PodieMMP0uNpGP26hHw/XPUIzWUavL6+P19vsx8MM
PS5cEDQmYx0R7amPu7+Bz/uJJIb18bBcR1LgHM4alOWhATd33Tj6SKPcoWB/7KthOxBFdLduRpu8
rIk7Ml7pqPFKo6Rtatqo+FyG6PM0dT1s+8JvjlGf+IcpaHZddVwRwwqrMeGCK234D/rw3176227U
xYO+Gxcy8fpTObpU6L+zzeizW/G9zZqrOBh/ZdJ0GRLZ36+UiSLGd30Tq5aKWvTyrjWlBvoW6bLr
7rSGy358itlIUgnssU8v0N4Sr1hTdY0Vwfz7w//+zMdH/hFhNDamc+rs7fr0H+8Kp9CZfr/ye3f9
7b//kPWt6+OosnnX+vj3b/z4KD2mmm+6qs0vto1L8o/PX7/X+tzvP/vj5XXv47t+vPHfPVdkl9iu
9LonR8M/zf40NaxHF9+dqTxkd6U1H/VhehlzMW5nBA40WKt7EeuwJuHoUI7NX+MInFPhlq8JEiEm
s7Pc57UuyCiyH5pkLD+zFP7FFP0rUTHVbia6lOq/BunC5O1GgT8jMyXQoyb8hARN97o48c+KvHsI
XcA/fIlqHYgA8dmwHtqifYGDxZ3GgdMxc0dBJtC/zIMzeF2lv1GDmzct/iy7ty9QdC9aCIgKkgGi
3OVripFVwNA1+1TjxqfotQ9TsquYn27HlixIp20bnM84p/q6TA9l3v70VRhx+Q7o3vT+3WzHaKfU
Zwf3EKr4GLam3W9FXe+n0fhiacjf+n1fYGQ2K4x9MA+sk704jLlcjkmTnEON45Y24kK/qmPoi95D
B/xkGP4Ypm+4hBB8Y6pBJtfvgzx8a3ukbrYVnkTFgjQH6RdY1sFqy5tRBi3/VRVm1aD7oWjPlQBo
D6ZPRSJW+T6oWbkhQn7TbPVDal6tlgJGNnFv5UcXBt5TAoXNSvYSeB3KigwzV6p2YWp9S/z00aU0
8dpn35Bd7zqmXLepS79m2PZ1fO2eFekPFQH1m2JJjWKvRhScs+IQXbkN1JfZdXTURG5zKhKq4nqK
fyi2cDKzyj6MdcX/LDgIGvhINAhqPLhO+1Wfm9Ab6+AVNE98SXCGbCmctF7J8nGHWg0uTYIhLpO7
sRbpPirhEQKI/hpzzp9j7tSYaPp5r4fwmUbjk2/TDS9NDd0tE1CyN85YhQzyUvzzoGPjDcvROg6B
8ewMtThAwTiFWSWeIuE8O2V6P7gIWOOApn9rBJjoAANW44AeV9u5lDM8n0N+iJR70Ab4XEHW3WGU
939ofXPHP3IjkwT6xVAvrUAGOLTaDTwqhskINx/8PC8uoMJKkZ7lrN/cqNZPSdCS22vHd3o/TTeX
yv0p09L7kgiLEdAghBi/2AocfD2UVKNAoiAGjClON1v70YQW2bnDg4nvQQSiOjdt+81cvL0O3pjT
UL5puJtnu0fzZeEBixEBy4wuVJ638gpJjSjHHrmT6SbxRZg9tkOyRNGExhOw2xRtVC6Tz5Ulv8lG
PglH1+E8Fm8lQxRssUTfOEg+t8M41wcTU/tV169Rg5rIHpfIXLOoeRepzamFYaMe76Fy0AVFuZcY
j6romocp/wURFBFXoy6MrBtk9Yx9L/ZdpbvJU10WpyoYBQUs7cdsGK955O/TEI5FubicY+hRWaBa
bPvgF6akibbkxPzww1R6vnCfpU2oCgGjcSMOiLVQJpPKtIm6kbQyLR02eJe43OR5pqrFNM+hh1TG
m6z375oU++bgdz+Z5JIUOgJH9Rmciqxvdm2KRauzSbJt3HPmhOO+kPF95RvtDr7ulyLRuQcATmrC
tCZIhZHPrpiEttR9zDKv90nov6HM/T/sncdy5MqWZX+lreZ4De3wsuoeRCAUg1omOYExmSQc2qHF
19dC3Gd9215PuuY1gTHJeykiAPfj5+y9doqpjjBeDybgaD5pYZDU1eGVFqgvuto9Z6aoHwzweZvU
GjMsVu2fsUPSE7FGgQAu+t1KMtUumsyka2/LdLynNe7ve/8wouYee6TpEr96GNjmn8S3zx52i609
Jp/LmMO3VYQKYKbZtNxf+1IONwApXp3Gw+2BxGEPCJoj7usw5D86IcAnkI04VmgoPHJHXP1Jm4K/
aTB5dazsXUbTcfGrZ0vh3Wur7E9fiXhbLYqpmruKyV2neCqATaLXDtHJ9fe5uG6dwj/gX30cEOKF
MSKX3QjcaNdBcdnL2Qk1LJCdsha9Syb8uePHFNQgp8aXLs5hU1BYTm3+JJPhxUAvsinsjCgCdZ6N
6a60/d9DuUfOnG8TkV7JAV9+jRynEmMQTubPqLQZYm38CcByQ2uFUCXFsC8Xbr9Eozhu9XJrrS8Q
RglmzzETsQlSQQAncWdYBLX0Gcm72sG2KKmPwqlPfutxFxCaQDLrgJS576iEGyTAHD1hn4bQzmV/
A7Iz2DlIC7C6gx4xS+sPKFeNIvsXHGQcexWW+KodfpPkRhaq1DwX6OYTZQEMhjVhfwyitgnPAedA
H0pXYK783r2N24QI8Bif9DwHGwy3ftfEW1n4APEM9e56N0sR3U46oH094rhzo/7ddTJs3Ej8m9E7
977v31qlumnMqtzEkqTALA9u6TeTGrXqbuMY4hVwHpAos36oSfpmF653snP3qYDzbafLG4okjF5I
sneDb5ehomjEr4H5Cw71g59UHugxeiRq+nQxNIYp70jb5q+NWqZNbtjfdnUfM5XfumAMw8mdWQpf
4ZKe20+t0hd3MT47mdSAC/pmay1DduK4ejtHpU1ZoO7I+75xlVUePH1XlNZ9sDQdyPy03g/GtFtk
V21jOP0ndI4tub01KgXnBXMSYV2KfZkGwqNrOC8iYoGEH24+6LjsD02ZOrR5jEe3QjVa9BK/iI63
fVckW1VhNp/AuNtKMvLq2vsMQbItkvWGWK4Ts7ifKgCrKW9ZIcRpjnEDo5LBWy7E2Shjdaowgh7d
JscHhmcQzQCVX7eNhXjRBDn2pboXSd2eq8H97ZZqY2lcg27CxJ9RO2oAeoEKB5DfIw2MLLM8Jl30
ZanpmYk5xoAUN2QeYf9nH1P0JdsilDUV7GA/Wp6Duye9XbBe2IbT7Uwl+p1G+RVaeC5d6GV5NQIj
q8FAKrRSNH+HjeMFmJsHII72SvSU7Z05N8Vm0g6wUnEAJbWLvSr+5sxBFx9lvXwDivkoyRjbWG4y
0xLWjNCxe1WHsRT5lZ0mlE+mKXeZ7ex1Pz5yymWj5qlrsC9r1wtoe2IIm9yYWBdrfuaw9wS5KLse
E2gWORFboB9YzeWNWo8hS/GIHjrHRjaEVpAtN7OjH6zEtM5GB32lNM5t2oFta3S/NQWKq2Wp9YMc
GnrNgbVbYgcMXaynbVNXZ1riqo4yqlvBSdH4ZQg6cC1nry0QawhrWbCn20QCQCLFHcqNqavkB8sR
pjiK+b3uLBDf/WTdDg1Jk6Z5JSU7eGLFWOWHEnNMnjCBAe88e86pgqCmV+i8cMxiZxoW4qrUT1ZQ
J4i0VYTk+mm6t/qjjUAByE11ntvsR3iYEnr2pNDsyy9gB38Sg1orF+QlxJRWmzE3sWkhYc9GNNYg
VW1A7Ds/7096NBU6b4vJMEsDC6I0H0bYfCqrQacG3glzYRjko9xRJhnocrMG4yl7n9feZq5qOHtN
46YaaFBKAbrVMNvkgGYkRMTWnEarSQ+O3+TbbuWuYijyc8fddnbi7ysmN+wdv3u/YDSesyonyGZD
r42uU3IGKLTUT9LepLB/C/ZXykjYYoV+dPwn0C7Wc9RY4RiP7V4GQm+dLPTq+p0g9ACtkf3q2hT3
UjgPRey9aacNaeA9WOhnOfeVZKdZC6gOCM2hWS3Y6o1hi60I0RGv+KyMjo5PbG5SIgzz6Tz0GbJ9
gXTWnR5xP0ENqMYCb9SV6Mmbdgv7vmPQue3M6csrgzkcAjLj855PGZERbcxmeQ3Eei6IbOArJWl4
ESCc0Wg/QEoloaWXLhTapIRhLpZgKu8ntS1ndpuxy5/nopm2gtBdpxQAeQvhcx7DN0XeLClltX1V
198M3jsEURG4xqwn3VMeq8ZHNCJo+Waq0kcrwvyfCo16W6Y7TjmQEHqkA05xk/v85Lzy9Fa2KXuD
c2ciVqXqyjCMLGmYrfN9kt0/etb+LerRBcCm/950ac+CF+zI1hM8TP2nP3XPWS8fSKXYEUZPj8Fq
1DZadpilgYPM0+dcFvx1tnwbCnAApjA3i659vD6a45qa4aL0445GGom5GI0YMdHSpwFUBPKUNcb6
V9qb2EvvcD6LASlrW4AhOQ9J8ttLYOMODe5Az34d0/EH/ss+9SYPT+3w7c7LbZGtb6CvT7xnHNtc
DBpFM+9HAFtIgVCfFPItW6yDFsN3X0wvtopB6LoHynryc9UM5o5iuZT+o4n+HgTSc0b0LaK4DvV7
fygrbw7LZe9lZrHxAh7ICtl+ODjTTYWTpoqIWp7EJxTRAiNyTByMtmM8rgyaCZhoN/TJrOvetDUj
yno6d+4to6GYgGA4EGopXsws4nVCicpbBqo1n+84u9AJ8oxzR03KKixp15hd/7pAQ77llGJnePzb
hZdMz9EIH9rd48L8Ym77o/pl/RKNx9jm1vbdF1aJPzXDs70uULkNcc2DoRDwSVbtyAN2uEzx9WAM
bKJxEKZM1jdxx2hBesNOGvUriXnDHkxUHDzy9IzAYTmlRBjqAwZ6efLHXNSyEYX3Xs1b4KNgojLA
ijJZ7fI0/bgnW2FMzFZsIAKDoD+yJMhPaSa2TfUDyzvbKjUfVTL/JoHL3kIGOEXR+gtAqz9aCrEK
8Ac8zL/6GHwWmyvOvf7N6RwU38M9nMQHNHd3MuVdKtKYVmoxfjkSOmjH/sRBvu7BySaJeolFZIG8
kXsnzoIrjBAgCAzFCVnF99KurIMqUJBzCqUCwHWxGyTm+qRz6TCzqs0WxJoyoFMqSRexqd77qeQF
idgiXbMLx8rDXBQzu1EzDl5zxjuaIJa6zugwJB7BWLkYP9EzY+EEy7T4uJt0qzb5mL7O1qeyrXfs
5ngNQTmiZ2Z37txtMljtLT4jkRsMSib/BtaDd14NVTiLICi6qIUb80wvCM4GqsFj3pr17ZCjJe37
l4TUoJsG9DXqu82AuAgbRQPheyC8gWM8H42PsyYApDPN3ZBlP8ABGUzWJuwbInJbR8U7Bb5hK50R
IsOMvBGgP51E+KQ5BqZ97z0C8Xnpxx+p6Hr71svo1f0WEs6H4b0I4bPLOQMYkEoco5zTInOijehZ
AUTMz2/yNNky/DopLW49bQLjq2LrusRiDBmvpNp0qRxA+k6VTrZWywpiEiJWBO29IkN9U2cuy0N6
L5UOsVj8tmLYzDO/wlZbrHz8zsoJql3NzNyiHG2kebOeURH2RRsrsmoeSP4keCRvfd8Ya3wR8kyb
SI0YWrv2YZXp4D7pTNgUYx72MibnZQG71TY/XVH9rJoSr0juhrICgPHCjkDJWyevapRkZSQB7tac
6tz45SQKrGbrzTci+XLz4t4rFu+EZtbdFNSdw0KCql07N2ZrvBC/xpTYJxBqiMyN9VpEPUq3amAx
XkqUk+rLGOJkX2fHidM9nCb9zKZ54+jlQQBL2BY7Z32frCyVsJ0d/sacF3CobZABMXcLLk1gZIkN
OENTm8lHByM0xE65R24XOiCPU9isyhFPmJMnkEg3mYfEIMcsm8RAN/ERbbwxuxce41NkFnU7AvVN
n5NheZym5CFO5lPS6Vu0znvcxV5mv1f8CRGOOVF/acVhYwSO5y3cXsb1lGj0NovYrwfTBfYNDy4F
bWzdwZf9tCPnZbGhizhLf+jT+of0mWbjckrALQis0XgJ5HzUnnkzIBbcNH+hLvhz8Wh+uMvwYPNu
OZG7g1qBmeApWJbn2p3SowXvh8ElBSKn0q1Ih2LfFdwxjVtWW1hIEMdBsZvNxyLEB7ZlWgjWDYLR
n76VH07f/y7L32MbER7AgKPAPM4Y6aE2YEv55Y/NL5sv+gcyyVNOHkg5OLD/SwldpRS/Jffzoc36
95ICG1oNSxJG6GyDGe8zT5tT04inMmFE5OY0CqaTO5eIovWT5wETAycrrPZpFMVeTYyKqyB6CKaF
zvLQ/GRB9iDj1xEgl90a16pLT72Zf6EOBowhjHNu9HskIwAOYowVzVAXW48wj9C26jcjuddL8p51
7XcR3zrwRQ5aY3WPYcVX9gTxS92RL7LDiIxI3oMQhQkhdtdmle3gS7CrLTM0ukhU2krvOpFgPH1z
3Pao4l/NFBunopsfDAKUcoFhOk8el+Tw34K+/5/cPscxbTTu//N//8fX9O/xd/X/CPqev8vyu22/
v//tf3xfvuHpz//6t3/+X/9U9AXWP3wMERyJLNfxPMRn/0fRJ81/OBwXxRqVJ5yA69+KPv8faPlM
P3Bt08VNsAb9IVPoFN/e/YcMHJ/2iGRo6ACs/69E9iEd/BdFH947KX1LYtJ0fJMQgX9R9Im5wUYw
emwVljC2tAZAgK0XFEuYEs3XvvY4PDs28aCLGaCpqBFwtOsnL1+5XIxihtXUWUS+XP49rTjPv798
+cLlc2U/IEZAQb4RAtlTQtAw/ZnqyoxjDquXf//1YeBwv+eyY6SMwC2HiHoZ14hVSnH56HLpE+zG
BOKk896onbt0xY1YMGkzxGR8iGwWNcvlw3r9KRnMz4VGuLY3lYcCabXZXikAlFB2YoqAmAIsyF69
NTa1LigNPZ9+3XIeHZpkZJ1dWSZDPRB1hGJMNn5J4ZfnZIW5FG2NfAO+S7qCXjKFTmbqcN5P+qUB
YrTpMvFl3Dmu+V6AS7qdbcJE1bQOAZboqAxXb4vehY4FY6aDNTOu0BmQG2RRrCAa1FJhApkmXxE1
aohNphXpwbRj5BlwbJIVaNNBtpFjz+GsVL9045xnpINwihxr41bLjYjz5Gw4/cOUt4fEBXriHjhv
YPUbX+jkoaqhNurHyd2Yo97bhftm+vkzflDweNB4khXLU5QE/FqQeuYV2dMSIkjQl/bwfz0FsYVV
jh2F7JngF9aejdZQLLwVAjRDA5rpVWysIjCOVG8pNoGW0A12lv3YFBBFa7InukNK0+fFUI8jDrAc
AFUJcGPj5owAIpOwIxpVe7n0GNGku00pbzdjYBBRJMZrO/aeCuylR5MZlr16xSOQIkBuEONBMcmt
vA3tFY6UqoDQbfQErmv9GCXGyDKx5VWd63ugZ/WDnV15TDd3M0eU7exDiDeFiwEb2UeMJTYsacNu
tbE8Cgm4SbXlzpgDlPkwneIV7sR4udhQFb/bCd0uhJDWnnNnHZaR/xuJeQN05yaDFlWu2Ci97qpo
Vz/gNiZ7K8C0tD5By1ObV0VIROS9WRIik3gxJJ1kdMC+ul9xh3ybphHyRcFtE6X6VCYlWQ5FcwAn
QdfA9q8sNzsQ9yq3eCoepUl3baqjdo9oiQI4nnEqMgZRHblTbG1HWuBgVXwGKkPCiGs8LdBKdAPS
MEFyGkaE3mQnj8ZVGQzD1ofVZSfD77wH3jUv1UPXmUyX6EUaPX4tlrW9boi8w44dWpm5syKNbt+w
E87jLRmOqP5nvBTVBOLR8IiiNVoexO5Y+hgVkEhwDoY3lq3gMeQGz42JDCgxSNhajrVLl8buKQZA
Nx39yry2upjTDh7VzZQgtgmc6veFoB73YwJf14eJy+A6LOs5hVsLVGCWG+7iMEmaXwOkLGjSBwQu
ZH0DlopWwJqFC6VfkWvWCl+rQOwEK46tXMFsqPx2rQGqe5EEZWFJqdrmgK5V7rmBHirYahBKfrUj
BUnjAhmc11+sLit32ztxFy4KqGLhPheW/5GJSO+hZ3k01Oviw29xLZaWGjcywuEIfZlkRvHdrxA6
AhuomVcwHe3fiuzf9o38O+xEzkClMDLFXWivQVc/g7Edd2RTQEu+wR7K2wMCEuvyKiU+pGgFDmrF
5Bk2SDS5ovMwfXCCPcVF8yuLe9Rv2kE3W6pD7vJoKCQVtSrv/PWHVGDXl2E0Dkr4XRiZFG1GAfi5
8e570/2Te6ypMSycZLqfhgQHaM5Ea2ia+NTKp2iifGqJ0eQFSph6AF9ruMdQX/q0sfB1KhspFoa5
+TCkkAYhDnorenCEQWivMMICKmFMduAKKZygFUYcXAMoZmGkHqEXGQdbsXIOCMu1J5KQgciqo965
ivq/xkwpXf/V4TjCbWKANoxjptgrPDEGBRjEfQFSU8R7UYpqt4z1yUfQuZ2xpkObx7HJoR5HEG0S
jKc7hL/fLpSv/eDPmEzp0W7pjzDX+yCI5qSxdZZBU/zy3B+jqGmKGd5AJy85RXB8AQr9BFWJJDzC
itLQk4zH/HkiSmQzQSNEOj3kIFOUf+8pwCUl0wvSSE8LLV2z/6PrGN3cSqpkko7oeA2ebUec2aW0
CUtiEsNRJNYujJ58PgkBg0BtG4MzAtOjlgYDbRF7BWWWKzKzWOGZS/p70fTwshWrSS+9gLLJfOLD
WbGbLsqwkDP+vIWATdcAOieknc9ppuFBHd0zMioG3aOilfhMabc78g5LKNTuMstPzJTfm8ocIQ31
7DLKOkWFOngezCe3K0GGEu1yNHLSgZtcHUePwG5sQoQ/IGYCwQTrzbSjXSEqKBWYdUPFxFcSaW3x
SCJTwTio0od5Qk/YvjYFnAWDGiSkLThsRlhTEymVV5FX0w3z5NFJC5SapMAsTnMHUJAmYKae64K9
aLHH6JCbVN1ZyaIxZj/eClwtVvTqvEJYUxMbQvs2wGaVw3yje2Ct6B8P/gK91cTJpOs+zF2UkXCj
fmh2rR4poK+lAv9K/OFD3M53c7Y8N37b7TM/nWkKwdu2Vuai5biPEFR3qbF4xLQuZ9bp2wTRD3Em
9WuzQmhnaLQEKgwrnNZoSapN6RB2aOoxuvJMkC2QHHC7PxqGd5Rena2Qe6h02KzBfIR+jHLFMm9F
6T3x5PwyV95OrfV0aDJ1dREpXS4ZhUTWMhQRNp7DIERBUIeeGikfBm8NK66Qe9B9KbA/nIpVkXmR
ZTrK/ijY0kMzCG6mnnAWL2NRX7L8QWlmBWCmPgZVFDuNGnqKPedAkxjidekioE0K75lWFM06GM8m
loDduHKCA4XgW5sFJ+mg/LyAl+mu9FdDZjhUmUXxaGbEZc5tStquD2WUWVAddBust/U+kn+iua13
noUXIJGETExjEGyoJ46jYfxe6Yh7mm93cTd4+7hm6fcNF+bjKNU28132LJp9m6YO0A/MIIvyedvb
xLqkXvtQJlkYoTM4dbSGPHKmzHX9TkdGdc3K5LRLWM8IsR8vis2/SOfFgL4/SnDykmSCVN159FMv
Dg0fd8iFG22qKAYoRHLLKnkuOtrkQL3QZGKouEvMNgR5Yx2ztZ6F3ffspJa/Zf2/GVd5qnDs4TC1
6RXWWrz+k7q7yN8QvDPqmzHMqTS3jxWW00vSgdvn9R5t42PZdsvJSZ5mOqlNmjADQexw+XV8Sa8N
eNhJyCLZE9mEy71m/DlF2VWKpgUOrw3qH6VPYdC3KyTwb6PTzyliiJxOmcs0fUJJIjPvVPSwd2l1
/yWNjzV2Dobw2c5KrW9SHrodudnqVK+5FiBrQr+GH5tH0oMKNtBMxUwaqhU1O69c+4t0vYg+YPa/
pAvFcusWcchDYjoBpjpyH0aiAxzbb/cEogwKieOIl5bha19sMuF2x9Tqd8vQqX3XIEtaydkYT8dQ
MbWlYYbrvMJlsMNI91EkDbbSvLz6S0hNHdXBVvPi8qMenoo0+B4T1gtlVkgIIHlWdn4FSullYiSd
1dlzUhv2dkDkddW3kPJghH3KxAABsoLIGb2QwjRHdbhiWlyGhScrzl8XqCP84pCCCvmLOlABrkyv
scMk+6wy9/DevhEQGjt0qlGcEQpqqp9uys9WXzlX2nzWtAtOF7G4ux4i3MrYK7+FjBlosDAVxGy+
DURpCSeM28gjEWxX4hffmFoLSIDZg1F79cEDiUGOfH00TLSPUV61APYGvdVly1xZPjbz6qRaL2P8
lSPKQwu3FHu7Ll8dx3Kwci2WXMPEyKVxqq0RqzXew2sPDgc3d1QOMWD6nYqCELSCxQaJZ9fROq21
Sb+1WLC5T+VLzWK7h92g9IzlOqmfhhFVBASS4WwEE56mgHl0f4SfbVy1SfdJ9fCa10RxGH6LL2QC
LgS9HIq+OSrU86RzbzKp67BXHvB6IHFkak/H1uunXSn6dKNXZoxB1sdJVG+J4cMJWxmAl4faHYsH
u7ZL4o8ketnVT4G9hngoF0X5BJWC3Amwqeh+RVpzuzMM2EJCbYgPzq/zqWPp8AmMJTiMGI9i4ukO
0tLgRBgfIYhR8M0JoawyDoueVDFOVjdJNKI+v8f2AqKi49sR2PFczbG/79JOnQFA4UBGb37hvkc+
ORZSidcYLsFWiYUFbxUzezWGUShlOLbLnGyZTc84tOvJlAX2iKSjla91YlEvrF6Ay20+KwR0LDzZ
Tvrv9DE/VEYo7TDrazJszr7jgC9rlnPOIMAbPYse+4I2aoGJ2JiU1MKb0MaP8Iry4aTcjwJJ26rj
RScf/BQrCvFyMU10fYxHnIexWLhH17MrZJJ/XnLdv5K0M+1HWF1/fb72GQ45atC7yyXyaVSWQHau
sWZdivTd4lgPbKQEiNRxd+VkDBiMrv70nAUQRpL4gMkmhHWL14WQH4ari9gY9Coi3cyvjiMtCR+6
LNGa9bQF1DTsu7eExQjhruleJXXh/fVRNvrkaNWs1uxD5YbMmXWeTHOzNNb+KoL1sItHkOAg67uR
DNzare8lcoWD6dfiuIC3E7WUV8P6tb8vl8/lKRrk2Jj0Tq7/SV0VSDvT9LHEHA42tMqunOTBdpF4
x2U0f7k0V7bzSqFMq4wNtPLlbY0h/XCJfKikiMKutmkAN1135TZBAEuq+jVa+C1hkIG2Q81LDo75
rUE5Ou+6p1dAipNCcNkglxdB8HBRq19065dLtO6SlqLaTetuubpczHRYjmVPMg2Ea5aN1WMlQC1c
LsbyUDuGf7psa39/2u4o0VdPEqD4K3O9LL1+LjsXKUNAIMicuJ9RS1aDFdnjedU2b9KFxXfhHj3G
RXUiRHw8l/5QMCQpiWPQE7BpiDd7WQJ3JKApsuWeNcBkd1E+d07h3l8uhWEi0ayePEhbANOtl1o6
0HZ9uK2NRAmXJueq8cAS2p0+kPh9NVGUHto0Pwgi42/w/Yuta8Vl6GRgucwUZkGevmazE79P5aOB
WbDvMDuUVRwqYSWf7gCbqs299sxU5EEhhnjSjOIlUTug1XjUy8i7jyRdfaDAfzose5EcAuxo/bSt
iT4L/Smdd5C6KmYRSHd75Zw9EUebzOVgMNlVfG5sgruLU5BJut4rrQexWaVT563VGLxdmznHROoK
7W5kOyXi/TFtx22Pmv3kud531+fPyizk0evNeT+hRFEjx7NIVRNd5OS0lOVnVBTWFxauK5oCb7Nd
OI9N7sehl5Y45GJbXY0BAjcYHrc6qf+YEituglhuU3WuoFeYDmfgSievs8XNYHZo1Aj3Xbma8jrR
v60xd876bsoL95ETiB02VTHiUJQhNsk4rOZFn1Kbk2+siZtfYgS2cUw9QdCKjf5K9MgmprCpS9L1
ogaXTzRF17GbPnrj5zxB2l8pZp2JsiqdnGdf+p/BG74/ecuuGIdN51nPinlo0QFEnTQiA0aU83WH
V3e/GEiEIQjIa1WtEQirsKxhiixjIJyDmq40ZI5w0Nl8EM5Po0ry0cgVPiyUIxxAAmNHbulztaA3
ik0KjBToyU3dtvPO6fwBMvL4GzZMe+eV7ZuqAnd78RlEhkkLVWKApWtJHbhuwsZq7ZuTrDjGZrsn
F9tCKrlqR9YAkEv8VdCQbFQZ6fPlU9RC89V9jW6OvhaXiwchBUm+yQlHDPu1xzSs/dtuvRhVAHTT
4+GT7d7BLbytLG7A3DKrPW6Zl2xduZsBwmrsrPDQobyS62W2m3tO9eNfn7IvTVdt+y/dVMd7ezX1
XS7m+hFD0n0FmZNZMTtOre5bkoBOl6877PRXLccz0kIVtUJhTkzz7Zbi+mIZuZhWLhd7akO4xnQN
zKHd9L5iOuzRQbi6FD1Ryx99+Si30nyfldbr5aRTcawh0g4x84RmceJG8S3rj1UH6sCs91QMvjwa
vpZnOybnviJlKJa0VSLCtLGUl+lRx7x5w5STddDJ/sifR1OEmRljtQ1yG9YP436yMoRcEYnsC/0C
pK/+94DI/Ty7wZnoEov23wLIdOx3efWo4hRPyYg3pEwJsIuyZ39xUg4vdI8Tu4CXFMGq1lV9hwyN
1ah2GYHW3n1sxxE5hH679eYxuuFu1VCZK5bIyg7VzoCA0QSLugu6nR5LQnmd+hyjrNwGNNlpHxEz
q9elJr7vHXGfDkhV+oxElZo4SZGKxyxOf2hqZQfe72ya9lqZMIiXBAu5Hl7Iqj1yZot3M/FWcK/o
GTS8BZvGwBWQzKW9C1oLczFY9sT57mfQgmaSoQeO1SfneHLgpkMmMzo9bYShUKZbm+Yiy+Own2q2
aPxFTI4PNDUcYjZRyNJdHHYO6py/XD3SIkvPCRjZ6YQXWyw1YiJ4vSt6u9875GyOwXXmmlCTFvG7
zOSpk/l1UZM8uvCsNnJ580ZxhQuhtqfsjoE+PTrQCSFCgRojLTYJ0s/4yRQ3mc//3a9r2LKc+xUI
AyTjabJAV1G8prsUneu2deJNXjv62s6QNAojte4qEGGFbXCDBsm1w4vjW5hBat8e94wz4NjKGhQa
Ghoj/Z5MerqjrK8BkUEJbYqPZJTe0S4i5AB5HoK8vrVa4zxDs9vUnfFEo/9pV0fMX7T1a2hp+65l
bDl+mpyu8W2Y7WOxJL9iqqJHAEUjIxpMh25X0HCmHCSH4ImDQIoRfIYtGyfqCZoYPoCIHQ/ry7bU
xTPu6RtBTTy0nbqZ1jca4159LbBikX28cX37S5DRuhfdaylzf5MX4oXRDxRYkh1U77oH0eU3o6AV
Iv0oo/DTtzUpQwwWcDCA7UQqFYlTqyz7WEbWDYk+dMvIBdqCQA4axAJpIk4GasUgyPeWP8sQkDO9
x6G5rpmIT3M/HjNn6mjmW3qPoX+rjBRXpec/2jYDgWSQ0c6MQbmQg+zTimtbk7FJoRvcjch58Ns+
ZNFNP2OeXGyMzIge9mY04l7z3TKcmTP74+jtDC8btjgpsQcw6ikkA2Hb+TZk94dQhVu7JPIgNqqc
wvidyb0iTheRKvh+O8CUTXkAx2ikgeUJmsf+jOh9vLYKlOSr0EIUI8KuZql5sbAL4LEIjObDa9yf
6atkSrjJ4/IG47J3XcTqrUy/OKkqmnfwkLqMu7sjXNu3ObLp+zlxnM0i6VoRHzIVrX5uybE1xEIQ
FYncFcxB/A3luU8A2HU8aaNP1L3/C3E8hJnZ2XftjFQ+i5uwz/0rPGKhqSvM1SMtgVUTzNbl4JOl
zdLU/ClFGjb2rwqEISGxzovb2b8Tp9S7ejQxyy3Va4l9FAs1khn0b+emJ7ahA0C0yegmljNJurTD
0Y8h4CIDvnefo0Q2R9Kgrosqe8YQQ4pZihbDHyh+ChnsVTorForyM7amzaA98goUtAGHycnWqh8F
jZGRqqftHHIgyrxCG/aSuYyHEsixZTWEgTAeTTPqnpRrv5EC/15maFT55eShY0lvlX9rR8lPnLrp
luAaZxMgoOOARmqMVbIbKSqoNCb1tw0KpDN4ptFiq6s2Z6awszNjzXuJ0d2n1s7HbYXIEfTWaEnI
UAOwyxy6Ymu0By/CX0PK9j5NUBOKyXJ3AVyxjRgO1B9fPOyhahDDuLBVaCvYHK6J4hH2nVOcB4sn
rU5fas5nGx93x6EyGVa0sfUqsHAcODOflkCT50EOVjKtDbyM/N6quc7k0h3GfE9Nc4dPBJxW42+J
vYS11dwsnO54IbKnWjs/drMcmazx+4vxfRQYtiIl+1NR5zfqefX19OPZ90omQLXPyyD5FoPS9Q1J
tBtMvB8mDh6wC90bQwQPV619l9IhPKVEXtceNhMUI8i7XCqQvLubFNpxNvhimxUkri877ZFZpV3b
QDSLskX5206U8LhKh8lgTdxkLr+6CECxWrR/E6fLCQj1tdXSI4oMyNoANYCqrZop9BEZ+0Tr0+ot
2S8RNsbWpp04g86kMruZKXaBj2S3jCB9+MwciAzvc/FBd/OrrjCaQKXbTONJoOl9ToAuWWYuOENQ
JMbOVzJ3Z9I4zRNrTbgQVovv2sLoSbrYH3GwiBMGEi0EuC38zwYRawWEe2Wad7mdfjJhq/dJt4Y7
ofMIXSN9aipcWp7IMHNwi5kTA7uSRxqNzFzuco2wKltjsvx2enYFLnJSsPdBPU3hpJhAKswYRdsh
O0O8c2pFgOp8RlUXkNkIXjhuSLMXyAndmUaOSbleTwV0WutXnYPQz220RzXa/4QB55iXn+4X4E/n
1tbDu9Hjkm0wVZw8DPfLKKAfO75PSElb7TwSejd90P6wxohtbYpgW07DuYuZLkyrj8Aa6Lyqpd/B
mfld0aISC6NgnPN0ewI8P6YPf4TWIeL8Kg8O3eCqQ7TWuH9fxFoGpzbppf/yub//aZAZhRgrRlJY
l621TTwoW2XnxISgrB8mlzwUugg1NNBIb+dLtAk7GxHOq3f7//rv4WAx//5P9s5juXUl27b/cvuo
gDeN26H3lHcdhKStDe+RcF9/R2JXlU4pzn0vXv91GARIgpQIIjPXmnPMLCWuRb58fs5f7v45nDxm
IYsJts7PYw5BcQ1x1SZtoosn31DezK/93vzzIb7f7y+H/vH0P+839uQikEvCpdqPSdaSH7SX1ZxA
Hry3YpQN81trdqjtskklpCbQH9XJQCgeyFiSoP2kKDbuRFsm26pwi13O7HqN9OzTJja+656jCgoK
aHRo5GFxcZz6kFb5azz141uI5SwPHefk6gIKho5gjMUSbZfeYzb0825eZQ34DRY4rRBvvlyqMH/6
503s2ihC5m1UB8RGzHdD3ato88hnNbj3DplFvbcz97hrfz4+H88Bg/HPo6Ty3eYnzTe2Hv/rSH92
mmBbMDIzc2YM/n7e98f6c6zv7b97zt/tMxU4Bk6znQMGrGasDj2lxoVjYraaN/Hp8ueE4CPmzfne
vO97c943H2C+9/3kH6/9sTk/LwMUwryN76KWzREabdSVyuoQ8NdSA5Tbf7vTADPx18cL+aLo+0Xz
9vxKu2L1I9x9L5OZa8EpTb+au0Dnxn/enR+ab6wIgSpkhe+Xf3+E732G2ht/2M3/Hyv3MJZf//1f
77+yCJw21+vos/1PPRmI9P+zCm14b/7mFf9iyhn/YLLnuiqrGR1CrcPB+q+m/e//UlCY/cM2dB24
KthJl8nlXxVopof7B7kGCsz/UKDp1j8gaENBMFnIOC60tv8XBRp1pR9Qbk3TLRP1jaMjdbMNgHj/
yZRTW0XpqoJh1Yzrbmc33T3AyQCtKtOcwmEi7xkIsv3yLkOFvPCm8ZQLjyqTRQIuT9HT8mRgGsdR
j3LVpftmZe91gzBEUZ2dRGBgR3/wsFyigQ1vaW7e9612qgu8HuFkIaANyTuezEc46YgtVb05WUb9
nquCJihCsBGYaaRfbY2JQARZI6aDIkp/VzNbcUTzPOUJy88wPyWlGy/8yqLu2VysmtzGIscML7wB
qUhl3KSCVIy8mba9i5V8aI+6aAOi1iaa9J+x55GilIBn7muHmDAdQ5ymo33HZ5Jq2Xpy9pC7VDg1
WrnGoEVsqniSytqJZEH+sHyrKNFDA8x62TsmtYY4XExVjx0mGvStGpDsIYB2+81b5WpEbpknAboC
GVu4tx3+H8CjCd3WkPrhJGC5WGUkYyt8AD1A4NAF+pn4IPXoxFQv5ZY5wF6b72m1bexTVT27jgnV
m/UyNdDII/ghwPCum81JtTQa94oBLX4ANEc/Rrnm+N1ufGMKbgq4Z3nRT6dpZKSqUyp6tLHVm2Cy
AA1x+fuzKYjau4Ejk6gRPgN9DJH+R+aD01GpLRxIarSuwnNX+M+BnytXFU35RgQsFBzF9a/zTe2O
yrXUCyJ5PjJvQDlPYIy+cFMbq0tQiCNWm21pZuxT64oIab7lOFKwiRtZaQPSb4qVRMAxj9dZ35B1
TSWC03uJT5lcZ6Z+pxpKNT6X8mh1gwOeuyBClOOsQMWFhFY40YX0TVDVInXJ/xJiWas68ax9fuPZ
qnK2ExKemjEKt2MATkQ4Vnuf15Z5Swe/82iraPUjKX3cqG+BMfn384ZOCJzZFx3ScbyOfWw/dpm7
oMtEux8z79FQKacldhO/TKVaIsizZNKo8TIUzfhAWvFTR0bbR9xnFRQ107ztbPJM8XwNa9Y/PXpN
VVCIaC6OEihfFemvvTuUl67SzEWXYgNQ1YCqYC6sB902Lp4dtxdb7SPED/r9oBTjL7fK9kFPlwFG
EmUexQ5fi56feOqhQqCNC7rOvgv7JH7DPEDGuVa497CVgQWoDgj0HqK5C9l+n8ZEHFR8z7eTn4Po
S1zrzZ2CfUlr9IO6PcEaw9Ub2v6xcaCghlJi6TZG85JMBXlatn6loCSQOKLCHsh/WnlzWmniEnWc
FSzKpE4pSwx33VnAVudHvV7fasJMlrHpENRZivHZabTnMVEKoN1UgYa6SfakfQRLq2m6X9m7opX+
XTI1Bhqj6phmnXdpZNBnoMFASIfIPVEAIaE1Z8Ee2mJrxbx12mjKmpJN9+D6BCnYnf7o6eaZZm7w
nilRtagDc7opNHU8A95tl3qGVtPlx3ZkAeccBmy7XCi84b5Q+uE+1/WdsEgwg2+IMFPu70OwGC18
4/X8DKepvV3dwdFCnrHsgAfdJrUz3Fpm25/zKDp87+K7TLaY7sA92nQ0BnLW1dJADuYWynreHBEr
UjsnTppZ9rHuu/TZ0pKrXyTNLeq55HEsRpJP+zeb8tG5R1T20OTpJcqb4DpvDUGPSzskl5Z6Mw3M
gWg1ghWXIVlOJ2rf6jMKsJVbW9bDOPTiBgPUk4Uo1EGlekdMR3rbFvk27xvERTaJeGqcZmezHtKz
QiWnMLDtuQB9E+BdRnT09QfySDCYRS74S8e37ksTd9GY+tUXlQFB1+LUVY6+spXSW05pkp9zFihX
vj/WgV0X0hjw853qFU+BqTT3Sq5lR8Fwucr8qNzgGAQyYBtX/F3RL9fVrm6qKp8DBSt7nzrBCF8C
goLwUtaLcnNVdCHAQFHp+7oxnZdU1hZDLXk2sf6zfEJBxvLFfek9crFUTi+c4aWB+jgoXsSaIb9+
USd0ammEpEgr2984t6mI2dqV+M7uCbKKslEjjYD3zrfACTQACALFv80hQy68hj693zowN7vKvKnH
Jl+CKGgvVQ6UU+DUWnWCsEvbDMsnp+BLgVUXHYcov/hF6V37CflcGDjBgY8cP8I/YyKeji+6T6qz
ZgbRPYFX4tbtskWEHvK+6k2u1b4NaKmghKbH7Smp3O7GTEoUmm4snmtLoVBSgN9TRPQ4NDipTSdv
9mUVRY86vEMMJPxF86P0bJxEYUaQTXuyJHBu0R+ebixb3GpzatC8T27mXVysy0x9gtTcnl15M9/r
cz5P31nhuh2S7jg4OotZeQ8SIxLeqaSoG/oAowJG3yHn8qTWjb1y8b1Rr9dLSmEUYDMvq25Srd/B
nPitqaq29TpRLsmjBeYekIpm2ukhyn36mugWFxP/BM4fd2cg91hy4pMBVb0attbvkyjYhalK9aWI
ZFg7AzvWwIVeO/6p9Fny5m180SnW1TcZspRbhavsQgSJtlHsL21iQmQyKGwzdQKIqjfVsUtKGf+u
3vd+FC+12Nd2k0H6o+OSr1MkJEsb1WvgZVst6DDHd0m/A075wUV4Qs+jeNdgNCkZFeK5cpL43Jlw
CCqy2wXyLsdifBAJndFyvI9gwW90EL1YbghQSZAdO6ZJR975dPAxTSAFvJEepBJSk6mHW80CztnU
1W8/YpkhanVFr7+lmqfdUBalo653v4xh3INBJIqPluqmVQjdIEWm2rn005bUnV8mxLZqjHa1JhOR
UOKh2vQRkexhGAPILz8DiEXEaedPSgu2lV+NZxkI8wFnepH3ZFT6p5Yp59ZRL4rqD0thvrpluCWB
7FbAtyett/9yhEPdssoE/Sv7MRDNE+Ef2wZjwrYSmPPK8SshvHthpQqAg+HZ8svPrrBJM56CI1MN
ByPYSh3VFQ74RR+Gt8GEg5H4217FfNb5b4WnNIv8l4iIb05aQRx6SQyR8KlB19q21TGhYuYHe2IR
ixcFUhIbL+id35b0P6r0E0Xgy2Siuku7bT5i60SehDEvPVQ9JrDJ0p6LVr1H9nGH5t7bZKAiHGge
9qLvxyd/NNYlGchlYBEarxyCrr36Ez0/rIicTVj7gQ53N4OMZ6ohnesheZuG8p70DaBCdY/jCg23
TfIv2CauxAtXHx4QIyF2VUo8utJuGArsmKiYCzi8SFzvkF096CRArxDyhCsjrlb8+pEpu1Qpevi0
5EUxDY73lW5BnifeBNkMv2zDRl1iQD2pHgvsI63HWG/QMK+ulezS1WFzYv6UbLmqOUgKF2QcUazv
QVObfUNc5jL0kSkTeF8hhHauWLQoxBvL3Mn9o15xT067I5ULTBa8gNrML6nXvTpZdcQh+Jm3arlt
lPFB5fe4auseG7tj7DJ9OvVlRa2x4ofoqRpmTUsKrcYbbURoasTQmVoXN3HJ11OH4n5MsmNGrDRC
YRXWj4HGH2P+hlMdOqVrE5oaqE9qYVwoV1JT84xoXVnx61RhIG5S/m7A1kuPxOXJ0ymsNd1Tkxmv
jTyOplmvaJov5BwhEXMT7PHhV2XyGzGU6rMrI+q1At2k/ehk3pvjah+x+4sR4IbuOR+1jKwFDcy8
cX+72fhBw+ektw1AxTyrgTOJm6SRrBuySSJlfO8MF3+t+dXZ/dcYVSezxCyFjDcrshPUjb1FrDIn
bfgZWtFt21NHxjD/rhV2cXLCkeEL4bfKWNQBhLZjzmXGga1rDbsiDM9MmF/oksqK8l0DZMUtvVsA
oTdFQV98zIZX1RXnogIWXilHpkbIz+vwV6jR5pYnYAYhD4N+s+lEjD+ztK91Yh/FhH7GklET6wD8
TIHd1c/RwPU1QeIki8JcpVHXK/0Nwbk3cWm+WWoEXAXXgwJGpBgmqtGNOAWNuavI9Vw3MEXQ2cfQ
rrsOhz3NR2QKuETrLLsGtuCSFVLShkWjiDBYVWQnlu6bmaAkw3zzJdyedJakOjZIfLN4DVbYXzJp
ILRrspOd0UdXqErt1ta6GxcqTJHWbz6F+UJx8PZ0GpiSptnkQ3QWVTfgodG0rR2BIjErGMuVhVuh
eEdDKPYmTQdo1op1Yb1PmRCsVS2A8Jq2RES6/A+8aQjPJvb8EZzmjVP71L+xPo4Ndmx8lpg6N75p
up/BXXzvCuPe9vLoISmMZ99naEduDxDW7w+dhT2VWVazt2TWbO4J9P56fjWr9lkLzfTU4y1HEDsm
GwgeJCFVLOVo+ZKqVsXqnZI+RFhiFrpVmqvUCLFOdFdWfuYqGLmaBN0wriovAoAYenQIXV+62q2t
MiB1F4j8wzaiRO3mVycZ0Ux7KNhV3zkmfGtHhb+UzuZ+NDpyPdX0qihw+irLvfa926CuAF4ae6BC
zJrGo0pTxuXSvzSU4c2uHcLKCJSywtBfT66b7WoreSX8XD/UGav4vFF/aW2NAi5V6C94BcQCg6aS
no2bVGurlyarNy3hRCML/3taxtJGZr/rBtyUoODa92YpKOPd0Jx2rcu62ebLX1QGqsgicm7DEeqW
jwm5qt07qMQsJmrjSdVhgzd1qi+U2paO0ivxv7ejzwXeSdVzI2AP5LHvUlw99gyvFOTbA40nFujl
iCHaH+lSeNGq9qIXK01pvli9TE7/HY6I30Ub5bsS0P1aq0wW1oG3aQRqjdpG0oFJAcHa9/a80/Ds
50SfnPW8v5egSruRcM0fz5s3Y3g2rMaq7fzSOuXsjihG/Hjq/KAKtAAgoXqaDznv6iGODhUQnolC
89KX1HoVtQ6IgoLLcr9tDGsPUe4SjxSS8v4rzJjMtqP6QsHjHO0bmCvwe9p90bRXs633BJYgF2+R
Mgn7xcLelJTTlxOPX5WBRUQgpG88A1Br/zUlJC8VBcGbTn/MwmXltQMCLeYKWBuAc5j6F7iiBDHd
qi61czFGiCh/TROtrjRlFOgs7VSV9op8yhwPnKEunRbteeOWGldO5HqJvOlGpHrzvSn13UXXV1AK
BOBh0aur+cH5JmzbbDP11mOVkKzb6dE7WjL7ALF41/UmqiioXOmAnmfQoffEhUdAK0SgFb0qave6
GBiuXejP83bJGv8AvgWe+G1haUT6xAjv6PkQ2EM1afTCUGKicynLgBqtZ8+pOYWbyUGaXuHpoXcQ
v00u4QCdEehHtTNwbckb/d/3bOp/TKUCfsSDzIEmu21P0wMIenyfyhDrxrgojvVLt6nBqfetHjyl
fXBskmzVRtoZX8UnApJHB5UaNBhLH8gdWPVJBoxVXesKEmMNTVg8nQ2tL6Ab6SeC1NeQAha6UFdR
0W2joWI9s0oJdPU5N1ikYDvRj35BI0lahjKTpb4T3c7ybfIAWttZt57yVmkBI4OTX6LB+1VKGHaD
roEpgmUxna19XInpLTFuRyeXyqrbIRBodKqLEtEfjih6qMpbiwiH2h9TfMTkSPUqEb5pk3o2KlpZ
oEU6anToF9S6pdig3ri5V61I9kl0f2eI/uLhOV0oJhOplPwa89htXBvqT6KUJ8xeZBeiiBKVxrhP
+pgfX5NggJ8SCxIVyDPqWFDTo034Mx3O4LxKHwpB4bIAq8gqyk0fxpGWNaLBZ03ptr4Ss74YDp5+
NZ0aBHvafvgu/ac6JtgUZj74xL2htvhDjPJ3Uo6EWygHd3Sbo96Kg2VTEXBzFj+DV1xKLvyLgVkL
GtE9/GI4S2VX7hsifAZyf5VWnKrMfwSwpK5UM0H55ICJKq+jmbvb2nwdff9eSYFYMjQdivhGWChV
26Z0lqEVWswbNVSk7TYjjnyBiYXQw+zZFy7IIgMFfBRSYQV1WZpbkTlSUsUqgAkHpz5o1LK+n2Tg
sAu6f1nbaABgMT4iFOc60tU4NarXkLKDO619VkyLrG4+gW4cWvwxKIHiz7jIXHyUzFgT8Gt6fzaT
9E2y1g5Gw8kpU7HMvty1dhgusxIjc+GHv8bREJeITIjMoN+cMIylrvccJ6gHfCEe4qhjKUNeh5n3
tGujZdymX73dPGsmcvJk+mxRCSORSmj56g5XBr/Hk3Of6jVgPRUIijmQNK5CcZDBLGZYwGQR+qIW
1lGNtimQgAxYAHLjRd6Ot11QKnutBaXX7JT2WYAYMEAN9KLaQyO9i3OYXaqjXXqUHcu0iqQlwPpd
Aywg63BdVPG1gJzFDP2c+o0GbGc0qKFc0HZ9VaAPgvjGAISAdqJEtEIiq5rbGBxtrmiW1SI2CU9e
5wevhJx9ajY0bBALMFiufgABinSpGcAAbqMEyUAIiLcKmIrYWnNfAW0wgTcQpHcf6NmqSTGbpclx
QmnY1A5GjXpvAn9IJAVClTyIQpIhoD29hqaHAHAyP/yYcHdsDNMyAygBP+0+AzARcqHQp+p3iSAI
9chtCojCcbTTIMkURf4xRcOHz0VBA1zhArBoRXkYAVqMcfkmAFxwnVo1knhRFtT+O424TLTXSyeZ
UMZEC/21lqwMD2gGibX36JdNUBr8uh7xy91Kxkvpw9popD+4l/wNAj/O7jDsvPFRSD5HMNLrllNV
v8x/t0qLF1yyPIB61AwBAsiHKWkfqJ0XGviPAgzIKHkgMSx+hr4N1bbbFEmNYn3qDGElFkHO4FdD
uwhmb/aYX4qp37dDcIvC+842mZRNVIoFZQ/gJDaQEnwrPX+Kch3a7NBYCBg98xxJrkkE4KSSpJN6
3FswQKn4ulSntdde9e5C0CiBG+lrh7mhKqkpfYVp0ZEklSIFt4Gzi3qI5KykkEGZ8EzFcCv/xQIc
i5d6iEO5IiR2uNElsEWSW0bJcEHQsQzpYmvUlIkVbSXrpYm9R33Qzr3NBri2dS25MLYkxFigYtzo
s5PkGJInMaNYyksapa8GcBmWVgA3p+SJZDRUm49Q9zReFl3nH1KbcuqXv5l8PBJJUKyDAcumJNlU
7k0lyTb96FFtV3QSLsDeUDtToIMOz7ACoPtJNo4CJIeKFMMknD1dY11kJyfaYxwLXqDBGcOIDnlE
MndCoX74QHi0JLyJeu0Dyw0Xea+6CTR4PWSXrQmg4VcpWT41UB9XLrdx+yBphPdjS/IPWb4Xvv09
RjugIpIOpAz4kgOTspH0bAWutRsZO5a2A1XItx4l42WwoA05oIElfajrfzPHfRLpvYVPbBON7srv
7WLFuZUufEkwou3EuBK5ygoMW8A8ciQECeIRi77fVm+TH9i7m2QY7wKZB5RKThL6LwZU0EmZZCg1
/SGWTCVLiMceyFImaUuT5C61WGLwxh3h9U+Eq7HQlmKEDBcPJVfmpQ3FJ9UlqheeE3AhFLgFTg6d
1iHp41TotNdJe0eI8zTSgllkCYpST14hq+YVW8i7bQDddftwbYPNP7kp89DUhf/FqVIvBkmeskBQ
DZJF1Ukqla7Dp8L0QrJDg/yFkEPaXhtbQGsjmBzQt+RbUeAOqLRhni9btMcRoltH8rAQEMnSK4ys
lkCMPnVA1IDPqgUcrQagVg1Ya1JHooHaT1G5MsV8GvnNBVcn9W4boFwmcK62Gp5Lw7t0ktqVgu+i
YmupuUB+U+Q7bHkAl8KIcZYBLQL+FQEBiyQNjGXe78meMDZ1rFklMWyU7LBWUsR6cGLU1729H31Q
tnf4CUEcI7UlN/RX8hUYskGSDaDJzMzhiwuTBBzbkqhp525hN6gLcdw9haZYFy0foAtVZwFJgRoS
2RxaVgQnBVcp0naIlpKSpkteWgU4rcJfumk175PpzWMwscptJgXo1ESgEdg1MAWfGRi2NnKYu3qR
DrATDZrvb1TJbMOl/6RJiptorgOBgIl/dALqSWPRX5UiNFaik4QA4WFsSR6JV6cYtWKyBPzVkcy4
TtLjUsmRQ0bL8kGy5dQSylwleXN02HDQN+/mZFfLoBMHx+/OuWTUkZjFPy4cKK81Gy7P48rqWafT
gzq4DbwMUHdqUoLd4JonGXiKpOE5Xvlu6rSTwOS14PJoW365pQobm3WTFuuLXssehz4ZN1GFTrgD
umcB38slha/QxstYNF85Nr2NAr/BpM6vlU9aS1/aliS/HqRfeRwk388F9Kfg9rfiq50lOjMT90s0
LvV/+nqSEKgQWoMbzaQFDeBSUgSzKiM0tMtsNGeS4ghrNwc6SEA684age8/FGC38du1JPmFrALCm
Y79uGueWBe1D6PfveuI6ixG4oZG77bZVjdc6c8at34pg2Q31W5NS39IIMcBMivgcpxmDk3a1aBRa
vloST8OVz1CSs1JGm24IQXhxTiZ0U9a6JDEyZS93jaQzwqZgCpq6u3JqDqOwBsIdJEXC/tWbKisY
B9aIgF8JNsRexQj+yTaLf1W0zJZ9Hj84KctmnUrAss4VruwUAXlnnY7ACrZKtBqATFqSNjlI7qQK
gNKTJEpSnJ/wF/lce6BU9pJXaUtypQBhKSTL0gJq6Uq6pQt7ns7LisIYe4c7WIfT2gmRGYSQF+cE
GMDYvu2CB5DwTEnRLCVPk5L7HZYTnyBPWJtlBXVTl/zNHhAnogImk9azD6DTHAAY+BFVQlfDvuHk
r0UA5EA8iVgAEC5gd+Hc1Y5GjSrRqTamLpjbPjgluuGOC8whm9ILl4dNRFvfBnzIL5nOk7GLHcVa
KIGp4jPpDJy8DDKlXY+MP9pXxOJvGUL8Cj1rUxcohIBq9Fm6T8bxFPZNv8vSKV2npr3vPYa4OK/3
zKVvC0GzJ+7Ds2LQbYjSYR8lHj26VN0HKRRVkKmfum2aCF6n5eA1/lYRoEljI9rkDVMEsx42bicK
BpgWCTtoVH50yksBXTaSmNmyXDVQZ1WJn1UliNaoQdLi3tYPXdrhvk7ICOoK/C1jO34A8ZjOKZhb
umdIqbM78DkkwSjO2RcJDDXAnTSS1kURJ6fcj+590TPxAM5CeZaqnSTr0qrdRaB2Y7qTi7YWd6xj
N0LSeLWYTi25q+kBdN2W6NpGz2+snMZCyTp7QS72Xd8F3rPfHqjhADEmecrGldzaW+Kx0WQzzJjg
gX3JCcYBAXIadDDmR66aneBKTTToYKJ1NQANqwCHC0kenkIYxCS+tEQs8O8CT2zBmGAIvSsde985
OeL7VsBIkTz32Ga+6QMMWPIqim3OJ/qffGdJFnIvqciapDcWZG8Xuk/TgYpPTz8ycLSPXAmaoyiV
awVkGZ3goyupy77kLxNIaoFjLiWXOSggNLMsOZLxaNI/oByCNGKfVAQg4rAHqJDdjICeDUl8prmz
UNvmJqsTWh3GsCBHtmN0qDBVdC28SBiefNPTekrCe8PNjWUl+dKpJE27kjltKcYjSb53XQiNWkgu
ddcZjxGg6kkSq02ajvtOw8lae/gCqPlv1CaDYJJPN6lyQd2XbznvzkaiXBAVoPwAjq1LSvYoednC
g4lngdCuQGm7LxT0ob1Bghv3hqRt94FlL3WPoUf9MvoOs1mTPiHanWtBdBwE9gwIAyUKIeQNt52k
ensJ3+RkDMxc3cxemzYhYnSjnzudcDlEzxtcbxXilmlHau9tJ9nhoaSIJ5InbhSQxVMQ49K1vmkk
dVwHP57VqXNREpI8YgsRFIhyC1R5JJnlYwm9nBxbChVnFag51UFWIpJzbuvLRBfughVFvjSJfKbz
YV7SDtexWDJc2Dsny7D401xWsLF0zaqVVHWG2yNCVm1ZNt2HLcnrlmSwG90L1/aS/iT+qgbofOzA
q80MyO0ZCHeSk/1u1dfhzlcA/QyS9A4vc+tJ9nvFNBYUvC+Z8JUBl4WeJaY/nd6oJ9nxWsIV20IK
WncUvi0bfX3l++PFyFFnxxAuhhL+VEKuyRKpyc50mt+BFlPmSn4jhHdXUkrtSpq9XUUH9N7oIvKN
E5ofI9lDnqUcdC1e+5KH70bdY1vE97FJ2TLsY5y//ePIX6N37dsYvbdWCw4YHcoamf4qtB00t3me
rotR5VTvoLEkWXzXGplNgPQJ5rLA4umtcr41lvvZfSLJ/qVk/HeS9t+C/dcl/18lCMAnEADZxKug
/b5oEi5EXtW8T3FIXhDg38lBvd3R7y6K3zSqnlAJcynn/ana4kEXT442nJvR9Tf+SLmu75Cj5wWc
lih9t0fcJzGBBh7BBr5MOBhk1sFA6EFnb0OZgVAQhjCO1cXzWhviQrhDWEOqGkXcZQ84fOsSppDI
VAXawcYiVUlaEEQuRA7ZCxkhDNWcxqDp92276+iq0ChUSSkmuIHGVL2hWMF3Q6aDWZDukDSYkTIG
T5OKBlGbEJBcp10XcliS6RA5MRGxzIsQBEeUGQkSCiOmNbCeLG2E60XWfNGKK1h9ILwKcppI1OnA
P6eHQDMO9kBnu6fZRUXTXNodJxyH5sogUy3qoy0zLhTCLhSZelEQf4G0i0WUTMTQ7bHdjoaBza6B
/mbp4B0I0FA17WkiUKOG8XxoiNioZdaGe3IfNJm+0QSYPovYpt4Z3NvGl53GzQ2pJbeBgAEEmMAf
wuEyTARpyBVXAxHcgMeDkXWCroORYsq6c9GCk3INQHuRG6iLSuaFVASHwGNQX2A53NVEihREiwQZ
GSOmTBvhqtY5dxYF1q0h00iQRlV0cphwFjKrxJapJQnxJZSZCAqViSaB5WJ1fU6aaYBVAP5EtaoP
ohOqQwaNXvjipi2NlgsDU8xCUPApa6Ve1y0c2MDahi0SyVEmrFREreRErvgye0WTKSwacSxpAKXH
j0hosYlqoXBADZvslpoMF5nlooakurQmMKIo6lVpkmdQl+kvMMmZYPfNqZDJMCERMdQuSywahMbI
9Bif/tJKJVBGyGQZiiPbwfIvCoAwCfsp+HHHl3G077XCN+5MAmq8nqSagciaiF7UbpApNiNWq0Lm
2uSgKDoa+wfN9c6KzL6BSPOoUSG0ZCpOIvNxYAFpB11G5sjsnFGm6OBYp3mIY6MgYKcyIeNpMnMn
yfCQoO9Kjp4aPWkymccnoqeRWT0gfgGm4H0baypkfkjqikz20WTGDwvhbmHJ3B90ICqXkrdUJgJl
MhuI3nu9LCPaQNwbGcPUm6bKgM/0GuaO9L2zKu2q4Ybusw9fpg+lxBBFxBFZxBK1JflEXor9pPbX
SeVtRNjfpZwKKGrbeqXMq19l5Ts2pvP2WalIP4qIQfIdeF9poVvbinFZLetfsIOYmHrY5U1ilPpW
Z6TsDn1RQtYFg8B1itUU0Uu9zGBKZBpTRizTIFecvyKZ1UTkwmsp05syytWQt2SeU3LIOKl3hmse
VJn5ZMj0p17mQGEQMZg+jcH0ZrAYBmi1tGVulFrIbJH2xdfraO0l7Wuj1z6BEHRNmCF/9TX5U4lM
ovJaMqkgrWD5yJkgC5lY5TgEhnK+TjLLykJIkqqkWyVQY5cBFDg+f0wbwjmWXGwcmYnVVeqzyux+
5eC5l0mMi0qWic0Cv60gVCub07Uacrbw72MBCMnecrg4dTKNa7TI5YoJ6Mp1K1vqMrOr1EnvqmWO
l4q8H0kn2V6BMb7XhH21MvVLJ/6rkDlgtkwES0uejnDlKZFpYT2xYULmh5kGOe2pU1w6taLGq08D
vt7+Qe0gMEA016CbG+yBHkUsGS2qPf75QcZ4hUdPZpOqMhJxvkc9BbHm/32fzuo9WXw/cQ42/T5M
yVRoaVchsWuaTGCbnzg/p6xshHbzNnV8Ytu+39Gf4yDn7WjOfZtf8Je738f/8wiQC5kd979+ij8f
8s87Mt6RdvfXPYHpyyAhPCRHuzY4P+RfPb/7nw8yv5uOJSIjz/Nf/59yjsebn1rNoXnz3T8Hn+9+
H2W+pzoyfq/jJN173VtgEyfqZk2xz7NB37caWCjNjcrDfA8TW/Hn3vc+0Mkgk7+3Y0RWVNX+/cz5
XiCv1N/7GjiPOITM3bz/zxHmR/+8+Pu9vl/34zAWsBBYnYG21Gzq6OtIaBrzhuD6/UEqXaEDMR/r
L3eLhnMVZDafZz54XsMz1wfrMcnmrFySnDaugFKmVJis5E0sDUyhvPmx73tzvpe3zslJcm/zY//8
+nnffJDvzYlZKGufvKXc8q/3+X7ej33zZjoHhX4/5/tY876/e4nXVhCwGnIQqYBsv1/w58+dt+eP
lYsynpY/DvPnSX932Pk1yeQR2S7KrV3YLTAqpmWaqXSsvth0fOC0lrz5sakOLRi0Hw/3ZJ5PZA55
suKiAkubX/R982OfWnQ+xBrgdd/v8ONtvl/7463+7nma5/OZvo+FvrA6gDKdd88vMMueHuCPg/7l
8R9vMm/+fFjxsnI3Ek/8t/+Cv/tcf3uY+Ynfn3V+zrwvREG27h34BRFWZHS+yAg1WmiLvG9pfWDh
rtuboO2jzZ/LRW88KRaMMeAwevk4Xw0KSniHMC6KPTlRDswyWX3IsAonCiVFlmy2ochBDPiCpr23
uA62dH/r44gM6WjJe1TrapMltl2uOy2xiJYuL3pC6Ux1swfVr9WdF8ZbEr4fKhFRciT8b+HkOW3E
BvWfsINN6XfXRivOFvwW2onMmZtsvBnL7peJD5koNQCjccvagz4sNcBKynVHAH7kjedkM28zTf3l
pcODVnpkq1WIIrKhQFxUWwtwxNFaJ0p1EyTnrKhIR8LjiHumDE82KqhzIPswhdHQBckumYYWgCa2
tSJUDUEAU2G66CU+3Na/LSuxH9SRbMh+Um9N19Z3U88ns1muDs4zUxOWNm2iIWFnoqO7uKeJ9mUm
Rg+8y1jq8z9dFaxVWOldTR0qHj0fZe1j12M6iBQU74vaT4+Gme7zsjyj0sXw3JivVV8dimIEMCC6
aG0xtjNDOYUBHSmowsGKFXuxavL9GIoTVQnWGDFlQEUFgBjEGv5+ugA+2RWbvuJ/Z7XGznfD8CGg
h0g+Cf57n6CZkoV54/4Pe+exIzmzbtdXEe5YPKAJMsgLnEn6rDTl7YQoS++DQfP0WvyvIEgjQXNN
CuhGV1dlJhn8zN5rT7eZHv86yRvj6+CdnTrrUR2cI2hD6yTn/1kYLlYNjZHd2dnWZozoKaVvaePX
Rv+lIQWkaVIRjLPr70PiQIxaHZTN+ttofUDOHu+0YJxed4PYUhu/UEuOu64xyS5U3Y9M7opoMY2i
tV0xCyqzvWNM04NtYHSFykBlTgyyDLOPTgcxsd4Im2qDAUHdx+3On61hL1S+89FobG3BC4/QNQIj
vB8X5z7ID/M8zmg+I6wA4An5oOudE+N+ZgeJmT7yTdYG3EvKprOPjT8VFvOmHS/LFWSnnrrk8fzL
CpsyuWM90IgPZcjwWtn9d1PY49rm9lsjAyQvbEIqF8fEFgkzFfRT8syaYiCsM1iJrhs3IDx3jsiM
/ZyZ6J3VxFKkYLeI8uU1TDLE/B5W0hLh1VSA3/f5WR5Ksk2pZr3uRz1hfXTR0Rm7IurC+8kCKNn4
X3VeCijQ0eekjZ3y4UsNFnWZ5VyYJ8SnuMTKFcQ/GJrhhYAc2lrj/BY0E159cbCMXxkAe7MTJzk6
llnANzDvZxXihp9y4LX6abLAHEDI7n2q78pg8pppGDlG9p01Vr+bGwpjBo/1zvBfIKcBxk2LEJdU
2S9hY8xCjOo8c0uvBzUwFLes22hkOlGwfe3NT7cRlD0YziGGP3ZZ84yYnownJpVeUL9bSl/ZoRGJ
QMh7rvRLZYZQpruUyXgIdQ0VPP2GNZorcrRC5FOsO1IZH1xBipJuLFCW4gXwVSOwreU5PVJXNOam
TEmr861oawK4tRwEl3k+vcLV+QyjpmVrXP2k89tsQzGUqEPNJGZ3b5MoFD9jhC9PZaIAg5+gg5ue
Dj7V2PsbxlXQP4CxVkuQbWj/kQ+xUab3ng7uFV3mK5CAM9RLMnIt2Mkm+js1i3S7UBhU3Z1D9CGM
pqZ9FseEP85lfJi+PL3XYf6Ulf2HRWbcxlTTnUiNzdDjGfSYJGKS4OwWLMLIHUMk1TNgbYdNxDWx
bqsedVz6qXmTVm2NEAabxZHk+JjkRra8ih4xNqnZJX6frjo59a4t3PAeNYraDiEEnGWF7I3FxilJ
8SgNJg55/jaADdxYQb4o4xlHdF3xWruWs3bVtMkBc26AP84brzUZyJAiBsFx3IJgePFS+16Py3D6
VXtsfZskw0qJICKxf0h8xn1qf3cNtm8GruvedMm1lQWOmZ5yrQiJMrYQ0vjwfgjZid4sVApjga5z
mKpHM22uTQfGBDZW3TPo7BhY2QO/cGzviLeDGa/sdjsaHnNNs75lb7VKKk9sHBnRt0bjsYJMyCdS
Zl69Qy/CeFQB3E+tY8tWXXYS81BekTbFYMuRx6bxPruk3hIGdQekr9gI8r9j0uFXUajUpidVfef5
ww3ItFXkLWADnrrb3knRtQPz2xA9xBzHUATuuOW4CR3j229Y8IV6JEbYYTMwoFGSkHXH9klYMyCW
QuwrYe/debhkcflcjuZOWDlC9Bh5yNTk74nLZWZUb4FZpTd6HcX+yq2bBzTAT3AaX6YFyyLa7gk8
yXc1eq92ha6G0XAB9MGLxgtgS5kxcLU6pKyW512qGhlN1bFJrVjKeKI7ZiEKlcTbDwkgjASl2jtb
+48gyp+8uj+PHvlL5oDANT90In/PRq6JVHU7u6c2cPQ5nhERwWPfmi1Dray27xJiA5yW+zNDTpsf
6LpRH+bs+pLBQ2JPqhT35sekxo+oYydIEtJz51eMCRI2vkX2Pcjk2WnGd1DDvylLWh05IMCTYy+K
J/arbOTM6qHGVdonBtvxzOKLEz+KGUFKNSd6C8ypB1Ex70UQfXZ+d4x6bDlMN7elXyD9UPK3Ex0J
2Txhga4jYSgF6ycTuYUhBsjpZrkJF4+QKu+zCMaMhTBiiylqP4Joei+6dBmQ+cdqZE2PSS1aG5Oo
VnHCs9mwT03e0y+HC5FL2odFR93UYbmqZXZS7rdZYDwyh7eeX+po1q9JnQGCmvKXoDVOnHyPSRsS
idBL3vroatWUCa69V+lwGKtw1x0gb+9A7rkcEkglEixXq4E14Uc8sRjsZX1N/EW9QNCY2U3eZgzO
WVU95j1AWJZCmFS4ewc//M1zQM3ZAIFpbF9RhZztQN31PuE5/XBfq+jDLZbYrIAxVDrk7zII0B9g
9lx3M0MtRzAbnrk2FvbVikPstWktwgXVCLLDPHNL7kU/zUeYj2FVXPEGoLbBDIRnhtulf/UUY7k5
90eAMtVtnjIgweXDuynQczoF3FEv/60X40qh8gHpNdlXDOIPbcxWBUGPxLWAxwDdeRnpE9ItIuj6
8AMbzIYj194R8bOTnb44bXBRVQ0TKkRLnyd4vlitOwa6AizURYY61Y+kQR6Ry5Df4U2WvI1S4iAo
UFltelsGqw4PO3MWNqvFI3pqUpYyxExoqFdu1yYPSm9V6KknHnBUkvfBjzn2/RkM8hrqh3vwQ/Vk
iIluLug/0PyupslIsMv2H20X7CLts9VICCALkMzlDGlatiJ5RV4csnluHoqwBk1gE7E+Y9eHILXI
QHBo/+gDApcU9TVP8F7X6MCpjSFw4euEmJMmZ4EfS0fDLWHdXC5N8mBx/Gy6nnstDDPWhM05Sqo/
2SWMxy3W5ZnzHHb+FcHJlzWiSplJxJ0sTEJhQhywLC99BN6VYjFiyKaD6EoJskpb92In2Qu19ovv
OfXahSSCTHf8ZirFssXX49UPeNR40wbU5mdUJzzNvXsjShmPew3S7Ya7YyDhgdmtqwu2TURcrYRP
DeblRANGyZ/eBUKd3MpqV+zdjZU1Ds9uNWwtG0j4VBg8WyV9sNffYUNl2Wtkdw6zcXauX4zEyj1r
ttummdlizrHeo8t1QIduLL98RkH0RafcrN2MzO7YYuMvuWiMPzu0P5MqO4Ye28EkVqdaXIvahBUV
IybOCwrR2QVh1WX+OsCUk87upe2Dp8Lof1ntOIE4J2O4RfJOpgYCS6xGW6WjBYEnEJE072Ob3vTl
/DA7DGd0/dEIA7VqgGgMhsxzLZCMjnX47BPUsGrMiLoTUz5aWQzgPloOE4QA4hTWK/OBTIBVUrqf
aV/EKz1MAMQ8eyec6ck2MS+l3IEx73AmkmiRnP26CEo2OUAZesTY8lCCjB/w6tj7POeSu7QohmZb
WLxPYiCueCwugORxxnk+OYNTd+ky99WAMSCwkSFX1W92dzKsnWeOrAFc41FU5BQI2jEOqQpjoI8P
dHrxF+/uEMJkzzjYDOcEE+pdx86X7RnTLrT1I3zq7aQsoFhRDraxpSJ0A67+ypiCLYUJ3MA4o6By
eFgg6asy589hXbHyxv6XpfY/5ybZCa69nmzzPkFdv4obuckCdvdGwFUiXfvT9f3fhP0SVsHq6NjD
QU92wObBemjcAOmUFSAqhj9mZkQg8w3bJAHhiwDrQFA6i3F7WluIIqWlfeqAtF5bARIexB0Azppj
G6qTgUAR3A3Qrrx+TnMiKE3vRrfAmyrq50EF7OAtuyGRcrH8pZtV1c1XRgFvtfiZkCTVBVmeLKzw
iXX9vSyHd9kN30mhDjNLbc+2PtB3whB0hozwxWYVji22vnlgIcDFU4tHncn7nmXoakqLi8axZLCj
XFVp8J666E/QPz2F6qEXJotQWnd4vUCJTei9LJUuuSvOwmLzSdr91ptHjBqmvK3pOjRgCSJhzLtA
DM+2Np7NoC93UTw94HDTG9AG9wWpPVqnIYjL+c0PHnxm7YhMCpLV2COvlUopsCkwPYkvKbWJHhzc
G2RjK932eyVj9EO4nvPnBgfojQlkj2ty3daxsx1Ti05MI3jDb0AAju0xeb7pIkyXVofPL0rmbdDj
PSUMYGjMNyPPbyCU2vtwnPbVGO4qnWN6aWSPpEp9xw1cT3J8qS/whFNgLEEbVJV0X8OtmR2ppN2j
sShPdBKgkNEeP4YYjjwA9esEb2XjoMHz059Jxm+xirfwTsnz0L2zTgMb0dX0SvRzvg1tUk1sf1Vq
CG8drhYvZbUn+resZMMesu3chCmfWuC1aGGCAbejhYVTHvhn6SK+8rLnceTp7VYIWmuAfGvtqXXg
dzW4v75EJBTciOqnDmVEfmx9VVG8czI3wfQ6nurMhvcawtZNe5o29MiN+k6G6TlDxQZDNQhWDXc8
mCR4Wk7ArTQMBNRPuwDS9EQyClpPBe8si1iFViHQq3Arcl0DpvVYDITMQpLkpwrzsynRNNGCubT1
bk0OHklxY0UIO3X2qq3sn8HB1JE/A5Yu9wjfPiRqFjkDnpuC4pg59U/FDmgnq/wnzbH6DnrYNVAP
5wihasOXJXGCaMf5to2DgwQC239wKxJRUX4mdrizXf0HkuUaBvi8Es4oS7bbQsuXwBpPU2ug5Gjo
4iuCOHQr0JWx/ZNsr7LA3hvLKDyup3OO6HKbJ2W/SxAweiybCZQaXrhHUYOQ/bsch962JS+G71tB
HYw2UNCOVm4+40E1NgnbvxfyjEP0xeG9in+C8bXxnVf0M0+y6Kk2oa646CzWXRgmK0QdKJLQUkq6
BQpe7k00u1Wzb1pv57ybpKI0lvMyFr3BG9o+VLx5DAWdeyPPpo0SzpuG+2FFgCRntFp8MkF0xkLw
FM3ewVp0byKKO0phQlQQjPj0sJgU8Xf1TsEcDtejtu+COLqvfzl4Q1ibQ+Ocx1jf54JOzWvht6cD
+DhhvsWgqVeTXV3dfHga0SmQUJvcpUAUnQAdmc9OVrCG3dAEwkOm8JycR+sTKfWnxLncmVyYmfsi
Y+/R9mDcRsklJtI1U1hQSAbpWu6WCOu0Dx/fMd965X4ZEkkIr+uIqWqHG3cJb+f5D2qeIANbH5v+
mjXepeMACATBMK2y3sOlefWN6DwTpd1Y1TmzvZnBXfddN+OiFXjJ+wYtQ4xcawCoY5ouYpGQq4Uq
pi+r4DCbuKlcNshVqL5Koe9rEnjhA7j0NP2jJPAYkUW3ZklBTbWES7Kx5BczjI0o0l8KAGJmTVut
RFp9Ez97SN3spsVbbGbuT+y3zKnatt6I3Ip2Y7K3p/qaedmSX54faz3iJzEBW1buZ2Z1N63NJjZw
iWnJ8N+myvmKw/K+Tdwtv8KJBEcJDaGbh3NpQL/JPKQbCfiLwXkIlYE7I/ybS+PJXjxrOHaejOxD
o3FwZ5uABLOm5rLRdhb1xlHWt+zV0Q6SR4g4hCmX2Y8Klzc7zj8mS78CNuYIc3AadxWvORmuUzZc
qjR5xELxSQnxaS4yZ1npnVtPH30dDSvf5EFuFAFxwDNZVLMtkTf3/0wqx/3IkblxJkazZmLfoFpn
mhB/EBiVLDvVc5FHJ1TQDxC7xUqaxvscDWezCW7ioLzYHOFAUfaqqpAYDDaqGrVNhuQtyVux/mvc
+tt18q+wronhsKv7wmhWSNg4XDzcMSHmD9BjczlsQ2yvHhO9PLPqk5MXj4ghV6VEQ1KifpkGLEyx
Fb6mKapYt4f8ApOQ4D3hsKZGTG9U0d5rStDQazWP6UrKJNvNkTzlVfnpieYD6fitLkJ/m3Cdcoe8
4naQW6PfBGV1SXo/2tttupYDmRjSKNdOOl8NYlnLXBN27Dpbt4f0wyPP2Lo5uZzcXago9cHVKMwX
PfXoY7FbXlTtBA8jub4LpomunIqOq7i8OPkLBJlNnFd3bazeYo32dbkE56khHpvyaBd5XCjM8q/Y
/fZMxN9Cqa5Mbm/DLjTpEgiKyIkId9P6lIviUcX2ezF6JKuomLJ2qPc+SYexgHSuy+QR9QLPYZOh
DMPj+kA39gj2961W6Tfd79PgK3WU+EGccl6CAvI3tz63dfhOedAf45gSJWRQfzZ8sW3RUa0R22eg
mOxDawjGeinou9RuonMxGedK1saVXvN1LJjtzr3ctTWkM5QWS5AaQhwMNUzGRZ4dyvZSVgYLAv4D
GFbGN33vaur1k0hC/zDOxrWmKyeOLGOI6Uc3OhloGglqdKbOWNcpovsa6vHUFdaNkaNlbmZg41Em
adT82NwXobWfpqA5ukTCI50I/DUOsOLBmDo0NZA59v/88b/+LiwOKfflEhEjc/IM27K2eVYplza+
qPZ5TBRJOb75Irmw+Ol3nsRT1QTTsZJFhuNgia+1VhYG6pV0euPA69nNFoVqL0ImffDqaW1e5rzt
9poKvR14humWAWSiHuux+uwVCKjE4+kzE8klLB3sZfgnJUktU85qqGFuPHeNRi6JiqDDm2L0k8LC
RGnvDdYvbmBuGirsIgy/nFSAzfEYoUNVEgEWecI8eE0ex5IP9m9YSrbYQLTpH2Qov+PAxvwC1n7i
EA778OjMyRlMPejVwH4NsmuPFAGP8KVZflyybGAcj5zLIf4YAv/FFxAx/PJAsiQy9Sk9z6b3UNS3
dQqGAWXNYxnhcMfIdGxrwUhT3uJhXLXS/2lHoMgiguTl5vcERi50x4Kx4dieBOBmXBDOEhhfTtve
VDe9RvfYRM24qiYkawjduK2dY6nFb0BE2M6En4JOvMliJqFeuGSY1x1XliNX9oTxDoTUbZvqN9jI
lENjiq3RKf6GZO4uKlP7iPG26dIpO+TU814AYcFVtQ1i8y2Z5CWI/lBBpSezXbwINJx14pccj+lj
MbyEDrYU7dOjxRHy2Arr96gqVMIVyowgpXeWyPJgyOzTxLRes4DTOlNA6jJGLNCg3L1FwEnP9MXT
4kqP/eSZxWtX+PnWAA280RYIisiAFebb+2SRwqUoMvkQI5p28yCYHDKkQqfJ2BPj75yzK8HSXJNM
MxvedXSzbI8yiO+yTw67sJ3pe58zhsRiYFQZapYrOuK7uoXxpkZ6OMOBsFTmhGt7nrUNZ/1k5RWF
qtPgLIb0s3IYWLn1T5Y2d21QDod8WtxFOZ4RWxxVoQgqjVhMdTPDJymzz54hH0+bysBsysQsr+Jj
lOqlgLbfXQ//K9PKaM+/bu/MAs3SYCNvW1ZP4UfDhAXjkkHtqs4YBzANYqiMcmh6FCP3IZgXIHMM
O3vTCPb6qsnTWtdFT3xK6bbU/Kw9PD34x75h4pfM/cC+jAsmIKAeBge5NZR3q7HN+vumYAnUuR0f
zVARoZheIheuAijy85gjRx4Ya1JLEUShsdDQTe3jRoAdIHv2oli74yjlEJO2xGOTXEph3ga1cPbC
7JudnsgraVIMGlm5jW0iJOeIh0MUie40MG/PfCwNaTa+eCU+UFM9szXj8y9nYHNMZMOEZK+8YqxO
31pgfPVOraN3pem066Epk7OS7E+blqF97YzGqeUqhgEGLFAh96SBeAsCYlTdpf6slHua9dHNOEnz
BFQ3qQMHPGcpR1g13Yhu2Qm1prHqrQLflsyI6ha5u1rA4eQoclkYg7BP7BsLxY1Gm+W5L0WObUxa
ZUio9rq0oUS4Q41vllu0q0nx88LbfORHZBO3sJO3pM4K4aCia874a1+Vx3sbWsqDspehoeG23xTj
S+vxihuXH2lnGMzGCGJzx0rG8/WrG7gWUvDi7DOUPEXVvckIhSuKRTefyjbOOiiPIBG2IT/bqqed
03CEWkuVJdn1bD3SENZppA+Cxn1lGoWxtXtR7lkWQ3kudwEyzDjW/Lzm0/SEeigIIdTp9AqO4Vxr
qaEmpBV6SqwVpKBhgwcgMCYz/8j4EwUhX64bfdUOgYXSJ12GHSqDw8AOWgAWjM29+sdWOW/RlN7p
xanrh/5LHmv/gE+JdBOS+VYKDerGbppDX57akivZDXFNcSNBZqkvYiLerBpLUhtsnJ2UFS7XnKit
H+L1Pk37T4/zT1829wFRBa7b3M2dR9JZgrG8Cz/R7vHdwvYwdD+FkKU2Y82RmVPxeMagrwM7Zg//
VBrrbRcb70ErfKQKrbnmvENSIAxJKIT/HWeCnQ5rLzD5VDr0OaSyULHS1+7tirOyGKdsw2P7mDrh
dONhxVkltD6i7Clmo2rckfO4z+vkURm5uWv9O1sYFIbm9KJHAFWdyVR4bJ+VZiPiDfjuorIDA0RM
qjfmM799dIk79Q4bvesAmOvkzqfbpwnmqaj1+Cps2oEev9oqDgxq9kNbufFtBNLbqBzWBtQqQ4ee
t9LvwCPQdIeXrM80aRM/g89Av04ZwevIeFIMBQh4C1aRXXoMP5xnkj6Ytuaq2KIF+TRo3dtYTpDD
EnEs0vSeOOeFlg/dRs41sZMB82tL0/NBjWP4X5e/pjN8KSKR94U3HCzOnn1WVrA+8y8c5SHfi7nE
8OmMbdk+8IpSrip8RW3t5vvYAeMJfzwz0kNhwhZqQ+eu6YL0pkKXvHYa+Eh4AaeaTBOcvHDy8drE
ahiuNdYs0SJkGUFnxf3nNFW3PGFTqmDCPusqgYlaogOpd1NadWTr0ndgwarvzLn+STu0ICpOH20z
CNdxw+g1rlwIfQ2DEwx0/W3prZPC+GbWPnwY0YHtKzJ2Q1x1x5ptHstvKeGDSkFr1HbXZnHmEEw5
7yOodrfJ8sVl+lYYAezy5U/4VL61y+RhySXgUeA/AS4YDwUC8VWGBIIBUbbzjQCyYKunTd1wDoe1
9ZT2Scp1YL52dTxsLNuW68g5+B6eMTEHr0RfAJVpmWlXXTFs25BGphhmaqFVO1bNsRm7Jy3reW9j
QNpqYEpjJiJ2x2znYIE0e24eXMQ+FiXl4/212MRRwnHGeqjs6byyauu0XX/Vtf+Ql7yh5Yxftbba
qwoUAYEJSEq+HwG8oVhvNEN624YTQ37GjDgKv4begkkqWcunvfXieI1E3fFRN2W4j0cM1hXoslbe
FmzEiDsVyIlRzoe1sdOsWK3c6DYV0LIU01boaazh5J63/QjgvAEeFl6Bkl0ij16FtgwdbA0v1iAK
oLLQQwc1SX/J+MuRC4xN+neW0943fcYYxoPEMbH/FDyXolzRCeDNDPVdGuIaT1xHb1RZEMKag39r
LP9PuhrvoXoZFUozQZLeWk4obDus+I4z/4iR0DsHOmv6Jz0u0LnIvxvw8Qw/FbWfgeq/nCKS1+vn
NkNMobi47O5pzLpT0KLwwae5RWf+bGVwDYh8/ha6xSfvWKDlAtshBEySCl6vcvYvWx15xwDJz02d
js/WjIUvIvrEzSveACl+4Abse/IWcIrkgNf9dDOk+ROECPamEic/MnLkdNOtdtgeuCJ8j+9QoHCq
rMNh3va22hi6vQAey/fIMo6TDm/rjgWxZBaRWcRfMNNLOf6n16J0f9t5vAjwBlSppKHEJwzJ5Yqr
00AQ1O0ygU8rW6oz9ii3Xhpj6c46DJvaOTSuOloQk/pifDSm2br0aIHs2uUxkBzgUrgU786vnTng
jGFFGJWamXNlPAx432xSsxtET60fnxS7NGZun7ZQ6oz+k9Pen3aGUsGmg6MciAWHn9znxJevI876
imhxYR09nfMoB5C8za2atOMEa92IXck2fiO3/8xE9qUgKnP12/uh4XMRybCGiZPtvLkDV8sQMk2L
rWGkbNAc/Hx2BRJE4GJjwsDG1uVt1miWET5xwt6kKn3m83+QX20NkCliXsCYlqF/F5j4Dmmr3Oh3
7MaHzpa/da5e/al7ZAsBhTQ1CJWXir0z7rImpB0Q1qLeYY9q4Ln2BHgjMw78FVmKDS0/qT/IjpxT
3VhfVjiAWSrRiS3brFKRIkGnBiysrI969E6aMC7yhSV3UIl6r+DgDj3jzemTv9bGiQ3LeiSiA1lb
iHu+/S1l90pINNPosrptBLl2PDk500myDQ6F0JcRoATe2YHlybb3EyR1JumXEYVqU8t86y42Fw6f
H2n/stD0t/EcXEYkaZvSEt95Ed1jFo5vYAjdjO78j6H8UgMIo3Avzh6gwKwkultNrrlFNke2KoOf
vvT21jBG507VzS7qmgd8YFvTJdemzsRNS1MaqYbI5x70QBE0ihMeI1n6G0Ncw7Sgjk5p8LrBKQqP
KQ7lLU2YF22NacACEQcnJhvrsSuX52BCorssn+K6vXNIpBmBOvBrJJsBH+3GZ1q+bpn5eQBzVw3r
8nUywdCTTnZOveY+gnW7sseajdXIEmMkggbl1J5EJAAl9a2aTQtqs97hmgCvllGU1d2hKkF99MyE
kxLyjhrLrR/PlwR+9ZrkmXJr1uom8tMjUcQI1VEcWQAYt/BrXhOaxXzE76I7SgAVwYGj6AcA8ROx
0GtSwApBZCQbY7I/PdXcClMdCgKDt8qi3s0V7hDqaoPIzQrW9nCnIuerFqfI4dQck0GyDvsL0DhU
woVYqYNfOalPhl+i8V/YoOzHMmJXkp0cmtI4oowYI/tWpuMtkdW3yUCQdm8d6ygvdhbjAa/w7kYb
MxzjqXZfNyZZbw5os9Z+7UZ4Nw0DU7cAs6J0ug5K71rOzmPopA+CM2XnE5+XtfM+qEm65Eku/HTd
VyzIyEXZpinTSCxwKRYJuxmdDTJK/uRHFDs1upglZd5UxTGpQFVrEiOVoiph2BiUIxIAIz+Lsf0J
U/2TdewqiKKymoe86XtumgkrTPWG7v4nGd3fXldb4tY2jpnXe9MY2ZcRrWY1dO1e/MVIloU9BjKG
Z8atU80E9smXVI4Hk7xbTJnNxlD2OSFgCrwsGp2eB6Lb4bU9/6Gl3jZmzQOja9c6EDu34QlrDl9I
1u/y7Es4C+AgOzLUvccSZvP5Va9zGGxa0AdYnaznoGpRIwXvcY/rnE3n2QCTsEJo1yOcHc9u4T/i
tWLAXfjPZqvPfVjd/oPy//+pB/+31APX8cQ/b9X3+J/Rb7X5VJ//7bdUiZqunwV5CS9JG3H7fv4f
wQf/9U3/M/hAuv+yhcdf2S7jExLB7P8VfOA7//KoNqUIpOv6buD8b8EHwb+490giYDLqebZlkkbQ
0eTG//4Px/sX/5vjm9KTvm3b3v9T8IH9z0+pq3yKqvL48+//4Lfi5ztS8n/yaxCmwAuuvz8fkjLq
/v0f1n/HkVpRlUTWQc3NvRcwXxNZmW7lmcwkOEUR8ib2unvZNPt8lie1CAc0hMeCtQjOWkzkUzr0
NwNRXvitr5WG/GiPdBQjSeNV3ZL3kgEvwPeHuQ9xF/YpVKzPs0UPBmhlEwQxvBloK6QZbnJSKUNr
fJAJusfev2nM7tGzn2efVWxHaUdle8ktzOoyvmZ/89y+1uHImLo2d05gwdiNxo+hu0teWhcIVEt2
K5qolbTrj7SLvsakx2EYY7qqvYfE9s5+11kbZCr0zcfpL+najZAekMOuBBAjpZ4ORE+s0e2SNG1G
+BZt1E5h6d1WpbRvukpQ0st+k0GSzklfWKQogiAsITiBJQ/RqIbJEUzzBs3snywQaRR8c9Oymead
HjYTDX465iEaovShNV/y4MdxgydK0kuaBM/MiNkr2qO6yTvMGHx8D0mo2x2RBoxTly+FuyqMlA2Y
C3ekLbCYVUjJVkIZ5D7EM6Jfs+SBg2N6EY+HAgXYjcfcdNPS07+lxhDt5jTZqzkU6yzh97cdh5Um
lz1lQ/NGOkUv8vI04WUeA1mf68Q75Q0v+58YZXsemHqI5M7uOdzcsAQs4ZJqZ8U62pVBdHAIELgt
TPVTD7qncUiJGEvC4GUSk4VckacIaYU2lcPKHgqLHUsIa2OOEFuyvgKvfI99wab9Y/kLlPJWT22I
ljTvgCv0apcFdxNA+ZveQFsyO7PAYv1MLLi6CSIMjqQT8auI6KQJn7CYmg/0VmR2t6PB92mivBcq
GQ9TLv4PPKdo7NtsgFhgv5C7HaNfAeyajG1wHL1DwrhgDUGdhGwWNVOa/7pD8DTA1Rmi6mf2jS+k
j9VuQE+8NcPJX7Vim+aEXnakPpWusy/98oworsXlXUIviv0b3zYZCnbupuBlwWvI2Ohazi6LEBcY
aG54GPkICkV1BPpwwo9B3lmbW+vKKx7rOe120Fi+xtEetv+EVAW9PkeeJidyudXcUQwbgIZMlJb8
pn++tAUy7tmg8bOxatwY0WRvItaisMHgPKrli2C3DKbIPTAuKG9GJKdt8C5MQM4t8h/0caJQ35nv
7yOFUDFtMQt1wpebomWgXLYgYhB5/hVJ2v/XJZt0KJUqrMdQq35yWby2hYk1PN9iSe62I0RheJDS
PA7hAsSVHY99voRGfkymedi7S9JRt6QaZStjxjw3FmG1kYbnrtPYMOhR2BAHRMfTE1tsF5tLWrTE
hKpDCnYfjpfbbVPtzTf/WBxCjC7boUT9UyUwJCqzu297D+lb6l19LyXZPHOvTeMaey/IN0ad3smm
ZVbixh3Cdkg7UTSAoQA5Yotkm5PQe1RVsFORqY6T19/GaQAgzgZppWvqj2kozG0+UMcBwD3InjR2
rxP0vwJnVKp9Z9dqEx0a8Ww0tlSbPViCxYoRJu5jEsUDvTTet9JETerAggub0djGQ/zpx12/6/hH
lgSC2hbZdBiSZv0/+DqP5caVLYv+Sv8AIuASZiqCnhRFymuCkMokvM+E+fperJ68jo7oieKWuSoK
JvPkOXuvvfw283A62Pcv8YLxYbzl4zDAUTCdBwuGEuZnMOjBYyN9Lq1XrbBFl/sJz2Y/+TMSAR6U
1rAKAgRQDinVHDAwy61vcLg1qu+xpOlDEumThG1O+AwxZF3V/9B1TkFu+DPtSlvwLLVXwfEiMnzu
EgJw/0AZzTHLzuYbw5gTRMEkEjQpt4BPpdc9uXbgPAYo/YvCX/Bxrj0e3k0wQVZZGvnSJVO1LYj7
fYjH0WdFCKJsnBm7kfTpJSC7bAG+gAiNtQerDQLSXB8BYKR3jvsmmfGF3zeiqXPPvaSenGU1nqYp
f66QOm8J+b7mjE0eJwsZcYeoV1pd9zZ3NesWcK5/v0I1kW1wBS+Mxt/HyrbgpfXu4yLSbtUWhtzW
gGl2lPpyBVufqx6Dz5ahaUT2PaTbau0/g04OZVd313tEi+umKx0My7dN9lnS5Q0KOwd7w9hBC2pD
551L+xAwZzvOZjORKjBATs2Hs0pSZ1MttkIG0NCiJSh3woZgSQ65I8dZCeOBJDTGsKgKOSMPPHVT
DBbYNe7oTIQ/PWoFYHaej83E65HN3xkPzD+eZPLjxos41u1dygEydg1i56lbloAlv0157KiXSRMq
zvVEZzkmgMedYPTnVrAXAhKljZ7urtw6dcQ5bfEn1FE15e/94JonQK3QopgunOoh03QD+jwKGGlG
BlaTdUwkCrpfJMp2n715M6OJzMFKMwIPObCnYyym8Y8aMXn3UCGfpKKT2qRQoPJm9HYToNHDUNON
mXQ4PAtoDnEBu6ZqLjCv6j1DKw9hia1XeUKmWGxhgy2L35XDLoL0buG8FhzH1FV7qwxfmFGau5GK
jHVCEWscWGJXGLjYLbzcZ5PvFf37Ay5htfYbtWVRYsqd5k9Jaj9li9LPlcO5tu7lTRkxptCMWhJK
dXVu6L3SEMxuhTLTDRFwL5IpomE4b/GQx1+94Eicghw5dxa94ywnH2g5WL6rD8G0qAgJLlQvPx2+
Gd8W5mgckqUv1w6j423GUYpEjEJhe2fIZXbZkUBDdMW68abbCAbb942nbKzDqzsGyCV12x3pYTmS
w5ZmWDv5DgfWmbu6qI4yzgp3jOdfarq/nNdh6wdz8W2o8OYYXnnJEacpodELBz6hF80JmYtDYz22
D8qfzv6gPZJEOerU0r0siBU36FDU5Mh94AK9BhaBFcGjLmvi8VMtgXyy4N9UdhuuBcGRFanoVayd
Z27RYUm8E9XpwPi8YfhiGR86Lelkh1X5CleC9N5sK/OsO8VjjmFo6hcmpc/J0hn4QkZUSDH2F7xW
9dHu3WdhIm9My864JOacnA2PpTX4mispnygiTIDJ9HYVUZBZRsO9ycnMaAxfveq7okh1GTbqPlWv
KsgFayZak2VpkYHxts1B3b6W1sfCmGInR25PDTos6fyzVQsaO4Q+YQfxXSxizErRAS3PA0HkJ/wG
+XYwa/s9tbeBo7xjODDOtvxJnBoSTozQZvNVQ3nKAAqTN2Qcmh5anEYvtaGvRtIhSmY07EmzbdzU
OY06IUIBob85ke7s4Ax8bXm+VmEo5nXiye+Ow8glzUa0grTyd5mkI9Y7I9OnOq336Drw1enuEmZ4
R5aQpnkC379FXXDOiV46JJusM4pjk0E2t5vMf2VW/sXS9+A06fCaTsPGYcbEj84TRxXGGHCSLb9M
i5Pflr+yrDaAmdOnWDIlPvCt5fKLCZumuaBxNvUmgNrOxYPMDnmZlXMLZzqzLPhIZeBMRY1IvI1I
m2FL3dxtjR5Fw7xI9yDv/gsDSf3Oom0VLTnTR7ufree64dvlFXY6FIjvQ8+8zJR+80rmFR+M4M/f
QmPKpFP+2i0g7BBWGJPfvVboy5ggTazq7dJ8knYNXNoy5BGvjQ1MyrOZYNc/ftnpgwTnjq+4EkBj
2ldED4C0k59s7C6iLiPYAvUjCl4viueGZn2K8oaMBciNBSrCaeCgk3nqLSlzcx+DE4qEaMixWMyt
x2rHMoXSKoYrgEroT196JinBPsVTwnZO5wCbjsfTwXU1DHj0pCTE+7h7n1FsnVwpOcqBYN8wnHb2
opxd6LoM9rKEMW645JEsK6wKyg8+kjI+poUnrvOs0Y0EZPfWPQleYQnZwm+nxzrMvvku8ZEA3gBb
BLo0ZP/2xUlA46ThiIBpgm4VT9YHU1uyBeRNTqCMF6Cfu7pMcA6YZr+3LK57Jt11w+T4ieEEY3Ey
mPBLYMEzIU9sisS3tqIY/k5OnTznOaMi1APvVafHCExdscchiMBOuvtlcc6kdwyQA10eYxE+IBGM
nzQR2yoRgjfH+Fs1Trb3SEkGmCMzOCNVmXc7JkTLhgeNAK/BQL8iR3cXzM2uiXvjbBPmk7F99iz2
dL6w4GQBEid0Q8UxScs26rmiKeSQM9XXhfYgJyM7dx867EVsEoRhqjrdV0L8JONibfoMpaYZkoSp
ZO9vU42rxFBlfZ4K75qq4WUMm3xH5QssWjcYPzx5atomiAbbrvnO2E86Ge76he/st85fEdM1a22z
i0K3yi4sN9QbjdXfugwNxczoeFVmAyC4EMsFvqYYTq/fRL4sNcbgNoy8WD5OZaAe409aEChEwr6D
Au0h6JtMRA0lw/Nh9q9pbww7srP9B5hPOLw9JhauzjFDFedFoNphZ0KrpxBVxIn/MTvJtuz84rWK
zYuBz7wqkxJPWKu4P4jlF4KIQ+5axlwzGgSJyPVYQSHP76H2ZNAdKgh6htS86iNb/lhCpF2Ah6h8
4SJDPTYytBKGz4NJ1nVaMQRwmuHPotz2CMSdT195350E5TO65DL7hKUcjAXWFSSVED5QRoY4Soyu
99QV6MmnldDIZ/wrqfpQ/Fi1W2yNjOR2PesEjiBmN0LDd/MdsRKgx9wJE0lXO5dPKcPydYNG+R7/
MBwahtHDHNZHQag7jW1Q7sKiR9fm48mPxwumZSz9S3gNi0ydNTnjRnkTjkqevQDta+taT6Yhl0Oj
65vR1diQQkmWD0K3MwbIU5lR6CUuZuPECy+JwEVBoBphT+l2Hlz3aPi/zXqYjzYa/Qc/a7mXRXsw
6+dR9c4h1/xRbMu18gq5L/E97QMbSHhrw7SXhreZeyd+celW4pmu19PSfA1lzxNkPVWdn3xqjN3E
g2ymxH7sNeRaq+6qR+br2coxu3ITCmQauIPICoeKyopZTjtCDvB+S3Wd/J6nd8zMHcRlBjiIZeGV
wRXqFOJltBy6DoZjljqRVVsUiEH/MoczGoSBAZkHRjkydWKvbZS56wrK0WZwsB4yOsoGkX2xVds4
Uypm+2rEMy8RDvZuxICn2yOKe0UJRHt5rulS2/AHUZbYB++VhKRpqqlcWtImppBwLFCzHpC35A2s
I2VNwftkc703bAEPzQ+evumK970kgkj/toAeJHR4QaCLnTOSbzKn7p/WDP+IYrLhFpS/kNZ3exy2
G9QP3pnDMIMJD9c0Qm77zXH3iRUChQ4r4ouQHC7hQvFqNcg01MEG8noe0NZy0mYmoCyYCowBGlS1
/TNX4sNlXryv0yOlYHKtlh3uTSpE2yw+kuGxtav5PZawpXnnnGhu3fJWOqBrajnviWs5aa3ecLIX
awt9HjkiNeNuA4sKGSQPXWdViHaC4FpjoGOAuZeiH37xJVqafJUzCHpOMgehot4YY0L963c88XrE
kmEzPqNcuqRpb2MJn1MAbZB5SJ3PXa7ojC8cy1f36QHze0C2Idd325TEpXUjIPJ50pSeyPLjrfqY
8TNyfFebsbOaiN/L1jTa+pVRAU00Nkz8RtSWpCvJoWF1GzB6gKDfJbDxViXNlQh3P6xHzHcwSFEv
0MAPV9r6bpeyXj/Z/vSuRxRl/lSzFSq726nFXHHL50c1Bu4TS794KkoP1mXBRump5hr3dYDRDZ2x
bQRUZKBeW+Sln3ai9xyoii8InGv37nhQaQsGMXRSKvUej8LUwrdpE4drSyemn+ADWyb9l4AfK/KS
+DeJ2sVq6bxy5XYznVTyd/Y6G64Vip2n3nAATQaQuyaHtocZ9mq3ZPzQXmqY0STmnrLGSnYdjxwG
I6bWBFY5zZ9Scuq3IBtbbk/oPA3WJ1eqcTsW3cDuj4IOhLE4hx4hrj5+9vUQ2N/FwlClleeiQi04
s6ErwaocALXz7LIG/hGfUqy2xyyoyDVR5YuAWOCYXrpRyn1Ox6BmcGYfu1QhoRIvdYuotzxMOde/
TW76/iXxqq8Wm/NVlDygnPo80lGLcRpA+aPUVL11CY3IV4c+Iy9xarFlyiRfAZ882+RclIjMGcFb
pD/exTPAjCPbC1H6dw0yCoMnDAj5j6HxPIbtuwVcuVXzN+jgr06qbRcLJI9ddelG/MANsTpLODDP
0c4rV1mjZVMXYTefU+zuGPdsC2bPC/sgdQ7gjSpwIJnA2HLyH7Sj7J2vYKqfmiB58ezReSDCg+6z
9Pq/burh56qTdQAKlmBxk/ih2b5M/ziXYqtGdaRt3WG9wHBeQfXmPX6V44zNqX1NCldGdWq8IvoO
KTtVQusWrvSSJLxy6pNQAxlpcUbpj70WkTs9AA/PUogMdMrK99GmsJYNtD56Iwb1hhjLbTszE6qQ
AqACIP+rXj7t9ClJqBSa4oNn8sstEXToikTZxus/h8TFiWDFb2Gc/cqRnWzxtx6bWY34hvzVyAZg
u3ijQeZFi00Wrp1ZNzHTOKVHgfwENF4OENO/P7xuQnvFuPkWMy8xOv6R5tubnFErk6NBEMPkAlwr
7a2LUAgaRvbq1v3eLgogfWLikFkbS+RyISPLYCzdw1Sr6VnWHbfPrLJPRX8Qz7EXU2I6K9RFjJjL
5S/hR6dcLpE9sU9a0zpoTh5EWVxQjDyJlvF7/Mf0L39UMP3AMqFtTPsA2Ce102zuutIQR8ta95Yk
n3DowxVqHI6W7R8vjb8WD694N+Xcp+JRZYG/BsZ4pGZAXXfww3ZnueJo4/5YuUt+UtJGajpX5JFZ
ANZQrfKoIT7Uw7gLRkHKWt1/xaBMfAvZl7lwerfC/jgzDrH8fOeGpOfpfF3TZuEwDV05Iy6rT49d
0/ySPoXcgs28gwuBaPwYjsuPWZQG8ush3JBHeBRj+iPdsd8z2V/Rv3vKzNnaWy2M7BZ9kqtYowLf
OXn8EdJqzGdgc1bkCP4hQXq8LAzuS0v+Gm1Xf1CpkPeH7Vek/naMxzefmnvlGhJka0xlVztc2q6Z
kK43qv0CYIjww/DzyzDTcmgNwFABP9tDiHJwEHS855A3gBunI1Rye1LNbLAiwGxGGThYv+1HNPXQ
j5l3GI56A56AMGPvt6r8Ingzi0rjr5HZ6qAWnrji3l0QDrkHRpZG5lDOLFS4/BbIYOhiLSCHWr0m
4TShZ+ifQh/peGoXp8ExgoNdgHapNZVZMfAgMN5oXwQl7WQZ7BwVp1k4CU+uBiCR96idMZsO28pt
3zmSdZ+Z13BunbSxi8UCis/okQjGYIxQbuBk1pPaGTnKrrAk8NMRp7BqrlR3hE0+kcEQRrYxtlvL
pwvTm/fxfhigJUvafU+YQTXp6hHP8M2bBiYDyGdQrNvkfLlXb0RCWQNjWqA1lyH4Qlm4hJ6OAWJS
gw57WxtPdzZ9z8JrowBUqr4sY3FbTOCxGZkIq+yx7ErgQbbjQn5EkgNz5SJbdEq9Xr5i2/xRNj7h
DvXUinPMD8uNRSTm1jALwr77HzlaxUaTZKXVfVPX88aXApZmD6enALmxRvTSbUhl8Lc9z19WyOJU
mUW1r6gPAoXf3R3fk5k8oqKXa60WsnzGOV0NGFAxHQFg7mJiOZe/c04eNEm7CufadM0VJ0kihHD+
0LUiaRfvAxYG3h4oHKIzXvz2a2rYGEj2/EhIRPZ6uFQtUZ8gdNe9jWiik+JYpsZTlfcEjADTKExr
iFzUDFbcOo+h3fzwRJRo2cnTQ+1qLOXdwJSfSZIjoiKxJLSp4XXUOAWBSA8np2j2OHkRsQd4RNJ2
icq6e8vC4ea1NV67lqFcOQAfEQ4Vuld8VwUQYzrzb3ONJW1aWitS6WxvdDd7J78BKTf4rxCUrIc8
rjHeAn7adSkqemID2OvwsBvhT1iX40dhftWJ1miMk343t7gV29lAvLrohKWpj3ftXnkjx5xxY+f+
u9OWLz4953Uc9tP7iFV9Whhxxul2Ke2vsY7FCjLwq6XBamWWke863+8xQNryyyI5DlRMefFLuWMs
+cCNCKCKJrsq/dCUlWeC61azQQ928YojPfhyFdNGWEpz3xBEsQqbGXudo9atw5QQ7gT/gn0zWCM5
H6KZjGP2o6Y6yNg7zElLGmU4dZuGfLDW5V9q1OytcK38qYSrNjWg/YagWeKMIJAThE2LlNK/LS+q
5YoBXnGkzfwO8kLJLGlH0KCEg69Wpl4mPgZxQ0OtboNt4mnLgk2sfWa4/vi79JLuYJTmfPUG/6p7
1q2WQFe3w8gqvLvSzxi7x8LyV8F8BKeprhghaVUhZsz4e12+x1637Nwq2NNSB5NDdrdk9rYaZTmT
R9lsmkyXB5gP72GXBQ+u/UZkN1Eek/+il/qV5KpnL/PXKSIimXs7WY4El2szf2o0JIOMsvAgzPBZ
Nto8Bi59ucTTj+IuyHY848Lsy2tgcQ/1SQ9ssqaf7v0E09uM9P+IHqH6qAwWJovFO++Dp4nMYErt
NhoTZ49Z0gLhbebbtGGvKtO3XDj2qaRr0pGP8MQ7TAHcsm+x0ax6t6G6qAtQANP9QE/apegwx+OB
iEaTXrloHoNqJJ2ZUzcb69xMewS1V+2Y1IVu+6GwsWNhw2rwhaY+3VYm2a4mES8wErhuqYkWYSKa
S2tSO2hDBjUtCstjjL2s8xGtQDuHnH6WsnoocYjFYravHRG9CNNkFGpYDG6pt4HB7el3Xhy+QL5W
5zvXqOyUuRnjmL5D0RywTd3ZPewJGQq23mfsj6anaBiPtIn7KkPgsI1izcidY+ZTepnzaTGYiLZo
lGnrTiDH/GI7WCx1ibgfOsIcMSa2jF5ekZOxtkNc2gJEOC+h3ZFZY7M6MQVgfEANz4OZDD9ZY1mR
n5CUNI1E+BHJgx62Hx/H8Ec3OK4z0o8wrFAUOyMMHQ6Vbm7/KWbK2HxhPJkY3pvI/qrM+TMu3Qnq
vrueQNSvA1mhjm5o6gUpVokFX1A7Wv7Vl/4etALOZTq0YftGfw0yqTO8+Y2l0fGJS8qplFlL6VzC
EknlGP/O/bubtRLGvjV8dHQjDhuQSetW3CyLdbRHcBgswY2sGpAsuP9OmHj3tje6nIw1vc+u/rWo
jKPDksudJvwVy8awbUbCuGLKXWSVCRzQ6VuTmmHpBgKD/z35in578Q0NA+pCG+IAW7B81OYU4bBH
x5kuyNwVgCrHgYRQG9mjJlEqtEGxdvoSmDFJenLjxfGTSOx2q3Po4CqOunFBzSmtCjl/kEfFPDwZ
8j65EihRNTFPKK5sxmHj3loc0M61v8VP8cfI39uGzdlHpN55zuOST+laLXWE5oOZi3Ol9/sBfIuc
Lg6XPS7DCZpSCBNip8UTuSTJx7R049rT8HyGomNQzal+G1Qm4DAxbYa0eczwTxg1RCJzHkFngWwx
8fdtE2zfZnULrwsyt1cGXtj4g+bsDeJRMEKcc1JiA5cDrYjjW176Ac3Oen0f7T0kWUvTJ2+3PD5n
r+0uTGvx8g/JzUrlOWgBu1jOhA1NkCuHOYkSNlvbaVjsVdq/x0GwZs4x4gLjBi13jgkCiC2kkgV6
MfP5hGCkOl4wE/g0MqBKA3yTHPwnjzhMVte66NeofIM1PaA78SWgO9aNO2Mk33u224uukw9GfsQT
pV91TsR9XPmXIhbX1rJPhuncVAsrng7dWZA4hMSIXpACDRROv8qS3JFmttFlgKS1Ck6AnqmHiCTQ
CoAH71vFdmTMKzU4zQdBM+J41zZRu0JjV/2o14BIcQnMAOJ5IradaarIaVUTJf5obacAu7WXeFg0
/VGjjveAaJNARdMkiDjt5ac4mT/6YDgDxCiObakOk7wb2QfvIFNrl1kcu9xpQoJS1EfLA5el0m4E
h+g+qjJkbsD8iYhEzHlJ1X+phMNTQlgyaQqvXeztpxhdEuYlVNOKXXMKgXpU3/c/TUdU3KjwoWMc
OXitae0BonzL+OR3TE3j0ZGAsuW6iHOS8ToN/ZvJaHNJjJd60OOpaOwXc0euJTt5d7YcRhV9HlZ7
lfVY9rxbmJbTS1wYayvJ0Y7jg960bbKRQamxjwElaqSmP6AlndnBMsAM8QH9uTkvikHAvQS2/X+z
vDTiaI523cMnWcrvlsP1ypkRmXtpVCjCIoZJP08WRZIMXcgFZoHe0vSQsveiw4KXhevGRdLU5xJi
EmBjbhtRBxaUsjVNleUpl+rsjzRF4zRJobM8C2Qfa3ribVTH1TlO+oR5kW0R+kL8Fu51G6lGpRFI
jXl9Me8BhRPH+1EWy8mOp2POPVmJYNwEkg62U43f48zYGecRlyiY6r0mQ5Led5Q7+FkcgJOuQbKI
Y1W7vsh5z7qdEeR+hKOkWcvPOJ/eFQklayyyAEOCIYRvdCgSsuy88QgW4ZzMIREkBIZv728thvYB
SRDEeDSw8WUA5mP23AaRYse9HxpmAodXYF5qTXT1bGpv361zHBaPHoi5zkQSG3Tfk5WbD5zXizWq
+O5om/KiMjq7yL7/uPNCeLM5/SZj0dUc1ZxMh9tCckZ2Gq2unrFrEEntahsWRGYVu4whjK47BSmi
whaACTI3nJH8bBPV0Qw6UPs30xXblIorSnC/8LcbjZHHSleLGC6IGdO9HacU3yQuDN2lcuiL8eY/
2869dZNUO2cYjsoJtn3BUEFPCe+JTQBzXRXZOsPmg47PyA+0956zuG+3XvuqFsx6d3wrOy84Wjgf
Zj+/hqV4zWzahXMGmhbEpfZpGhUa6lbvfxOElez0zzB7HzPTBwS7yHfG1LoVJSZWMdMXCVPvJwkK
CwNPi7uzbv8iJpqM+/C2QoVcCEr2ltOIX5ev/cQmm53tgOg9i1md7M2dCpd9kXrrivEylVa1AHDI
pnkNyromtLjChjlM2Hckpp8KXlfN+wS6uPrIc7TvVfa7ggPe4Vg+OpjwqpAicGK76umDEkWV70lK
mN/m9tx3s/4SiYA5kJvILPfUYiH/rXEAi/rcmvnJpSdPh/m5Cuuro+wejB0M744fwJXYXEPpcPgM
J8hePq7sWvE4UXZ1Dw6Bht+dAQm/7uy1YPXaG2m4Vc7fLMjco/mr4nwa4R0kxrBBuOmVdoLzqlAs
Ami5CGCGBCS6U9LmlDLWX+BX6X3w+WKRhL0dPf9DuWqblp71ZBnKeqI7Zz1oSWPYYSzMaG9ZxYzk
sHAIoI4jlNpJiw+TSFKGH6ZJKMicoMd2R/FZWuSnFPZ1Ch/TobLf2Sf4uTNvIgWSwAWxKHoqpNpI
HzVVnsIJc4cWAj8u+Jr72uT0Yq1ecVoKWcjQnZHwlzlvg/6KGRkeF1CGQBrVlaeo3Oohjfw+PhVG
R3Hq35u1DJr65inVi0d2HZzilvPdQ96l7wBmLGMoX7upvAz0iTfVGG8qtpl1wjhvBW2BLD6cvrhD
n1FGPc3xDMK+wFxdFrfZC866rT4HHwugR0BwLmwUKzk+Ao9QCoBHjKPme55CU5Ay6TgYIRBclbGf
R373q8/u/up5RRl+ED3cSHAgdFIX46qnnBKyCRl2JzmmF2cjBgKdXI+EV2zSPK9uX2yrPKTAKsF6
xkSkogkr8DVw1htDgjqXM8Zga2e6RcKb1/Jgk93UzyQ4+uWyL5OYYtUWNJcVa6pGcLga/PpHs+Ef
SC1/KAyQVyqjveva1XvOukhvO76gRqkfRpOcQLoGfVfu4N9VOw9Z5T3wed16IWjxKttbUH6TcLiY
Pe+Es9xthqC6rmFckprh/ZSJbre5jd2mKzXrMpfb6Wg32RzUV4uPM61JvAQBcebfY2YwDPQtzT/y
u+agocGS8ArO5IhCL4KyEIpIao+VQBhkw5d/4izD57GxJ/MTlxHTuWVCS3sTatbHzu+GvVFYuDw1
9X25gN4kDit1oBvLMHCJQ/PQn0U60zVoCm1FolrgN2XiMRk0Ikb6aGypHOAqZHk8dvfU7IRcm2LN
CIjTGP6Z48LcbJ6yW1OVnLuIobb7b6vDcP9PDwzj9h9tCbBfygQ0cSlW5kbE8CZbtBN3zV+VpvvU
LeCXZ9afZS5zgiDuUuUsLg9YDhhveuMewLPYl12CQ5IBIQJu0gA6s3spQrvYFIZFkJvJ8/JvoKYR
EMopzg9mO0U5qEt2kCElH6pN9iIcABY24ABwWKyMlubclLy56bNvWQsT+fjmqKLd/JN4Vi0hiHFv
70Rwj4yGo7v6J7ZkJ7i4CxKyMMgPnmPDyw3TCT9heqb1THNlaF56LeuDBha3S8we+cR48Qnn3cYx
DfCHHof8oYPbAaJY7v99nNjz6UnyS4hNz2NnogmbpRsRFTgQjHNXfwODaA6pHm40u1t8wkQNGDa0
R1PHZJ/rZVxWkBqYpjLJyCNDqKuKm3kLCsOZM5QdbUBeMaach77krnrgkVaeFdISDxGgSTCEuEax
7iAI2NRm+qsJ6t048nJ4Bi6YIsHWFs59uw7D37rX7WbWSMYtbzcS1bmf+ox4DR7Evixvin0YG9dd
VEpujToYfvVdm6VNlG8iigfthtFCMs1axvPnXYnBmMZ/WUxF5FaJmpNEQelufVHvVFKWa2IvvwBD
KsYr1XWwSNkeFQg1XtszOvSMsaj9VS2heWBexJd2rPcpppUmAUzuSmoYUkGsh9jNKbwAgXj2LTex
/GZux0is4Kx+/wIq48ALN20XwjUPY55+eBWSV8t89Ib8SHQtYzc5HbLU2kyC1CwfzYnkt9YIHi94
B18X/9sJpEbVgVq4CN2tIzKPhUvsc8v+Kw1NcFMBwyQPY2vlFqTToVkmB6pp4ZMjcaLMzCkk45yw
ugCslSuQbQ/W+ObYFmGgLHKhr6t9Rt/9EOdxcMDEEYGSg2yFuXNFT+qupU1m76ew7buEkeyRBOc5
278HL3xovjnivgeTNa3m0j+zAaZwD9V8qAum/EGduZt2aG9Ip8d1Wvq3kOOA4EQCFmNbynsQN3HX
nIuKI53nFrkTbx8UDuu5n+q3JXFrcFXGh9dPNmffGL1x8f1POexTffyP1nmmiUo6U3jl4EDxNH+L
/G4OGJb8jpu74BeXh8XcVEo+ota+o8gGwtKohaW8gxziiizYcnQPVbWKifE5IDvdmII3QbFFM96y
iPChldkIQWCsUzz/e6usmG7IaJNf0JgJwXvxk8P3Xv97LP+pnv99WbqayX4MXQcbxGBcfcK8MbTx
yeumLTd2ML8VVgg6aqI/6eN6ZuuRm1kkMW8gCrxYmduxh76jcPkysIHCwP+m7p+2q1GvtPcnxYzN
7OiCAonMjN745I333WH+TCynPxit5FsILC8NbgIM8mwxY9xexMJxpa3jj8oxzrGXpTuHNcnT5a3A
n7CxJKAeJlfY9Bot/0AfYZ/rMmoMBM6oRsuN9miqZbaxG9r70525h1zykc273H5IpLuzZw77HsMf
cihomMl42y4uykun3ENei2jMkR4Z45gL4yEKdynzYaS6028a5Oz7omLEyIb+7wWUDkuCYcPhDgya
1al0IRneFzk7f1aWWoNhI+foUVlCAYIEgURP7KZzBqqhLiTyj42P2OchbHpeN7dGe+XnnFH/ww71
9D82ov+CjvdUp9Vw9wthb/pf7qLQdESA9QbKlGvhe8Hj9J/uIhnC9rYJAUKhnv1Z8C1HmSDruPIY
Js3A6R4yzfNrB8I9IDyBj0867mn2vkPaeNv//7PwP/2fD+M6ViBs1/E5itji/mH/w+oE4QJeiEnu
k2kin/aF222guiA5ys2z3bTPnEhwQ3cg4lBf0QpKOgYeThX1VrCgW67lG/DknFfrBNurOt2V0LSa
bw0xxI8enbKKdMLMnRO6T7BexySoIt9OjItLOUkoDm3xNHUOQ0HyI8YCePAuQYI26JmVdQ8VHYJs
PgQVhdOYl2QxuPltGGwQs8tjAyDwL5P7H1Obwc6ymwRdLlIjthzFC8881iwBoAyGcl9nscESICH9
pOaVGFtW91GLfZEzNRA1tb0rqH+wzzcv0u2IjMsA3buF8Vmj4XXafX3vooyt8WhPDAvLBORn0Jjp
+xJSWnpFtUY6gkOF+OAMGAog7mFPcq53cVNipLqxPMnEqI+pw8Fmjqub0XTBgTYEtoJOW/dkPUJl
u5RlkiCsNXZ2dswlcC7mfb5YTfEpxDj9RhOlkMzMOXU7m0Bkj6Pv04XpmUoguXW2RREjaKuzYI9h
eGGqXYRbm6V0TeNn2CJ+sDa1YX4UYoG8JYKb2xbLuaYZHQ2Na6/btNE801kP7gps6uR2P3lcQZlD
7YtHAjinZRfGic7hb7YK65DPfMw8o4k4WmVwdGNnC213OvkViyBYqOmMUtBYla64mGNb/5DBIB+C
K7tE9Y3QIAXOmfw3d2fa2zaShOG/Eux3c8nuJrsJ7A6wvuI49uSaSXb2i8DYikQdpEzq9K/fp0nJ
ESk7yUwbG2Ixg0EysktUqbqOt6revqBrGSYxQ4+nRsw+pr31+OqILiVTbQq7742vhuqeQA+0mE+F
+E3AbU/qOPqDtZMLPZuYM6ba5kwIqvtPU5ZCT9LZ5IuccZWzP8WY2EfZMD89Lj7Gev6fYBJAK7EE
ClttJv61iorpK9Wbvl3Yv40iWIFh1eePGQZ1LWGDOYeTBsY1cwe5hGZWDUSQbj+73izkDbRYn1a/
Wf0OrgDEaJMN6x+E6xPueC7fu4DqAeZjTPtSzeF1XrDLxhXmgpQ05AYhduflq2EYsyu/LooLFTDm
tubik4H5yDWCq8uMRvQQyomTfKDvmZmdfMg3+d11HkMD4Y9HrNvPwFLvyaSYAmHXmzOZfShXr5kd
mr71p3pwMYu4PHBkNldxvOKu7YjhseE8ehUFd8W5OCr6d0dDbn/VJREgB8Vg24srBGDmfU++yVQ1
PEF3mP5i0WPuF6Kkc+6bYB0Kxb6ZQ/fPgsbYXPtFNiITV/DDAha+Z/48P57CtfWqB4n88aLH1t4y
g2J/Npq9GYdf7gbL1e+GSZowmA/OyjEoHZOZ4et05J9Peiy+jA2XNkQTJnx1NAIL3OjPZpBzrYlY
qisu1PxQHg1m1+slVxVEwfo8heb3fD4rWFtc3APl5cXkFJ0V5z0F9W8IkHPETAWrRPdnvXV0TKsj
vxxm8tdR5K8uZZ6fTcb54vWIy4ktxsQNtEv4QAc5bCTz9Wr1WscMldKchu1Oz1L4Be4/A/EWJwz7
TV76m/zCTEx6Gg6AZb7tnAN94Jt1GCllDK7eZy22FSjGRSB6EVfJXjBRwGUh7BNC/j669MV0dBWu
IG4bjMb9AjtmY2bCyIBJc+bf1+PTOPRTLq05ehPcUShlGUsk9Fq+gCZ+5xGF3YTd35RlRzWMuByY
LV5lpGjHMlNEgHzMQF2sg5E8KwcF1wIZGnjMenGv0KTE4qewfvZw5WoM0cl8IshOQ3n0djlanQb+
u0kG9M4N4/nJ8t7MXy6Ltb62d2+muWERfyUDgG76VWCGs+OShB6oMxffiYIBq8OtT2F8aeI4MsqP
ZRxGvL4XBGdHjNL7m3XO2Fh2d60G4VsW8I4jio/TMAiz63J6OcuXVwN8IBjW3ct0nSk6mgzk4X1W
zLfPfldFmsLvnNBOYmouh5rtaDVlJ+zbJqHkI0+qhA9lUqBlfKBv1hCPenmvYBJ+FDEIdQfjZTnz
owvBvYjZ4I4NGXiw14Pi3d3cFP+eRzdrbsC40hEXmM4zFjtMb/o6kpDfQBEDy/I0/pTd6ddcILK+
MgxxnxUQD9Cw5HLKMBXieN2bUrBks/ByqdghC2mAHs+mWr5crgpuO5xOXwpqik/QvvWX92+ONmb9
bmZvqF9PuAIvjSO2ZRn19+fAO2PNYATIPrzB9xeFTyevUs3/zUL+9oPYffmzal3+3aJfbN73ywX3
Pf3yj6/b9FXe+Fv+137o24K2i/rfWfEXgbI5698PZFVP/C0ZkwQegMUtLAAq8qSKAyVjBpgkQQ3H
AanrYPvyUaw8AEbpS7uuH8IEsP9lWx09pYWDh3pEU9/+mcYHuMkX2dx+DdzjkO1TFgjFE/+ICloS
vqpAxl5Iph9FmrCtrA5aKog9P0AFImZjDZbKiNd5wz07+R/pIOGOoew0LedFejNv6IDthh/UQkvG
Vy0o7VHisJYdoABoAwRBbN8Q4HPw+OjWDqg/DJBf17Sgdcwz/4gpPK2EwAs1kQIj8PnGfd1Sghae
lhUTxs86B61Hrwk9LBkGq9nSd/34fMVBGOIQtKTgDWXQtAHDxyfuhkZYFQnfvt6tk4CVEomdbEDy
ISMSpQg+VyVCpjhaSog8so/64/80d/ikGQBVGFczkNrjxkA8AIFBwN9iyV32XYEJPWE0MISCA0ZL
ZV/vmBlAAeVqBsqDcEbYfDkG/eGGgqYSgiDwMJMwjsIQPF7bXLVbSjDgua5KIPT5RsPwoxSZLH9q
KgGGIGAx2N4Cdt7hRLBK6pYSAl+5HoeIFAhnGITx48chCIUniD2SkyI6aQmB0oGrW1TKo/LyNS0j
3L8wccstMvHjRRBB4RaEgJDJ5g8dMwWYjV3Pg/KoPqlBA/pV1jWSBO17xlh4ZNKEUMJGxNqljR3d
UkKIFbsqQXsQgkWQPBncrAxsENxXQhDEHseAI+HbMNLB8EC67Nfm2arm/kThJI23TQ/an9/4fHxJ
1e8HMtK10+yWEZDBKdejYOsFKJ1IFKXhdlq+55YVCN8Lw0jCGidgZagKy25pgTMsXLWAFUBCp0VM
ymhUqG32uX8WYoPXpHq0nSQDK0L3sgQdSVA0vhmno4BThMGN4sHH7A9SJT/0QqUNUcGXjKtZr9kx
UwC7dUVSgBFidp/xenG4K5D3TcFEZM1YQoTTNLa07FxsCAJgHkdbEMZj2yEMxM79tcAUSkg41SQ4
tFScG1LGztlCzLM5akH6HngaqXMo4siCKnzKfVuIA/II8qiv1UXntCB8vz6mDn5BECJBSwzfM3ZP
E72pBUhEFbdVaAVxZzdtQapIOHvH2JNM7HHkwdUqVKWphaqQrOlQfyK++jSgwBK2qwqqhJA6EkhF
2q9btKIkCbNFHFQc8TJFRvfKSMFoFF0/pzCpfA/OU6IDzAKsb5A3NA1BU0BpPIbPPwTlDuYKtA6d
82arBWpIRbpACDzInWNqbdDncIe9dQ5QwBKcg6RUnmIYT6MFepmHABvrIR5cGhgL+g64h6s2vQ51
HADFjPN5EB6sHlGolSJDhjIagY0gKenLsGlJVgL48vNaT0+7RpogruCSCum/WRxRhiHjlhhDUwlR
7AkKFcYKFNy3AA+dOxASSm/nTAHEORCYO80FoIVDnJFimxKLHocfhYqcqnNgK5BX4FxMEgW5YlYT
IMJAH3YeNM4RJFZUTchKR92qonCNkasOlPAY7EASSeMONth3CiDOgDe+Ik6K2GLS3bMEHs7VNQIr
xBY7C2MLv9uMqOkVdEQjjgMjHwC4rlkCPtsxXaKepilP3yEQpEKUEC0dBEEE4MyB+ZpJdEwJBG7X
QpLjAJKKU4zCKkRax9c4DjShfKIkDWt68/X4Rse0IMzWW//1QlLRlscIuOkBQLHqMzW1EMceaRIo
HND8Nnp0TAlg4q5FFA0YhiF1TKlIUwvXRyawbwp0ZTUtKE2Xqp5i6RzKxkxB4Aq7owVFqAVqNaLO
iJpasGMqDELgNSz0DCdR9+IDIKkrymZnFGhh0GTysXtqiZZbMHRgyJgfWnHdyxoFg/rOuYIkVzD0
n2k6MqtwkDsHVQvC0KXwH5CXrvkF0l7XOEmLIaJFD/r+YPH7fsH2JGnP7NXUXcMaSetj10ApyZ0t
pMwODGDjI8UkFcZ2pKsCHbpmByR5jnZAQ86mAaRKTKITCdrlNH0X4FjsjRBa9es6GR9c62mJT6AH
hUsEObGlYgtUoDlL15rXgiDU1Uhr506DDeKutsD1XAYHSzldl4stLWg750g9/VBxdy5KSuZtnSuI
kEk9kkJSQv5jZ7iauQIdOaYTmGXY4Q6d04IgiLt6RgBXQxPKJoYP2fF+fNDaM9JQY9oNEZswdc8v
kDg620LApBqTChx80EYCZit7poSQzHRCnlnDCqZz40vCTqW6+gXKRWFEXM1vAzQ1z4P1Cgzy+UQJ
hqDpU9QJWodgZ8aybdlD8HYoJhWws12ghfyvVkRLC3Qt6fqxYyRN3Y3qWoSQUSycIwQ4G70H5hWZ
YI10hajuewXKCsZ3bLsSvyDJ0Gq1d8kW7MSNuy3QisPS62G9R7pRfHYApu1g559xCj+gqYdtohNu
kLmt9ojSfvnYutFTP7A7B4evb5dn6s0A9bfGD9q1ovq96/UB+/dfGl2Oarll78Xdskv1Pttf337A
w7duvNfuU+3+50XaL5LiZripXthsH7O+kfRfk+RzMk32N1vqef6vT/LPvzWec+/r/47gctySazs3
znKL9D7PmoKryXN3weMkK5Ny94j2a8Qh449dJZ8kk/QLd1w0732tp0KdZeeTvEhu891T2qeux8vc
JWdZ/2ae3izmDeHVxo+r8NP+JFklRX9fcj077yx5u6v1Iv/y4iSfLKafm2qHWuIZrPAcrae3TSus
J7lcn/9lP+eO4Kbkei7IVfIFGk/TfY2Tk9k5E1fBr26TYcMAt7PvznInkzTL0+aJrMchnEVnt2nS
8iL1PKKz5HzV/PLqrr2r2NeHvqkepXUWjIDFzXizM4PK7dULTa6ir3KYXg/UXI/6ucq+TtKs4T3Y
mH2O8HKdFFxNmN3uqwNM13YX3R+5LJOb4aLsw+C8E1clC3XTyll+ejNMB0lzU7dugriLJhaU+bxh
2dtVaHfZZZny72zW8E2sO1rI/jmk54uiLdoiwM6i82ze8iEQD1hM0VXyr/3PRdLKnphbtT09d9HL
pBm36NzYvrG74NWLi2Q6K4dpM6wj32JrzyH/sl+U/c1OVnV06hnB5xB+3V+nN40wth07ew7hf+TF
uPXcthXjLDov5sMXJ0mREymbh7OejXmeNzhNxu2zX2+/u4p/M0ybGq8Xqp3FjidkJM2qZtvwcBZd
9AdtMoSqq+Yq+G0fqpnNZJm0yoQtHOkq/j33pfdfvIL0vhXbaoTLVfyHfPGEIdoG9DMk3PUbHBri
tr/t+vy/of1+WfYbKcUWD3eXvW5WlbLGVl3l/j5PhjsXYn3hdnDeVezHfjElsjUk1xCgs+SUyqZl
3ttJRlfRnxLiTjaAS7z53NXOnbPwfjl/8fGxh693Gp3lp+VNnpVp89lrqM1Z9iaHwGTQ0EoNZX5b
8mNI0wP/yiH+VFP1fPcHQMCs4JtJPyl++S8AAAD//w==</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F60AA06E-DE76-4673-8979-2C7A38605EE0}">
          <cx:dataId val="0"/>
          <cx:layoutPr>
            <cx:geography cultureLanguage="en-US" cultureRegion="US" attribution="Powered by Bing">
              <cx:geoCache provider="{E9337A44-BEBE-4D9F-B70C-5C5E7DAFC167}">
                <cx:binary>1H3pb+NG8+a/MsjnpdPd7PPFLwuEpO7Dx1zJfCEUj8Obzfv667coj8cyR8l48XoXECZgJJEtFfth
1/FUVft/7rv/3McPh+Jdl8Rp+Z/77rdf/KrK/vPrr+W9/5AcyqskuC90qf+uru518qv+++/g/uHX
r8WhDVLvV4Iw/fXePxTVQ/fL//4f+DbvQW/1/aEKdHpbPxT93UNZx1X5L+fOnnp3+JoEqROUVRHc
V/i3XzaHtDyUv7x7SKug6j/02cNvv7y45pd3v06/6YdffReDYFX9Fcaa8opKKogSnEvKBDJ/eRfr
1Pt22lDyypQIS2QyKSUXWD399v6QwPify3OU5vD1a/FQlnA7x/8/j3shO3z8/pd397pOq3HGPJi8
3375mAbVw9d376tD9QA3HpTafrzA1uMNfIQRcMe/vpzzHz6AOZhccgLLdMJ+duoHVH6PD38dksPT
1LwBLOQKAKGEIwlHJiR+CYvkV5Ii0yTIxIQ9/e4jJK8Q5jwm3wdOQPl9e5Gg2Ic4+FsXafCWuIgr
wijnCktF2ePcny4XjNUVx4IIhRgRJjXlS2xeJ9N5eE7HThCyf79IhH4vgkGnbwkPvSLKJERiqiim
iJOXywZjfAXLiinOmACcptrsFQKdx+b7wAkwv3+5TGDiQxm9IS6cXmFKGWZKYYKRGpfFi2XDyBWs
GWnCKXIOl5/K8w+wfBs3RWVzkajc+WDx3q3K+JB+fVIr/72pobAkiCSKSSWpKcCYnCIj8BXDUiJY
NIJhBSrv6Zcfjc1rZTqPz8vRE5TuVheJ0u5Qlod7vy4fqgr8lbdy1Ci5ArtiMsYBDwY2CByxCVAc
MQQ+AeMKDoo+/fYjUK8W6zxSk+ETqHaXan+it3an6ZVUCrxlzDEfNR2gcIqSIlfUVJiB+ZEcm2Co
XqL0e/Fzic4D9Dxygs3vdxe5jN7ruvLf2YdCx8GbugjmlUKmogCOxIxC4PMSIYkAQQrnMGaCEM74
S4ReL9d5nKbjJ2i9ty8Srf1D++5PXURPc/UGZolcKVMRE0tBGJNHfXa6kgQDs4UQlYwQRRWZunKv
keg8Qs8jJ9js/7xIbHZBWeq6CN4OGyANTC6YRBSbEkswNi/X0KjlhDA5cAbfo9dHO/jNFr1CovPY
PN/LBJvd9UVis9LtG7rZ4CMgQTkTlAJlA07CRLcp8wo8BMQxsDmY8Slx8DNhzkPyOGoCx+oyHQJb
x7o4fNVvulTAH2AMlgoDs/NjRIrYFeAkYbEgUzw6DKdL5TUSncfleeQEG/syl8rnQ+kD11rp9O3Q
oeKKYmwKE/QYJaCyJu4aJugKPG5QcuS7ETpF53UyncfndOwEoc+XuXr2ugCXzTlEunpLpQYYUVgd
EoOdkRx85pfGBiN0BdEQsD4E0WMQ+/R8PBqb10p1HqWXoyc47Z2LNDqjg7N+KMqH/mmm3sBdQ1cY
1BsQBIibikNO4SVKgl5xAb4agn8cnIdz7trPZfoHjE7uZ4rQ+kIR+qt4WwYOWB4gpEHVCVBnVBzD
mlN3WqkriRHkgSB4pVyONNCpots//FygfwLnaeQUmtlFQuM8xIf2UDw8zc9/v3RMdYUQzLhkdIxj
jnN/Cg1EOoAIpxAKQaYOkANS+xSb10h0HpvnkRNsnMvEZgnIBG8Y5xyTOQANZOFMU1BEzJdKDXic
cVVRxeG0fHTuTpH5uTzncXkaN0FlubrIFWPrNH24r4L7unp6cP/7RTPqMyCkGTCdAA5CYuIVCEig
mhL4tWmQ80ppzgPzYvAEHfvDRaIzh4gn+PqG/hqRV0wxhgm4A/ibpT9VZxLIAQmeNpEmhcKDHwi2
Vwh0HpzvAyfAzC8zfb140IX3prlrcgV+GZFAqHFI6HCKX2ozaYKjDRkgID/PAvMKgc4D833gBJjF
ZYY5q68H/w0ZAkqhwkaB60WxJJhINYEFY3CdmTIFooQATTDGP6dG5qfinAfl27AJJKvLjGh2wb0f
eIe3ZAYgkSOoUAIwQaNfNqkkkAzsC1ICEtqKnku3vUKi88A838sEm91lmv9VDAkcHbxlKhRiTVgt
FFg1KIwaDfwL+6Kg1gB4gu/c88Rdfo0855F5HjlBZnWZFmaVfg0Ob5pbU1ewHGBRAA/wRMW8gIZf
gUcGtgdqp+Tos4Gqe6HKfi7QPyDzNHAKzP4ifbINTEp9H70hPWOKMVAB20HPF+CAOiNSgImhXIw0
6LRu7TUSnYfmeeQEm82fF4nNSJ7tHrrg/g1dAJNeQT4a6H+oTFP8THkU4leQrgaHWgINio55ndN1
8zqZzuNzOnaC0H53kQhtdR2Ub6zY0JWCiUdAYCo+ctFQFHCq2BSGogFw354LD18qtleJdB6fk6ET
eLaX6T5/rA7+0+z89zwAkGcmAfIFIUgOjDWGU4pmrPgEJ+5YyTHlAn4mynlEHkdNwPh4mdH/7hCk
b0hlUnZlQnU0oMCgLIOCKnu5Tri6IlAZRSFLLRD0GuCJb/ZTcc4j8m3YBJLdZZKYnwII+9+6aB3o
GDAeCmD5Ru6fai8hrzj0fxBKEB8rosbSwlPz8hqJzgPzPHKCzafL1F27Q9G/bfUtlNKo0TNjaswB
jBzyyxUj+JVAAB5UrH1rNzhF5jXynEfmeeQEmd1lMgDXfvCGDhmFlDKQ+yZVUBowGpUJJwMcpgA3
jQE5AAz02ITzcsX8TJrzmDyOmuBxvbxIJ2wXAOlfvm0hAAfjojDUz0r8VOF8qsYUNBmMLQRjJcCY
JQNe4MVaeY1E54E5uZkJOrvLDDA/PRSJTqunCfrv3TAgMZFgBP6Z3zoJJmoMuGdOuOLSlI+psqff
fizSeIVA56H5PnACzKcL9cegMnL8L8uCpwn678ExQVuR0bpwBCl+iDQnXpmEnjVYL9/55R+8stcJ
dR6gsWLz+x1NQNq9v0jd9vmhrN49uzaPSuYNYAI37LHX8wdKE0FTIVSpfUuo/VCd8WqBzkM0GT4B
6fOniwRp5DWWhySDosG3LNag5hWXjIMBAk+ZQq3MpMR27JcS4Et/97YnvvSrxToP1WT4BKr9hfoK
YIrelIeGss6xDworKISGVPMPIEGZLSw1iImgFOpY9UmflO23+vSfC3Qent3TwAkwu8u0RvuH5vCW
pQEjWcM4ZNMwlKIpSENPgh2MOVgiZkL5wFNm59SD+7k451F5GjcBZX+Ziu1zUN7rtAzeNtkJRZtQ
u/nYkvaD+VGQ6wS3DpLQx+ZcOclAv0qi89CcDJ2g83l1mWbnWAP9/6BtDSrNTCgCgPpahsWPG0II
yHpCAeHRJJ0p33y1VOdheqyCfr6rCVZ7+yKxemzFe/N6dUjmwEKCfmlJHlnOl6HQWK9OwCYpPPYV
PDZPnWq510p1HqmXoyc4vXcuEqfrKIaKmzfdXgVW01h+xhlUo59rlIJ06beywh8KCF8jzXlsnkdO
cLm+zP0IrosH7027caA115RQ6gy1TpCo/iF78NiNA525UHjzlOs5XTk/l+cfcPl2H1NU7i5ytdw8
pGnZx83hTXMIwIhKSH2OBU/fGwROyTchroDaAf4aaCAgeX7YfuC1Up1H6OXoCU43l5lL+AA4wZZY
D2+YfjMZ7AoFLRyQ44HDuP/NS9MDu0ZBaQdsYPSUCpoEp68S6TxCJ0Mn8Hy4TIr0w0P3pvusYWji
gCZD0F7Qmwtl0ZN6Qui/MSGToAS04By7QCY+9k/F+SdYjncxheSPi9Rsn3sNm+F5T7H6f8+4Qb+0
goIbCGpgRygujonPU6UGbCm0f44JIFBrJuRHJ+nqVwh0HpbvAyfAfP7zIoC5/9cd+k750BdX/t9u
TajACQO+gAv6rcb2pTaDJQNd7iYiCouRiZumrScbB/6zWOcxmgx/cSf/n3Yl/OcdC79v6egcqsPs
uBfkyaaF/372eLuwP+Vk6LvTCXrxXD4tuNVX2C+SybFv4Psek+OXfBv5yJ2dtjU/fuPJsIdDWf32
izHyPAraeTmHft2xJgFI1BZI9fEUoUA2jFXuR8c7HQPX336hY4scxLYCaqzG7cFGBqIcN4iBU2P/
PIPeUygmAboPg3RPN3ij4x4c1O+z8e39u7RObnSQVuVvv2CwkNnjZaOYsJsIpKgwJBnHTRJgAx8K
P5TdH+5A7YxX/69BD3ltlDW/jRALnLSI+lVZeavKQ63t1Uk6S0xmQ5eFZ1UKRwve6k2KkJ7rFifr
MpP5XBVqGcY12hlx9PfJTJ6Rbuw3m0o3FpwLBBsLcZgg0Een0nmso7HwK3rLsbbyQdNdrIzcqqTB
VkGMbzV17xjW3Ep1WDu9NmIbtsHDy9orqS0SGcwiD5eWOxSWL1m4dYdaWagXvmXi1r+u3WCeJKml
B97Ypnb/+on44+RNJlcpaNZC406iUKE9Tv7J5BZeFbWFxvR2UF32ZzHocJ8PYW5HIsvsbKDE8bCv
bnxk1Wb7Z++h6qbCZJNw4W9NnwZb4sXrvJLpXujYlkY0q2SFP6qsWAXakE6auMk8IHmxapryjghS
blwPW9pNQsfMkNgmRnz7k3sap/zlPUHnxriZkAKfy4RdNV7eEzEDL1VhbN7Cg54uihIJuymEN0et
t6pJWlvCx2wbwfMxzyIpl67OjTXDfr/tqNsuApl/lF2fb0RizlWY4z2VH0gQ1DYJI3rH40JbXoqt
TnkV1Dt9X5dnnqZx0fwoOqwdCisKVpU5eZrSLHVrL1PkFmfSRtwI73q8aJO8sOIkcG3hNf4mHXLf
Cvpo19Rx9yUr7Uq2c8aMZhkGWM1g+QaLzhu6uVnrxGqjNli0fmPncAsbIyQ7o/ECuxelskiR+tfS
MGeVbtHGp6p0hCh7OwwitXa1iOfwbNQWp/5gQWefCY9k2c2qhKhZHgyhHbW+P8+5DhZGm+mlMK+Z
p5EdU+0tB3fwbzPXdXK3yqzaUHiV994+8LnaHQ9R6IiGJwvG/douIrTruzxYscCo5jgpLeoiarWe
7r8ozStLtsHnxtD1LjRoPANV0S1K5JqWDHE4p6hqro+v2qi5icIqmiHTKO+gLEHvUe6uNFYLmRNH
tS23Wh594AMt7KKL8MzAtLL6sMhXXYkKpzWyrz3v1CoJyj9I6rXW0El66+NsyZKyWP473qO38gPe
EFvDhhaEwRYwFL18VGUrzboTPrk1SL1tRC2tWBbFwi1jK6pjuoLGsX1rUrnSffnRD5g5ixI5WNrT
nj0QF+98nS1qZdg4KoZtXOPb1nC8qOgsU/WDMxRqp1iqPv9E7FGs6QrjChQzVHmC5GqywriBRNix
At8OzLBBcft3XsSvTRElDuGJnOcpCQF4T1mQAk931C/XgRG9L9UBKUQ2HAV/S08Xyxa2P1yVibIM
6iczM08Hp/frYPHv4o7J8qm40Kltjl3DCtTCVEc3SqVRHnX4NnFlfoP60pZ99CVo461f69qWMs2d
MJVrmdItHtJoi73wYxDJCgjxf1ve494lPwoCjWXgG4E0sH3zS7jdXlRgmgClOm3e5xGm2+Jz7Id8
qwPT8pFRf0qaPyOd0vfBEO080im7agm5Pk5lX1bzoG/jfZFW1Bn62vZsA4VkleVpZhUlZk4QGlsA
p7X8NF02XSJWJGjumojqfZr369bFau65uLQLkaOtYaT92gjjP8LIN4BP/rdbJWceERMoVXApgBuH
RPlEkxFqaJUjF92WULhP6zbctBIRayhM4cQhu+vL6G+u5a1h5OEsc7v4S8jNHe4bPiOBOcyzsKoX
vRyKlS/IhlQJaqzB6BaDSg0nN1LP+neB+Y+GXEC1/2gz4B8UzozYnVhCnIUoMMyG3BZlJR2SBM0C
lPRiEPV91lfiGqh+08rjwLdqEbFZLZDeJEVIV6VJnDpiN9gf8Izq7p7JRm6xH0UOk/oLxJ6NDQa4
BRVqRiufhNftYBoW4Y25kvQzrzy5RL5ZrCPtZ1YKv7CsS3Ptw5YezphMnxfIzK0Gi2RbJ32yRRks
bk9vBOnuIkTktooaNZNhgZdGJxIraubpIJt9LpsVWAV5HXZD5aCU3KSlx/42wtpOgwzfGrVYm2Ht
rXWI32PlmR+TzigsTDRds1JbZpp0O5ebxjrxixkdb4oUZjP/93mno66Y6BIohYEWV+DnTWjum6jA
MPbcWvYK3yqVxYMthuau9we9GURRLLnBuztDNa0dgH+x7fuhtvy2X3Hdq1ljJMUyQdSd1yVdDxIv
aGrs69qsbEa73A6R16zC3Hc8qftN5n2sm9J2ofNznuV15nCzDiy3At8w7el7L+Vq3oThdWSk/IOU
hh2nZDOYNdlJnSEr7912RyI6H9pomUkdv2/ywbRVReeJX6fzDuyg1YYimyUsUiuii/onTyiGarkf
ZgoYcthlfKzWhgD45RNqdKRuuEvxbZeln2nuBZas/T+iGB7EMsfUkdzoLbctctsNkmTD+sry66S1
Itplm96NS8vM+l1qih6SEv+22PnUbYFtTkGnQeCAYEutsSvjpWRJ5ZEQRX1522am3oRtVN5A7jK1
VPTRzQ25LYSx7QyaWkYWFA7mcbpw84FZkmeGfXx8MzNqlqwvmFURw9wVkmorqBu07V21G4g2bM/l
8YKSzJjTKgrmUTlETlX7/Sw1l15N0V1rfm452EWjHbA1ZJwuI1EdjDRuV9i1UmMIFknM8pmmqWd3
cbbo80FZfp7FFi2Rzcrx4Td5aqMmM+0kyJzO9WurCpQ/x0IXdkojZvueyuZmgjqnZaZjYtzvo+gQ
Rn29DepZFoNqBt9Dg69OPkUJxvNGmoXVZFkyV15b2L6inl16pLSZpsPMDLTniDSIf6Z/gaKaPC4Q
LsH2ZmLsYYKsF/wpgZegDDJSIg9679aIWr1PjKGZUyMWNkt9YWtjy1j+NXC7ai6GXq6qMFgrM/U/
VINRrFoWxbYv/pJdEe1ZX1NqETEMDs1ycBsxWglRSN9uq76aM4+Wdsj/iksPYpuwcWe9atFel8G8
rqLoBuE/qyrHd5Hbfawajna1vglVdI0aw3NgwtDCD4v7oOaLxOpQZ0FyyL9rG8LfJ5WxjkyvtkhI
mllKZ10TdHMJS9oydVDv0h5uqaEYfNXQs2vlIQcsTripw9BzuvhOBHHsDD54SQ1XSy49O5RFts58
GVlc9ukCFRlyko4Su0xFuzV51G0fX5H6tkvoWridOfMC193ioJyhqIuuWd7OEh3llmkUYiHi1Mm8
OrdKhtJZJju89CJyp4bWve1tk9fblLeuU+XhZ9yKYhkSve4KpWdD5FKrGHp40uKhXPhpYsW5CK49
XyorD7NmIcJSLOBrTcsrw9KpWheCsZrmVsS60EG6z60OnN59Hv/RFxivagiv7aFE3ox3ZN3kRr9V
GU5mRTkrFfgDhdt2t67MPBuHdbjvpQ6tzlV8ZnbJ/VBH/TItfLhPRvcdrbcGA2liO6m94toM/NxG
UYmdxmxNqxM8tRJU6VmHpZ2w5iEkbbxBbblPmhgtuHQ7p6h7mw9GfUtbeHoA3niRJeIrDg13Ufi9
sRva3GYuavZho8ybpgq/lOZwSGXqz8Mo5rd92ltgM/CqkfyGFu4fRegPN4Fu5xRISafA8ECE1Jgb
WamXecTjOdPlVxoTsurEEFpFI9GHotIrXaJhA7AFtiH1GhxjvDSZ6dlxGe0DoxtmYTYkForibBP3
/CaDpbLsMlXtMgfiH3ehUn8rdf0gsZbAJZThLsb9AAbcLOe+W5Z7tw/KfVwoZ0jqYgUZ5mRDVD8D
OiO3YxfsrcpVbw1lm+zcrNzVgUAWbKPa3YqS105GDLtJ4bY4/HmRaxmT3Eqkn82DwE/nmunMEm1S
WG1fc6dxIQrzhhU0KET7Nv5bx7DAulioJUb5XoHMLrhc2iu7XW+6nlND84kTEOB0rBw8cFDIhXQM
k28q3tSLtlDd+FFx7Q9eeU3jobIGIF1noY/iTRFn3kwzmjk+5fCooe4ThVFbA6EUqAFDfu4MuP9m
WGalqqxooOgmrip00w99exOuWJqEVlDBJJVhllp1YhIrUVlqR7BxwD5r3HWlKdsmPj/UbhTMmBiW
QdXxaxw3+SLWZWq5zGC2J4fM5sLMZqRQ971P7bgxv3SuNBZNWLqt01V1bAl48mddFw1rc/BA1/rV
g6jCbq/Gg8hQauUSSCGI7cTG9d1o0XTx1z7xvJuhaquVQdwbLV3byAf6AQisXVG43i7gJrZqVTRL
7Befkjwi77lHNr7RD/sALQRwD1Zjksgy4LH9KxiGr71riIUeksjClWq2Q4YtcMZ8G+Oi22Tso59B
LBQNfmQnFFtUDeLm6Mt4YXBddkawd0Wx93zXX3pZ4i68SKQWUBng3zU5tUER8JlfNnrdCmHn3BU3
te6+5Lxax3nnv6cRnbmMl7PGHP5gfp/Pk1woC9d55OSN0B9aep2FwgL1ha9BT/lOnYXLkjAPOJHS
nYuocUyeJHYFeUcLN12x9Bvjwa+wuaoL98bU2rdKVdOPGJOPhj90s0662uoDVsRWDSHd+uQlRO/w
ftGRJF1DNJuvm6DO1xAWZY9vSdnpY5ybr2WorkErD3OqgmzNUjmg2dCBrn58j3xuuUEpbZVxvc5J
9+3gd8aOiFLMOwOmtc5ZcXIo1BoFGVuJlMLz0YGWnUF9yFcXqWJNTfCLuHArJ2KiXwfjQXhDv3Yz
YRmcNMscB3YO5m7tt02zICRZhZ7Rz5K+OTx+7Adbn5NokVVpvS7GQ2K61boOEgKMCQudOE/KdUJd
R0BIvwy6ro+t3qjL9fHgY7NcGwgOVezf86Qt5jyOY8tVZT8jGvXzNo0/etT7WPC6WMgmAncqTeJZ
KM10HfcxGCDfV47Z4GAjUlgsQ9EgKxv698QHRZ2QJAZXaJ3WHVs1ZaXhJqNvh8nboQ1TZzByZglV
hrOWZp3VlOknYrQpOAeuXh8Pg2iyx1fHt0Vv0GVThrYK/RzCSDiALc7Wx7fHV15rprF1fB92el5g
o7RNkV4XHX4fxtRbGRWYZBELY9GCsneI31uFT5RT82hYaK4/YAo8aOPVpdNE/Q0KwsIxZLUpcm3M
BH5AGd+1bRhaUKHFIaZtsB1J3lpVPuQ29XLX6aAhclblLXLitrVlG+p9rD5U8Ked5p5wo5lBYGs5
VS6GNmAW6MrOqpuIO26bzQV3DcvPXLv2WW+VvaZWCdtqWG2ewEQBX7FuC/S3oYyDIpETGAKWpw8R
blTFqyJsZ0XlLbsyoo7XtDMBLs5WRn26YtpfyRxsf0xxvoR91lMjmLcyrZ1qKBNwI7zaNnSzJV18
jNVjG8fGe86CyPHdCuhML2NOgkVj92a5AWpomcYSHoikVRGwggMstfEA5mulvKJcHD8KjTxdH687
vjp+9nzt49h/PP38DcwHcrBqDN+e/mZSgkq1nn8my1GwUH23Ofnu6HgNyZt4gVOxzvoehjx/eTZ6
Ra6fPxRlRobZ8YQG9TTYUVMBIgPEesdvOJ55HncU5fg28jICPr/nYK83HFaEtRWn3TwMYYVoyUxY
fRAgSV19DUN3YXQmssBPGxyiXDO2uBvU6+NhIKSw6xCZNgsrUPg9npO+qewUy9zuoJLWliyC8BL+
dNcG8Ug6kWog4oBGAsPOyL0fBnwVIJ+t0yZn66hlYWql0G04Nyr/fSslrOTj6eOhhjhoLYWKbJJn
1FapGVD7eAasIFv3YbgpwnBYHK87fnQ8HN8mLKVLgzGnHL/k+DmL5bdXWYyANUChcp4HgCcfgyWG
zEOS9XLJ3MQKpVGtkqga1qwA4+kaqCR2PBi2TAa2DP/wWvc9S5icAf2k167HqsE+vkwToxzsMpMB
qLXx3PHQcpShWeiBm6szcMLq3FSOi8ECHA9KN99eHd/6oZuAQaDw6D5fI79f/fzZcdzx6snXdF4Z
z1QpQfu0aKBOLQiQCGRcEhFsqTGMPvsHr2qDOYEcADhASZesnw9pzvnphz1jp6cnb4/jKqgDPvkG
r/dlbz9/47kh4A40lsBR7vg1cB2PVyeJVt9eDmYHUjyPLIOoWjAwOYzWoOWJu3Rl8CT882XPP2oE
MI/Pb4+vJtcds2HPn53c+PHMZEircmM2mDtlZjcF0KcVfZy5robuzMw+fk/mDmX1Ho0z5iZRkiyP
M5NFTZosBySsMhFsecTsGdHjW1URCMASHcPx8fXx4+dLj6+OQAe68QYgWcYBTYON3k5FMizMMFg2
iIDf3w4qm5W1dnIIxOtRzRV9y4bZ8QnoBhKWf3SjPlRH1cELiI5w3kLgU5YWS9NkFZXgPKWk+3Yo
Skli6/m9yzzDNkqfWRnm2UwMDCIMeLiOX+qPFpUR7AEv4W5iIwksZhTzAMnWPs7qEZcCHN85yfWH
DKK6lTt6MGQEeKg+xkE1O07gZPqPn51AlB0f08dZf37pRhk8NkFdf5G1dy+MALJYLNCbXg+dNdQy
s1Qu4G8hdu6mc43WiQfW3ekoijwrg4gLybk0SjkPwkwsuOvWdjfmMGnURjMhan+WwV/TWTSqTm0N
rqQVkqHYQQpi1+Uk/8xuDO6aW5neuph5q0j1Kw95wh6051m1j/8acEn3uUYfWNsEK1Lt6wgVG5XQ
21wWZAlEy1/BPChZv6ciimcUVDDYPMgSlXkx0yTnu6D2PwyFIcBFoB/CNg8XPJd/aVBWVh2HyAra
xp8ZAdj6LlBf8iLFe123wu6o6a5Qb2xiNwNqjKMvypd83pBwWFYS/8kib5j1bWDVJDFs7VXZdTTk
86JOW9tFbjdPWwjoDdofgqH7khqN3gQhMFAIQfAEGSYCvoHi86KMIMKPBLE6U3crhbv7ARLA8zYx
1ML1Su8GlTNfOGVKi9vQ6z8xrsWqT8XX1E36OSprtXRZ21rQ13yXw99/vBPlkC+yJvzYJLSaQXI4
dnCfeY7ZazkLk5YdSAOEmYkHb1F6waqFxXDtaWCrAj9u5nmgdypEn1lPGZhYV9lB0nkOTPs+7WVt
B0V6b6Qo3TVZF4JpDJfAg96AQso3dOD+Kg7ifRjyZhXz6JYqlHyoG88Et4j+1ZEefSriJRSH6I02
hJgrA2lHkn5R80aC79KEK1d6s7aPwBSGuVqXJnAGgMf9IMx9ozK2CVywg24XzSE79HeigaeMUMJt
VKbYZrkXW+sE8kDbpJbpJxlBLGZ+6MpCHmIvMCyP1GSJtRcvRG5nVVdvIw5KgeEyvyFlX1usxIu4
xGqba2nJyujAz3aHWa6b66av86XAXX8X+MWS1cgyBKtvSdUBhWL2kKNMZLTxqqCERy2EQA8MnSHF
fqCut0pDSGKGqYdtP17U1W1Vh5FTN1Ru4yb75DUCr6gOVnnjxvO6Bw4RsUw6hRsltmx6tula40u9
jCN623eR2sZ+Ulso8ZtNgP8yDKO1jQbSCX3p9RYdKmW7PGcrk7OFummUNZD/Q9l57Viua935VQzf
y1AOgOELhZVD5Q43QnUiRUoiJVIiqaf3qNrb53ifC+M30Cj06l61okTOOcY3pnIPy4W8FRCxm1bk
6tdQkO7GiuAN/g0qWHTouyAwDc5ucbMTDixnhioa5vEczNkzlVF4Gd43WM5vuvgRSvfkurF9DLr4
ezTF9oHYNjkJ566w8IZbkjEsYoW/Hmdh/coJ9TbbOXkOJ37tw5ldlG9/jjM0KrLQ9Oq8wdSLgY9U
+LreYK6/5F7fGJ/ZZhz4fBiVeDNRLo/oT4+AIvx9F9nLGjv4F916lPBNUjHO5zXYiiYMGV4dPuBy
bmPv0Lvtlcl+fuG2ZG1oH3i0IylRj/nQVbNIT16X9JCK4YoGfYYSqQ8rtjm7n7vY38O0sRWKTVJS
j/iXnKZiL3r4B9PoyLno0mpMIgtZk5cz10kdAT056634Ytewv8Rq26o1XLba36AROn/r66iNozMK
L1uNQ8gOwRRVRmZVG4xLlQzsqzN45ej2vTKZ9VdPmKwM1769etn42+nxK5XZDncZd1HY4uj2F3me
7LI8AT14DucQegJu1u0mI7gtnoYX/6Pot+A2yvy2UK6OLvO++eiKb1rqrnQ0rGSUdifeb8MFtuvP
0BcvhVUvmrh8R2R2EMl2ZYP8Krz5liaz3fstvNbCfvM1D2pcPMg1rJjb+sN+DKLfPjuaoJjfg69h
O25Xj3rNPB9ltgQvnfveZVF0FGv83YRLeljY+qQT9ifhbD7YHr5JIqDmDrRe0cu+KDjUJZyG+Ti4
p7yb/Ga1aVrF6bg9mxUKYzTiC4hStc/QtfYp817Bmh+y7BL2LHyhUV5b2AGXZAqXEs5DVg2eR0qX
r/7ZEf8o6LxbE/dliyfVSKL0LVlH1ggxFU2RPfsmni9k1BD6qa0tW/O916IDdF5G9gx6VJlaUo6d
uYx+712TpY71Ip9DlUPSiuSdLmao8y5YLsP2Qxg3P+aQ65bQPKOUSxsD98D2xn2NFL9GUX9REaPP
BUnpPqBsOk1qlqocDX31onZ9zHwIYVsB/GdLl8fV/ezCeP7hqXSq5bR1peY4aKFGjmijTVhmmXXV
vBIDDYjLR6exp+W9ktXyYfThhJgPy/a46ng5ff5LG5H5HNnxN2dFf0jjpRqcSPe+HS+4vrB32BRq
qHDraK1anDBSsH0n8TwxW+WVMLvsTGJwXiwDhzTM2avTaTkTQSuXD+yu22XGYT3A8Shm/LDj3Q5J
f5q7fm5wTFQqDc+LwsaQpVLVUrtfaaJvTgRBSVz37vlzdiTjx7I9QIt2Y4zzG0UlSq+52PXaQrp3
gB4WfdhQQz1kqd6fIl8kR5t7WeOvk8bWG3vPPU9LzMn9M7rFvMmEnbifdgBF+u5J9USUqiN7X7Dt
gRb8PaJOXNU6+qWCT33Sj14GEzCd4h3DQr+H7YJWPs72kxsJ9O4BexhU0TA9riI1r5BWcPh6eivn
JKpEROJTjqs1o1Yy7xDn/X3P0MLnkymuMSsAD21hWVhub7N5JPIbnnI7GnwKOxdsX2k6x6Xzqay4
tyo495Gr2hiSaYtPppJj9qoFR3nhJXM9zG1WBpx/Ib1u4eiFW0VNqHZz6iDN+fB2ZUvH0le02lCp
fo3j/nU1MSpYSKxFO+nadSZFPWBfeDKGgMtivjOG3O0M9ZOleBHMi7Kqy/uDiVy+hywMcYWIk5++
w7wLbn627PFBRsNgvkWjCpo0Ib/JDGdOwGd6tNZDWanpJSseLFnTOhz7Z0FwKK9dvtYqwPKPEgZH
hdvuwRaxU4Fe2ehM3bcgUU1K7FuHrhkK8ta9tOlyJaRNqilx235zRZW38SFixa9usv3eX3G6agBE
DcvUzeN6rq2LGqbi7Isf/0FV1x+K0GT1mIw4XBb5G2bOU7KE/q/I6yAkF+kX7F6y4S6rcYHa8FH2
2Svdhu2dkrQtF7aNOD4m1Iwrz88xT+dShpO3L7KAll5iiqMiJ2yh/ps/jT8yKZuiU+bUdsFWunjz
ILO1y2UjtLjIdLgHaYa6HvRI0/VLd1AcncaMWvqCVnwpePboqY/Kq+0PS7vwPQ/yx20a54P+kEv8
rYPLFkix6/tJ7oxNa0riBbJwSks6GAAQjKNR5iz9VpD+e06HoUz6dLqYYK2NseTsa0dLzo1/0Hwq
KkOih3wc8odkNPs2g4LRm+4MS/AAKRu6Srx9m4pBnCcsBgp2TB0skOFEFEAYIbo9TUv0xMDMVH2S
6sPkKVTLKe+PMKvw2xaGXY9in/aRrfwivABKgF4cW79krzLz2lL7um905gNEKvIHaQt34qH/DRd8
l3UfYEPJYKqOdr2gVNB4BTI6yMz+mpLgbt1OmhRr9ZC154kXD6BA72EAsSWYxiPfMl7pQdXdkGQP
ExPfZMDP3SK9PSY3qdLbsrZkcN/2yuDloKxiYCL0eqTB8MSctx6LfOG19fI/KHiiszertpyLeDva
wBxT7G13TE45zpNBVbHmIyRc+54qGDCxt3Svic/vQ6xO1rYom1K17bp54g3XGdSlKMFJH+tK9+lt
pNFQ5vx7Il32e1Tteyy+dZFvn1Lm3/sl+iaAlt6zQn4ZCx6cdBgPTSiVQ71pWriASXLwguUsuJEN
7YD60TEYrumEDhgbC3DLdbiBxTrRj8ccEt1XYZVORfCy9vIQee0Ap23LT5omsL78/Ilj/e3dkpx7
oeeKObBzgAuHvS/XcB/ENm9A2/6BNv5E6YgPS2T4+hQrU5m6w0aCb8K0V5RH6oSrZ+1nRrab34E2
mO3Dyi8ZGb5NsQkeQlrIMpgmWSdCbHeLb6KU0dw2uQcdP1pKEeho3zr94HS+HHnSnkT8nE59fA20
TipLAnEN6frYs7TkIu2uRdu7SoKa2vWBPJEioFWW53T/iWeSrg+b2KP9DutrBb1EweRIZrhBiSwF
XWU9fxTj3LO3H2sE/2ZhpPzESwYqKswxzG7GqZ9BLqoYBvVlzc3Bz9V2XFIhKnwKDhbwNuKRu/rz
GAcmW3MyyKPpzB9giHsaTPhdHsPth1lT2hB2dWdRU/rxeVr63xPRWw0Mx0dxJPgpBT2atkPwREvy
RnPvApdG3Ij97kmAmjlEyAcA0awmE/b7zx8csOt1GtwXw7PlgMpvuGxDchjyCf3ZSIcqZiCR+lxX
NHbDAe3Ni8oFCouvao6BShYBKdtUtrsY3EhjDHqQT9tJhOuJmTa6snZ6+1sa6L3oSLh3FvhHyy+4
37pzwE23RBaXEf1IydA41xybzYEX+S84/gcsBst5Uvxx4jw4E5bGu5a5s4syfOF+4l3jwmxVO4Vp
HVjvKTbuN/prdfBc8iO0Y18zb6QHQ0VQoic690nyFQZffsw5LQDk+r/EJg3YoNHb4YpT6rwsVMOt
kAe5Cg5HzFMf1kpb+6EGpRsvTTTG0IUENPh47osqNhMv+2KYjpCAw+OkcZNKG4MjcP7Jy4oOuxsX
jRrFWjEYH3t0xHM54OSqINv051H4rHHD9pD2g1d/gDbLDO9m7CZRBoUFjNSMoK8atS4HGBHRl0T8
8jfUR06Yi0Y3dkQd/gXHjDqr6ElD1XjkvLh5EiqN9v1ht1DfPriQllrTtMJh2pWExPFjUnhn6Aul
itl47XW0G8kQHVK/ZVijc7rbZIESoV2GKoTyegqZt1Rrr1DPA+vakXHQtYq7L5gIxK/JPLZVQrT+
ELi6pqdZsafO5xU4TLP3MtSZEtTvGQ/m4hanmJvcIVUpaLc5bEvvQyDptfolu7W9WkkeQrJiglpb
vFkdAFEe/eCMfVeXTOaq7NAtfmR4TmMcoCTt4+GANH3URFkPTi5ZGri+023oxbTXPGKV5+TQeBGz
tXBl6unwKXbstzDwWIka7Z63yXIpBl4cEhhl1aiDP57yo2umhmZb5ulujFF12nWnDUdpZed8OYwp
7HP+YW7Ttg9u3nDgStCLhOUFENIfSvhD9iSywjzQjZ1S6DMeNXej0lcpvWsauW4XZ4Gul8I/Au5w
V82KuNQDWa4Z6e/eNPtV+tGQkClht2FbvmwL3WUrD3+ZNSuHoQjLNl7CV4MlsdBp97LOGsbvmt0m
FU7fi2HdzXH/E1dUJejHw+cp8boDb0FRYAJhVw7RMjwuKSoSvZJd68m2EcWmUJnLAmLF+AD8Mjq2
M86GXtIGxZgqmU5Zk0F7qEDrsBos5UfLYJZuhuWpQgB02XoN7QQoSoRN1qbtYZZtDC0LxrmZxw1H
pEO3/lGUsCBgJyLRI8C+hNMu58NEAV9uHWBHGZmXKHF4h7D5YRi0YWMZshian1pL1S5s8zoOl3bP
lmCBg4EIg9JxB//Ofy9QQSXTjM+Yy68r595pSUL2FEQwQ2STx7OrPiMJeY7mxY/7FOcrGeuVkB9x
wlfYjE8Ey8WNeuOfwYUVpqCxQ84tUB5aDI1bAVyqZcS6v/V+NaPVq+CjeLu1706EKV5lo2GX3N09
R0f0ja4tUxps+1y9emwsGp533hEWfASaactK3Yb6lAt49mqIsxPXDmUaX8KdFl0Awyne4YweAUri
RJ3h5bXePRwtrKs5bgjzl7PP8zKhoJv6B6ItPcqPZda4OK50RuVerNMz77McEPg1goV/AOc9wPCN
d3/pa756YgUq6lkW7u42tAuz17PdNrZfnJxlQ8KclHEv1T0yD9iNuounsq+fEkyfmbhKaBgc+LdI
9AE8XABBotI43bbYwkRc/VoRvuy9+Xc3Jz3kVBM/jOv6KxnSc9G3plHMB6nfm6TKbPKcqNGrJpEA
m5gcqgNRPK5F4I5czuhZI9tCJZV/8LYfo6l7HUYS1gqSaRUlMzpJmaA4WqGimA+Eg7b+dx0wVueE
+8Bu9VAPkcWxQ8f0Hi7+qXPxzm5zt5eAuOt0G7edR9vpEGYC8l+GyjqKZP8UBv1rvnZPhSXxkZDO
NvGKAiT112HnFyLeiSG5WZUtZwkTwb/FonWnREa/FyAWl2BIahswXSObqJrOn3G4Famp2ODZknDs
cB0qlXrrMos+OeAVsjooMFYwjkomV8rX4cx4ezejv8szkbwbeQ03ml+iATrSwJA+Sdj2i3szqQZ/
wfE0b9Nx6boWNbf4/QnDtzb/McpUfSmhVbGSJnm79/EmG4oT/p4aVyfha2Kt+bNFonLomADHxeth
DX6g4Orueguh+822v0a5eFjTDmKj6KMdQ3Rwx3E2V1Cbq8Es81WY/JKQYHyCbhtWQZdmNaqpV82m
bg+7GfRAl+QXAEffYinn80SQkViyuGvmvg1LpnrduEmBeMgtrI85vaRtWjl/AJPExLldFx/OdgFv
vyD0xcGSAKoLPmQUQcWmNKlBFS8H5QeXrZfxtQUWbZFUid2z66k8JnQmO8hKSfUpPTIybaWnH0Ju
odJ7ju9izb5OaIYvLPXe1hb+Sw7m80y4vKvuA14svDqM4J6OJiAnUzzJjGXnzx+9F+OYU8NTn7UR
yM34N0WPCnAY9FxpvPHdsRuqZHEZeWq/8C4Dd0qbMaCIN4y8eJFx8dzjRDgTVTSpKj7Oag4xzvaQ
uDjVd5Bw6h7KfF+0fo81vvFzyK4eQjZZ0f+ZitVvMrlhI1PyGvHBP8Nk0Ue3zShIBNWnBMx/wL3L
1C/9a2cZf5x/hGraj53gr9idg8voaFfO0z72Qvbsg6xvhsDBsglidy2CufI2rvZW9Tkgjnnbf2oL
wfyEFsU7+EZ2+60DYUjhf/j53B38X5Z69DytWO155D2PGrfCJamdDoqrG/jRE10G5H6eTgjAfe+m
JW+CYcYZlU+sNDlU3s6GpUFRm8WjPSDjAA2LhlHFw6mCYNMdHBsElqCgPYAQAS7kBmhLQ55XazqO
NZqRtPba6dlXkd2bgO40jbKnMXP7SIPVE3lwG0b+XW8fBM0q1dPIM6hrRgA7XdhZiiQ/shFCYdAJ
fZ48uhc29O90FG/4CGQTbyjBXRQ8RBRvf4RDWQFuH3ZTztJqGbO4jlAR78HozqccCgu1AsheGl5c
7/3wzJrux1xuu0zM4052b5oM9kBb40o9piuE1e7ajpxWpF/1pc+JLFu7DLeZ/yjEWHd5OLwzrKZl
BHwFiR9ylVybZgwjtksChtUo7USdWIQ4PBNEX5MV4jDXX7jo21OvvJdIanlTBOsWYrntfpqDmtpi
e5ztOj609s8IU75ZKboLSD7uIaUtu1vOSj8bv86+VCeByBjQPB8YTbetYGRHfV1GGTZrgv4hzMvA
rMkVoaPkmhb850Cm/ihy591h9j8XPawPyHXzzZoy99tygxj0jD2nKN00ZGcVNq2ifekhpXlYiyfo
3vzZ8/70Tos9PMO1ij9aHSP5xUIZufZ+DxKHdDjaWEcvKY/uLBbijkjxcOvV6183whXHBZDsyusA
7KXxmJ29CMCqN5q46eIYHzKas5cuNDhIArJeIp3ocl2cLM28ZYfPwEVoUEGFCh0lrCKxz33gjSzN
L9MKyyoknrgYx74sBkoexnQ+CBhWii5p09vJqzIZzFCiwsNnp4i3AOqXeYdMaXy/DOt9nmgAtmm2
D7ttqTLftejRId5ZZh8Sgo6TtI8zDewdrwAVeu52vQn7hrfCNmB+9wJfVoWaJqhBh2bXdJvet4Gt
O7sA4ZhIkO7imX8jH+tJlrVjNWnvkaiVgU939gCO0atRRmaH1U0NmurHfozMFb6Bt5+MpbA5YDtK
hW3fFGD2YlnCxELFOqIsBhLDSrlgc4DYlZce8hflqDnKUiXOvpdCfMI+PAUKTFY2NqxV5ylZikZJ
YHPrirwZ3hOYRL3u8wWCHLHB2yrQlk3mJwRMfnCxo7vWDHkVyDkr4w44fxTq6CJNcJb+xu7okyVa
gS6pcprAixilQFiUQHDVSfACQX+F0g2N9ZBkxr3ELGaPBEsWcQ5QS+aejUpwD7/LwZUF1So/yrMu
aNotvEBcQNCIebBIhMvrdl7A5SBC4wIavmQR3ikQ3iEOEa+JIPOaXP5OIx4fPdTFt9HICkJczb0u
/R4ho5iltsqWSGNhWvJz8LF4Dpm/HHx8b94UVrN0KYq/gNcz6+ZDKDLod8N5Bc2HFC1NwEh/xCc7
SIQwsU6CTOxhhZ5RpRZSr9JMnyRwC3ia6U3muqs3NFyXOQ2/tOl3S1L9hi/rtTO5gV8xmzKJFtAF
qUXf6dN4R+PwdY3EjziczK3N9+FQKPTPaIBkW6D+SIenjSKQbOf9mCzyW5h5jRm65yE0Y+MtqX7Y
xHCMJ1aJhPbVpzPHe5zqMjD5QQcO317YEWw4YXALY3bO3MsSA0B3oi+wQPbuLqgFoJWabxjwhDdZ
tHUoooOHTunSxz884Lh7spAapsSEbXPJajiYpHJ9Ss9a+Fg5At6+DVQ3OUV6ZAw0bOJpM003d1BD
CAjmfotJrVwk9+MACVab8+JW8/BCACudk5iWA3tD6TTVgJkZNuTZb5Z0O+RtBKvES6NjOA6vQKXt
uYitOTs4RVYl0WkxfLrOAFb2Rb79yCIynv0wGs6ffxOJHM+GB29kmuWujcR2IjF+fP7NbhGSoZ6D
ltSra+ZB2E4RtNUJOIE5aF0VhsDG8o6AnF7Ek0F8CE4yvuZxpcASWeGXIhuRV+Bb8OJmMlcTJtJX
M8nj0o7UXmfY95/xshH26vPGfgLEuk9xm35T6FdoEXyTNlueor6T58xMCL8bWcrUy84R/wgVdBAD
ldiu4arNY8S+A0tMnnXM97ErVgBmi18NZyHVUgciDCuu/4hu+EpR+e9hP0DVBb2OTXnLdqhtT7DM
UH8N3akj9mvsD1jmaG5rzP5GEzmw908+whIHedp003WLDSlBSoMuNyOEzDyX+5yuL7Rg4cWjWCkh
Q70veCEMrF4JmuJPoJOpxCUs9Gn20w9eRZ/XOH4bAvsEPK+oCRM/WbcN+6D1ahcmwSnZkmvc5qJW
GundIl5q1jk0hvl6nmEXnYt2uMiF8NpIxHhjgao70gviGoU4wTN+Jci9n1AmpbWGyw31FLuDzrby
k5Nd5/DWSRftug9wefRyCTuw11W/DKqSyNE14LvznRqgnnQm8io3UnjJ8mXp86khOVaJ0W8RPIc7
VbHR6YovAymVhWA+FwFkRaNbxNI5a9SwrLD2RPLYdWkPPjU5sisYyPY1UhPMeKz2VZGCSOmyHtro
6N6Bhk8HPzkRz0uvkLJQ9ode0yk/fM377PcwgYvCvrkf4LwMi5pAvecdUpfQdLckwT7gxAFglTkY
IAgjhfA8rYfI+P7BG34g6CL2q+juFIJsiWSJOiiVNio1e76w7Kc5KDE3ZjPLkwjne07NXM+J19dm
gf6JwRJp2fE1qikvAlTaYXCfVn1lMWLLg/g6QFIrESfKsL5IWYYy0zvTosvLAE24YpyaQ9Fr5F7S
zO4sKSyIvqG/2nH5aVkAXbLlx8hlr1MAi2TKuFfamCEtrgfTaJlAUIVdiUo6rDGQKbiiQXmc22A+
yWT+RiL/Fgo1POgk3EWdIVeVBw9uoRuE2r6tsRC6EyUI1PujDz8M/hP6vw/m0dw8zBU8zpt6+swT
6Dh4AeApjlqjLopj9sxmsR62MX3Tcdajtc4cUirer8RgpxgonxrPFQXiNgYxPbhOVdoH0WXU+p3M
kz53q/sASJO/gs9/zyB5+CtF+dcsjZ9CurkjVP/Hzf/1Igb8+Z8fv/Ov+3xO4/j3LVzecBZK/NH/
z3vhkqG39+G3+s87/eOR8ex/v7qPKST/uNH850iU/zMT5OOe/9X//K9NRAGp8ZEB/1eE8eMZ/jER
5f+6esDvz5f1MWnk79/6eyAKJrDHH5eYTkCfRkGKEPu/BqIUGaZFflwXBNPbEW9Gdv+//7d/T0XB
RKkoQTwzjIoQAyf/PRUl+h8xxlEkmLKCCPrH3ND/n6koeJp/xPsSJNmRlQ2zPIMOGPjI3P0z3hfh
/Bp0PPoYduKhcl0qma1zdBZA76FZqVy351Tq6DeUuI3VMs/6PAJXs9DsZWLhQP5kQWSSX4hWCO8V
+8qUvxk5a/WHuLgX76C2Vu/XyvJ2Ltmm5tMWbWorrVw7/rGgp8FUCtSgrBYy7dXznGQurP1EqTfk
jVYOk1bS5WA/pPYDJXMgdkXer+3PhC5w/Ps0hBEDu6NH4DaPJABvj2a7VXgaoqy/WHpZimKCNzl2
XYBOlTp5J8vURvsUiHO4Rxa2dbDIQtLVPqjm7z4yu16pM2BM9QzDEi0cruEaow4mMbI6vaeD3yEQ
LFUp5WFJtRRqPOKfVkNuh0SrqrRbVIqSBlAFBq+McWhRKum+UArPxpyvjpQg1IRio0+64D2jMydH
xH4RQPBVD+J1MpwDoYFXixEONIbNgZwcizZ4BAKdu64i95FfRaaMo6c3SwTIsOjpVZN16JD/y9pw
PuCCgP2wHzZqMcQhSYv22zhAvd/5LQzSElXLEFWuC0BcGYv6dC2GxIeMnbniYdloBnbBwBV6xh0L
+Sullr6SwvQ//c0iZqg4TJqazbPsdhpDfPBQSaS/p5QvbRMVpr0NhRYoXtroZQwSWnVBMpJmYtnW
oVP2BSI4xoZgq4ECjGkfIaLnTwLVayBGXqmpzV6XTLZmN66A9B6LJewBznkMAh8qIj84zTPeKgjR
iHOUHiqETQPsLZUPGyqyrulSF44oNpVMaxeF2PVaxYTbUazSypWdh5a36NG0wLg1EZxeEPxcllbz
ApFEUQy2zDoMexnKtQM2eB4INHy49KlPKmhZG/Zx9OywwpdCgc9aMcAo37PcIPwi+95LmtZXA7kR
ubgQ81TUEO4wrEz5NylXpFZiGbK94YmZ4MUoQq6eJTZ7GxOvCA9uKvL81GJFieJqIemycUiJEt+K
KReuzC01i21Ch4EHSBiB29qI91XGg3tegdE8BbMijdeiI0JqxDygySEXnAEMnUGS3AMJaBDvs+9+
9XHIX2BZm70ZQwpQ3HQ/phVmufXC5Dz4uTwIFbdNkQ/jPpQWKKmHj3nLP8yQzR/nhsJIOsdzMF07
Al1wG8fo7nHgDAXykC89mo+96XLMN8im7GKpz6FmAYgiQZae2ikejnNCDAxb0tZo1xwEzoAhhB2F
Rx+75ZvvphbIQtElN7VFv+PBuPdF9dgpvTV+BBPaPpp1CxGoCMZHOa5IrIYAWjClBmyfIMuPFS7v
cfG76JlyX3UlXzJ6zXuLO/ZTulfWBF8HDOQ+RBPjx9ThVOlByO2iohMHnjPMjxnysT2ACOIHr5hd
M3spuRDRdnk5iYA99Vgh7/PGxu8jCohmQnj4IU0R6F1m1jZZgrIEVwSDH+6QgVNzqA7xIkdMFMLq
0mV6vkY4FPcrIhC7eAPEuMat9x52zuKhhHxbO6kfsNEvu3n00PgjFn3fGOmPMP57rA0pRhQkXfzg
JxqWX0Lj4cZzb6wpY/6fwWfj84xC8xbYnBZlGmB3Khd/CI/AEr0vvtzUVa9ZryrjXLqWPuXygUZ9
9lj8b+rOa7luZcuyX4QKIOFfYbbfdCIpSi8ISpTgvUkAX18D1Kl7dHirr6Ij+qVfGKLosLGRmcvM
OdYEbmlZUP2SxthBrLtTWE6NG2a1MKiiTnof6uo04KhmmY/aMD+sVjvukHJrPkblRfWGpVkOEf0E
XBTS3dOH0EOnNxVPK1sdHdto2z4K++r7qImMJ4Q0oVPH5NNUd9ZNN5v9Td0mSFV5fw4IV80j5oD5
KJoB435OA6ZJdP3Uptp8yOknBE4p5itYooLTCke2M8QjP+si6YlM+3snDSVEnJ1eVD1bdmXXYPwS
5IHSqa1AT0mooL50N043iEAuTfJEFWu5JoiaUZOq2Q615rwfMiUL3brUT6ZTDhT1WWOWYYmgYCnt
x8Swr0W5OM9OP2Z7PNXmeUjm9gqYgC7curmmSzTU3AOq/3qVZXsM9fXeVdU0yLAFHOSyitCNHLFf
OvzxtVibnVpmG6zMSHYKhfZjK+oF8EE03NhLg1gZFcYpycsI9YwpdwP7ZjjHto6te9IOsL6i60hV
a0cDXfgcCA4FXTgXRrxS/2uaGv2Yml+HpRNvBVSBGzODYNDYJjUCpy6pdCWp3+SZESglzULHkfNR
yVOMveuYYW3SW0ovI+/4sqCJUaR5qEqaBLqua9h7iXTLMXM/23ZpPWEYFrdKZI8BB6a9l4C1duUw
GCikAZywvNlEBxK6YuC0IABfdi2+m5+JocZnLVXznQJP4MFxFgth9KiFmeyNQJu0NojLVQ/yFQtg
uVjW1irNTuO6dkE2jRIsVdFQnyinG42dY79GWR4WthX56zwhC8IuEFYptalSXcedqSRIOmo9nQ9p
rJPeVnF2mnq81o1bpNjl9DFI0pQGJrlkQCbP4zCSfHlrIddzXBPqc+CqIWbZOSitqQ5NzUL/gTQi
tFaNAtBQUApyM3o+zIvHu1stuww1YzBXLs9w2nW7Icsq36okyjb6fftEltsBAoxu4byjQ6iSuzUa
T2kJnKCYI8rj2YruQJpDFmaTyhnaqcUlXVAEK0qmICleq8MKOu44LOmwU0yq0lAzIj/u2GZ63aUY
6fZmaLrRHKYVYqc1t5CMG0vev9ZdA9NInYx9Vc86bsN5pLuvtE1yT2UKOTb9nsiLnL773Iz1utPl
2twYRSYR0RiGsIMsllLs+rzvafWnxqAFahoX4y7RoHcfZm2W68XhJtEtbFdreJyNtQFVg1Z0CIyu
kVcO9QIMhpYQxFnGUixeiZY33WWGq7XCqzoa1BHconhUFvUy2o7xLV4nQ6zVLzrJ/+ss6P+j/EZz
hQO+6P+c3/w2ofbv/Oavn/qf/Mb5L96ejUxMwmJb70nMX8BHprZBH4DtCMYToAuAr3/lN7r+XxCF
hAqS0RK2Cxz3X/mN4Be6gK0YIsKoHcgj/3fUR5Uk6jfajanBFDeEbmimbWLz/TceU7p0cqS33h0r
E9FsmvQg3LrlsV3zXb44qU9YpoQVWRCb7uybcyl3mL4aJP+BmrQrPVmxA6Ooea6V86Say75qr/Mw
mhQEyictKwKX9mBQI7UPKTkA2BgcZx81dEQq+vOllsOFGfYc59hCRfelMNpyRyTA7tIobTB2Jdi6
z85tn7T53u76CWXA4DX1S2Gl667K2IaqUTtmk+L6szlKj030sroSJcVq+E6DejGnlUY5QN07Ve16
LskXTpRXZHAjKu7ukSh4YH3wWmsVYwiWk8Yj8d3Hk+lFLV4krVLGHwMC+iPQwEORpHFIpdorGkIO
hJPgf6ritYExuRWpT3hDiA1aOv+Q9uaz5iAHqU+N68jbDimWqoHum12dQtIkD5k1v/XOl0TrmsC1
FYJneq2+Uwt9l9fYZsqU1pnU9Bh7c+KBxux2pTbZkKWgIcSKsx5GC71fbCNHcYyvS27qf2DnbRn9
hweEaQHCYMIGlBtBKvTPBDhbnG6qAescG919VIeNsrV9KJy+8k2rb+gVjK6/FuOtOnJRRoEQNLX/
upm/ra6/6iy/M0r/idrZnlUm6Ojw+wjEHFtTP3DdhKKpc5znCAKVTvfSpvpCOGV0h1oZ72JRPilu
9SM1ij/dgY3g8zc66/3Pop+iDsCcEWzH+oc7sI6WtvaJVRx7hQCpzdlin7RojX3c5uEwiG6/KEQh
mVxx/HU0a5VeQl6SA8Utxzq29fr8n++DgDv7b1fEhE5Vs1iwKCe3osVvELUMT6Yk8CuORsKNyCrF
8GGDCG+Rw36uaxJe4mvPQs4TWll+BnGAmqPITwmBiT/rlvBj6f6YZsRNFgfv3q1hPm2/ysKsP+sU
qvso+/SfL1r/UEnZ3j08xpxbhuaQKH+k8sWsgJQiNhftdkh5++UwZMSPGN1tr8ssTj4b8Kwu2y8g
lwBpxqzDNCIkxyNXh4RgrUXkqruD4o1KfW9tUV3aPhVoh9pZLEhQg0jkrl+02behbhCAiz4/TVFL
+KAs39yxv2nN7UaI9G1WADJFZk2fJxEPwmmHcIRY8IdXvD0YHx4clxzG2SZxbVT6D8/rnMfY0HI1
PVaDPOpKAYmoTenSyKfEoYHGuM8Q6RFlDRo+J81YVV9RYGgVK36LRiJmaXBOdRPSGtsCxqR2JnVy
PUAGIDFxuo9Ta1H1jm5Q+E2h1bAJuA3EtaqIXt1GI/wd2/xk5pq6oyf12tbzeugUCCI1DCVCYT+N
DeQ70Z/WC4fTh5cNNM2xYc3ZUN059f75dBZaby/lqGdHoG+PtTtKbjmSqqj4hnZ03Lc4S2hCCk2h
O7T0QVyj8elCG/vMzu07kFI4RPrY8ksNRtIf3pL/7do0jRHdDlhIIqwP5TzyhkIfOiuDknpQu9w+
rUX9UjuEmG1vPTYKfcuV8sT7cSAm1USTbXgV4nNPL+gfyCnErcIyH8XX3k6+GSuSkCG27nkse+yK
rePX2LV8be1+mgwjQAH6uKLHN6uz45h3tJu7gyKkGtZZh/OpKO/6bCJ9ABVLob48pVn6NaVKeP3P
L1v79y3MVDfeMaN3toHX6vb13zaMPM4kPbImO65WhAiiyO5IcV3Qt0OL3De9r1o9MCqarxQssLfo
wUoZHG15gjEBQWmVYrn7wyV9OFcM1+QyYDqrhDJAWY0Pl2SkqDAmihfHJHJZq+p6S43U2HdldawK
2zgmg5MfYnxownXMYIDXk9pS8ftS+9OVbMvwt2X6fiWMxONxcGxkze9k7N9uTlYOltIpLNMB9q9p
vPXJrBzxXIybD0n6gn0oX5L4tArEJ7gUofM0h6FssL7KwvL1wX4qHIEsYVytHYNiw9oSf7hGfXsu
/+0adZop2J+23WS7m79dI1ivvrPqma2kN4Etae6pU/LAcOtnRTg9ktZgjVU6qmkbHZrkmz1RxDSl
UG/MtLwhoHzLMwo8TvOWm272adbwA9Pkpu5c3gmliIMoFbFfu0YVOms5nTOhPCH+xlm8iP6KUGMK
nC4LFNQaf3hlHwvs293XaGACMGc0hKV+XJG0ZPK0NYf0qBqL4rXDECTttJxTFKnB0EO20YeZZTQU
3qC1hBXFmKHDWMoNngne05YnWR1sSh5/WDPmh2hjuzDKktxwgKHE4h/BflNMgrpGNv7vzN3bAwpM
SqQZZ/3yaKoy8xGNwcvM1wf639p2A6nF8RE5yQ6EJM4BN+Zgsyu4IfRZj6abUsPX7aNByxoLXo+q
lNKALQsQfWWLmNmKEQ45mod945AW6fiozypcLCQWrzUuCFOHq4nc523O36u5qL2pp1+kgSisNpEv
t3WyW+oUMM/mc2vh/PhuLbtL4gxv0VSu53wcbyqRa7dUjTVcC4fWbIZXZ82u1Jq51WE9JDi9wCNR
p3P3lCozmrbWivAY8EXEhfyBIW5vj+2Hx5oWC+kR03U4xq0P2zHhKsQZW1EOBuHHAYIBpzf113Xl
hRejad3p5XQPPA8TTjRVu7Z1it1a0pO0NAV7Syz2fYcTxM2hL9mGHphJmd0tDk7iqW7wVlc/at1o
d5YRf47oMBxYz44fu50ZCMJMT7oyPToDqMgoj9xdqza3zdQZX5ro0Y6CnszpUqOC33Wr+5LFiUVJ
X6TUpqLouKAGOa29QdghcNaCzCB22vaHGTEDRaJR/pS9PQQmhQcvNhC/WUCZwRoZ5E999wrj55ay
CA5Uh3xBt4Gd926MoQwFTaokA7KmLqHwOhwwzKyb5ADzWeF+BZQh7qt6ueWKB6/t6t2q1NnJWOeT
05juH/iW2ofzkkXgwFCmlUaCivXy4xukwiSpe+xsR/wGoz9U/W0eVeoBpTq6NG3ZZ2jiagnyrnUG
Apm5erQQgHi2U9+jN9KpJYlrrsCsR/mDVbfv/8Ryf9+d//kIMQGD5cn8GLxV9sekIKUYr0dKn/6K
hVs5fSqjGKIefq3VcbjjLDMvTQF9RRRgkOgXXtzWX5HL6p4N3MmrG9wrq73AtiMB+8MpR73gwwPu
qDa8M1IHcyMef3jAF0q6PTIenrJOGPs0VV2GKcivRWbnu0gAiWxmuZwVY1jOVZluKKRDuWbC+3Xo
JW0c/OcL0n9l9B9uGFZcaBdMVNS5tA9RaUFxV0wttJtZL0Rg4q1+KGfCLs05VlOlvPAllKFpdUE8
mOzL5odbiOZVr79omUROo+vd99HZQtWkPEige2ej/kE4M54jW6LDhB+7S1L9LirB1smkdXYm2yIw
QVYF+AEd28xzPEI7m5AiTfkc33V2SkrFqj7yVl6zuX+rMU9fraxuDv2w3kWiZp3HkAxt7uQuiWMH
08JEi7JLv0GrTC4z/nUcbN0UujhYAStYIJeB9hFhAHjmOqcuWHrD+a4usAIqj8oZbLrZPdC1PI9w
DveZW/ebqgL+iho/uNYKCz7h8C9jA2BKhCSnySIJbnad9/RPfvJ2936bTUj7FudN75oqLJhYcJrK
jEEBaupVyTodVF31RemY5zrGvmAnRvYonC/c7OSqV/IB9j4wQIkwgvkQuW+RQHPIOdrFohcVRpSc
nyOmA4x9bxzdqgvSPWIfaCBoxTlQv+IkWu/12fQMm5KEiWwX2XkCl2qrXMRLhsi8Lr7YmjKf8ckm
nsTG6ZE2VScKgF/KyjCJ9VKwWnbQ5EhcQPDP59KB4tdy+h7c0eLEYviB5wJK3NddZL2sYk9PErvj
tByHUvzEIiEeoMS8AreV1IEWBWeHsXiztZ0hlrO3pG4EL2yCN6WmuFctM489kpybAm4uut5p9bNZ
8k6iBxaolg56VOIjBMEWNriFwhl2iI8BOLlrRNkGulEdImFoe7IbsR9oBHGIjspxNbImwIipBklt
P8ebpmppqhtcqcoOuGTmt+rc+9DrvjgDpdQsruBopZACLOl8T/Bz7ODS5hdqQCVBb4EjLZu7R9Lm
cmdhXOAnl8rTFLik0cSzjOJ5OFqdfEPJOO5jxdJAlTUdEfSCfq5ubileXPHPxfSw8H3MOZasRT4Z
a4s/eVvT1joGU6thxiVrDumOmkHRWGcmQ1AWwhUVdDBphdFd1Yy+dY5amE5SjkcFKLumDbkfm5Ty
jQaBtJUa90KfwAtXM3HqOENArUcFGySovSIq49NctnfruP0Jy77YRa3eq612TibSxkGEv4JuHGu7
zAXD0WpwFZlhYnt5pe1JccSxLpoSdacWxgrg0qYziRHtUYSdjYwcuh92faP4DJ4DW14f5Zhx3PSu
oFEBipXjS3eecd2k952GVXnMC20X1eqEhH7RnvWIBZmIJ6FgVxc9SCijL0G+EjAFSpKA/JlisavB
V+RRHF1GtKZWA2Oo0Fvy2vnTVC3WlRiowT59cBVz3VuzcevShLyq5fdJlRZynwjPSe7GVwziAvWW
i1/ddnxMTYXX24ha0XxR69TXxJ+SGG1jYjCSZd63iFZvxAIzUguWttWu+bQqwBzq0u8MBGPYl8yL
WjH7o6GHtEfx/WjQi0jQKVwmegGhqnCUu2oCsAtrd2Wpl0nbSO9ywD+WqPcKFBJte+F1V8q9NjnQ
37NxfnYaBmtE2fqUawKkd6UckrJCASa4uBxI8udkWJ+VVXU9m3Ef19VBlJJAkhlFau5LuerPWDAS
6IbAbyadLJfTME0ATbOsdk1vVhdLxx9jp7nxuRIx/T09q86LiCEwKL36BWoi1sLcuuvd1diTunOf
HOoTmtEf0hzfDlBS6dMz/V5LfQrQfSjcjEGFOmI/dLHmfrIUUMTdkomzZmZfYU/HeyK1gVDyZrHT
kECD1L9dX4yOracdJxqEGqWJ6Ec5UTUga3wTddvvWlMfj3qvTLfp2nELS/xPORo5x0Z3TZpNhlPF
h9GdtQC0fMuyPJh28ljKubtV65oGSaoD1RroY+byake3vJXFUZPdN/pPJtVeut/FuCHPaNjeUCZ5
0QhkUCj2J5mkybWsinORiv1atPcmsAuv7nQlYIb3zF7fTxjd+v5UyBnk07jXO/la1cbzINXqmmeN
CADhtbvGaE8pJoGGyvjN+2/FHIW2PHWiMJ9lh29FT3aG9tWYO/YqaVbwj2iHLl3vQdVormsvjrpe
GsGmtlaEVZ4a4Z4KgwdanebeczTooU1yXrOsu2+hTXsOUw1WLdL2wzh96kor2xWxjkLR7Sws8/g+
19p6QOam3SaUwxmGwmgOYRQnucLhSPVOPWpurR7ieEL3ocpQkQXhNwoZ1EQFbTYAKSZF16g2XLQq
7XKVdfdU2A0xtD69FOMrtk3LJ2NBB+XkN3PCKCCmJkAdLlVfliBEqUF1O/YL6XVFlhJVZrd1Z4Lw
trILsp6OcI2mWKQb/JoctXTJIdiWNTKFn4SR2lmB+uyqDDvKlDqUkBcu/XSoNN0+GG0deTyxxyIR
Lyt4iUvCAAlQyCfVHlr8NFsPzuWMRp06bHL+4cDQknPjPLoJ2YO7DCd4ixhHU45bVbVQcWYOcMAB
z/HUYOLSQU9Do6QFmXYKHE0BeHgBqKD1YHNwjWs7d3We8tl9A+1WXV0jOa0lRa4xa0Z/BNaDtHI5
r7Lv9sqUgU0EfT9lJmKLbkRuHs+3hVG5e1f2fjn97Ac1u0Mw8lAYXYKClR7KkidtUIBEQ4eWn7re
hPY8MyTIztajUbj13qaH49FNSXYOJnh0Q7I50lF9dlL5VSqf53JD8qQWJeLFb53I/JRvDQ/28SOr
wPFSl8jQ7KInjOA4YJQK60Ov870iNrSLKEPHST8Bw2sCllzPoYule4nLra0DLkE2eysfXtUU/Don
8byUeHdJX8j8KDt1O+ZyIZN1gBJhtgZwaT3Hcq3DFmIONbPo3m7dU16iL7UGRfGjGXQpKovdiDOH
TjptGmInnAiGnxnmJ0LqQKSWvIwV4LKUgTjLtI6UYYpvSxhV47cmBvwyUYxZev1LbDfk7DBBHCN/
7CiNeAyCeRml4XoTx8BRYimix95WhMQVou7F6n1kQlogcoTODe3t1d7nKZBsfBUt21uF0HTTc9EV
MA+6gNBga6E6r6B01SloPsupAQdNdQNeE0dzGotHub6IcSjBxYxpYOj1BIPG0H3GiQwh2vW3Ruoz
5VvrTTOa50x2CQ23PgojJdspDuFENIK6wT9fOOqXNNF3LXKnsOj6fQaiy6fCii0H1kIi5ovqzoq/
SuXFGBjxYC2v5PaAgloHsTDpdjEfnUpMHuNTimCsRAcwon/CHE9w3NjQEJzdxCCoIE6ab4zzhjmE
2GfhkKMAk1wnBn95mbXPdAgcfctQoQ48T+VaZ/S5frriL8lm5TavQncF3aUgU0flkGLUaLntTHHx
5zK6k1CyBoD0fjYUEokCLJiMyr/H6XWrI7OyvWhBPDCTOCGnvBRbMchtxCsAkmu7MOFtyOsL/tzv
olrObnxZ8C+xGiGNaWpFpDDmN0PcDRzXuMeT6FvuFA+WXX5qLCaeTM3TQL3BY4AWM5RcknSjwkvG
lIqqVA8uU+9Cl7KMFyGHImvPvudIX0oJ/3kdnxLsyB61RA1YWU5qorhHi/lywde+Lqv70nEPCVtB
YOWM9cq2aqA6iWnfNcmnpgMds0RmB/OT22u2MzL7tftKcMSRPZl5YCXuk5WqHJ1atX9HbfYbb3Pa
eKiIrRZogxWhyvbp+xfev+X9018fNgwn0qntWHv/p4ymcHDM1/fvA4DNOfb+jS7tw7++5/3zZfOh
swud3z/79Y2aq7o7d1bBnm0/99uf2n61zDfTeJtE0UFTJvYcme2btuSt+OdvFsNGGv791y49Q8IK
vfp1Je/X+ds1/fpjv/2W2BWfqhVFDByNdPXfL4MhhSqBPAMp/v7xD9f326/88D0fbtzHW/Pr92wv
MR6rJxcHrbfE19gkXTcGFV5s30+3dIUPU5a+VtKeX90CDS4EbbSBseE3TrKeGFvBZKVtCNzKEAla
pSizst4o/FjDU8Pcqr2ANfnCVJtdkqevgMevBTPljn1j4hkZdp2R68j+kmc5zBaPOnZQdcgHL4Vy
Emrz9DlOKveKaj9oVRkd+4ExBjodYi8FNeNVedPDmpvu1BXjaBcpiAmj5NQ7TXWp6b1bdnOxnLK8
093jjG2P8S6kYCQgCfagCG6KUH/i8I8fMvVbJ01y4DyFgd1hMIsw9+yc41oRnzPW4RVA2X0+J2Es
J19TgZrjs/Rbqn2B7rCbZsV8LcxMHgsIL14n1XPW6ffdsvUhohrV1HwZksRr0kLFLbHC218KUiln
GPeW3e0Tw3qMeFausBJ828yAhxhTsneUuxHZasCrDip9KjzZwDB3mVFjKspDHHZkbH7MVEi/VWyb
bhc3rUdLFc7jQqRa3BXqp5RSd4CL8bszjcIfdJzzPbwTCzQRj45nI/oiZhPMJrCGRO40s2kBZBWM
N4mGK8IJ3beFku4xTXRXChPEPROMv1K5KefWvVWcY1vKK3WNV0ZT7Wt1ZGKcM3tlTx6USGDn9vCU
6ZFzAaQA2Yi7x8yML43m3qEpHsD+aFRyS1AKckAVJrsujMYspUab3zc60wDs2LUPoJHujIIN1Sji
cyLq3YRMT1ZmcawiSR9L/ywmBer2RCCCj6Pmaimn61l/6ciobx3mYcTtja1G6cVYdNNj4kblzViO
91FpzKcYGfO8Lhk/y7AlNtBd2swRAmv1KRflAvUBjMZa1rukYqog/ZsRTCJiZWoPEca2fdVh87PA
EzJC6aondDIxnzCIB+BQOXIGQpOZcIUqmfceLzKHavKUBUNkIeooMNc4PTRa+pbPVbUrVf0tWrJk
Py9SO2iD5dwkOii9iStGZwJg3E4jbxmbO15afy3pJlT0lW+UjLFSqf2jLxC4gCfkWU4R5UF9Gg9j
koUFJmFmQQaRMnJn2vaopfO5cnmwnDbOPkHKMtReZcQbJZRhLvOgHOtwqa2v09TKc2d/y9ZP3boW
h3Z1KODr/XXBFTilXbjGeOyQWr2CvDc3DOJtUUWPsOLe6CIZnQ1RxgbnYGJ+SQYusixwbtvMxGLi
Z+E1MXQXN0I8Xm30ZQ67l3msePT11CFmtiKqRu0t1tlxqxyBLsvzS6TVYdLREWCSFAcxFijcw91Z
GDWSwPWbo1I6q7RQLxExdCKvdmphfxZ9XzKpiUISbbrHHrzQ1h6A/ofI27ZSPDz9Y97HTDL6purI
2ajy3HUrupakjKHX6Diqi6UyPFVFA53CqukKAPYF8yh4axvt0Lbm12rEaOQY2LLAGJeIx9GMCFlC
EGqGFy3Homgza3LU1zeYph4h8yfRMCP058gYU3+erdOEkjy0bO0nD6D05bx5tDLjWbPlLiLO30cD
UK9RwRDkomf3hhV1rS54AJGiJBvHRqfAT5qMY3fRKM+JogyLb8QY8xDDrS+M02oVip8ObjBvzedY
dA9uldX4CpfnAjvALk+fXaYENaJqTtCooDtm2rW25z0a65MwXKqoxnQ0l/QRRHTn01Nk5FTLdANH
MSCEvZmpDK3aIQg1KbRUjCjylVK3Q8SXjxllC0TWP0vFuXcGlQctMmZ/XTFhP/Rl2+6KFj5YvRT3
IMCviynUkGaBbmtvg66LsB+GC3byz+5S1l4GSCMcZfnYrDCzsjJjFM1GDXCjwQpnNLPSVgpc9ivx
DDTozqCYoA0hTpMWyVdf36FYQ3GvMnole26anu6ELl8jZBMeLoPcX8aF1vUaPzOm9YfAcbnrt9LT
ulqnrCKk6AthP+gDeB7dV2fZhiaeywtuWy/plG99xv4g7RcFAM7R6ER9nRhbhSXx2dbGk9p+XVQ0
mqBbJza/5Rj3yp3apu3e0dQTw5woza0gLiOb3lmC5XiP0fo5ief03KrlF4tArx1UOOAj9rA+olwG
3+9xXeVBi6Cj9axQZM6oXhSMuGlt+ImLEXks6ZPW2XxQsymwCiyd6Ri9Jkaierk+TIexqKFkm1+R
MGc7Fw+Et9h7iqIvkzak59wVPyzU+5gtoEXWJImgmiD2M953ldSFnZQnM3HNJXRE1XoI8prD5neo
yDecdFGB1fbVbrJPQ9RW/holdUCY3zr49vI0Xy4yWiXogDoOQYE9MA4Jj7pRPPbjTrEUhsWye5Kq
piMl9u4I1VU7d8mW4vW9YPTP8MiMipURdvnsjw1mbt1Cbp0aRPwcVSe1ZzYRhk7ywS5NkRLZgaJO
xcEc4p+RvR4Rqth7QhG2ZUlnG4cSSQRIVF+lmuhtFSoJd2DnwtRAH7+c56w81MwDxG7gGdBG2Dit
AqBflSPEM/P0KaKQ6cPFQveeznfCWB6raqIojFFwV6tU89i+JQQjpZ2AB8X6CSp84U1zfegsdwjN
0jAZvQj+dlukKgZviN2HJcrKPf3WlHobviYnPuRZAmQJCrA/agoxzSLSUNXwk5YmFRCKFQhiUXHT
pru08Q8GwzHqs7PBf4smDakJPWRj5exHrVkCe/601nr1Rl28aBM4VBpsvJUG7ec4jz+PxmBRJOgJ
jrT2zPDA2K+aYwQl2m+7Ym9G7npbDOw6m2eYRfRm1rFDXyTXT0vFGLZWFzeKLJMwwrEOH1O8xFq6
c07xWhoHsh0KdX3ztexnLC11c5O68K9a22L2STx5ROVy19tqdbRafedkhwEm6CkgcbNQ/Kv22RXZ
dUlK97Coy8O8DTrKlbCHAmtl3UQ6k3BIfBUpFMQyxIfL7dFGYH4KLSHmKgWdPjY+7Jjn1pUPC/Zd
oFRm0CbW57GZBZrz29GIdPRLw1VNCEmMcrgi4TursX6n9JitO2l7ckhuLZa/T8P9JjMnaJomM2Oc
rd7Z95+jkXEw9WIHxmxoPjuJGrTkYzwjCMIHxoaZ/cZ90KrppMWXeh4e6RNkvqO4ZUDd/2HV7oYO
i5mhoXhqBxc+E6jxKeNyRtjMq9Jd0Aca4TRPhFzuuoXi7U2kNsnVhMA4ahO1T0astXTeNeV2HtxP
ZW8NMOey8UTpdptTkFpxmDVUU3795zjRXu8QBwFHorG02fjBJjccsQ1+Z0GPasQz7PV9JujIbACT
FULJCH6DBJZk/mAldlivrnp6/2DHDFw1EkKnbJC/PlgR7MPE1oF3jep4srcPPcM+7FXVD2ChmFQ+
ji8o/SIPsK04yUIhWBwaLRhkn56l9TSkCX0CpVi/oM4Nc320D1ruzqdm7lCg6fWFESTdNoekYzwS
o5re/8VxxQR1CkJgs/m/HHnc3AIAFlkH3dKmlLn9KxokTVRNxsO+1kzMMkt7iilLneT7K/z7c6Bq
drDEDh3X0tbHszlmkTfhlvw12sTaZh4BWyDW0eWQIfBw4s8iLyLwmOGSNdHx/W9WesKc5r//fEr1
rS8jZs2XljxRss42gtfa7cZV+WSMszz1X2g0d6dk+/r7N80zirdZKCgLAEUT6/eK4yPfKD2rwqPS
kH/EttqEBePDSLIh/3YG1Qi084unMH4CrkTlVy1Gj2qDkFRYezYnOkIJYTOtSd0+5H1ZnNYbZ3tR
jKPi5awulZcmSo9uBGOHctDh1xe3/J03kkbh/G3FlEkPbJtw0Q46cP6h5JXQ7L5/H33x/iHjqAhm
ylae6JSWxtXYnkqcfqh9bzKrRIPaDPj+euqWU8wssHn7kCs9khna5cOhy9agHBYB44toWyqO+JKb
63B00vyAlts82Xn82lqMItErnt9hAJO45MzY2j5Qz4adBQ1zlPB7lyJyqGgMf33x/V9whaAJOA2d
lMFlZtFI0zNRFg7xrbZmT/NzXzS0cloPhw4LQCQNweVTbcFnVtfhC2fcF3bA7xWjey0HEc1UMPnJ
hi+78YeUSf0Z1/z3Osn7wjnnkfpsFLAoqGtQ5VWfV/JaoCfiTsz6Z01oz+bEgIEhmpj/Yj1EKe6e
dYYyLMYjMfGPGjNd/DU2x5e2pB2qF/xqJpTc2oq8R4H53E8S/7jyNFtEIPb0qk4uf1uD+Ky032zD
eEV8eT93sILdRp19NEtHPHBnhSI/g68omQsB2UIfELATmv03e+exHLmSpelXGas9rsGhsehNaMGg
TpKZG1gyBbTWePr+3HkrIyu7atFmsxqbBWFQgQgCDvfj5/xioaBFqS8nZKRXwqzHnW/SaGFSJ3dd
Fy35KIoOfXREw2Cl9mduXe/x+zqpY3+cGmey8alLqsN637nbZrJe/zhv8Afw9WqnOm9pbW+n19al
THOqQkVeHMLZRI+k0H/W9nixkHzc1X78FlDEw10BzmE1a59cIoCVC2f1NDT6xoPvmQTeuek1YKeZ
fpkC/CWoC6K77N0FiLoBskDquDbR+gp5IDmKMmhZPlqmrITZ2i5MfeawOr2byaHWo7QxxDVlYxj9
T7xyQv/ZD2V3V03ruJjGrV02F0HnceO4J2uEYIRgKTIGQ/JoohZERE9wU5QpypJTcp7afLq1I16r
RubuwqygjlF17xhWNPsSyGdt5AcSCcZBK+tnpv24bHT13rYturtO3xlglFFmK5at04snkdQTpMSQ
oDtgLEZRCZR1Hu1N59bE03iK6vZ+WrJ93erdKQqMY2NjRmJ7fgPfFf0qpiyEiiCuob+ZezKRzPWR
1ER8nnfUmjdQf5DnMJO3aipJ0eBV6zLmz+OrLrzhhC7dVxFn3c5wnG9t5l1cp33o6uze6cLvlg0t
XY9wog8R/ImGT2Nq7LEPRdjCwzNBJ/id231nY1DNdPZTDsWM2jCFOpHP38vWe6kNM9zVshDQlu4t
b8cnTHjBG4iwQxHT23ld9J604xu9Pf9iebRMg7lEFD1b/nTvonuJEQfVsQnpvZT3DGkUmOX1SM1l
6dH29n9o35lnjTeJ5zwLJxy3gFDdDdyJZxgnaLBZ87LW8OVbO6H7s0L0eN8uaHy1wNYa80QdM/fh
IbZNsLPT5Ula1+TYAO1F/mo61je3QCDTJi8IozWetxIL3VGNnVx+jxnEEktVwaamiASHvdrHTX5P
qpcol8m5GW1HzTj0LcaxE2YyNvocsMQR0dLje80UX1wzuh/D4T4BDGBnTChHCxfAIAhxCPVrUte4
jmv6VkOkdOG7U+c8V87dggItOBRkFe2eebKBJ5agCIzh63fNXAyyC9q5qFuASf1lyqfPVkq4Gpnj
fVq6D41DrqKzH/VxeI2y4a2IootrT4eEnL2doAOWzPkXzwV/tgx4k2u8FtZY3pRF8ZWnj8eTFT44
0uSwdRbpPnw05vSGjl6nrvTdacub3hl/TML60VOSp4P+OmUA2lp7pHbS3y9F3qxFh4YW9IAbN5/f
89b7WQE0rwAS+E2j83aKe7P9DgbmfRDOF+O56/ElBFGMZXxdfpt1h7sf/Zi8lOSZFEEMp+Q2ys3P
6SJTAQY1i3Z4mX1jYk6EIEsLJ7HJOjIUsBsBuH+mXcbbBD01mql5i9zrS+c50SYBJ0weXodlynXA
i2Abh8QZlaH0bHrNk/BgPbRUE0md5HjdtiijB6OEAeLC7OhrX0cpjyI7yHpjuTFdkyI9Pzxt9Wqj
W+NzUncoHkG1dfL6HPXd5y7TC0r/r7GXptueYTUXqAG4Q+CfG5RP0wYxYc2+iyaz3ovCIA2KN9IE
hlwUo78ZxXRrDg5ZsIxHhv780NQ3zkRhg8n1XRQauFrdIciyiqz6U0OS1wntG7iHNBjZZxl2u0IM
8Yjq1AoNhpDUmvVt1IHhGEm9mT0RoanWE/vqmMC0yePYjquazOtUUT7pSyogGqlfmDz0VjTARBDA
8o8dtMY78JZKnPARduhDb2pfka565A7jNjgxtg/3sxSMQvpJm51NHwUnre/u+hTZ8NA+lNgv5qOx
LfPxhQST6eo/AT8XyEfsfDd9RNr1aeiW12qsCMdEhgtpftNkFECwktwPNvhHQQJLxN8AhqSZ+WBK
DSkX0UZh6+06HvoIsR5z1yIiEWr2gGFD3O4LswTl2gIl+RqCpVtBvP6yING/FfyOjLcy0u7tAK9m
xO+Hmnplb76TmjgvNhQlK6i+dd30apHXSarWYZbxo8Iea92go7lPXHuvde1LFCNCXMMyc2C/r+Js
/NGVKPIMmAZAxdz39WdpVrVmlnWr59olEcs3ZIdeppBSKJVCAHHboLOR7AiKF61htC396lsYIRlB
7MfA09S7wQvEriWxv559pqdW+0YxyVqPCRICUBWgeQ0DuDZDJ3qY5qNhDN+DjvlL2i/3jYOcXhDl
+gbYDMny4qdOWpTBdXgIm4CXEjTBnCDY2eLi1X7TYmhHfdrQWrruLFDcWFG5J3+UP+WNgDhWA2or
o6yHykAInA9f59CNL7HfvCKR167QYPDvQrKpK2rJ74KiwAH2E4IROfJlaB+uUeb3tgAT8o0G022z
aNzPJJA+DYIU6GKYN+VCnhVZBawqIh1DJWD0ehWcQs++9SbHeqrnJxPhEj8pgVcI0Hh20CXUKbDc
zXVwPzK91LvOt4Cg5lwvWK5i8qYhYz3ulz6sDyYTsa2bxtEqM0OxCirg66XD/BIxQkH5uf2ZivEg
VcjvY/zywBcZ1cYFy7haGqBVRZ93J2Rmkbv1Kqyxhf8ceFn11CUpKRSrHfaEmzHEZXTO7S6Nz4U9
P9TU8258q3NvnLg2dnBLIoBidomirV8h2GBcfCN7Dwd3uQngURwnamIjvvCoq7DwSgzoJsHjhbvn
nAzJO5mn7FxOpMiRGSjOsckEEcs4MkugJU9N1vs7ScOcs1wcyJ/d4dzjg4hk4fUIDCAMn9c2sgG2
tNVtTTBBpPVDZ7QJrRlEhdWj9Jq25McYSm7VQswg9zQfpLm13HsU7h1kwyQrEdCntFG+CTDR3mXO
BLMwyaPDAOrXqEvrZmIwROYOexqrxDJn6lv9iVh1eHKPVaQvT56N1Wam28bZ6UtUqjuqX4N0J+rE
lCMpshAlJomx9/AHWoedrT2Y5aewL10kmtlwQjHvsMQA0K2Vq8GyEYo0eL3QtAbRnbbtchstEeOq
QzRT6aZ0M+T2OEZh3URD8aO1MJoxpTxutsCsEoitOlTocGjAOBM7mH0qNWh9dwI21wfa1sEc4zYj
E7y2XFQul9Ho9obBdK9LFmc1Do1FaKlRXM87roaIg7WUVPlnhKmSzr+dvP1oVvMTV9kg73CYGdTv
0qQWyESivuMWw4TEA+Y6xj5AU+cmnBniWiMFzGhoFQ8ZZxfqJEwZouW4zGj4BoN51HwoRhHhRIbG
x7mfBgYs54CSHdrBJmYjsdhFkmcJiY4ixqJdpsbuNyj5IXCItOoWeEy34TWz6FKDgzYlC420ngGM
4svLyBS3fNjUw53DLdtXDol4DXl2chSdtxkH0BeAByBRIjgQA6hsTQTMF/cUZtZ9ieecIPFHBKW1
sJdePJ25hyL09pUVr3WkvMaFmd9o9vDzGEC3lpdshRXOR+gHl3Cq3UuU4DOzdM1dtVg3S5sXu8lt
PqdoH/nWaIElzVd9KOEtZcaEAIM6/g/Ag/i7nTMEgSlMB1h8TPQwS/9uzfPtMhRPJQJI1DynYFW2
obeJiOHMkmGzgNQSI8BoN2G89fI5XGWD9TMNRixgyOYBccKrPAnO8m+xGX0TF0vC2q9fI0BilDWj
ZszOXmA8V3OMV/yoMfuk/zcrbzXN0WctKx/LFk00EQYAWVIQXkjmMrhG5DxLbxPHdNUWPj4bAFAI
7hcLdePe2gxe+J4lLYBarAZXMQaSlyT+lhW2jzIxwsi607Z0UnOFUDIwzBg70rXm2Je0QDfHbaBk
hz5JsCY9kXhF+d9MOplrFvSgOjUy5xWWTHLfheNbjWiTwAX1UIRM2JDhv/ET9PsxPDzPUy8p0ygw
+IRMjujKQ5iaIdFMFx3MiZl1kuvQIfMQ1dIxOJnoC4BoybpHUyC1YH0PUh//LVQGVhOl1XOQRPe9
PWjHgJp0FwrEXZF0OaJ3d26TyduUqG6v02zI0ZCgeEQbRzXSJDW8+Gl9njuxqwsGjHnyjlFfNUcd
8lViWxR7huUhE9l9VOfOofBbaXQm4pvCrrRVOrl3jIef9Kn6zCukS3UNXKuWxj+6eHAA7kQY3ihf
DKpQe6fv3pETGU+9jfmjP0q2yXQzJ9bF6dGeiaFUrdpifGnSZrU4I6gTah4TjgVoKyJdVXbD2kmo
kCzLl3poetKKNv580AesihmV0fN+U0VGbJHcK+0rJpdX3dvNgmQD+s6tlNzzCuvYL0BpwoeiGiz4
4/bZw2PSBrRMVcJ+zUBEmDZ6ueRlIXQX1rtYhLYrUo8cOhUJfE4Q7/K7d0WNV3csLxBvTREQhJgU
tNBCl0+VjSIvWbvKc88ttxZllLLdlBYhIlI/4SolsgJhDvsThAh5YJIUnoXZoG8/oOlLxCQ5wIrs
p4+dfXZo4KiZT/0K/bblgFLGdFuhtyXParoGhKYPpxWZAik6TgwyRPhYoQrg89ADJBU7gAiGt3dH
x99DwyAqSLxbYbblxq9RDLOK5OLq1E1qB+BI6om1DzjuUvrYatj0ZlFXI35N56WH2ns458/M9amZ
LdGB2ss5FSnBJmyaMn2PxlA/CIdkcItfQmrH74UFiBVIS/TBtReDhT0XBVwslYZ1wBtQxaCrnAWr
72hL7xAhroSUAARwSJrA9DTLhrPwxaxGaN7ARrflnK6IA1FPLSDPhe5nbBq1NTPM58TiksjsDuuw
Do6ZyR0HF3XKIVqtWhiwvSO17rNnq5746hSqMTmTg1UN971JxJW1fDwKQEsGaGi3ftCv1JluyoRW
dampXaNybAWfsYDBZBmtXVztK+BrzHZ77CJGX/tpIhe8zmuMGIaFCk0KgbqBGgLOCiUXjdyV8Z3+
VFLY0ntRkYtDlxbzEo/vSOtkE0VAIUaj3MTJcBPb5ldX0B9JS9MyIqLWMZwLDfr5iPoxcEbeBftO
Gy0ekmE/1jSSmV/lIaI9ZXDKq2T+3PXMxZyKqo8W87At7KqjOSEw0kCZte1G3hmKkcmK505JYtLi
9QTCgwTn3gVcaOaZt+lF9K7Gk6V2j1lYHGc0fQ37W1Qxdah8PqLSd40JJohT0elG1HV4ixaenSg1
DaZmAR0aEErM47s1kjtLmMXeqSZsBPxEHBoIBG3fTbs8YpLrGYTzXjZqn5yom06jsA61rt8urdNe
mrrvLiU195ya6dFNi+koY2AnG5H8Nuk08U/43IejhUMTxbHJaCD8ZfisGMN92skKDxaXLdgHDMSS
Q9E7n9uwyc5qoQ39lwj3TJxUK3ubSVOJsNcRoJmBVwsmIedicV+jUQM+iw3IZZ70+BAsMMHpRx8p
tg/7xdAfK7tzdvQl9tnsgzNgFOKhCaNApviH2sMDJcNSvW7FQ9TTRLsZ1T2HQVI2Kl0qOkS99aZJ
pcGkk/eP9NrJnmGmWcFpsUiC8l/eTP6RYo+/l3P+eepcdOKZTnbewa0zf0+S31mBRaBwV+ubbNSb
45zCeFKwW9EP5hotqw9tAgKDYeUTJoxypmY0RrhFJRTmIqU/XsTwWOrxWzKABMWJSdsQPz7YaXXr
ok2GByka0O59m7ugTZuYtjRqtyWRDBAHgiZsdZ+szi6A4fyAYedtUJ1OGA0n+F5gh/htSLxji7ut
R3REKw+HrpxwKQTdU7T1S0NkvK4n+iDVEZFeKRFXMP1V1TIcB4jX8bK/L4WcjfYuc/8YT4iat9+l
LkHtnuC2XtVTzOTWLI65S9WfzNqwxUM415EsQf0LVVlUIogUwYsYFogOBHX5Nnrjvh1eBfY5RUBY
ZqELQ6hPybir8DlDXVX0oG0HBlV1nxznTRvBplkCzrwBY0j94AoFwlVItKWP4aeFQHBD6MpYjwaK
wB0ipoi+i2gCAFPEj3mOpg3v5EYrsUIeesAS3hgQtE4kMmHVkVHgXY11G3pikZAzoMMyBF1NCtyn
64aeqIeiQ1RRM3WPpfT/i6vo1LjRuyT/d232nhe0JoC0gL0FfhGzpJ17w1MoupeZZgVHCSWVv5ug
3lD0TuB8Y8j3LDBMpMdKZ/rHAoG3+hb3a8ZH7xiL6A0WfbspRohoqEIQlnBSiaDtnNtMfYMGL6pU
/6FDYCdb5m30hi4f1cVlpk92xgupa2T+kYNZxyA/7RCQCfiAdiXT3msPqgsGdszjb7UQgqArAMzJ
/mpodwOgCDD79OTtzIQv5XSrIeSDICIl05J3v50vKqUOjcRc5czigUmUpOCSeaNZzo0r85R07csu
qKTKRZrf4/x6ielkVsgCdwItxijgv0GIcLsUFrX+5ZAHbbSxSZ+vNPkcP/rEfjwh6T3u/DF5xys9
WtcmZJlMbGJjMM9ZAoDCHv11NvG2Y8DDnCS6ralCrXLytq/DENWwRcoQ1bxwfs3hHOqjJ9MZ/Y+Y
hM6hnmz93iv1H9P0FPql8YVEBYjnYlluYstJDra5NOsQsvpGI0FV6np2KuvyGNtGfzGn4ZgPTP58
YRmXgRgHJX5w1tj/7H3H5z0JUEgpgG+C7ac5V0gerGo344JjtombFr05rXi3C4GAR8b7KFtII/pv
nT9/MozigqbA7VgiBxI0A2J5jLt6Yx3JfTPJ6QVlPfLMo2w9tl7TSRElYodAEc1PGWbpVExsgXil
eOOs0Puy9PPJzeA5O1b6KvtD3hNQB+62iuL3yA2ey7R+KBbrDd/H71nmHKKxoFdL7H5FVmMNaGbg
kbpPNeG1iW7n2oxlZj8j3EWvsKU34IvaksTeYksqZI7GahWtofrSvCvCDni3qGLPJN90emQ/a5CR
dg9qwA6Y2+rGGdJcglOZjYUbBQ/cOIaz0Xjvle4dU8uHHWgcI4ElWNVV34LWo83SuPTefp486uRW
vobPXPj5vMLufuXMgHmXgsHXG2jaFoUUBr/k3YFMvQoX/yDfXSNBdDHn52Df+Dx1dHeNnqQrTcNi
XidW7GU4MZmo5dWwlb3yLqh4GfQCtnRLqtsOrdsSHN5K/fJmgKWdOPNd7WlP/YDa4DBBfyOKqBb/
1pDc4HlhIDBd6Jsd2n5DBNdqwr0L98yDEqJSr0uY+CsIEhcN7DS5RZ5vCAmh75NkbVd0SwHgeAgb
L47czfswrYbGRIqUUaWEX7vJEf4ohb+eZ+tWqzPuguU2dGB68DO2lmIv9+szUCtCV2+TDUCFgAw1
ASZeBJRHb75YY9Bv1HfJc1s6OOSRVmVYoZkjpzuVqxtrdI2LVR9fYETJLD2DTlS06cozsbAxSIdg
dr/rHDrbqqdReHCaMgdvMaIlOfHK3g00FJvUgz4mdbKSuDhkLhnFIJQAO7xYmDslMz55Z9tDnyqS
c/tcWy6Im3+zK2YqQc74HJGCxvPKR5NXd7ZEPi+DH2y1hskdrX+V4a+zVtRcNIwpoBsyUzgV2wBV
+rplKp5nhAiu529cxI8o7kDI0EbzqTZsfHFossRgmNElJE48jamAHDZpHCWc9GUPRUPbLjXssxTW
RlF/KXly2yT1P7UQa0SsPcQtAkoxYoTMQHqmjNKSvbH0vahj/tG2fbLG/qWTs6yscc/dYKJKGzJM
ezrl8mi8T+B2Y1gQv48GL31jOfveX5ixpYS1NSwOCEjNIQTiD8YSy5Z68UkZy/aIpqS50jDY5tf+
VH03XDoSDQIE+1Qehk56syLvzMTefPLqKrl1Z+tHlr8jYza9UQbVZ/cGFh1A/AxML0zmo5nG86kW
TQr72fI3eJ1Wa2AN6V1C7mGdJRVJGAxMIB7h5y5K74lyzroYI2PDJXYQhYEHwb4TvEFHK8HX3Z8+
pf0cbfwmBYQzt5T49S5ekzwcN0B6tvoo8Dtf6LEMfCI8E0wULz9sjYHSSu0vh6Ft75EUns+JC5Bt
tpujFY/1rpnvWjJeC7glLwle/ELgOw4tBxyOsx9CWINLhZ4GmhEijlOopj6Ci2bPGBsSAEFuwMcz
whlsqrt7ZI8gtcxp9ihMkDcl3TdEmgFQHyrOl5YZ/NokiVdoenE/MVt8XABw9uBJPiR9/m/rDv4/
p77uOibCSv9ZnBAiTtl8/V7+429Jdqm9/vGZv6UJUTNHgBCFdYQAHEHpFpWxv6UJhe7/BSUL20g0
vkGb63zTP6XXxV+6MBmQLBO9Cop2KB60Zd9F//UP0/kLPR+UCRzSAeRidP9/I73Oz/hX7QTdk8pZ
PtogTLyQh/9TPgsh5koPyHWeswbrVTcE9jK22ETYv9Y+9lE5l5W2GO7OqNbVWf/j2BTgDtvMc736
7bi8ntpUi1IY9QmLP0Dxo38P54JyfDtmD9GAUHFBkAXKJ4KT1rbthDQA8wG1M5ZUEbWo5pnDHyc1
RYL7s9qtzsrk56+n/na56znXw2pt0sDzNv34meoYYc6vr/njW0crgbh6PazW/jjn45e1mquvcn+K
N9dzKPu8Anz1t1rWHSu3GfYAZ5tTsYzNSbcc6jsjUiNERHKvWgBC+Jdtxp2/j6DuuhKaHR7Vp9XJ
2SDyk3hW69cTrxe7nvlxuvza377g3x3+Yx9sfixCUucS6SieO3p1vF5JrQHxINFUO+hSVBATzbQG
eS9X1SL5taY2jQn11zWIj78PA2eCRe63yKXJ+399in88VLVZqOfvhcaymaHYrDqnohjfwLA8zbKp
JRaFI/T8KXNHIa1WNVKoDxFcy4rCpDxR7VNrH59TTdqwqUiITtyqdjqrfepwLsQZqnoKSJfPZqPj
rfsYSOpvn1WrBqkJpwctr7Y+Xg75i9Tmx0XlJrWGSWi3o9X0Jys2kHFQq2oRjwKWefZVgSDnsKGw
rJCScLKBSxoT3Fm5Zrn4I8/YiKFqb7ZAWDKkfdRqB7YJY6bwKGC0bzqvmMj+mLxUctG35Bl1nv5G
BJi6u0gDqv3xrzP0NNgbRaPvG2MqT0GFrGbipwDtrttmQzk2c4rPxoTEh1o4NvdFrZmZXp2EXKjN
bJlfl7nyKONyhsdcpPIL6zDZ8mUCDsnSi6Nh7zf4nNl2/kHBC11FrZP0u49VM36YbNL/LXKfG8zk
QMBHCXJJuVr1RA5Rjszf0c7vndC3YbXrF/WPwergK9SqZ/dA/7I8pzbrBwnYVxdyjuZSwk8SykCY
Cenb6893ReJujJq0qyPbbiVvRwf076Q21cKSB9RamtcXr42QYfHjivw0+vvEoBaFal3eozy3ut0y
tw/qLiTShketqW/TmSYfJsvFPwhg5OzH0ylZQN1EBWZo0+gil6EAl2GMriGw3i5FSaRAdyI13JNH
1o40K9n6OUHGBcY0P8mimJxxg2ihJemNtfpR6plYcCb6oDUOapd6QtdnFeyWauDlCxY6+TTLX6q2
YOaqNnFwBBSZSEcoOOkgzmFEx0F4DGXrC1z7xZ/qcDfiOp/UJakyrW9P6phas4Sxhf2eHf6AwvpY
cEi3PXCkdYTvFNrW3z0FfFVIVDNl+rBqJCb2A6S6JOBQ0mpnD1Z10gYTpKNapTzCiCV3em0e05jC
mywEySsKAIBpFwJWUjhYBQ2FrVrCP6NJ2374pmtRS06QhVq7bnqSD2Qt0U+1q+/Dz94wUT4ve5qE
q7n4xmd5sDPDBXlzMJxqVxR2xj52ysOUeq8VVPGt9gv3S70BdPt1mwQjWZSJcuX1P/z4NxUW15GI
36oT+BDkNwr5e/0v1ab6fyurqk/WgNOe1wT7OBPAPa2BzKL8z9W/62oSnWirpdpR1pVURKPMJG9R
P7n05/AFtr+1V9U6Sib6G9MhJW+2cvD/eIPla+z32j6PTLG/7rJQ/a/hX+wUejYxGeKvi3DBOArd
0WWtngrEtxEZMHBfEpE7th0tVg7bajPRAU4gcMu2TXVzBdABgXMVECjGqFroHlh0ra6HXRa38doZ
MNXCNQ8EgmzzmNGNpxwenoReQLCviumk9gXF/MUtuwTmip1IX9DkjJAWFtGoVGzQRMA7cyFT1aNe
8YHvVWvAEWmkBXCPY+M+iXFm4l94qCYAmzhVeT5JBDB4M8QS2tMwgYb09Snfhrpg/FaobtXAP7at
GqssgIK83lCZnarhVVOPv5EPUi0W/LBRB5pHb0UyyF6HiyuWtcJAm/KpdppO6oQEBe4mMSMet081
brV23ewah8mYPvZbDyqWy8z/pBak4V5B7w6SRVOcdNl1qgW8vvx03ac2y6UgiaFW1Tnq8HVT7TPR
bENKwzmrLYsRmgm/vPTHqtr723U+VhHUWMPVnQ/OPGAi09Y3Bs4wYLYAxCNMYx/19qE0nIGsA6Ju
lgDANWjgpkpbyrthBb0xEK4+kWyna1AhkyhIq1hyZ6tW1XE6lTskstBMwwcEYTTGk1EOMo0iT6tV
tVMtKnlYrWlEzQwakhF+/YzaHB5M6psfF1GH1F51odmRY1ZK5oEktoNyg9qO5UWuV8LOlKpQbAPD
JkCBPyQPlyqeUauRij7lzkSuqc1U0cKv2+rE6+bHYSo5fI86U30oU2/M9Zrq/Ovmx+E/vi25fgb9
yhJpk+rjF6jP/fYrP078uIZbNwFQOg/zyJRBv5zkoNeODHpqGyGpYRMGnUxRsU8t+l9ranPxGDLV
yWrt+lm12S91dAKrrjas0GVgVau67eBGrU7GEIa9avVj7/U6169iRNRxtQUHq46q77t+vVq7nvzb
Fa/X+uMn/vGR63lTTE/hxQdDvqxCshbUYvm19scmMptovEygitQBQw5jtYw2rgvLhoAQ2PN3tUvH
a1uKNBCaXU/5Y1Md+I/7EFcljQJKb6XOM1W88Me1Pr7l3x7vBxvKt0PF8eMX//pH1W9X+1rVSanV
6znqcGMmdF8fO+W/ej3Hhjp2HGoIWaN5wHpxre6gWqibN6IKvEBSGvOdljpPVQXmfEAweAPBhyAP
fN8lggOza2WUZstAyFUhn9q+Lj52NgUi0H6N6emfJ5nykx+XVBdR2+rjHzvVtg4haSuKBcdVV1tF
njauK8DgTGQb/9RlIE90DdXGuonRCoJGtrVsKqjbusJxxjIBCAxq2MNpYnwSFBBB8rUYSusJ9VhQ
wLoMoC0ZS/YqllxUpE0BeVl7DaLBs0CtO+h96+QvOnAiuQaEw/5Ys+IB6qTlHSLJJGpl/ITPKP1j
UjjVGupuA8ckRNpBOwsIxKdchXiTpLygsk/IFcvxO5QLtdPRMC8eDKnD6YpHIyJhlenhpK/jyDvp
Uzfvhx6GyyQXELCqY0yyswmrDq9N5ipqLR/aY5IQMzTSkFC5Eo5usJzaxqQSVNrvlqRfDXJKdF2o
fQ4RwsYU5CZHD8UAbanHbdmaGgMFcmIZ2J21qJO3pfG8ba6GY0+OxGpBpXY4luWrThdMFyHvhC3j
KnVj1JpaqANZFUInGXAnjiWn6WNhZNGhXZCkU31jp3rmRaYfRtk/J2pV7UUM5Xa2En83QxI4+Y7w
mWvE/L84nBz+PFnI3lp9TB1RaxRMKpOHUTYwfa6L/F831QG1L64p6mlobG2Koh5OgT8PJyexCp5v
NK7VvusBtTbJW+VPeDemMppXz1etXReDbAPqmat9arMTMulz3f5YW/qHCGDdLv2YLcgLqgPqw+pz
0BBuOwcfTarlOTNPRleAB+gi/trU1BAZqcketnAF6V058F5PRSDTWiFf55NflqOrOikzYzQ+u200
MFX1gQ22hwnO1QlXQG684cKEK0FfAGWkas0EA8yc65abwaz6G7XA2Xntdj31dAQLGRRIwDJXYYFN
FcIFlkXFWO+rjw68HvAF/q2fy4U+bauBGjHc1fmESN5mNMvxZNKDn4RcXDf7xYpAiP46rNbUOeps
tVkFevahDf//k7XPc/Xjv/7x9Tu8ILCUXQOM/ffEK5wJKUz7n7O1rz/a7v+8xAASi/jrv/nk3zlb
1/3LJSErsMVEcU0akv3K2XrGX46NkQs6yvh1SN/Ma85W/8sxsVZ3Sac6JulZZJj/mbN1/0J9W6Z6
HR8ZXYqv/5ucLf6/fwoGeyaMJs+yXTSzlKXnvwqVh7M1ZhR2Izw67GTnGeWPfKjbNeZ5d8ghN+fR
xFIqq0rG9x6puN7Lj7N2k46iv4Wph9rLcewpRxYoKqJ8TWeRAsO2cti0I34IjosHcnDXSz5nycRp
hTmgBCNUwR7fXbrhMLjEzrmaFxRA9ZNh8n42IUbqPaDrLVrTr+NXx7Jx6etrd9PjXd1X48bF1mXU
4YU2FHp3uuNvhw4JfKRAGg9WlmVp+WaYNezcivGrG0b5jeWNO2iZITWb6TyE2XIzLghvuikOylF9
l0upSIFrWiY8JLYgK2aGOPpRG+2LgOpliS+XlQzOVhhPfURd0kz7Ycfs+JLp5nI/OSXlN+SsEEaj
uIh5eYMwC9YWVHd9/Dn8Bth6lO8tD6hJGcJDyuK0R5liekp7CH7YaDTDhM4Uoixro//azMD0rLib
7zDEprRsuCGwIJDiUOucubo0aBgylcLp3qmhXArgw9DmOrzDmMfynOLdiAEAqJEKmmkFIwW7vmdz
8B5zD5tP6hDHycbIHubKhXzXShzyCuhsN4w3sNOe4WRuZ4gWTjQ+IBy4HkZnVzuI6jRUo5t6U8av
C9oSMaJ+ta6dx8q/c0DGIvjxSXerrxbO1kM1gzQxKUalc7PROu8oj5pAwiQvGGhK+2VEwRfWExOx
Lvfx6hPWbYeoDpjart1VWYkM6yTISDK90SJxSDvnBIEZ52VzODHGA/fVh4sx6G9x2aY3ywzTzZjA
c0dAmgoyAqvY0AJqzlWH2jgKtMmwgFIjcbcJBGDvxGp3FK0J9Vpj2CKZWoK+wMNar1373MdZ/Yby
cdMV6Jy4DQ0uLDe1p3ebSiwjUu35GqH9cJ/lyEV50zcUFJ91I692gqBjM4bpxWgoAAS6+VghuZAG
9oOR+XeII4brevxihWAVGpG84TvWoL4CKyRexoOGuBCDo7uy48mjrty0W631kRoSuKVraUQVEwmB
LI52I1qvqW6AGyqYpA4VtNXR35sofWygtiHtBNts34fBFtGeVyPL8mMYlMm2jxBqsl1eswlVPPJO
qMMGN0GjPYDSqxE/ae4gt10CsOMCXi1AVNNGdQL9uhypBRFHT2lr6WsgQUQ30KwIQW+RcakvLmzC
oetA8z9bRvUYN4/4F2r70iK3CF/ie9JBBCtKxBQ8qPwBmi8FxqMIlOb7PmsyqFqY/yGrRjQGh/Ft
tO+DzEHqcYq1zbC05rYL3APaB7w2b0nyiC0MY+ZYbQYXmQhT2LduA5wVH+h1M78WYvoxa4St0WDf
1s50JAw2doCCmPJ7CBCnAqr+BHlqjpDSK1HwHDwDSDCwtWTsDyLza/By4QNaXjtfDx7QDguID7cN
kHka3i0wJJsOwDHXRmWgxGihbzIs9oQxipkjmoDSehTrB7396s8LAWX7dZrgf7m65NbrXyHO8IBC
4k1hWDsXgxV3iOjKkjY8aF4xrO0QwW5Dh9OaW9Y+a5ZjbfjGTTYO80o3g0fEqoJPEeT1OnvKsZHb
dnHxFbtua1MigXtqC4d/pox+VEA4hT+adygUg6g3XUT6guE0ReOL65v5KbJeAoccgkPWaRhBaaWR
9zDgYJNWA/pCw5KvYcWGm/9m70yaI2XWLP1fet2UgQMOLHoTcygiFKFZqQ2mIZMZ3Jnh19dD3nvt
lvWiy2rfG1l+nyxTQxDu73DOc4Kowmkfx+52UO0ZOvZvmf5JDPmaz8gjiikAmp+J30NXrobCHFYT
8YkrwzWfvaJotkPzHSX2cG+7VcYKFPlwD37KFuQHBd4XZMkl59BndW5zYEEasFO/3viKkwkOJeFI
PSPFfHFK7i0PbheDnmIZUvPq1kTz0MhuJMrmFXFiCFC0ec4QyZeZfRqRapxiFC517LwUykxXdkz2
X5MeJ0aIdyHAQb/KxdY2WkXJZjCDJncnFhG/Y/RduohetHlofH0d+mE/KgVjIS1JfOCWDOtQPBSB
uSbYoeRdUIAwYCq6sUgddFGQGwH+aFyTEZ4tfjejwnBamCtpQfmYyDDN62mdB1FKMmHwQf5Lfyj+
BHn7TiQYUkzotQ0Lo6N1GOcQgWs2XXOTEEIpOeE4XlpFaqMjaItaG++CSTNmRvXeRry7DgMdI1KI
ThqLwQ1X0jZ1bZ6d5JW7AAxPRmYtsWXWfR/bx77mWhuwXdlZ498qKJ0FoArpeOX7iMzxJGNDc0cm
x65FlgvsrjonUl2aQ2lL4+q00SqNZX/vOR03JCJAxwyeksaw76reyG5GZ/IhH4qjwUokVg0ebm9r
td0TQKAX9sfPiMcnpM9vcVXi0/CHt8DisbRGvRtQvB0rT4+MBux9Aciayjg46kQtUokj5ypUUqO5
S2aN2yPuHzL/pAZ/bWtiZ4Jhwj5KpPEKsRsaiplGqg8eZtuYHsJO13fYmH+6KaQ3BSKy4632oWrA
Iihsj03E8x/oHhs9DyY1x3BIQtGu58mm0VsJFuuYMqqrO7iITjIFijOIN9WADNJRvyvX6XZ6rH7r
bpL4mdBYW+xZarrQXeIO1q4a/LsmmxY6ZPyrGO3nGnTNrnecx4gCJFk0gPgzQaJiBwk6UqXNwjyG
U3tu6qIguAbjWW1MtBQZ+0fZX7z+PRGLthghU4EfXxbRgci/4mrW/jYmIuZDI9DaJXCSD2avWWXO
8UtfAW+dCvEB5h+ZPwl6Q7oOgmZ8k/A0t0IXz1bmvbnduOMfXsu7ajBDXHxWvNVtKQ5gfbrdHPGC
VpbFtiD5dI0Z07kZfVcxDEw8NHtb2Ceph4Y3EL8xE4c2yIfgpS87nH2+PAvpiF0QDcytQbysIle8
Fjl1l5T5J2jqdpWTd+7piEwsXQEgNvrHYmpfmdDMG3J0MRC24cab9XGKghb16zLK8/oXHdjRak45
uZAYZ5cqtflXvFldmCUC2UU0p75M4pLubdxrrifbzZiM6d08tcciiR8SS7mnTLmff2lwVj0/JAaa
GTdi5RO9TyrgRNQfsjaeIb8w4YekuXLYfKzCEacV3JZL42TYwnKMMAliQ22n7kPoW3+Kgim9Ixnn
WgQV1JRPa0g76VGBb8z9dNxU4Vu2PKi1SHcer/ORaiUnnpEEx5KzDuAPQYKNRpfUDIr8QGhFSdYT
KjuNPF94tpbcgRm0XYYDfBxykoCZGWTiyzCQvvaw2daGML+aSHw4gujUxkiu6MmSE35IB1Ku0ivj
So45qKdhXvzE5WOo9dXymmoFBeYxne9Jq3kInaxAGpVQUuaOWpUBigprrkGqV8WzN7BiaZyHqYTz
a3YMhrRpM5A3HyuU/vcttY8XU6IHPvfYgPvZFcvhnjp6Py9dQ/foopNaj1X94NnumUjiS5jNDIr6
sTswm+F6CRFgOgZewcAlJHcce+PAidSBuZrrX4WDHyxW1HZN363tvoJOpJpbV040zpaBwriKj8qx
9XMG/HhV9ml3sfKegErb8Hl38/v2cBRDULtFAfHITt+9jB4yM36gcpX4I0tNEGenfgkPdGwbU5Md
Hdt5HDYhUL+73PjDGZNSk3fFB7MiT1t3EKtfa7PZGeSHnGdH3PcRqAeHn5mcE7yXFgaqqcc2MOJ3
XDVwnFdEPa88K6A2MxgWNZNvY173smsawt+gTtIfWoH+K5lBHBYYLmSBKN7KQjvrPhxencTbz155
mdhEA10vhvdQpd+9TzWaZuO1ifvfnd3YAJmJL2LMd2P86JxdPAA1Qr4RkczKDqV1jJZP8fxVodMc
JVHqjd2fTDaZu4w3wCbOxVecn43C5UsZFW7oQb9N7gRgLntsUpPseQOXaTeKc3NxDJeU0fJSWg7f
U0PSsZsCCgbqw7orRpWNRZZK5KNoAE9KNtjYqNPkrunUJ13Ug+yn18God6ZRAo0UpyLXH61BdGIE
wguBfPBYkH3shqz4oJrFJtifOcrZSj1KFTy6Y/S5ZFONQQ1lFAWkAG1dRwDyumNQW2siEHcR7Y3n
DBeRwUEJrW4T9MxtcyaSuXdMMJusRC/3rhNvgDUcZBh/BdbLOM/YauAuo1ZW8AksGbw42MlWzZbJ
2HM4Bd9Un7+8njPECZmQql/CgjCebWpkGlgYDxgz6Q3K29xy/HnhbY7EqYzVKxnqWwUgavabG+B4
hOG59+jiDMjjuaFVKlM28plejYgxWUATtcKIMj+nefGg8Pj00r6zIEZuilBg6DLGqytjiCP1LZ3F
OxazJVZp7faIQBh4gTfd5m51MsvoHskzPulxsTAgOuK3yeMo9W6MxAN7zVdb14fcsdAcZ+4XSsew
qi6zQWZPorPnwLEvqaqvk2fcBJi3Rv7qVLU1YD5Hfrj2GmOjasSMSiXn9zop051lm88x4URdyqls
HUO2dBzeznWsnQ9dqWezERcsWvcdC2XMQf7CuR6zDzdAg9tr96srgjP1L4CHePRXWKi/RzRDEyVO
BpxZWTlJsvipiDz1QZZpSjuZlvee6LZFE38TC/CQAwqwwpS2T3g31ydaQfXPSYLtpmBosLw0JSAp
F94r4tQgpnkvaEeFfkqrCLnlwEJz9AI8c4zsjQKEOgQ/mLaxrdYI9d78uRvWKWf7wI20/M6NwX+u
K2cfRPFzqC79oD494H4laZhhT0JI5XqbeQpunRheo55Yi4aEnDCFvwTA3nFfKCtemV7klFF0z0Yc
3oi23kUIjldO77hPj0rG9ak0rI4klkytuiK74V9OjvZAPcXE5YL938Qw1uzNam6OLaraHjFTP4AM
sKslSoSXKTflMSIxO5WNolEGlgFWYM/d3zHohaQbmdeR8IoVFxcGNVVc5GA8JRV8uTipD0bo3Mq2
qTd0gKDp8nbcZlN4KqPxPGce524AfbzSv8kpo5JDmG7zHppHL7822nsLWL0cWDWjhh5gNHQNovM0
6Ah5nO9zaGSZER5Ep2hfzfizpqwjlRfWSFVAC/TPdqT2TK4o4yIbpFDa7bx76WMGoyxIY0EzH1+o
Hb+83v4yhmMDKZmej9sCEhYwP03exWR3wHPARY05pFxVfamk948F9r81Az5yNAhUjoPmpiIdr1uj
epMShBGe0RUck6/aGKZnM0E2H7K7D7EiwZp4xrNw4eq7kZaBl9z09hBZn2VvXDt7eBUNIxjcydiJ
VbAzEnH13Jx7sZo/rEzrlW3Hzq71J95t3YHnElkEwE1QO2DOy+ySmL5/n0QWoC0R73wVb+s5ie+M
LN/1YaaQFpBeiZfi2bWgC8RKfNgVqulGfTs9+gHIWDgUcvdom942FaDAqqz6rIA0wAFEr+2dwWVW
92aUtM9lkh3JftzGcd2eciaeG9eMAR/iXIoJIuiRN3sN0B/Q6hv8lSfWYsF+jJBm59bwU6QNbELP
APAw14dGcWygV2bPkg1ne+it7eiJE7I53mTjUxpD5A+KcI1p9sPC67BqKWwGQNODY0xH11IVmTrt
aUIvv2278D1yMKTUSNqHjPTUABPUzDboYNXDPewiVj0uw8lkrgjCln8KZvfrzsOlqdz+XbYZ/cLw
lOc4IKO67lZJlXKKB3QlQ+7ZJ+Jv5Q4RwEOXC2Rwmci2saDxK1xvP9rE8gkR0t3N7oE71VuRLclA
oIcdQym+wscN28lr82PmuodplHd1DKNIF97WwWzCHIXxRmFN/ePY/VS4UTZDU8H6bAemVfZFd45/
tCITHTkW60p01AXFeIYc6GPDau6HtL55Y7W3GMWuhhE9uTZ2maW/oaz0vIPTn3mU3jqjoVtTiX7D
+fldYBbdERJCLq/v4UxR5lNN1p4Jh2aDjvLWmtGDnRj3od/zVAdeATVNU+INBLh0pKdYPgpLIkpv
Kne+CehJN5AizkkVXYgx2WWiXt6iNqhuD0Im0WDGOsqMI8mq4VxuMebzD+cN7tH8PjcZX5Zp+5BX
9jMhwQwHJuOjNIS9KTxWe71HVqCWxPSZxiWEnRoaCjqJ1IjTqNtgS+zdojfXIE/D9hWoAPPYSG5V
kBZbGKhrR9jNuiyYjJZgfLpmG7NT/TFM8SIXNJEEvbsu3H7eM1AF61AcQo++w0hA3nr1iGIQUoWK
gAp7+Oe3pUfxy2ZyHeNcmcVRh2eyc1dtrb9rwxG4OHB30TI9BDnwPm/5EDVKkOKcuztpNTcbItMB
CvHayFJqiwo62hA3//xTHdXzdhhQ64GcNNCAMUNP6HU2rs/s8++HIs7lHVQQkCST5gH8+z/bICHs
w+atju0Dz3yUdDubgdXxr2gq6qx7BjLurtKIYlRpxhtGM+IfQsS/okM7ilBJ/ZUjTiS8w3aMAsCy
fk2zgeXWmRJYiMsuT839YSiKaf9XOmQvC/e/fxpaihp/OpKIxXEv42NXPRSLLWTbZPUpBHnKFm35
6vGyGMM6tpEY+fINM3mfJem/ZJB///R/SSP//j+q0M1IQM+hcXkR+0JXIL2wRw31DJQ2Zu7DGFrc
lVL88wOOB9DzgXyzF0XSuOwI46IKIKEsf/T8hMWgXnaE/qJTSlrun1K4Z52YfKIhZa2vkpSEe35A
qJxseFUf4tfoHKRw/Bh/P3S8a7aDMD///b+E699R5aq9Fh0jtX9/Qk0IG//9n2DBSKhqOdr//YmB
1KONrSnmKsXxFhERQitZ3f37Q1AvtMm//71sLDUk5nUa8C7wSRJfFQIdHcZbREZRu2kj2E9+oZ88
AsUuVUQ93BvcpgMDbF2Ep8IrzaPvJEBg+nlrdRZZ3n2xpBfU67zDSBVnx8rCtlZ0DT4smpU0MAwO
nszYcxM8FCUX/wDH4TEPiflV1Egpd+lqFDCqqXOSs5cSKVLMDHmlyEja7eXvWRjtAczwkZ7APXdT
sq9bv9iC9AmN8YmwrHZdUN0yhZTkb/rPA2/DjWUwVZyS4gVJ6rB3JphhPJSn1LG/E+RAvKJMILIp
fV5wKGeDABdlgU/ljL6bIrQQMws8+swFgxV2N0SUzcmc461VTfVOwagnjAsYyWhD4mU0tFYeqcF2
AIFu7Kr1TMwAYxiokYSCH0pz6u6qsP+ljQKORSO2KfMghDOgux/oE+117Cps72FHu0SODYckQecN
SMiODxVFnIi+6H3zmzIgBkvyTVnakMjkDJu6VOhxqmtj3keOOGibVsWe9jg9H2ThvmZW26+y2v5d
GPKppqnOtTrl+ZQfFy5Jb5Ca4OTpBbL4S6aDCWHvqsj8I9SamuUJTvmoH5+bybtLs+deoDSJ7OEa
ds5jUKvjEKT3ZjJtlK5eGcbT75f4+tEuvEwOJ+5czeu+6z+AEt+WL6t8tAJtgctWQv6Nk/SnJFsF
I5FiETe9h9rcFiGqdEQ7T+QzvjkGG5yeoSzsz/ey42St5vpnqO33lp/QRVa/atGy2p1ofsUTM+xK
PNXtuerAHTGo9FbO1EAESy9rh3ED2XpyZlPffnp9dAsMivPK5buMoXFST7T9fRr5dG7OqjDdZxVS
/8y8PXKVYz1V5otuwb+LmS4x6X5wOlJe0ecyAeeuFEdlOsapabFSjuHWNQvU77kPUwmRgKi3nI3c
8hpi4JAUvzPHydmY9CSjTzj+qhrWAqE8dBXExdTzyramZ5K/voHFzadGMYOyuqFcvKftFVzbAMsJ
2kYFXK014pqJw97tGNP7BpxGOwPjpQGd3UqmmJU7FyuTXUaOt32LYAOg7cyPULLZW351LIrsT51N
2942Pu6Lii5VoOJZeZ37bmBAi1r5BIxzz5bSuQhWcGnfktUkmHmHFgPfUF9qaSer5fWoqwTrdlwH
OO6aizX5bwBEPzkrMWVW9q++qn16WX5mDQ4g76fvDPrNysi34PejfTvkA5+un/HlMkCYJIWNfY1K
BcN+0MQsMxdeJal7thjWHaRXmXd5m35Npc8upHlIZPPHIz0LND0xUkXVMxdEDJUEREBmLCJMXsWN
jSi2jO2PWfm8PIGP3zogulk/hp39MxR9je+FmWsFhky1iLod/rB8KknICs2y5keAG6x851UmvEnB
zfJ2rF5rz7qiehkAV/bDtnaMfa5fabKwJ7O7R+wHldIZ6hQ0cLRuMlpKYLTPbNQdHlKGvwG6kM1s
G0wb9dZO4ReATqR0TpKN/mUiPNy4BYQVYp/eDb8+uR46IsO9dxLiYBgjpPH81vT6KJzh2loRxFHJ
VyYBfZ0l3dGAuXDoZfycxq7e+bJeylSWd77h7CNyQ3mCNAdnutTudFuB2E+NZDAiYFoSC6r7dyMG
HBr6XOanjIy1upYfmhIMV6TNXZptQuU/6kB++aTqGjw2JaZyUc0PSt88WNuTwxhwDHkWl0+grV5s
yeH78sDX8bztErTpTnS0HeNubFATQ6Z4yDLI9FP6idrtEMhqx7c2bzrJLC4YzNuSqLQUC+TZTuNL
XCmgDpnxWGT5WfVfBlnKWJ3b4+yaxwmM81rWEb5ni+Wh62/tplvPyPG2Qvmomz04n7ZxADd2z5zq
QXqkUOftAzmjq7KUmyq3r3+/7gRsaWVmhD7LFtOzVz3GUIGQzXO5z5TcoER5OqUXYkLHKsPqetc5
+YsXjwFb1wiQQjn9Nkh6qXyC5UdmKiu8J1iaBTEz3WPj8V7qTQ/LZU2QXBk+Sivb2NNQ7wvnM2CO
u5Ku+604twZkY02tX1KdAsqKT25p3NvgO5KYU3EMbmAiGfYzKIramBPMsT+bfLozJu+j9f0/fv5l
VsjG2J09l2gfGtDSZulZgEzZutfmgcMVeAPpVavRPGDQ+WCMS7Pop7SR7b7koDVK/ZlGxSNiimuN
Lhxk/HxAr5aDPvZmfLfTGW/WnRk4z67pvKmK3xkA5AU8ekwmL98EfC9ThJphUTQppBSKNQywg5jt
WbZl+4oCX25ZB35CFyHnI1cvaT/CmHw03fbbjKhxRLZuh2YPDeXMRbvP2/5qchlYMSsbZzqqijGx
NTOXhFRdrDWRnXlNZl86sRNT0OlqE57BVImLnyTbyXTe9Wwu26vwVIUt3vlp23kk7EYuuxTTXSgi
v9Kuf2sygLoCBogd1/i90uRhaMsf32eClDndu5/rbdM2X3pyPgpdvpY5ZUGXvGjZ/3I8krL7cnyg
1ih39I+wcXUyrvMh+4xbexewnVgxLkXOVX+5vJ6hP8ImY6E/Eufik8Vx8KenKDXah7Qyz2rcCFPr
Nbs++5qHVr7mpik39G3gYHkrVSCiPF5R1ZElUA7kOGLbgz2ZqHcG+huESSYLr5a9pJV9thpFQMhF
wVrM3slWX8yCfbHDLwY5QUrGHelCg4h+NYbcmZM+le3ikfe5KZGQnJi83lyDHBMvPpJt8jn0mcOv
+tmfrE+GZvnaGnpYhGga0BV+L+/vEGPYumkl6JVCrQuBYWh05LNjesc+7jl9JFu4wZ7Orsemza9h
zUrhTRyl3QEjlnttuowGVBjfleZfcY3XklPTbHS3kgV1i1s7b0gDDk4pCd2U1nSMGRn/Lfe99gc9
P1l0kVGvAsNaruZr2YcUKpojEzElJppv6MCaEbP11RCeOhvDZg4KHp8StmEv16J2McpH1jHj7x0M
5IIJCUllt4uqzKWxuplZmpw6NiU2+fbVPLORIX6kqMLnIJHvZsxeIArHy5SFr63Zn2RDJpelm1PY
xVBYSvV70miKhZgfynTeE94KF6zIThXtEFMFViEtuADPxhjWeZ92k8yAc9wNgdkQMpsU6OF4KAtr
67Dhh40UyXXMGAR8hT3sK8N903MyHHWDQR1gbEs47JsWpDtQRO4R0JtQ27MHSiA0CpP3jvDmUMNa
W1Nu1WtEkPxENjvubtqSvKe3eXc/MVztOz1yZMiPkXEFTH/OFV5cZ1ca8aPWEXGcIWmdQ7qTVXSt
4uZdzKm1HUZ7JrBmK4HuMAn1oj3MpoXN3N0FsOnv2N6scYv8sAw6qYauomrceyvs8df74wuPQs1l
chPuMByR/TwYXvoCPbdkbs1Vm5RcZJp0aSjC1QZ5mN5QrFlUzfzkHFGAsnv4b8x9IDvwVuG9AkUs
o8gDjIQSIeh2Q1rqg4qO8zwk5BpgUdELvpz4RupFZ2BOIG/BhDCkcpNLztxqz87Z3PdW9ugq+0tF
WXo23WOQ3dc02Q+dNZ/GOLKPrMxaE3BG1BZUNlxYRdpn8C18HPUKUqMycRqoFK0U0zzVFdSRsbmq
QQUQSrUaRPnYVoSZ9EKu2eG/trj1Icq9A6OVrQeFqwEwbIrksUjmx9JmTFezs5yaiBjy7MGvYOYy
E/EMxmIV03vZ5cMun40/JFuxUkqg6wEWCtYk8B0JzvojgOtv8nDaO6n54hgfeSZ/m868HkpRnuwS
5YzdJ+fZimaCioRL+W6TbA1Vec5fScY+hWWg2GCgJ5ibTeHnJWE2UCY6FR3QVN/31khC1gTqALDp
LgRtsmUejesI6y4ZDpBUu6ncxDZ3CK8atU16bMCYMxSN0Y+HGIhgVI3IzKvS2/vjK+MZZoREsMA0
77+AkuMRVOHTMHrvlhhfGUe8EILJBacDglkLeT+WUDaa6ceqmcjmHSVNzdYmyoH3FB3A4YDQcWV2
+8wnRoYoDHfDHcpjmje3VIIDi6uanLMMzEfpHnXArD7y08+ZgE7RFe9kjfLwdx8k7O3KtmYvr2D0
hv5wYSEO34vNgakj+cBuFojUbwkpap2FbD26bkw3A+0n8TCIv72rD6Oaxri3yKPwrIOcxRXyCoUW
o07X3sVNsu8Hka3UaH0NU9lCYrQ2RZQeuPuifWW9IM8n0FpQ7GGrJEGQjAzMg/jfYmB5dv8AGOSp
936atNgEgQ8zNWSE3XbvMl2Hqi6WaD9qmyXtAsnSKsAEsw9DKNtmR5srGkIcYIqy7oY9LbdtMDNL
b8wDXZ/B3G870IjVI7FYxUuSLBlmJCYoB2RLYM4j4X6g+so/uoTqEnSY0vxEfjnQfFZZkcptn1iP
sWNC2x3IVSKw9b378isRHzLNNokRYwejYIU3l3FPS8tVqh2A/pcsG158V19iIZO978tVO4P8cPVL
EjZ6HxTzkxQGTE/evxR8ebpthXI23Rg3O7i8YotKZi+AKxMTcrDsdliz33qao3Bh3lzdmsm6FSaf
0hfJsRf9tTHgX9XjknI9EjwcJyPUZMfdB2XvPRrutJYkg6eGPWxjxivIKYksqggDTkYHuWJ+YJkT
Qh8c+oNrHATy7ocs4jsTaY9Cr2eHG6mtbY4/f9XH/1+o/d8ItS3H/38LtY95njCBaP6rRvuff+mf
Gm3f+w8HmbUNGseUAqjFP6EagfUfLonR8r9qt/8F1RDLp9hwOJb0+A4cVNX/EmgD1ZAeJAwZ/EPV
Lf4nAm3Xt+BzqCqneC4XAojr+Jbw7MA1KbY9KB3BIuD+/nxMyqj5P//L+t+JTEDMWE1853QvTRWA
ng3hJk4N+4z3yambNZBYsZGU5bRCLFhrE3ylr01/52TJjxzVn1m3xsGNaw3alpTDiF30kAQ3KFgF
xuMm2HctGSZGcDcppzj7oiEeCagwDtuTApr1aq5HNgfMjLynUbvn2SAMbHS9+XHAzsJK1LFgzJnh
zeVED0YR7wtNAobU9EZ1PYH2ntt+Zze5tcrfh0rp4zDSMPTiPOaZucVsubeGlCw8Mh1JqJ02ec4c
z3MdjfE1/zQWboEVg3aHtgjINc1f/SmaT6Z9JFFCsJw+DC0XTymn6H2QMPA1pqayrG/4kdYTtJQz
EqBjEbYMDwdMe6kNkjpa3BWcDufWbOxbW/rhvYpt0oV7VMkTyOUoGVYZOdxvuO7RoIwuvl07Nve2
cqZV59qkZybkq3np1m9Cff/3QyvF0dcaEIK5GKv4beRi2E2dVR2ygqkiyhF2Palt7P0S5YGTGI9O
QD6Yy9drajXvXWs4qXpRm0zDVhOwvQ2kW209RffpBFyeY9chDUDMCKMYUbQz/a7Z7JoBp1HeGDsM
K9VeVuPVwUlFoiNcDC8bb3Xee6t0MBB1Vu1a97DUmtRBfQhWakzt4A7mIAEc21o4MNRU81wQA5YZ
Y3lySkIlk5oo31iWwcoeKuCSwdW3gKKTPTSbDct0ENB40sAeVAXq8xYAF6s0tmNp8ZbE0dXPWeYB
3DqNhvduhmwqB1RCDDXKVeywbkGPZt/kEiBYev4HtLdhV9oGOvhcnSDbJVtdIZ4slngvOxgQpEmV
bwR9DvwsZh8MaGDE25t2TAQzr7YgIUTm//jAj+ai8n3qE4QWamG31tVGReDcRPkrDEHtEoWzpoEH
0e5PDPZCov40hks/MeytHVNhlKKrQGozp/OaZeMp2k0DK3LMMn3Bh/3oyZolxNxeyZ5YQe1JLllG
KkKEFY0l2MhsZnjW3hTdFxolZEZzAXHW/8rKljVIekZn2DxODbF1pMqS8OOxBRA4F630N9lKlzK0
vpy4crdhSOVslH1/1bV1M7QFc61cbiYTSG7L5njdySTcAMqOoPfewU57sJoo3Y4dBXTfWt9+AdzJ
wKNkZm6IHi4/GEGAst1AM24HCdhZON8RYTzMG1BODWHeH1UBvzfp52w7t90iW6qZtUukWfRXjERi
hm9utZuiLIe5ux7oeEnoBlclvt06e0YraSCgLvnbbKxXkDtg9fkNL2eYka7jH33GXmh257cqtRAw
gL7eTKq6mXQYQYkZaqwSCli6RKsCmBVNnrePCnU3ii2O9kVZuQtHHPtOweueGdcYQcFGTQMCRyrl
GTv8Gvl8zdFYr30xbKSwcfVbw5ewF9C0IiYEYrmr0bOEDrkX0hjpskbd3NNX3tsM9XXO7sfk2cYK
N2TMbPWi8I79rzr+5Tly3P2WhRDrQfyURpHRL6+cW9uWV+Ljh3XW6PfJn8mr9YEo5HNW7RLHUquw
iqHcNaUDaT/dkvsy34Dw/dHR8ATqD36eRMpZgWWbydwLx7sEg9cp08weyav8ykcS3GMn+6pzfYwU
3HnRDn/qMk42ZlZ9t7lq14j6aTQAgHScmhvbdiVyGZTFc0JAeeCh8SvSW1SFBEnGlkMb+1RE+Z++
t/lbzuRuEovRFhOxG2PmvTHoWx48x4ssLXbnt8AxrJXKw81Us6jgeZua7l6q5gXPxEc5JrcmD9t1
JI3oIA0c/2puglXodx9FOCV3KgXb64qJboMWr5ceV5UI1wnklGQs8bMSWbEhObAl9o+A1FVXq5/y
N7joGwFaI2tP8162yH/y0T6lhX8R3niMC8ZxhCHvGY+KjQ+5HGG+Ge2RljGv9+031EgfeQ7IEXDm
j0rMoxqmX5Oy1U739nuUKQE+MHkbTese0Kq7t96VOWSs2CKxaZwpXhcJilQQ3BSnsnlDHUCXHxJq
G6G+06Yi4aeZn+ay/8OyStO9E2cUPrgWoxdDEA4s/iC7rZh2Bf6B5LfqGjSRB1R6vrMG3DCV/y5y
mZ4rXCb0IW6wG2OQd0E8XM3g3keruJYi6dkalNte1T+z75CelaZA5vhabE+2iWDX3Sf+Z5Ikl94q
oOeGIwIcJV+MunkSw5KWnLa/MQ6fcBAzbPSM3RhE1wiXryayUZWc3Aynw1NszIehZNguhB/uclTd
s8HyKeX9obKiP2ZEzqySP0njfjod6dhx4rxo0aLBqpotRh5xbJjBr4P31HQep4jksg6/JWv9CjJK
8sTR4zOP2TCfzjYD90abL9nN88vkoeMKxmlLW3ANBh9Ncf8qF2ey7fz2uYF2Is+2A1JcB+hOIqZf
erBRlP31F+HVggbKdpQgKMqI6tilb16S8prV3Gql9rLN5IlfQBbVPd8eKG57wn3AxeG52dmjGgdR
y3QbXyhu3G56cXhjbAa9bqPih7fqfDTigbsYdTfhDawmBKWMxhddD+WBiTf+d+ME54DEA/ItBoDT
gWZw1yW9uwql+d6EpERldBWRcr4180Nty80s2U50heugYPRXUePGJ/qfhWjvnVVHZIxLvlN8nWbH
ZNJlEoZkc3Sl1u+u4CpVKBaXhAhE2SrBSOd03jrWxZcI8mvrkr5el18ghj+i5nXsw5NIrD25k7At
eWQ7/znMDm3svvQ5O5oO6VMpvX1J/iQP+i6j/piz4uLVuJKH+j+5Oqvl1rE2DV+RqsRwKjbFdhzH
OzlRhbYsZrCufh6lZ6Zn/qru7IATS0sLPnjhA26V3TXzCe34Z6mJD7JZfcsNlbHmsZV7aWs+UmfQ
6hvdIsXTmWJiIzzsBmhukvg17dZgFBV0fIjTd0lpfpbD3x4JzKDqZDA0E+jhOK++5mj7yL6UYQnu
mVm5Umz86cro0MXat27IMqLHxk+SP9XTKBz6BeAw/r+FnWvWG+ZpkYs5HYsnY+9DU3/SBKRZzfL0
yHsDLWPjPSmBIyk66POhP8S1JntmRu+IUapACsjQnhCAIPRjwjry+LlYoKn15Wy0MSYx/RUjl625
xpXUjrblt6rEJ5iWPU2ewqdPd5xN2mf3rvVjwDJLCtZG6oRNxQ5Orc4WhLufFH/oTp9ww9gXJaqe
VDpGEk9AJRFE9HladlqXX4wU4WbQPtdeepCcF2wtcyG+DBiyN6a+yaZ0djBIojgCvc5Ko5CyNeAU
Q8bXDjLRomtQ5pD7liyUN2WLfmOTWTxVMgHwOzrxrYmbXFninnGXKK8KVhCBvGos9WvOxqBX5Xcr
6w9pLHwad/NZkxbM0JDPj3DebONFA9albsYa/FJXmeGSXeQMmKqi0wqjhY1BUu9GY3eQu1QK+pzH
P+ptWKrlps3Y6NSkfPhJjmmRwjlY1OnkdSJMLphPAVMmsaNyPWREhAYGQQd30axCA7+fauZgYTiL
2kO6/tiMVw7+709+v04acDLmkCv/fO/fH4AbvYvO79f/fvj9lX+/NMDNRdIjCf/j+//n7X9f/Hth
//GaLEt3ioyNSjaUveT9vo4TFluF30/Z97FC/fetGhp5VHAB/XfRVquGS2UgQfX7h38/SJaIDep6
h/9+0Cskrf79cmiV+7YRsU2LHhRZzI/i9z1+X6X+/5f+8z11KxKnkiajE/ALHxlWYMlSDDA6kwh4
UbQqp/1+8/c1vx80yD7bee00dvpLdUf69T9+/98vxwyhKOws704DHRLWwf++kVTpWdAwQtUKtvkH
h9PMRMllgs3I+j1jxORnyqF9ZXOCLzmyZv9X7a9Y4Ui/In+DEAMqxURpCJrpvhcgWjxxWi3agXwi
Ta8YQesOQWnkcVJvV8/2t+msXABHHPF1npxxR+SCC9e1gNDr1LflRkQKqrD6oh3uwQsmkt4mL4g/
4Il8Mfe6EKT61iALcmC6/qRH6ylCxfeGDWBtnPMXEyzXYn8pqSNXfvvYo41cOMBVALDVbj35ww/r
l1xloGVROcV7i/HLrgLRYITJB7AntMJFjE6CQsLy2+bT/gtjW/qqxQNkvluN73OEc4YNmWtwlc/u
ECFq73QBxlE+VS5KvYMNhM6OXuuXbAeHAZe5qXBXueLcFS4AdmjUSYc8MHtfelFR9JCCGRyV6unm
+FTEzik/mqeF3YKmOOo8vgiSPiaZvR+LbfUc9371jLlTC8IfQMi+vFfUC3EolP8seDaIYH8fAPwP
a4vOoA9tdz9ABRd98GlqADbZkPfo2yQoglykBxNaGLJgw+lwJJe44bCPQsDIhBCaEKn1Vh4wbudU
d9QXbGDVl/mZIrXwceoqH5oPRiZI0+4gO76zQeenBMJy5eSX8tKc7w48Hp8GE6lZHBq2TJBrG3bx
Yfl/DOsI5KtezS4EW4i2uV8A7NcRDHFgiiKvhFOfDQCaFNPFGiL9wIgobL3HH/VYe1B67XhvHYBh
Pv6AT6Bibmf7mJrh+TY78hHy2J7OBf7MGIzY+F6RHtqUA08NrdfQdE+Zg6H6ajmzfqxSV3DUU/QN
EdrGDSBU36IXE5yXHein5KBv9O/yk38n5lp70zf5Z3KVmiD6Fga/v6mwuKFvnGKPWrpN+MUAKKHV
Ma/ujhxtwQ/r7o94Km84eJw4FSt8gjYIgdsVyaibvEdvX9bVPNHUGj0NxKM3q5so3lqVC/JV1k4U
keh6G/4dlp8dqHDLsWH1qmvzk0G0cHyRPrb7Xj0d4+c/GnqTLpTdHQ1n6WhgBlABbgh1mCJ4HdBS
BEMuu9B4HErMgfQMPAET+b329KM8PyfjRnB++tprqUnbKGmkxwSOs2PQ0bm+IFijudKOijIpLQvv
PN+D/I3icsFaKoECw+pyLC+DYt8IPzjzHB9ev6+PtKHRHL9O4Ix2CTtOsOySmZGqDlSScfr1N9W1
p5j0Li3u/3yXgoYfbwsT5QBqKc9DxQpAEzt1AVLYgMAWt7nyd9NjEzQ/Be3MoHD6MMHmfHJnp37t
oJw7svWqBtRZqPU4yxeT7euQ7me/dUefFkryNBzaY3/pwdasrlSHWWWOvybhvGmcu/+jblqQXvj2
uUnvggb+nSk/mRNYDorimF883Pb2hVBoKDjmCzUfzm9MXrqUS4GI1rugpbIDMF1XxdoKGUK2IJYz
D5NZthNSJ96ug9n9bCR+PF0zL4ssuzzW5QG1RYMaxzYuduJW+wKTPTvZBrxHYUfhAAtDD+dmkzzd
T3CRUH2sDpjVvVMkwT70lniwif3sPfGyLQ3DZEueU50JmBi5KgAIPxZnf6K5+ZkSpXjiYdnc7zu/
0mG3ucXTe1Wf5PPwt6Rk/ji2gg+YownB+OrwAixGDZOH5qN7Sp4fCx5jzgr0fJe/M6QBpFciXUpZ
zeglAfXJxZVwsWYh13owL3sBQyL1Y/zWMJroD03vq3hm2e8YuSB19DcRj6lif2K2Q/dXdYUnsDTZ
NXLnW4MxW8J3kPXWys1i2FSiQIgdAbVXDmui+KkCvIOIrZTP6Yf+0CJ7w+SxheGzaDcHJksVMCpe
vEXy73G9/xnOEx3II6Oz7KCdwxO2208TwiLy9o5cwqfwc9J4c53p98deHd+qg8Qj6pz0D7yaUgsA
kFHz2rIKUaqbbQQrWCOJJ5bPStgFwxXXCGTxzH0ve8IziGLIpTSAZiBR8KkD/NhnHv30k7qEV+uJ
ccECRTtwBOJ8usvdmM1hwrTlHTxXpvElY9AE8TnhoPfnzweRqojgjUv5hw3aWZ89pZrqA1k/ew4x
MBO/sfpDnQ8RX38M1XXu1Z0jDK9FMEbrY4dLCaTumcJl/vJOI7z6iM/5ZWFFPXOJ4g82sPa03vSB
rWeONsk9ZL3hhGxHm86fYnd56kOYT7//x9Nm+QQbsos9v7vSakwMG8VeL3tyjdyJzuWpumJRiPWT
GkaTvbbCYAtWziPzZj3Iv8QB7ufPoh41gt0g9bmCDBhhbxOAd5Uj4sloj5mTCsEqOH8tfjgZ2EZu
eHvQ9+I8n2KnPjLPOd6ibWOLnujF4aps/23+1Ttfk0k1OaNw1LI71koTcED5nKTc4GwXZ+mz9JG8
AiHwKf8AQWY7z60vA5a9jI8dymOTnV56y8dfIdmiX2KXvr8qbXZbPm71JsAP3qaBB03OAOGIunxs
R+dlk/xogw72tvbwg64NePzi6/3F6tksg+UpeyHx/uxv4pWF+gPwm119q+yad/r6DpsnewbeJbKj
fRo7yDb4CPjxbvjQt/WGZfAHity7sFM2zS72sWZiBJ3R54jdVt2pwTKZUO8kf8S7hECHCogTGd7v
xuSyObmzAYzQyV9PvW2CToZ9Ret7fOLhdFdTChhC5+GtD1FZnRrs1H1Zp2kTAAsEaLwzFfBsHrtj
58N17AGXf9DzW9jrQP/5XWCmAH0d81TvBPZCkgZBolhBOLRU77DjCHj4KBbhozipY76Dq+sKGR1T
V4/2Yw9c3peK0BguhhnU0+VO6TfBsVIUNzGPVk83mrpLE196ho7v/AQodArhzhUDzSb2vKB6BXwY
ylFv2UhS8cgVHyjc8I58hp9apzo0vCDyqWa5kd/busMsfwbMA+LNm87zMZqOcfOZG07x1QgvLWCQ
+Vshm5QV6yDswOgjneYIKE4Z8UlCOHFpCk94TZfqSXeYy0VofsRpB0FpDoSwNz5ykJDEe7Xbw0aI
lhc0DD0R3wyYy2RuzmxcKHFqEU58tuoB4RbKL/kFCYJepxPty7DdTR2sTnSIQmt8V10qCXdmCtuO
FOZ+eUzpf4bKJ3sb5wmBtGQUNlsby3/gyRVneDKt5ROuNPRqA0j77CwEqiy8IzvPHdPf7fDTOM0V
/3jJqVdPTVraDgF1jWxI+LzyQZ8bfU89vtS2D4UI0vtadoDuFwCMKARDtdOCsXNwd17kK+gSIuuM
JjQRd1+esV/vnPay1GHtqz/qj1CHmIn+TOBLCCPe6iPr3LhlXo8SqD2iZe2B6HxwPYtNdcUuniXa
s5Nz7z2KxC1esyCpWirQgAvcOXb1B3uFg0d4wi7GiocA6OiXYVjjHXna4fAiUwnCxqTcQB8FTrid
1SMllSU/tIkvPEfpU4wd8SF7N/5EqmuqT/PoM3zjtyC5/4wHex9KFNAcVa454Eyoqw2jnR8FEg9c
GTf1hdCF8qMI5kcFgsbAOcr6LD2W/5C9Zts09VnPyFrTeOLsfVGnUIv3KwLD0Q+PrQi4x6uXfZWd
5h3Egfv6xPpmW+S7u/gjqPs08ZD4fgdSJmAJSFgEnSUAQZHZnNPLn7Rwhqf29LhWEygyX6yeR/y4
sgCgBUUV8dolIQS2FXyjE6RtFP2gdJeH8BrNb1DE8edjcwF9Wbz3ok1EeOupMBOCg0NCaup5OcKa
tXzDAtjuEWA8gng4EqAuuyKA/Z9rRwqNBkD7zQJ2N0hdfC2aAzpTHP6ZW13zi5C90NTZgiEwp40G
z93BciT3Hxg5QekgCRtcEjNQtHXYFmf9vp3rUIle8hQ4BymcU7ozTTdQUexmsF/7kgLHZwugScx3
aLDnymmQjoQznI/IhbDZTT/mD1ytjpJs66YI2hhBo/oZLr559XIHZH0XfPyjgXWISD8zNEeatPEY
pAZ7mzNVNuJIJb6gbWgUuyZ2C7jXw1/yhIl99kItRI2AEdoguejRKRpGchS/3RKkZx3kmR9ZgCz3
ZUck73UG7KbguE6/0DqWdMOsgHZMVrigTe/P6aY0Qgn+0bZO9whurEEY5wgyJU71OMdYTd/3lKNL
ZI+nfYYaKDxGO3+AxY1dsDIItjq6ODrEiPyX5mf8R7MrD2D5JBqEWKdvs4xzuclORRY8BjjK9JJp
l+zu7IPqh2mcWtFvxC1HNn52tfqJ/hG1rc9acAhHkh9OJVlzfmQkJkAaD6F40jyd5tdejTnLCWJn
tPhL7/HDZoN/C5VgXMc5pmkdi3mgJiGSYblw1fwe72Ir1AEp31rJK+7fENyI3Z1ihoO7SWbsKNc9
J4fgjuILtRCOIgIm9rolP+O5OL5wPHA+2f2RdWNugVE2/hG7HOLXhnq4T9zRX4DxsKMDSnuKP4Bd
7t/rTWW/199KON++wF/qb6iX9d81djXkaSSlyUfCxvQ48BBuyCWFTNFXygLYM53IZcPkUJzhhgjU
2KnMkt59CJcUtvoFyrL1gVbxEaXw9Iuwy3CgCLnG/qX2a0i6GRsqWhKf4429tHSbc8Lck5jEcxsg
WYQ4l07KvUapfCyPxSHbckN2f9HCtXgQtJO/HrxU3T9TwWe7IdPLtuWxRFvtef5Gv4GQJpGBOYoh
XAyNYgSzuoE7/T4zK2svqnxLpu5hevNCe8Fld2VAqUrw1WT36iYx9xn93NPdbabDepBA82ls3onM
PWgQAyFtGAIWXMb1YUppsmftywuLlxWZ+/TKqRewp8/sQbZM+DSFCDzRBN9Ie5CozLLHT+LV38A6
7y7RB5ywYtvAyfapRf0Vr9KZ5c674KI1nnp3yL6zyi5+knNxNnZVYHiEd/rh93ri8Zh+id6yt3yO
vepAkF/XYQ5J5limb4ux7WSfm1rxoyD/4Ts+VZQQCIvXhulwVQiorFv6h5zc8EGGaqH8Q4FJ+ETD
rvgykIk5ozTEiuZWfJM9k7LqfFotrI9kqtKN8FJ3+jcFDB3lAv8obnjikBqPq1UxPGt7SXxwmiIR
LYMDpA3ZjS8KRwl4LRH/MZ+Ofh6RuOCUZvqVSkfYTt7xrKyBsMPWB0xpZweCJs16+TFgjHvydZ58
kvZR8XAyN99gkLo4v1bY8dIh9pTs2OrHpPgr2daNN++xrWNGcxyjkRfvUjRdRvcee+KL4OOdTAi/
aPv+FBv28Dw95ZCUNwDwbKJZVTlVUSi+6dQ+9JPJ+vphAm2igHvAgitx2LIGRwZf62Yf7b6V7fpF
uwfCF9ydVMFuDrqKF/vWaaSJA4eVygs6d3u99G+QXINpP73cd9GtvU4cmCSdoGs7sHv2/Yx1uXNp
jVslulLlfGCFgPgDp07huxUaOoQQbunkmcth3+BW/hH9HS+Vta+YXnVImStLLhD8Gx3EqV3pLwl4
4Z6qPQSFP9MH5xlv817APwXy8Har/xb4xGrUm8jZVOFv3dFUdbL3/PJS4au0785EI8O7znFdOWhY
9BReCyTRQhAXlBl74liqA93PA/kYhzULMR31b/FH2QXWM7H5rvDIMOmLugM1TPlNfkMoBgnC7Cl+
ekybQfYf8i6jo7vsgYrIPskEx3N5IRYo3uVH8GLQDWOmNg4VEAoYVHrYp+2E6rO/Fjt+0jbI/dzt
QDQHfFeUdwJzaN7AiV66gwgsdPBwHkbeRgsL41pHHgYlFbWaGzVfeG/ECjNxqNntilezR8Phmad+
EGkAD7ts5FaPVkskkH9WHAQNNbg0rlE3h4u4Fx9/qNCV+lY09lHpa8sn/1GRsYDgrP88KVAWUaKb
6qtlnOdup69xqJ6cRlsJ6yp8ybAfxOgP0Udhx3vgfzUE0d/yyKz/ojZiqcEcduPGRHQvctnQ9uT4
a33E1scw8hOdjTVy+UPdsxHtMAhUyK7wHXyjTkcIX1LzIOIlW6JgiVdE5GwY6B4PsCtEA+Sr+1t/
45+14hZqN+u5KZ8rKs6oLOlvgxCSeD0x73uCFVDFDtnbbWT7QWaHMIxd40imYZYf4oS43+yYOKEN
7pwf2FF5G8rXZG0s5ju7OuFv4rdh6qfA/zXXQiTC6z9JLqFSAOEZjjh3rwVdeadh1Ei2ac834Ylj
qHLZVFE70mn8EEQh8hSHBVWbQM6e8A1rUXEK1wF554q6iY2URhh6MWsWzYkIOiyhhmGix8mlFAe2
2wu5en0pyGr09Gn+ZLTGG7EW2xpwVAhA6+xj0yMujd6G6/2L1IW4mFouG2Tisy0ZoZzuSCx2Pzk+
2W+JeiHETCn60RPq6D9+srvNfwopGHmNjv7DbqLpdKgfJMoUNVhaT0TtOejUwwOmxxRKnNI3rMTn
T4kmtqPUlGYiyc+CDak9+opgRQIRS/ebOLHSzkAqEO5IX0TalJmHGlJnesITg5w0TkqtULXxnxsO
01X1sIprbOJqlMJ85bO/gCXbU/BoqNYQgJpvRPfAk/mU6v8qZEaaRM2KGEHnGbzG5IqgOjyCEUkJ
pfQ4gJqyIQP8zVF7KOxMdyi5q9sJ48GIGgxhCcgIhMBWpaufSbshVAfSKt6mmz+obJyxvFOD7L6l
pMRl8YBUAMM/MeWcvyqHYvMI6EjA2SSsmtKAEQWYkpEiZVuSpOjtMR2UW3nMPM62N4ZNTG8RcRb5
t0mFJnMpdwni52ybb8l7toLmXa6muM4oS8GmZ23SaUUfgzD1mIOeetFJajGT9M1qr3yqCDiwwb3f
L9MTvBhmYPYapSQJXnRIM3QtAv5Y3l3YtWRGhtziooTjpXilk6w99o0zvUL1f+f1dbyvmdSfWexY
l3nHQqZYDRLsyTwwwak0mRw+VU1F0WNA2LvQ3qTYQ6K+piNgNybPMmEt01IKxOxVa2/w1mm10Qwl
f81eeC2FnYbgAm0Zzee58zRGjeaSN1MSIq1uwGKd7kR8jcfvTYNLgB5WvBp9T4apDfhTVrmJKY5q
N7ozJlSEt0r424OOecApBtCypdY+6++l5etxWKsbIudO2RXaTWDr55rRJy3b4BGHeRvM4mOdPMma
ebBlk1oDfgEiwaws6f16PAfVEfvjAkK98e4YAHMSMFUuBCZqjIGpD8iQq+da+ct8okjMZ+rpPN2G
Ammzjg332ytX3pCdjPGo2VLmF35atFAB3RKotAy/1CHlqmA4O6r0kuI5qY4hjfWK5X3/rudvBhWD
M36d91nTFZeB7knPS1vZMazcEfdVE+4gD5y5ghJySRL9elpg/HgBXrP2c4zxxFnIiDNeqhAyRqno
mnjrkF+hg+Ua8EwHij3kxaii8I34ndnJ39TnM+deJCAS84e7hm7N6nql7M8XXD6VddgwUPj4kUzd
mp2Sk4+UWqo5cNfbJEWp1lnCM+NeyQajbI0ceaic84wq1HmBggaCdax4Ot5AW2pcXtwei1/ZY261
hMxoGOgO18gjYldgKkUaO9xZ6C5IigbNO0px3NHXHRMnSLNIa/xVKdsfzDiEr871UyehVDmY3jpp
TU+X/jBX+JKSq6ytf/ufd+YdrH7DJUA/paah2twZc5L0pFZsHLHZq7lQ7hXG9soVyBCq3DD8vD0H
f3l5LFuGld+nM74+0Njhl7h3BMx4jNwOk15BTi5kEfETXsLjQO0SIT5Mj4kCmO9I0GVOjmm3tg4B
1wifnPtfapc/x53zS1wvk2B9SDWwTbcE2WavD5AcFP752r7Bo3UfbUk24pyzhyiJQotjDu7jML3z
xuOFLgF2pdDiE4fb4b+lu/AHdco8qLtGLnXhjKxZVS+GdmRVaOqGJV8ou17bDHQFNBEym8fNgn/j
IfLH1oWROCzURnOHhmbdi7FDyaA3fR4sC4T3WGUlsX9Zi0mkF9wRIl/NOZZDrFMbxL2KcwNMcu0f
AAMl+nXHdSk7koVgsrNE/kxX13KlFz3fUTwRMooJF+Y8bx6BehaAcnoP45T2Ti66lXHifiamEvFg
aCx7HgOvtZa1gIJFLbA8hodRW6GvVNwJd5irwDqv04/WBuBGGWWugtfxGCRzy2NAbYGIuzUOdxCT
ypVfuIv7ydrTr2N+8CjR/ouKAGog70TP/Z4TcG9TgaVOE9DaTevqM0j7uCoue9nT2GBZICXSD1jV
2v1peKZBGrfOuhZTp39BFp+qR41ifkPYAkonoMWGEo3lx1Cz7x9iGXB1rGPt7hE5zoMPl01ECLuQ
sO/ePC+Wy3ZiDeexf0uBicErrnLUlQ5A2kQZbrPdyYeeP7/4mEVXIoZVgaV4IMYyrB00X9RuPGMu
E9Nn1p7RXfiS210RXLUDhoO4PJJCY7TRqJMQHupoc60DG+8QNWF/IHkC4bjUm9/htwuPCg4kaOak
2VzVGZWadYTZSxGrAFPJ+GSlSy6ctVClPPN13oB1484egscjYS0yPqhpseDKtevktCf1lRoeo4Fi
cJWFkuwyC8EUGLIrCx4DVnbhvfB5dAwUXWvlDqXKzwF8MrDsQHzdat6aSJUeHsWMOr+foVWyoJdM
oLFODhYkMkC17VOT++b+eK5My4i+nbrWJ6d8Z30254h7InFiMiZbBpY0j0vi/ldAkAG4yLnrXkQx
346rNTcFH5mo27a4LsuOt18nAWLB6IPxPGcUa0CcBCpVTrIym86FXHqzFRgtJTV7gGk6WY0TsHs6
UNELGSzQMzRJFqO1u3+BUi2e1/mKEhBJqrl56H5avpM9MMlW0vWMfjXlqOkFzXR13ovILzTCDcIg
T45lZ6o+/k2MtMIIKBD8aKlwZhJaKB1QOLTRaYzhZB7AB1o5kwy47kKTqmE8vt7JHdjLgXfRYQQ9
5SI5Fj12o3IG0t+8UGcDyWGZO6QQgEZRITpD6wlYBuv6wc7ddAXZrYHfnfATqYY93+BRN82ubUgq
XIvGORiWJ9x5C6bwAWRXSuUeYvvdq9hDUBDpQl2D/xC25uc6r5Uzz5JCq0hDlLYnku89hXo8LIXc
Z2UNnQ/gkkouO1BJmRQ4F6Y+jNvjYW7Zh2XZYvcnxW+eDPD9MjQvJ6JHDt9IDYrezWIk45Du3jIN
uQuUEUmgBQJ1FmiLHLAD95+IFCmD+1MfAwD3Y5HF4/UoREATRbpr3pnpppo+oObqNtuY+tNsBSuc
0Y+vPMybNcIb64/RnmusvC1nnUnDBmQ5qh8aQcrBEtyO4Vl2SvxEZy9uduN9B/0Pra2xRxUaorAj
3NGnJUZwciSBWH+UnPp1XrMWMTBVPygjWLRpgroJmZg8CqYsiH9KUmUSPJ5YgRq1PoIsw2aJlPGV
w8isHGY7TbzJ3PEjtvY15rhvurPwydfmfcOfQnkPbQWt3vDUOMlLkdMetbTnnJ7ZY70LXolK2Pql
7qJK3gKMvO/QLeUJzFa4RtKsewHs5xsVEd4eriYrj79Mx4lzO+c4hXXJbKTp/1g3kPXMzqmkbdhJ
ACgvCS4rPtNm0M4sS8DpUfeKbznPvR63SCBGC4rekNC/mPD0QCLlzNLtEzY73Im8e/o8c0OAHVgV
Ago3MGJx4e63cEvsZeSBgYEZdooWxijKP3yR0jnuAcKZpzPl2I3soPpTyGG4hfIMZxq/UzYpNiMW
a33K35gzLCmujJ1oQY2cK/jdztmM2Dl4RLEYiPmGh8bOUwBa0R3OR17Gdtl9AAhhg+K8E1bKLHn4
RN5MvJw7BZg1ZPOlI9vYkBxaE5wxsbkbY5tSM3fW2Iezj2IZXzKGBGesFnEmRz3RwdEsyvZrk4HH
ym8VMcQcMOMHC5GFlZIDQdgu1VcBLJn2ucZ7/ClCkCxgC8mXDn4HAGHkcdF9ZfbHkyMOG9YM9bRc
+XgGE0BLhkiMuze+2ORP1EZJ1slX1+Mb5AnlT5BFOLCvMIO+A/W3AWlBMZnDuaXCFBGRtwgCSqZv
zpASnU5VS+z72Dx+LRDjBqkg6Pozg7maMQltSbdo1OBl5iUbbLNaAA4tJlJtnBIh6dPTYuYpTKHe
2K7m3LGSjm6RgeR8TCKyZLp6TlAO2EpDpWyt1cFHTAFRlWqxgbD2nvbQKIoeDbJMYE6JTbZBpo9G
twCpJdHbEmf5bNpGooGfwhDFKyVZZiVNiuiMIpv4bFE4a3Vp2j7a7FgnuuBLC0+km9TrpE8oK0Sd
AbFiZufqVcUb7y+NapJIIYj833aRi/bdFvHHFHHI1Aqn831B8B+dQeKaODZLJPEshKR6K/eQJbnM
plL5/5prRrr+8KPMPP5+q82UgiBHvPwaTxbIm4YzlZtfb9t/vWwnZMcCc0CNbrWryv73gxwvADF/
v8aAotkOSIdg9cTCbVezxF8TzH8+KF2gaRVHCSIdhBvi878vQE3vy3zog/ePANpqVdb+Wvr8+/Xv
Z+MqolqUGKWsxlyJoYFi/P00/zWkFKo6Dcpy2f16OQoo6LizOsOCNwzWSALe3+0j9b+v1hRAhLZN
hvPF76e/t/DPLzbgQkF28pN/v1lnEbLu5GB9R62nNUBC/r7z74dfk05UBric309/v6nVzc3C08qb
FdhKcSE25JWcdPXKt/r98Osl/B/f+/3B7/fk4R4qKcxcxZj2hZFLfjnGeEksTe1NKYncPUbzMmte
W1FGGKG5G25Pf0OOu8kVR01zULNLiVmH1NQ9LTeqoBPq60RlZgEspplreRvl+qmc/3a52JL5RZ+x
hrqlPjbIcVm9NzUajZEFTBtSnujqjgAIxjI+lgJAGUVdSP1WIt29o+ZZmykheQezyQDHvzryZo/B
tIXHdKp7DuQRpZChhPWNWSkpUf7UziubEF1+txvNBUcK87PoLq1GQVBrpfIFPwMhIV0XE3RBYxNB
F02uaYRQJFFb/fyQpVMjPqpAUQG+NlNk9zPhyQPMYaC1emVbELRICajPVQ9fucNeTlSOtGocnjtw
lTVVKzPLo0NdDBs0pUV8mWnC4cISzQNdQ5Ncy9LGsMsn6lC16lmQ+7xiZqTjh9+Vfe+2QwlgDx3P
WGrJyJvveUBMt4sJg3SqbXFNMx0HZbr1HEJwDw2HrsLdlVKyQoGuDBz4zm/MgkHFzWAaqY9aSJDV
E4iQQiLDKKrktYLVDZ4+0VHhqlLy58rAN0BawCAh45SYFAh1XMlpEw3vY8Wgtc2kUnl9VSxyh3Im
2hQtnUhqRoEGRtv8Dj9wAJo5gvhX7Lty/9M8IoHEclURH5DQzav006ICpEmZFs64ODh1TvB4L2nA
DBSr9Ih+1EJtR1ytVQakHqE0DeWhaOSLvGZdUCE2JiVEoF4waA2QR9ZxXon/7SgYgXif3qqBKxbQ
anRRqt4P/aw9iZxdxnDflnO8ENgD9qzv2RtyGW0gap9Waml7FBfRCdEgmtZJfJPQzSEBJkAS5Mdu
uI+z24hlubOUEaKE2AJn0yoX2yFOYamKsIwo8wN0sKmaRlT/R+VQyvV5mQYQUjR6oaAsO8nQ/jSy
Qlg8CkE9JNhqTyb2NEEux/F5Ko+dols3pAHHRfMwADF3xVxu0CjrN0Ot2VlUVztNaA+GoU1w7/t3
NMqkVaELrAqL12kEA5mLhHMveeA+FJvYEyFTR2JujFRzjO9y1bdYJrhtqap+NwLhXFwofq8Tjwhj
WTqrxKKnFl25GRJxdzckbTOBpMXjrgCpNEHeS4e3LBHoAi195qcS5+9D/TZiRLGnFmIftI8nZUTF
T8kW7H5yov9H9KHhZUUmMh0QlYqDx0vRGJgnSNa+rZs9fJp+B29lh5TOX+XRQaCpKZxxBNBrAJDU
aztNk1L0+EaZ5er1aFRuxeW51yHPdl2LeCTgCGh+G3M0QLEhnIIxZpo7ba53KGcWgyNG2rdYVEVQ
VHqAYA8nQdtdp7Z8n/QcStsgBYuSo0KVEV8NWIBrQi7vjfvj08zqxJWTu2feobxNUFQaqQtm4m/V
wvdHwqOyhtK8auaUFliPFrGSXco5YvVj4q4y785EVryCFoGBGA0M2EYzNsJAvKXJlejLsbEt6pGD
xYgebjagGgNpeCOJwrKZlPJxVu/3MMXegClSfOYRskkl4PW+mq9IfSMdCc1Nn+isTR1lw3v7pnZz
qJq9sFtQZETOhdVez0vsK2Z3fYj5vFFEZd/waCg5gv6O75bzGJQfbSK/gXGF3p9FVCRJj6eZ/u4U
pyRCibYcNVW5tZbUUflYkk2bKMSEFYWo9tGTE0LC0usMvFk7zkhQ6uAG73SRBR8irOJWCjQdsdEv
D/ivCDyqU5BEuPI85BIvQAIZPa/2Q1Ir56FJXyLJapDt7bKNnF71uBKf+qjeW/Gi7GT6WXqWyC89
nsGhAhSrawVpNxnv2AZ/YwGYhMWU/H3cC2wrlPu1wlmLLltlvgvJMu6tujpEzSMPUkjHsAfEj3yF
SIgR/SyzbvdijcZ5Jt1fSx1xWjTG0LqVDpKwsG2aiMwJGRqVUlG/MkuduhHqg170pOfjRNxsabn3
X+ydx3LcyLauX2W/AE7AJNwdkiwWi+VoRCNOEBIpwXuPpz9fJtUsibuj+975nSCQBqCpQiLXWr/B
RYUqYGjfY7K+yhaktKCU/kCVcJe0pgWcNs/Ol4ptZznG3Q5xOuAAlF1qQRnISw1n2wfDly4x200I
Q4fCg0yRwB0OkdXfx3imCTf/2boG/ADjNYCkDgl0RA/bitOV7ZhPXR4ibyHsaT0OlXOZu8Omtmde
tcJ0Lu1R6jg34jLXs0djsMBotPOt5oYUxSz0RHMP6ZESWYzIxJvDnCz2tiwtvRjMy1E3+51Z5Tfj
uHydyu7Y5C05ApwUrhZ92CFIG67RXB3IQY/3gqzhMXERiDHKtWbm8VnehWhuOVg2pekMxEWzYEab
wcachozQQmuuOxQDz1qHpELdmdkX6D/HcZ52WJYfsKHxV+6Sw4JgQ19X2MXZkCXPjIQMSqIVb0WC
01Vir9i/i2+BDveZL/tdIQxS5a63idmhX+FFE585Ub/TZv/OgIYcFo1PycQrAHBfIJqYXFVD+4Bp
J0u7RlbRcAi2ltB7jRd2m6WHbF3tkKdqzHDj6KQ008K1N924mnFWmAgOjQGoSReBNC07cnNezTOj
G/1auCUo82TYw3qc0uInxH0EUxzMSpZn1BgRKYwRtCkG/n4Hxsuy+PF+jo4eAskgl77OYgLMOhMN
mNt5SbZd3Uy7RpvwPIreQtthYx423WOk3Y02ePTUbxG4SYa3eBbBvRT+0su4R07A8/ZhOLyGrRus
tY1lV1coESNI3E2kAZZyU+ds6VMj30ZNLm7ttH01umHdmGw3EOdK1o23PMcBQAz0XsNqnnmMX9y2
XYlw6VaouVJuNnAE1pb0YCCvZcXRrq8ooXqJdTkaPgVClyCHMLyTwp9LGlk4hqBPZ0Tu1yb2N6PZ
f+WFc4eeS3pWSkUJvFB4TldVENi7ys+2k7F0sM1ljkkv7yc/LjfYCG/nbOKPNCH42iToLV9QHmwt
+M9OvWrqnR2jr+UiPLRHmIC0/syGhQyBFw3typiqo2V0jtRK39oTRJwUfwbqb0vA2pQichMkuybo
QQcl6dpxbFKuk43Cw6iXV6N7EZkXxEj21sBG5tKdjSfLSY9LPzr4kzSP0NZ5T3qgNxMI6abJkjPN
JPfmwkf+n48SoQgpOm4hnRNR59QxRnOMWzJmXYajXdzVOTIBuG+INiED3pGrcyp7haLhdTIM9WML
bPGyor6OusOdg9IiCgAVH1nGhm7QqdLXmBPvlkYUkPfK+y7pCYdtCHcwujZxb5ob4fs3ba3HODm0
cp9YkDlz2+ELoWm1bqFhAwemiWxUt8pS+2X2gbtFotmOkIxJWhovjaiPeWn5IKCW7lw+PA6CpgSP
/HNtfBXB5LIl1fLLwpnmS9E1NnxsthEaK1PWowpfkgcJEvFSsvddWbn+I28Kavb6iAHQiMRiXF+5
Pg9pZYYsYxZf8IBybTb2+E4MOc5RJfYNDstkMUqrMA+ubNB+sfTM29cDmd3SLK/KWNIQAHwWhm1s
p2A56PpgXJmIQ1wRT1vjIncFQNfTUL/Ejhk4I4AwAmr06Jr0FpnMZI0aYHCeSlpkWbox+PnZ2ulB
ujbywSFrFgdY20wbZ4R+5LmIu3qoIVxn2RDxvkrJSaH7KIzFYnuy9qxshvo9h4+ePYA3TQu4Y6Xx
HD5nLhT8hE39heMu6a71SafUY8E7z9SDw+ymki9A+SSwswddJy/iCMO4qTzIsIKtDZ5G+bKaWg+m
vIUWhHBRJNUIbSoE3K+irsRdzPhRz26MZXQZkzlpX3qn2ixa0ZJyQIhsKbG+aUBu+26LVS9ptAId
5kX3wmNn8eG2CLzW+kJgaOvkqz0dGNkMNkNLdJTKi/ZZ0+KZV+/gs2dJmk0zA0cniiDlFIP675bu
eoH/gvCYhofQ3tOTI9Kp2hfCXYt35+vStPW5aLeDE5Ox8ag19tod0mKboCBQQBg342XN6zvrqKIX
7oFg6ALTuNdRik+TYtHPEpEXlB0W8Fvd8xBMj6QdbMInj1XOxvnKRYlxDP1qh7Ys0oIm8v4E99du
1bC21NE1QndHrdGDdVqnKOVmfJxQmtealJ3vRltGofpwPaP9X6chNcOerXORgQw1LNgnBq5pbt5Z
N2IcNgPpkSEM4n00o2knMBo/8P1kOU0Q3ktsnbXT69huO9qbCbNg6xnx8xTzWtUjnka+LTzQbGGh
D01o+2KR2QJ7bQ2W0dkJkYkLhceE5ivmAxgtzs2LPiLOaiNdGwmMNuxoeTZi/SFKKBUuA2V5zx8D
4P+U+jFwWyhQ1y9RXBsrpHkpUoI1byvg/1FN9SOKBsKuPD1MsXWvuYhI6kiHUvdYzrzvYwj8eo4q
oBoa8pCd1WSrJrrNlvlxWWYoZD4J4L7MD0XbPiyod2lZGN5n9lM7DK8T/qGkKAklK9IcF/y6SLWR
u0Xe97qdctghIEiMcgKv4F0PXrqPmp1l6C8NOuTnueVvXdQGznzbwTktGe5ajEduU338YY3QSDwb
VsgQ+/ZZi+bnvR1nz874WJWl/baIe3wwbvOpqTd9sVAGSiZZdKYS1PqkW1Oxn3ghYX/T/Rxqf7jq
fGp56Nag4F0s+GHUNiKiBohG9Fu+aQuVBcMZV8MM90wDw7cy0icWrOGyTwKQkgXrezXEr3GZvVVu
WJPVrW8atOh2BVjKgbequ3hvfqsbK0dKg8Td8vitxzjsoPfays/5J6FbUa5rKwAHsGqy2LwxmuHK
TXNimrG7LFjBz3tj2g0DooZmaLHhj/YL6svkElxKF1juTahr4NcwQzvoEY6InU1uypyLJCaOKIb7
c1eREO/riwgjGfZ91RGOL6WLmmc3qsVz4fs/rFwrL5O+/Y5xPACkOKjWuP4ercwgI524l1iSXaUu
sV3lQaURGGn1fVFD0QcwPgmUQHx4W3zqPD4oXLeTC9Yjxel8wj2TBRuqgIbPzGHwq7eYMmXX5T/t
YAxByMNBbQAws9IEvv4NtcAejv0yr2ZU/eyYYpyGeYjfNt8LAxZU4F3ObV1uGlGyvApCuWCInvq2
fcYSc8E17cbPYRqnvZbhWzYUYBcRVdI0dswtuXSfe6AqeNulTYQpVtuf/X+ht6LDy/hd6O2VHEzX
zHc/wrgsftdsM4VQ/6jX6f+EP8qLb923//xQ1x2+5Th5PxRx9+PtP/fdt+7HH1pv6rpfSm8O2myu
bvkumzcT//cPrTfDNdGAE3hCuDZeqtJV+z+/pN5c438sdOotB7ltQ6rDtegWRSivef/jW6Zt+L5h
uobvmu7/i86bZfDX/CbzJhyPu5PiMizTdXzLM3Ef/13mLTOShmU/tX/UVrm3C916QH6IwmPEmmEM
jvkwiloi9xuE4uWo7kEfUaNKiUuNZln6a/Tvrj1N/rtrDf9bHJYRHIUKwpc8eBl6/3Bx/mqzXtZb
Vx4+9eH1QDH6vVNrgeZ201UolmZ3OmSV/3szxiB8S3Xcx7DxKayyfEfGKjzXZLOeC5w1EMZZm04t
nky3e0MsC8oUZVreJ+SPoACkyzi/kN8B9WL4T0M4sSNPOuzKdHcR6JwuwXae64BcEGe4wOE/FYRg
1U5t9n/W9YBzeTrrIHbJmpx1jUVm2hsXNneZ4da4OXvGVrUjpz9qZaB/r9I4uZoTUewSNH12mTxE
Adj8TK/E+acB1VQHNKhKFMhSjdewPK2uML9Md2osmyZtFUZTgivwDBLTWrxDQurvMqwC7xDJs2Wa
Jhg7ZAorY122VvvoI7Jy02UlXmca5PypGsrDIA8BhmuHwEXd1mZ9B7s5hj3M4tzJL6oalwGr6w5G
2C2HsNLEvYFy4socgvCymRr7PiIbjDxK+1DnOWJikW4Pd0hctJgGnxNqtne9nnV3/B3DVYG6y3uf
GpDPCgmeBGKxnIeuaXj3TxepG2Vkrq2mLDdoCIMdteN+3o743f52UH2V6U6f+wZRPfz6zD3rMCfD
lTDG7NgQMN4HAYaDrXCM80Y40f3UzgaCv+10kZi4BlJMsbaGYVLeYENy5WFVc7An9EkLbynvTKpQ
5zZu209pRo1gnPwBSl5NqsWcMtAVbfKozrKPM6xGSYDL0dOZa5nmVZKBsCCCA6zvQun1I7Shz1V7
LEC+hVh4XQ0GeLRhiSALtGN07xLZXy3NwHt+0r27qqVYOWh58hZh/d7VEQSqYDbYmGkxxAUz2IVW
CkS5m4PLskckDZHcEOSajvYwX/ryssrM8hDNEQ5eblOy9edAcg4Sv98A/ZYDjTdHBs8NI1rUIc9V
V69uP+1rVLPMJB/JY/s1Atk0C/TnovPSXbRrqy9feDz5gz6aTSGa23bZGNaSo8zRWTXlV4E8R5FB
JerSspMhEjr7svN9PGmN706VR5Cg7HhVRhoFdEQSvbWtvWpdPu1TN7AO+eSfe4mbLY8QZZF6qGNq
h2deSOXLsKsZl4h0vvGRs30/FBiaEtX/3hOCUSrrZlljYDrfQJwEggAoHn+V+LbEd/DMnJv8NR4p
eST99GS3DS7ftRRUD/BV48CqF2xtuY6oZq4Wk1ObD/BIbESBGFf3XUdWie2mcAm/bAKXQN85rem8
RfFyLxY7fsrZQa90m6QAXij5Pvb9X1MHAm0ij/Lpt1fhzbtY6H+KPr/BnaOTqqDGnyKiAqlS30RK
0kHoFJc6U5dvn99ERF0DQc/IibwfKRHRJvbTBKaiKkNXlKWxy6GtyVN1+K39eepv7f86/XxtOy/p
uUbBayWsRX/o6xDn9nk65nGcQCQEmtbm50GJXC4Bq3VQB8NZBGtYnu4KmSxQHz85YGQS5Kknr5i0
JlipeafLPq449dvmgmeEuuLff0ZdNPu6GEFMeqjMowQ13mL50uwCJ4I043QV2Gjq5JMVPuY+forC
C3I4v171bdh2cZh+a3MYol2MKpKTpe2jpuWbXKaAlu6eUlFxoyFbd5dH/T6c3f55tu3oanFIbBgu
2szFUOdnedMivmLjAt+EkHCMhtQkWfHoZQhaxPB0nS16gX9AntY3ruxvvSlCRWYJ8MW2i6elh4cj
+9Hzci9nsr9rDMmiF6OTGVC4p3OhXQ09CrGqOxwAJCdV/BD6XrftxIJk9hjGL5aZXPzLt88zP+1t
fNe1WPGE5eGdZPBV/PPbtyTkUR3did8SI7XQQePVlejp8iL0xTnHrZs9QxVYd/2C3Qx10Bc9Y6+v
hR0iG+1s3VFBfpp5YC+NEYIkcuHpriGjjXZm8+tM9WlefkOIBbPhz341d+odiqJq3mk4cYilrIb/
+N/cTvXpqG1UUX+LGi2SCn0/7vQut3dpQx05LzGF7pzk6MqH24boVjtCf1JTzUj8mjosaNN+TC3d
zH0rNesmARH55ARzuULCIrpooi5EhVwTBITFDRrlGx5JpOsFZUt5pmcCZGPYR7/O/hz9PE+D7jCl
JVf8Oa/0WincipGZV/g6Kezl94NfGXjGOc3mU/9pLpVDfaeaqNLuyPgGkCdmlO5OU07Xqj67hIUz
ZtOVulQNqv7Pl+W+fqel8K+nEnLrks1feHliqesZzbMzI2sUd974Pay6/ZKGuIQkRGBxrPWUBIj7
O9tv7tADbc41u3gwsCU9mhEmfx+txQ8tBMvrB3PIk6MhW3JMtUzeVKeZ/1fXLfInfNzl9PNCfoJq
fYydfp4cO7U+fjO7wGGY4mB/lhjE3R7ZGLSVAQTkrgj3qk+dnQ6pGsCRiFTL9Gve302OpiC4+ucn
2ZVa0yctakHsZFnCIz5xDOHLoOfPB3mKJHqosbQ3zIbuu6XxbjGQTPZtimyTeqLZErz2heXdsvWJ
9/VHv0d/+9E/YF4BWcic5RbidXJj/7f5qt8K3dcs+BY3/p3fZUsPfCs3IIf99a19P5N9+tJivxOD
jQfhoTNRfqnVsDqob5s6UxN5OwoSYYI7qs73m3sGJK96IU+tlWyK60zBxPxiW8tNMXlpfR3pFlZO
sqkXHiRoQ3pj0CrlwQrIksdTXm5j+2XpsnMvmO1tVnftcTSplnVxitSDjfR04EwvOdvk1WmGY78F
9jXoEmfjSmXqznDYZJ3alfUvuwHb+e9PUQa7pomPke9Znz/Fqp9LlzXIe9PCzLAR0DLIDKkosjTW
aGJrX1QjTRFSrLQvQL/K+3j+hjXQFsHREMRfw67wo1kFOr9wMgbvo34MMtRHxlvnfWMvtbmzBP4j
baWbO1ueWbJPnam+02hZBdr6NE+djfF4R/kh3o0uhV5XmBP8l6Y9pkv466AGyt6fCAr/6lNTFl6y
cOkYqOyMXHQjrzNkp7qNmq0m+unsv2dp3pMPf7Pjcv77SXEJDoVn+thcmMT0fz4poT3Emj5F1puN
piGo+9igMP3XwWljvqmq3XWC3WEVrqwuBv8np6iuuuCDyWKZco1tcdDiVBxSIGyJFbV7MffiYMqD
6o8Tka38GdjJpwE1Ovn4PTQmgIfe1zpEKWM3O+jlAIvOzJ/rKTY24N3aY4vZ8tGSZ7K/FPiwv89N
E5EeRY/MHBXch8Us/RvAPdtmrKwHK529GzmG3vxvY61sCTF+KUtqFKWp1Zt2rBAClGfJOP86yz7O
TqOns3DEnDY122b9z6uYYf33A+C5niMc0GNAlXyh//nhRG4UZMmsN29pVyytQF/dR61m1vaZV2MH
Nw0b1Xrvcg1kd5oCmezQ8pAaeG/L2Wo8SeP5enTxXCk8bY9ZkD2skaD97TZqQM2NHYSnuhKmMlYc
CcWaRftqm7BFqwbmIgmSuUN5Dauzm8kkqY4aOejUrtDv9WjBAqrUgn2N+PvGjIt64zmRtU95aa5Q
z2/u8WWSWL8ofJF3jFIXiaBmJ4IwvfOwuloLTVJCxjp/FbqOSMs4P8dDHqwWsvLXRuYEN2pG1gA8
zRK0CDr1dZVfz0n0+s5V39mxxu7PtsLssv8YOU3Enji7sEJyosBI21t/Qh2unqJ7UfsRKsS9eRH7
XovIB30fM7oJqqgxBdBmiR9t8vyXZhCAJZZN1RdnLjKrPns/V0Wc4Ue7IFK7VRNVn+ZjWbQYSXur
Bk73ylXgirPJGbqs3TUFmhXGWcWhDyfiYXnmmnl5qOyCImxNzvjPfjVDDcor1dTTRba8spFXftxW
zVD9apoZT++3VV2fLv/ztq1f/ss72/uvL7ttOsKzbc8BuUFa/tM7u3NiPZnTInhNgeAbhgvoED9C
InSdMN0xvHyrmrUdwCRrElinC4EgxTqGP01MQC+55+/T1aRJTlIzT9PVLVVT3dKr7GNmgt1Fj3k+
xMKSatsBjlOI+8ueZbTmQ6q63SoJLsMRxDqAbQSjTuNkbWGUuVm6Xox4PrwP/7qLQRYJtfPcRipt
VTVeD55P65udkWA6DCOcU3Voqa5skdhXDR1Q6+63yadpsxyJdM/f4moZVxW3U13vp0Ef8wJyreAy
aLNy3xbFjBjHUp255N72qk8dbDILqHPKOd6InrOOgq8TddGvvtPEyO9+3UH1+ZXtX//Lcic+Bf+u
bvu6IPwi/meFsrxPy13oL4ntV532PYVB3pG7sM60xqtRReinC/WOOL1LvMGfDh6KAbxcEE1mqnqn
zDl6/OmCx4+ar/rU2RIv02F4ZSWRd5Vvqfd7/Xn/9x8aJ+5Pl488nfKWAhqHwb2LdFHfvO8Z5MaB
EPzUE3p5eoNqjaBENfG53AKDtu99bUBAXIABDbFbvS8WJ9k6NdUwNYrKKbApLhAB64DqIuPKBSic
ZVDL12pvgzJ9f8EzU16pZpjX/YUJzOgKRWjrIQr+GlWZ99OoyryrUV1O/nStkerFQ5lTu12q6Wcw
mzkE4qh4P2jh8LZUqbFRXWqwR6t+k5jNz9xoi5tMN5cLWfLkL8lLnOgSK7wY5M4xGdoUHMlsH+tZ
77dua1cruw3CFywn4XRH1vOC0nQY1ni/TT1SKFUT3Q+1Fd0bKXagYacdVdcUYxQf6aBpKEDzjuvx
pfK7HgixFkP0MEr/iJmqd3TlWWUj9E42JducBqbUF3ugOdJz1UNL768L1E36rqAm/TFArlBqGGps
NuJAoObVgPCwU3ZzifR40JzXbnan5xmzhkvwofOaqiD2wX15dHpvvEuBK/7zc+BSw/kjeCErpguh
Cxt8rEEI8ykH1o+B1+j1Mn2fGjL9cPUnDDsdMdl79mm3JQat1bnbiZ/WEPnbJdGHe9K2LTVJBOdV
Ux2G6otTLPWdapgx3xvhusGlakZGYe/DxL5VrT4ohvshDn6mWd1vzUGrDuRWxXuea4ZAWI6jtlU5
rPdcVeb5lAwHlH1O8yyVxfJ7wEq+TWHxWm3CciziobNDs1H7rvLPJhL4SAG70K5d095bYHZUcl8d
EPG/CYemAthO4BLwEawyy3WAgctqQNI4p/mlQdV3YDd6LZIJISJ5ljuT96Wem90o8zSqX8ypuPa7
wPvSedXnfmvU2Q4lkJxGQw+Df9vJ2bIqxpbxlzmScA3pv4Qdn+N7wsJj5tNn6tVm22F2W35vZyDQ
RRA0my7vD8k0o6U8FdG0D8tm2quzMi3ajdO0B+K51r5Wk2UzHwOcO3zrLtMzd++XcX5V+X50jXML
IvjJ4qzcIp/uebP4qEDE+Tc3Rz2ir0AYN/B/XGDKb+6Mqlmh2weTnOCeJH5BhsubqStJE0WAL96Z
k83FTYHDvO8u6z7HfiwazDT+YVLZxEM6AvgmXz2ngxPF7c6Th1PfgAeQbmCB7JroU/hs77q7cnA2
RdBc5UAtn6wkKnFREfbGzjQLnTVvF5h+dYfx9niXdMGWJTB9rNwjnkjpjl8F/4OPg7c06M9gD41i
dwaLVg6g2kiFyIT09R42U3j6AiMA8N9HoK1i81NTBdYq7v6Yq7rUDEcKR9lY+7ZVOG9PB4Al8zbP
8qs878wryworHOI+pry33YivqBMsGzsZxXHB2hobyHpvyZbq6njrbPVu2qsWa8yvfhgHUOQTlD9O
fWoKNZwXo5/b9UiOt/meWHqxGrvJ2VgFMpRZNYdfc6uwzsldzttyzosno0FBTPaXQVBu5ihJMJAM
o68WeuZnuWP4R4BDzq0hugdH9tskSC5TfwrWheYWFJHmCOx8UE8GFNRpdO4Lq4wfuvJSJZ5Eiw0p
DZU/EpEXfTQwDSJVi66wzGupaSEs9sSPVv+8Slo6Je1PjxRro2s6rmeyc3Ac+cj9ViqYrLGo/GKx
vucRz4srdG+nDhDokktAz4gpfvSJCAD1mUki/H1OkWX6jifP/pih5n5qqvm2PqMFkvMnuXV3j+3I
DBrRJzEqD7MNB1SwEzl1OTGcmrk2C2AspXifFoGTvHT01jtXfdaYoqhYg/rWfRh11dTmGwOHyC+1
o+krx6qo6MpmtYjmKu08EIWymcwF9cCyQrdFNnvPNo6DLvaqlYJp/QLxXDXUIZeiQUni3oR+/Jro
ebHNpV1iL/CRViWwWQYgn/p02QdY8/d5pz7NpnL9Xmv7dF1vefPWHoGyLlr4FSvl9BHwEzxyM+KV
MofB3gE3fZHZqf4VB4wNQGHn7c+pqcvbR8ipdj0MF/E0jWuviVwqL0N08OSh1knn6nqE2WEWHRy7
xm9Ljar26E0Hgj2x0XBi06FBMscf7OjQaGkHcRNxvt+uqzXkMDMPHEAdRdnRWrqXxfX1x8RhmyZA
B56rZlONYu2mUYGFGqOtiReM5Y3B+n1yFqBsnkGRUU3cHp6hrfVHJ2zQgE6Rf7HsH32ATbCwLft+
tut4XzlAH+VbTHVRm9sS38YolPvuLkzFnZhL6pwqIDNyJHgqg1zSKVI7hWVq1KzJG32K17RALzeT
EXvAHgNWn66fk+s6Fpto0hF0MeGCVjPMUHkIc7gAqrmUaclq51+cutSZmqZmqKY66J2L1WoANYSq
ewyHq/fWZuCi0VbG8bNTljNmMfOyT8cQvvl8jNwhxlJNOiEE0G5UE6dXJFwdPd+oZtkVWwC5wV3S
JF+D1vmGXYN7ETrBdO1H2Hh2UbbFH25+Uf2x7DeF/rf9LmsP/FELLUJZDp0cH5ln2VQ1UVUNVQOn
sumpr1+6q2rRNziQWftAj8pLXn5w52TzdADH9qsZ6Gjk2LVA51v2heQ+sKaXp1Bkkz3UkaCqrX3i
S7GmSYC+XSxvPxGGn4XjWH8lcQDJPnKC7UBm8qHqAx72uP4qUk1ACcafsF306mttin3Mm/3eE5H/
fvkip326PO+1C9XPVkmAGUt2ce1BMJZQB3Ww4HSeJblrXasmOwHj2C6G5Cpg71a4cNsXdomg/5FB
6h9i3GzQZZTbhIhi48UUw/MYEgpYqs92QI+a7oPfl39MK+xn6Z1XnkWV5t+K+Q6H36xEj6TQLlIT
WRPb6qN73a8DOVhL7EMwOMd/fkMYtswY/L7pMgnhgUg5uoF1mE1U+ecbws1BfA7FUL1UgYD+x/5r
qw9x0aCyYHB8P3cC294OboXZeuRI7pgcep+ght4PjV2tkxHRUYqf9XrIC+RhZARWyabHd3OlQq6g
dKp1qbXZSgVkzlD+Gk2GvLz1eVQVfkHhGdRZ3/YPjdvHm1P/CQoBKO99UM1XmIjTNF8fH5KlvSsx
J1qKFFfwZFq5Q748m0bGMxXn6LqEzfzsjwsKneR4D6k/vk/T4CDt80lD1FtWKthd6GCsDdwyZFP1
nXZCnyoap8mftlOfmqc7856Sljl/3VltryDC7Dor8Y7+1B1UXTKPx1sDztyTaOx6hZVot/O11N9p
4YxEi5bkz63VHOKWBH+vEsRF2IV3Ae/SM6Pq6qOw2fuOpn7NW3t+tlobAVSs31DxoammmUCZdpUh
5TwDpDnIkOQ3p+9yOOcPQzXp1+9fZsuppisrl9hV+XVXh06eRU750I+lfn3qP81V93x/aDS7fL9f
Us6IeixRg4JBlt6RiTYuptb2VxWWmnfqAGXoZcnFvFWtYDS8myB9Vg11TeQG5sbqfNjp8pq/u89U
oDP7zw+QLVGDnx4gy/TJygAysmRa7lPUkk5pmwdRWb10kZlfk5eL9pnww/3USlITwceF3dqIjKjO
vxtWA11lf21bUUH2ItDs/GPvhMOdaqRNg1BI4EVr1dSm3tjrwXT3HuSmqf6jxm1uNzSefTUjf30e
TJMNPxPT5gurrsqLsZmdqzrpn2JCn1WJjedFB6MI9t6I4Uu/WE9eIRLkKOlzZB4gmTVqcUG9Vq1l
xkQErB3YpnGoWAHLskXUPvDFrRctK/VL5SaZBz11UJmQsXZQ9tEthexzpwzHezWjEZBoyyLDz03+
hbXreNejTPSopmFlgPfTeFxnYil2FWYPHbslvAhnsop1R57RiHQIzj2Q/8jrC4Q85VCr6S9+5Ql0
g8MFGYIwuirnYrgIpwl7angqkGUy4y5M4QRM8iyRfWXgoe2itu3QJ3zekTGl9Cy6sSOTsok8tDX1
JdVP0AcfhtYS6yvq2P7Wc1L3ZtGGr2rpaMtwuRwqLV8bzYjkfpc4m6gIbjHDa/cKstaZRbqJ/CY4
c+SSrg5aHtymqdvuVes0Q0He1FUf91Az4hCAOxhtNE//BICZuAnvu+DtU7dquoMZ7UlVqcZpyVTr
oxoL+rfTYqnO8PgbWq9xDvJlBcE+3VnU6q6JGwHDJPa4140SsIyXTeT7EAmZdDt57COBKFBXl9/q
vLvxMxH8dLrvQzGjeKMZ+BmAIHxrO+OlcPzia5iC7EcMx7quTAJqU7PcPWbz7j5xO3cfg9bfFEZ6
66UFlAj8Bn8NFN69E7EHHHRNBuCTVIoZzHB9Ss1NRXZZ+gOUtujWCyPx+nGShcl7T/LXiRzqDPeo
RUO6dSQzSMPGDoZ7Q2qxh1BNKEKnb4DgvKjhml4WoxvfxoltX1f6FJ9FfacDEhR2CGEwRe9cbg5Y
fZrbZD5mmreuAbHtTuufy3/jkv0eti5qvzAwO/K0lQs3fzPGafaF+c9GIPrvfQyBYjAo9tjCb69d
vYJY0lBDcvMWOUpmlDC6L7qmSfd537sHJxDVeVq75kbz4PCanm9vKyLXbSMPqnk6NLW+xtUQ/yc5
TR16Jx3X1tzEy6PRtP2ahPeK5Ft0MKlG3kxUsm88CJeEVOgYD66ABFl6yQArxMFOWg4LOTGeooTI
I6SQCb/IizM8hgfLh5nT4I6ZF8UuSzvjsjcavjxCCIhngftUu/brtNjFjypFi8oHxgfDcr7S6mb6
nmpgKcy+DS5mkuIYMpbNfalBpDZN5zZrvfq+TPp4pfdpeqkGrbhzj4EGWUsOqq7QwEC2IyEJFZzL
NT1D51+auOdj2qH8NmYPWWJlezQuiovKBo97WbdYesU55ZAoo7iiC4caijpVneqQyuH3M93E6K8q
KL6c5qgmy62z9sSkXadBZCI5JJr4OoqT56mc/GMAu/I4yLPajJHeS6sZ/UuaY1pOV0GD1AbRi3ue
4ua87b1pfoZLSiTjPmG3HWxRiGjPC1I8dS6S5XEpYM/0tpncqUOoPfRBHdxoJJ3vOruYtgZkoNO4
1aCwN1aTeaH6TL395pVTwkbBHedpnSFaP49h9a2z4UVijl7u4lF3D1DAx3O+Kfnr38yoEDC5HCvx
bBGe3YXkP6H0YPEgW4kN2/yjJcfYaVBylmNwfVenlhybHSf9kZPE3WZln9z0YOben7c6I+k/kQl9
364r4HHRIs8rAOwFVX6YO0N7tD3kUZtl+BJo7XCnGwWGeaX2KAp72tVwVM5GOSupRneNhkm1UqNZ
ErUX6IqALq6AEKhbm2WW3Rhd/1twMIwDBkIB0lv/S9l5LcfJrev6iqgCBvFUrc65lX1CWQ7kHAZw
9esBeVqe/tf+V+0DU4zUklswwve9YX7jI1/g9+bHEcYEjjj0o35rU3tM+MuEML0sUr2ahHg8X8iX
nvoCA2i8Xs/mDFyp6knTKUTMzp02fx+VyWDm604nler56ASNlsLZTI+zSyG6DCisIs9RsJ1rPqs/
uwaamV7mhgRNj6mramMO2UELNTZhriKzGoj6DnRp8qMGXIZUxQ87RT5Ds5rmyYTrv5RaOx76QtP2
NnZU7YJNIq4xE8hHJBAFrbF7Un272nW+80e90YvomI/5O/bU4sbis1AT4T7OkZbcgQ0ZyuI2lyLP
ftU6z/uIy+gEQRddW+a7ubHzG/wLlBEr+SmGEwqrWUchKmzzp1lDNWC6o9jozXn1qtPyiJCmS67Y
q8yDiufxubIRG5BeE7zz7l07LUZRTLCAFTrCFmqYl0cotxi5NZNTuxJ+txORIl2XtA/e6CtrJCiH
DSik7paMDur6U5cIJycwauqXRCr8RboA8Jqedv9HDNz4XzaTtmrbmiMMHh+h/XUaE+A6fc0tki8h
pHdEcdqLJpT6Fjd6vEP8AKcC8h23ua6wa0Soy6Rdz8W5YRT236N6RdsMudsoD6YFGRHzLASt4J22
nzdgK9KrUH2EGDsFSIAtkMSaL16Kr1Zuql9HRan3mW/38PJsvd6r02XuMheNrGHcfPs5+I8x8+f0
Q/X275tvbQZ35H+kDHSbdQj2DzhocNH/+L7qSq0DmQr5pndZukp9fNXFtJ/Qpst8VwQJyzpWuLcq
tKPtXBdOmwpZmjSQB6jXtiIwtpsq2zh0jqkuUNjpMHP2cp/DqKWd/7rrIEx+1PW/7/7/+0m9WjWm
P67nPKUJIPguMAiszcfiuegbUbyfz9BzMTb66I/i3PrZ+XNsk2Pg+Ffnz6JfV/ygBOlztdfsg5Pn
+dkZ4k06ITnmC/F6xPpdIdYEYIOHZHSzs2XjGa+r5XsVo+8ORrm5wtPQN0XMITJAU4lzgUDOqO+s
79Dsav7a3y14dVjL99Gu0JiSraIu7pw+yV79gSlfCXptPRez3n5Ucju7ZjrJONB5J+GK9BWCOvKa
SgvVYC5GKBBZ0huOMuqGZ5H9iNIxe5UJCjzCQHNn/iyYBuF97qjw4afWwcCZJMgqAKPYm8+/wfxh
ahoiTDL9Bh9Fw33M8Xu+tm5W3urOxFYzMJemGYXbFmDdfdXbJimNwruE0YSRjcvwnZfjLXRy8SDU
SGytUAvQNo6qL479rjR28P7XQK/VXv79+detKdv/5/MvbMvSbbAgpq7qhjODo/6I74/I1JSKa6XP
Vs9e5NnQ0BGsgwittYmH3LXeXrEQ3A+68hr4vrGeS3M9mTW7wvCF1rkMm4bIOzCwjZSozg1WxBkv
MPJ0YevtpHs41lvRmf2tLK3iklvtwq8wlpmrshwXpE7JGjSd6TE3GLr7YFUtgMGpyoacc6iD8Wku
zZfeQ8U58YiqQLl3l5EOb8kea3udt4gm9hFQSTaZeISoTYJgQ2y8QDueoKPDE0g6f1tGdrQIus5s
JjjUuNCRs8BKjpf445WfX+WwydcG2gR+q6LqzrK0jtyxPhskvT4uRWzod0Ziwh//3RBMd/MIexox
d84K610TnrUo3AJ+XOe3JKfcuNw3v++quWUuk+h1nIXjoD5YuAC+p45Kj2aNal3+igPMxc86mPIj
KDZkYAgh5CxHx8+QQaOjvlkTp7sLnCzYwQBRnv3I+2Iw95/nUtucEyN3nlLdS6+qHZxJOynPqLr1
yFMhVVaZrfIMSSlcW4Raawk69QYBJ7sxV0fXmj9IEKvmw8TcfygD9EzQTCr3c11auOu8QSnci5Cd
VDyl3Sv50O3dREfn57M83332cabec5Fj3ykgyKx3Wr/5OMQFBC92gVc8zTCKGTgx3xkBgul97oI0
HwoOez6h5M9+Zg4DrFYiDEl7zThrIbpzVsUOSkzF+aIit3POjOI6IXqRPETs6q7pYu9YocH5V7eo
RETjgx2njp6xj+sqOM+XrK/ikzNc5gLRQMLORJaf8xaDk2yUeC7MLXY4JZ8MjbDtNNTlYdo7TXRk
xpnkPW1MpCTmQFOpsOKU/EU4zUbRbb6kCSmuEX4V24v/1BlFwF4eUcM07oJjVg3fa68TT7FVOHMJ
wT7xFCnjHyVybh+lOtV1nNu8P9o6SFH3hF5TxDitcWcGkbqb7xrZI8j1uw4eJsriEgfUsE3KnW06
uGPlmke6zW7xt/+41wx4immE+L9NznvrlMOw7dM2OSD/AR9PgbbdSiQnFPKetzxFKsvIguYpQ+zq
zpPkLfoOD2bOk9/MTONxRjfrLgrRQugQKGOzVSEc5+MCNCS4q5eK824F9U/PapzXzM3dO6PQ0qcc
lti950BG+vcJ9R/MXUeAqOLwyKTKZErzX/Cq2PKCTJa1/RQ0nno3L72yaPHJkVGym8PXvQJTtVDV
ZDcvvXNrGta/WlUt+dX6OXZu1VECafW8wJzqn+Pnj5sHBDoIY7NCYmeflVgzZQ1GTX8xAqwWyD2H
YaTPPoJYTuTKg6GHeHaGrXwqKq9a+K4lnwwO7S1gV0XRzwZ6TC+jE4673sblZy4SKVSRuBUDkySt
lm8DpS8bXFAbLX9BOnNRDmWybs3GXfpNYG3g/pRrs9Otp3Y0b/NBcGgwTXQAPD9E0jQ3ta/iPdpE
9pPSiRtaEM3GN5HHFz0CbXWevZmYuON36mtHQ2T6PnB1dO1yq3tOa+t5jnL/7orm3K+udoc1+NzV
cfuXXOKZBWPSPhoOtOR7LYE7FeXtvnED9nTt4DtHnRTsUTTSedfT8WbxUr6rovxhB731JhBgRDPb
G19grUGJtKzuqbchYaSu3j4kEe6UZUuQQlWabumUgXHOMqVbAQwOTl5VqOu+NZqDJQ2MT5Te3bmO
ne6EgtkQcnjq3inLfDNYkAGRIwrXbV/YpyIylaXlDONFBxZMClC2NySqEtT7neYRwTrO8nomn5m4
UIJKe+01tJVJfEMqX+xxfOV/Un1jA3BEi9NGmC1dGS0SJT5JG5wi+O90Rpach3wor1lRvqMnpb1p
vqGiDYkyXlxDhNQwJp3r077Bjgps26r3bfUt8M1NkDjBIzYgPS/3dnQHhK+gSsOUwtOJpFb8zShb
/MJirNBLx79rrbZ4Cr3EX+mmgmx/maHb4pvpMlFL/yWW1rN0x/YHaourtjUR/M4jfTNwplnkIm5R
nvbESrRqt7dBszIh+lhbVUHxUKcR02Ug0nezHFca+iv7OEf1xY4LZ0/i3/64zEWUl9DRrUwMyaYG
zdYwlZlv1TTidu70cetOw0UzZvs4/ONj5s5O2MgFohrJVlfc+r6XanXy1FDftVamrxC2TR8BPGLk
oRjZDxG8SWRzv2UszIu+ytSrXqKio0SGszEUX78oAXoXfmmXuBbiwzGNyRznZ6ur+VORGvGq5dHb
mwJmtqJlNhDeoCccXaksi1G6YzZ8COfdx3QR0y5lrq/a8QHk56+qz3qykg9zSXo6pIgkrD8+4/9Z
N3/I/BMQWXtNBTABK3QQdlWF/9h2ZX1qUueiK1HwOFdZZrOrSSaf1anKcSt8CMEgr+fGyHQwu4lI
BsxFVx+Ix1lom6kR9vZ9t4RedxLJ2JytRmkemiDc+0lMGEvrkk2pmcgMT1EtqNP4v+lufS6FaB/0
1v+jWzuAtEzdFxHbw6YgTJe6EhSvXjrVoTfBrs2XuZjGA38/08zuCR+Ji6fl/iUKd1BziVfOVciQ
fhGq2/yqQ2RyuAcGgLHDNIBdRrH/9/WEOMN/b9AdCCOIdemkVnk5NU39C4BTiiwd8yjTn8h/koxZ
MdcWOzk6a4u42xWBY/E0uu4a2uav0tT2WZra5p7NtKz3/9Xzn+PmnvX0mb9/wu9xYaxUa9QtRxRQ
PNIpXitJr2AvUXdgJh1rOM0182UAFIW0ZoIUwX831FbCKWAOFDtOqt67VbYLYhMmw5Ry4wXPT2aF
Ns1Umi9GjZA/E0W10MxAxiAQnXbRuc6wDjIEuS3bgQPYumd7CL1dKKJrmEXuea6a7zDO7e5bf1RY
Mf7TQHQLu83UH06Ri1xSOuoXf9q1DmmJVlqs4PUMQ/8h0CJ1z/4hvhtS/R0NzuQx1PCNbvTgqdIQ
bhyQodxpXmyeDEMEIIaR2Cxy6S6JRsHeasybXaTFQ1xk6zi18hcrk9HBbIkNzsUevCKzltmsqj4r
XoYRNwZF21l50Z6UJEvviUnp4O9zi9dcmvnJr5ajVgMZrRVly1aiWXYpJFiEc8avpp7LuyHuGnwx
QuepLfSbINn6DSExRHFyKCFAg6xNIsik/y89iG7m6ExrOkaQBS7GRUNSQ0/TI2fgYpkWavrMWvYd
ooj3Q9ff2qatLwnMYgy2bSTidAMlWd1GDUcmiH1FREqWkC7MV7VApbc302+akvzqwW+v7ibS2dK2
SF/VBWrmQRqzBZ8gv4TUW1wAOCvrBSAXMKeh4sj9B0TOC1r/ECLg2Kt+ieUeWZRGqeGD1hFCtoPU
f/qacSLMHL9X8ILvOqCwL05RZgs2pfHj0IXavcd/5pKELlpHQMePZpAiHd4AZRnCDuvA3kTZzcmd
I+FGTCcrJAH4iyHKIEgoD36KvTd78PEoygFuhJ4LPKKV4TXuWQOK3iVm7lXHHv4BRpnUG16NR1bQ
022auHrskD+7qXGJm/U0gylDxqc15q9uyFmyc3d/srTHLwZfISIK1ZuP3MEysZzg0ERldUq0GGM2
CHrvGsojvmp9C1UsIVHQJQnru/qubnApKyy9fIlRzUqt2PqWJsmPTJGY35QIcv/7VCXMv5gFTFWu
JgxdI5ymmgZ0t/9GgjR9rNlJmw9PoHVclNKfHdEy8SKXsTM7F8ZAEpdvaRih6qo07bmTpbj2uoa0
BvXxGCN7JbEcq9DfQ9NyOx9E5mJYm38W51Yrb/ZlWFxddPEPnhZKbLv64pZUeLP0RDveRDpewxmX
6zrbwrTLn7VVfBXIPL0oUDwXKaJ3W5I/P5umVrE3rEnetMXwJbCzW41i0EM11QeA8e99QwxfukMZ
eflZqoTe5xN9Ho/qSo54e83n/fn4T4KrP4Z6YW6txDaatZmreMebIlrbScfOEuI4uUoHSfaPYLot
tXvQ0t3BjjKfDZLay8Nc9vxcHvzebMlKoET5V8PcxSoshswdG7fqUVrtnxrDusxIwhl7CMs9OUxV
qBzX1wBLeCQmHHkP+VI9OjbWYbY6HYZUFRtVN+y/NyHMVd03f9pOeYs8R3lFUMBcxFGlXUbI6sz/
GrG438NDD8zYPJxv7mO4ZfrGzyrsbqMY/HNr4H1khz0q1NAK8EGzsteqCpuVY6MxqlR19hrY+CJ6
hrygqBo+uNBm5+rBzZwN4glI/EyDsoHTn6FX3sEI1OYlxPdOeOkrmt/WniwxnkRTsVeGB/g352gS
BMoq72RHZvnoyybZS6T0kJym3kcNHlBd+SgaPJTdUcPWGes3JMJ2gp38AfD4n5fPOtVGmNXIK3zo
py6fDXMRpKhcwlnCf1nWiPjraXJ1y8xdst1QWSjDbh1GaXnwyyHfxmwLdynIhb3gBUUyv23RCEm1
lep3cCmiMV0OadTfksT1Fkgx1k9xkyMjrWntK0J+8V0aDeKr7k054CL/USHKPsSehzuxuXZMsKh3
Atu5NvZD/07NScJ4dvOt9cMH0Y1Z9LMDTLGdM2Z9TV7Aa+OrOmXTcifcecxv17mNjM5Hm5hI8b/b
5izcP8e5SJzddxLfOH/CXboGfgxe7gabGYEJN1bs8iKAnDVRDVDuVVaGTAqgrjyR7YOr+lu28f5P
mIrbwMvDN2IhGhNFH58SNxE7FWmbVRrp9oNTkcUOkWb5EVkL3n77e6WV6t2oZ8rN0cZ83bAZ2PU+
ckl+yX6z1JPhLS/9fegmzbFWY7G2ieThqaf4P4GcppkhfipF85aTXH6x27i4L512PAu7GDaj0Iut
8FrcvJUk2KOUgpVcUGt7UWnhUW3KZAnoK34RMnlGB6D9Acpl1cZG8HXAxIKT4RBcIEYw05RZsPGr
TlztIMbnZ9DNd1t+YcsM3SDJhDyGM03B6gu5n/KTcuIrzA0ggn7dIT6MrLKJVZI6mNalk81bVbj9
a+cMw8rG7GNtTECsRjPuEfxzH4dEolXroMqpNkb42iLGfy94PDZz0R2rY1v78lZ5TXOVefygT73c
XCQbvEIQpZmKBO+IfCrBt8yU7Yl8Al9FARnpEyQ1hoijoylDLP832Gpou3sFyanzXGVndoh/QrAm
VyD2CXK3O3JB7tooamYGFVehWmvbx9jqrTu16uSXxi+uEU+Hf1egqRjHeXCXRcV+EJ3/3owaxH4/
NJ7U8fSxMVDib0zUzx7OIy9Fo42bNs2C5Vx03a5Fj4837aOV/5bMfOv074uf9Y+1zxKCALEOgl9z
1X8wvDU5QpG2SuVRuujdZp4Qi6Ecu7MqU7w2ZeWtoEvmj14+Sbbqqf29ABfoN7zEn30HeI3bIT6x
LaB7WGSPRYk7R5EL67N7qqJINX90AsF199F3+mhzYpPUHoZkH0TtbMQxPkmSfUPE90fVaLu+zeMv
TY2RUNhE2cVAdXqTc+7Y+LkWXXxYowtLybExhpHtsymfB3XSjomCgtMYwU3o00xQmGn4aPvRnT7l
4wMErx5jSfJ3mkHmtt+lIR7/bpvGgXKx/w9ZGSBzfx+UYJwINAxUS/APBPp/7z4I33gGcEL7UZDa
RfN+iIuXBCMiIGbxGqAYYuyqhJs531YorO6b6fLRkhmY0MyVMqnJRI4DCtqpCZLUGo8zxGWGw8x3
f2Fi/ipKaQ6oRzSWsYEihTZQ22E4Sz7twdZ0Np1O1+41pbQPTWx1aERqxhNSJZjoTl94WhwQYzC/
z4NSJWSQHbUrVXDmnwfVMcKSauCIJzsp2OonZ10vgu+tlEtHr3lL0OBfWANgGNh9X+3GGl9drcG2
CObHTR1iaLFxaB2bCJdN+IfqNlbj4GgCF1gZo1R2bmA8Bx4BtQSQzYEQnbsHHxphTTvKxwxOHGul
HH5gBhw1Bg8IeDzwHl30JGPXXIZu9WsQgXAMFadBHFvL34OGGSlQIdVVJXr4MSiaftJ0bPr4SZ6u
yEfVs0iRAABad4abLjOAneHz2PhfNdPRDlLE0W4sIpfNLlHG2mMvW/fYlRlTDLIUSOyb5eB+xCCR
l8JzNxyfigTDRRX8pqJo1mvRYSADzr1pm35VEU/ZOGZkT9WliPKLb8SvqZ16yKPB1a1r/QUZQ+80
V82XueimyYrAe4TTDV0/641aR0U1ldUyG25xK4Z9MAkgkgGBTDzdfV7mutjHmj7ODsxQTse5TX3I
4glwnHjmQZsA0LYFnlZ3Muugd5b+NLcOrWoeKvfBr/p6q6exeInRmCZJZz2ovR1cq0A+JBMJLDdq
d6OlsYUnlS6WSoseUF5U2UYSf7+f31rNGbKNO2DBORfn1hQNZ08b1mbR/DSno1kPUH9FGMeiiqIS
accS/OfNy7+LwVYQlh7s47zBDbQVMrPl8WPPqztWMxKd1/GI1xu2MzHqbuhqo55WB6Cr2ZJxyvQR
cA6CQxEF6YM5Rn/Wj5z6+sxMH6b+Zpu6b4Z+SAYQ/mkDxxZ7C9T2p98oTIstW398aUSnbqzR5A+Q
BuNdiovSsYmD/Elp/OV8zhyyttimxIcXMtbbh6EPinXhiAizURKFXoxLYBob7iHmK3vJokuhasMz
6LPHj307WC9xPwpFXbE3xmvDa5Wj0zUcL6OmfDWb+OJPsc4uKnZYvphvMu4jgOJueC690Nu6Sl2v
Q981MJpL9DsHrMr3BofSuP6ZwXV4y/IbweAcEuF/bhTl75o/mzLQC9Hdn32ysrHfVMh9c8oB7MuU
I0K5e84RZPXkhRFq/mpu7aBJljm2JPZdNnBW9/hzLqASNKcE55ZDa+Yh2mu1/dam1bJOGu1biqs6
ltjxeE3YJAEEtJxVEkr3KW26x7lHlYYcWMPkqSmSct06WbjVkra8tVPwbe5hIzxRmN1wxOED9syk
N1JNF6lCplGDVLt3tGDgXG9FVNqWWCStHT2lfXgSelJe5sUnp8SA4jI/t1PbZ6nBcPCz9Huc5/Eg
/vvq76r2P9f/CW5D5kcjUfdPLSRhKrXiq/3wOLq7StFkuw1TMEmua2BWk0fWfiZGzHf4q3EAMuA4
3Uc1RuCy6bxVmyH7AzkFHj6xiX1p9A7Zc/UxtmN3aTFVrQejiVaWlxEVnsDEM8g4mjRumhwbuxLC
Woio0d5iZn22Dfc5c2L9PJdUvDhEFj3GIVEbzcq8HfN2hVeFbb7BuP5uA5S7Fi5WL/HY9XcpDLPT
4ColMYj+GjRdDfmv/W6iVPtWEVkDu9ANL5FosQitkks8+PKUR7DQQ8fJT5Vre5tIk/W24nSacoZc
Dm3ZPfS4rBySsP2ijXr3MJRYq0ZN568sl6xCwVr33bXqO8F3t4m1SNmUXvOOCLy4pUZa8H344l5q
bvVV423P9MJ+MbCiWEMHztZWWbTXwCqOCVDetyRFi3oCGKoNukSDzIOLHZVXqQTRtketeu9lcFHm
C8snCMW8RG5t4glNvKrup9RZb8nQhKX7GuQeQptCrfaOPTRnUmIspS2i88Lsy1UVe8a5YnZaSK/E
6E+CKLiDtY1qUxvbN8dT8YFox68agJm7vMizO88uUPgeh1WuOi+BmXXvjhNifiGrehmNbbS2KlVb
MAPIF9eyQuzoAsw1oMNXfimDu1Y8dpnh/jQ75cqheNOQnb8fbBgLQ6wvmkbDDzENnHVsNO4+7/Hs
sRxl5415ttQGWOxJ3d2poKtfxqztVx24uFXutZzAs+aMBR5xNECH720sLw7J1h+knIjZ2LjzeYGD
dWzT7BJgMTPbjw7/oQVmw9hBW0gOvR9E1/lSlqq2V2IgfFNVrCjVIkwdc1mYuXaU9gD/QBavvVNc
SisrHoHVPmqVm5wRUVKfckV7zn3NPulRUR8Hs7pABADSn0YRR7gfkdpmBzX0by68bnw409CAiJ0b
B4UAtLscAyt9kxZR46LFIG4uKoN1dgqOh5beyVNrNVjbKVn2Zii4FldqG+x1tz0C03TAP6MiNtNo
Ape7Es2muAj8dTrIX/VzY0wQk3DN1GUuozb2RbFx5uy84YnMSHYuk+iJ3Ul9GnoM69gJaTsp6+5Z
xWnpDmh4uiZI8p11V15TpxPHvrc3ZmIE4QJBLQJ6BhD0qVEdPHntetveFWP8To6RHhKFhK0bokv2
UQ5RxMVTUE/uvD7rlgWR5We2MRhS2S7L2lS0BD6nKnLk2wx95lXoFsNCNrWC/Islsv3HrW20HJPY
cTkLOdXGPguUg0J+IDFeC9xdVg+XcojMs5M2a06fS8MV33OpscOLmndpmN1lbHDD1nOnWlXh21jx
HkacdAa8QH5K40E6tnyq48A9lB6+K3aJl1cft5BIIqZ0JPy8jSpDXEN4nS+p0haXbLqzDe2SMunv
56q5scvrdC2lwDJp6gG4KT0pWvUekxLOa9t8rGK128rawsF+KtqhPxJ5i7/i7WM9oi0sb2mbL5Kp
VOQwNkO/a5e92iuHcbqAJvt1l8SiW3eB9fWz6rPbZ18XRjGpDX7675G2Ve9B8f4svcLZ9WUdbZ3W
c6GE9ukmNDT/KMOwXgeViE+kEnH8K0R5Hp3KRqofaQ8pfbxOSQXnuIzt0SNudgGv/waPN+cgUEpd
6YM6nvuyyZce4I9bO8ZITxtSfSySa1WZoA4cbMvRtY42nVFV28h3m/MQtpjOung86F52VEve9BgH
r1bL6i9R1YoFSL30Iki7bgBSqZuuaONFmevQ7YiibjWLT5OmMi0Zslw4ttC+Ir2/1NXK+uEU6YPG
HmJRExW8SKHgbhYVPw1IZQFz4Zvf8RvKIM4vJlYDG2y+Tg6v0jrWHYzmTbAyqu0QW7AC/UU163fd
SqOfmXUEpYnAAi/zxSL3/GYHoliUnVbfkHtpV2XS5Aenr/ZuRE7Q85X6AsOoXWQ1mYAy7xdBXiU/
1IBjlpuxJ7Ec3GugF+b7cRTmUQdHch+4Uns15HAkBuKQqHQ1puxVrVrl1zAwxyW2JOWOMKV9y2r5
A24FEyVZe07EtXVN6zbai9BHyS/thlPqTscX03yPtMKHltEMeF807dry2SIhWXRtQel+c4HJ3WlZ
OtyG1JAgzCt1VWVd+0J4ggQJPcJp4+yUeXrVZZ2DA6g3qu0nW3t0LewUo/zA3zJeD2pjnV2jdO9D
OclV9ZG7GfRwOGQFcPw+dL1H0zDqi131uxhmqhTyTpSke/2+SY4hAnxrMsjNcgZ3+XyX95YMy+0M
/WoRNgcp4jSIWgH9qrHHbNE0xemyy26qh4ltMVnpVThuCaOT27bV/OXoaNkbRIwfZF36S+lC7chF
8D2c5lwzxrC6UwoskInDDq5qbbuwG9Z9F2c3X5cu8cq2/ma5FWKerfZDIWWBmZD9VKrGuNS0+M0Z
quI+z4R7SacLBHt5p0c8qJ6l6ModgSDtfqzsYhl4lXuZO7quZaydCBOnzzqU3eC3mEws06fM3RKz
ty7Ox2d/fFhiaWsfVEMnx5dB8XHsy4vsqPgEAOEHsn/uRHLA6PGLHQv3GGJAlgf1wyhwGNdHHcFa
F5Z75e1s19GOBQSVxYi+NtATRPHdpNa3WZcM52K6hJtsSLFkaZJwU3BSuDesVn9B7vSrqPr+J/m5
EaQyGxVO25WChUzduPlSEvtmukz8cackTNSGYl575pGNij3MfVJa2hNml/bGizE055HnfdWSV4Aw
yf3o1Gy41GI4jB7okVSY9iqyRI8eUJyvHHWwD3nZtjiVNO2DmdvpZq77vGi1858utaMTV7OBf7Eb
QZGwrl+cWta42Brhc4eoO0aeprjEbsARFSwEeO41hjVQBCAkgO9BCFLq+GeOYXOUleAISITqISXP
dAcpu9/OdVoqLFwsG0jFinOJRGj/IBeFC8Ki8Xzn5gt2yaGuflUVZdiBPB13hsJG8M5DOzkcptBE
qUg2gvGrUofJm1QDAOvAgSbgskMAPNiBSu+QORMWjlxOtbTA0JsBRmeJn4b4+OGbGY4Z70OhKvel
Peqk9lzvNtgSy2j/CDfaDxAHUgiwxC3mT1V+JZ4GJVkpM3hsDbRxi10TlNrqycqH6NgT1yAU0lRP
cZE7Jzc2Hnl+rMcRP7GJDv4fhrg9qcV8UsFKTnH3ZUcCeCaIzw1RWXunpvg2F6wgUJdYa8b3tl2N
lxhprDuhNT3MBDFePupQ+1jriQP2YuoyN3BaQCNFQQOGmkLim6qaGRvgSTWtd+3y0LbJr7tEFPES
2UgTmS9ZN+Rh6fNxy0zEc5Wo3QrJfHQRTSQnFRVqd6q53nG+8Bi42xamlUBb5GhWFgtAGl2bUsE7
N2daZAdrX7URF2+Pb2ZrVqZ9nesaJ9/pcT1u8sjREZiC2dUmFln4HjU4rFThmAwnsk7iog6DuRBe
4F8Dfuv1YA/JRuFoWeL+DBttmEIIZxCs952pGizTIDfdQoeLExlvHaS+Y9B9H0ROorUdipXrELgt
wtje1V7NXmy602Lkcz4q5/J8aewTWd5h1bVhsyRsSoqigAkpleTNi4P4C2YCkyKK0jwz3+MdHnn+
A1iUcGlElXe2VB6KMP7K4YoEfFsB3m9NlpapOF+kq4OqNV2iA/DaaNJ729pl8l6RiX4R9S00aoiN
qoX0iscXjCQCysmqWyVbz8LZMRs1JVwUI/EAI8a8LBwVcZ0vZQAlkN1Wu9J89Vdd1bR43vd6ue2T
CofxqbPUtBMJPesQ56a7KqIJJ25rxg6jxvHORcP6UQus+iZreacigvto2N3SjVXlOm3UvbbWXgSI
1QMBArx0pqJZpOkiGiaDch17L0wLccAokP9fI8GUkIvNvzlelOMcIHEft4k0y8boryZKGlgnJ+Pa
dD1nH1fKcxDl8U3CkDTaqn70h6F6zEEjFaLRToWvVI+ukOaiQ6OaGZYiLizeWusIzXiNdzJzQFVQ
t7xTFlnfcSuOXvwUy6JQDcgIuX78gnF1sjRkHW7mVhgRaHdiiwV6hVZsJlC5jZUH1THUG+sHMBaq
e7uDtxhgpGZx0NzbyghgsDPFxhR1co+KiAVjKsZLEgDTPTxw6ykllIB/haPiJ0jRHFRtXeQs7wp2
3YRYAvQ7gYku57G62/nrQiva5cfYFtAZqz1xvv+h7b2WIzeart0rQgS8OW1LNpt+NJTmBDFy8N7j
6v8H2RRBtcynN3bsEwQqM6sANtugMleutQTzhNccihlkvHiTntyfOc2IOS4rA9PiB2tC9VGC8yGl
vjma0BkuXjVI8n3dkRi7zB1Hf+dQ0D5KsNG3+q4OXf/iRVKsg98iq24ucyNkD6uekpD8CckcKlsq
rMkRMZ4by/H6xx7q+0MWzeXZTe5An0RflGbba+rwRdEc1AHr8StdVN59gTbjTdXTvKkY4/DYtVDQ
RT2CXYYS2Rdbq32vZvjULqYesoIHk2Kzr5bw3MbsmAGahyd3cIdHWSOvoxTOkzw6uvm4Rft74BEv
cnbAp9O7IKDxm663X3KSU9/LEjkpUB7WY+Zb8U00uqe2nbOnzkp+6NQkeKMfWT8hYQHjtTcGb3XS
tgdy7dNBvIAHmi01Qu8k3sKsX7Om6J9QrzO+dt+bKgtu9LBQd+WAyFqc2fWuoW/12MQUOdG0gAbJ
K1EH2ceW88dpupyaGsrV208Bn07NTCsPyUT6ILBefJowv9r8eRRkgfGOXvDV4N327KeoOywjxRrM
R+TBX2QUzzkUqPnwi4xq/mjat6OKcmsVfp1ruIPckRqdrBq3KNj6IFN2sa0Yj5Ovvh9M5dZRhuBx
NfPAX55SP/hBglZ7anbaPpyoFF85iiBWN5VPt8AaLCHkI9jrwGM2fFzO79kwWrWm/UA//CEa2ukn
d7b93dwCap60XL1XddJdYKd3Llwv9L/X4TZamuDlUC2iKHKWGpbLxzvnN9xB/0Rs2sdZWmTefuxp
KLlySLB4h04JPnlp9kF+xR4ashLkXi+rNo27SZsZ4F5HUzEJlmnOT9CFvR9iHhVO6XKQs9Wxxq2O
q7j/ELIuP9styDZZf50nwzVmvdJ/CLlaap37j3f5j1db72ANuVq+CRZg3pX76krrMuvNXC2zhvxv
r8c/LvPvV5JpcpdaP1WHLoxe1j9B7OvwHy/xjyGr4+qF+N+XWv+Mq6XWF+x/utrVHfxPc//9dfnH
pf79TqF3QFfQN4otLCA82kXLx1AO/zL+5KIUxaw8dd9nXcadmRSXVS7jy4RP0/72CmKUpT7P+uc7
Wq+6xqjUnef96vm80v/X67OZYes9mEjI/uV1ulxnve7lWp+vvt7j9X38X3/35Yp/WaulB8Kqhv6w
XnW9xpVtHV7f6D9OEcenW12XEE+6/MuvbOL4D7b/EPK/LwWmvttNKPxszHhqHroxdPY1iPitDMN+
oQww8wbkDl4wWtZWrVzEdd2m0I9pg6hfU3s8US5uCRynAEwc4JUzTer1SS/QbNqJO+j3ppl692B+
6aATUz976V3l8RRY6qV+1CfD2ZkUlbb0/W0pMwC9XOTaLmJuousmkm707EHpKafWOCfKdhV60533
iatplYLzfSOG5bhJv/so+96aUD5v8yxLjtSkyEepWfECKvPGrPL2AbKl/EUh+3K2vPZJfBJV8ck9
eHY97mgLz18kTE+QEgtJtpwkRPdVHpFyHk1ZVQLSsgDDZcbaZl3oP15dR3HYsXSfJOrfXNmbYF7S
/Z+D3CADl7vD/QwSa9rYcH/cyxixyXA7pt67e3WYHyG2qRBSjIQUw/s0mSsHifM+VrGqJDwUJs27
WklHi1HHVAHkVA5kCSEpXcefghLXvQd9OR0/zQF5+kf4Jyvkiqm7HQ1UVpUGDn9U3uyHXoucBzlL
0a7o+7y7v7LzQBTteD7lPXQ1YWzDc58EsDX8sYZEyKFkewsLlN0fV5uchanT39AG+duVXRYpG/eu
Lmf7JE4xOYhVZ+o03FbaYIGZpE6IkJPFS+Rsc7v2LnZxil3O1gPwOhv5dabOQoAnpy7FFL+O3+fK
tMaM/F1k1C2aZ9l4AALQb6N41j0EsL3maVNpJEkQNVJ41wKhJm1njwcEjtunIVDbp1ornZPTu1/E
tNqh3/piZa3LXoNQOWTAkQ+2GfTbaZkptss1ZKXVKNdxnWC6XEccajn/mBV1c5Q2XTmDB+r5vV/3
qnUXEj6v3Fx8l3Pp2ZXuXWhhQTu0Ow9ezpAa7kltDSOF17zKmpNSKTbnvqLWfzpvNaNWtxLut3U/
3rWabm+Cps92TWy8904nSocsvbp0R68Ho2wg6ySbL6ZPIded1+IPYpd27E+hhuIPMl0asaEv2ETw
/COcRs7aNGiUblLXvgsXUAQKkeq3rIAdaFHSWCNCW9MgDR6yrX57BfpJMsDnBzE6i1oo/a8WCZBd
8YENgtPoLrcDKkdLBpBPyktEFRXiyj8I8iBkz9CVa/sLaV4pfNJLXEs17BIH1GLYw3rSQB1XNs8L
Q8Ehaut4F0L1Hm5BCubAQbJ4N/he/VwOU/0sNm2xdTR1IzlEjvYgY3FfrTOisd50fnDb281w7lWr
P3sDFeKNjGNY6O9c/aHoijHfXRwkn8ADjE73c4i4DYV7vYd/OSh36wpdHr+vdWULl/V8/eHKbKuR
clT08bn7UAn99LvyriJa+/OWHAIa9x9BcvYvv0iXH5nBj9RtAOhpS4cf/LgKFdMsjd4G+sKO+SIq
J4f042wSUbl1LO5+QMB7mXFllyE76P4I8v/HZujQQCfxSdeURxNzZkbK/XrI/eZ9aAbtpgMmchan
2C9ze7pxtsFcz/t1Gll1f9eXlbaFJAm2W5OGQ9qgBsgATSOKAAFr1V5xmp+MqcuCU5s7wzmPczam
UYMwz5xWt4mRuurLYJE7UEc330pMvQQm0qoweSCjO6pu5CEfxOSGerHlYXSAHqTR1Gzr6TZ8xaMz
3/Azpz3SzKo/ylmGDqg+R939ateRbjtnugV3EaGeCqh2o42ldXS4bVr8MK4H0nr8JaC+d5HiLZWB
xR2ZHlSVH1cTW7NcciwUSjJcbb2BsM6bc9+Yl6t9sudpBToGXbxh1m/nNKrg+EB3x+syiCoV3/5V
R84j7LLhZ7fNh21NU/+T/xEbGc58FTs4P9ZcJq3gUw40SgBdAzla6jWkk/LgxoCvabi4KzsiIwnS
4d1W0FhVjBUKO8uMy2RZZwiXpF4Vuptm8dTwmGk7WdEewxsJuZ6yrE1rbQTrOzPEW1jVLtUdZ7Qf
wazne7eBaJh/nf2rHdInoiXV99CO4fWwmvSxqhO0fxEzPFj0uXyRWKFr+XOs2s8WZRqgD4peKxtH
4ydJegYaVA9ohkkYLjBi1YBXTbzSbSBexwXoIF6ZW3TUIVXPML1667PO1qROvqkXPSny9WTgK/BT
61C81aJEJd6sQFWmNgE0NRosv163Mf20eYSohA6e5Wx1rLZw8YLg0I52TLeCxMlhgI354qB349eZ
Ct88DBRR1wlyiauV5BITbCcwQrOwBK/XTpebAn3V3FfAmgzHLPf2BBwvssf4J/qgkINRfwp4ASgW
RlAND532U2VpgKzK6XUqBvrzlCSlEh5oPzm56lD8VP37IJ1VBBB5wy7TZdW8zevbkXzvf1vVH3W4
MRQFfR8eHm+twbWOmt/TmQ0+a+PNSn+O9Ch4C8v5NqjI9rduPH8pqmI7LsRo9M8VD3qHbFSwRNG0
yLOzjcaMeL1Er/hTWFK8siRdecNZvJGpfloyn3IKxazhtsWvlBRSKgxeAYLe6V5UCMdvOze0D4hd
2V+VOXqQ3+E1IgX4eVtGjnUIGwvSZRN2qmFTz1Z1lOfkOY6MO9PJt1fPyjRV8gQ+q6pxZ8Xv3neb
eKKm/uSZRn5ZNpdHdQo+N0bRvCaLfKORprDomM2pVQdlePgYUhQN7uUw584tzdHlva2gZ8dCxU2j
udGLHDwAHmUCFk9GcFvo95XZ3hm9iQBMNmXjMeuGni9ZJsx8/l+cLG23i/7WsYCKDpGYVj2Vbefc
S8ik+8OD7c7HdYJuz8kN36B01csEXy2sbQt9+iXmct05eSyLIrwsYkDv+BhOFD7lLhxg+Mi2+9ZG
YuUAFDrdgW0aDuay/Ky45XZEFeFVSXdqDLdr0TXD6xTU+jYaEL4V2wji9gwq6ldv4XsVU1WYUAVl
6r2zmAbQ6YektnmKXIYlm74Xw/pRfBJuxvSRehktO63qm6cp83+CO2S484JguJv8ERS6nMqBr3dF
QdfiI+A6qvrwSIwM/aINqo2MoTqL9ro195c115isiCd/u86Wda16er+PyxIyLjPnizrUwfEqxG5U
flED74fQqlFS6Tzz5PZKBHZwVjmVwzoWv0SK24Eq6z1SxvYaeXFJKAWJaasF8IxIkKwhZ+sl0SZQ
jO3fXk0i2aOGsA6CTFT1Znx0IBjcxaOW7GXYeyG23hgfe3d2NgMcFIcrhz+kv4bUW26v7cV4CstM
u6vzOrWRU2GR0X3Vp3J4CPSgBZyUOQePneUzpPb1xq/n4VaGckg690U1+/gsoyqOtefOGnc5AkKP
xTLyzCB4pjFznVLBwnHfddaNPzVztPW6FpYBL/uu0f4dbeF4mfmI6JD9yfTlwqMZDocmysApVfUW
eM/wXDtq+EojALhK/1UORmy3IIgs/5QuNrcBqDrPCuIuy5BqffeYB/qpMr33CXoPhMFCSFBMtKJl
e2fuoY1d4sHe5ue+cH5f42kNBN5lo263BFR9NW2DPpxuZDi3ZQcYzY62MlTc1HjJy69Zkr5fDVak
ivSl7dwaaZuAuikMkjbuolsGl2jMXxYHOyjWUSxbbFFhASJex+atQaMcXP0E+EuARMlQDkZkx+Bo
imB35ViHaLeYh9CywQh+NTQXnZzJCJBKcSk2jfDYWwAfd+3QzAeq8FDXu1H4rEbuJp7K7C9emWsi
ySOxqeEGrzKf5v7r+RIRQk57iViv8HF9ca5rAAqGyxcQugfV/8EK4fBKaiT0NjbNO/eu0u7pzAgg
ErCGX+o2Dk7xgrHeSHRnR852Co3xSQ4trKn3pd9Aa99OT7lNk0cW+9lR7gmKaSQZrPp8GbmU0RrF
GjeJvBwfXrm77G+8KSmxT3O7Ze6wvHS5mlg31KoDOpxSWm+Ssj4BF4RbCgDsyxhu02gp+C+WQo29
kz3mv4vrElT73T6t3Gi/zgmGIt1MffC+jjggM/7/cZ312uP/fT9dP6tbw4KhrEot41w0+rGPdeu2
9Q2et9K+N85TxTI8eqXGObWN+DTSAowspHEW0yDeS4yEVzTl7LXWo5dkmSKRsrYMlRH1iF0VQPjU
JtW0F6O4L1eU8JEmpD3NV/UmcqPk/Vu6nMD5bErTmG7QxNijfheZW5Ia5imqMgvoNt/5bcBPHhIT
jD35fhc/uZzJ3ZdV2968P9f4Y3RLlk954AMSPLpd6h7GojXgOv7Dpi4O9O/ozKn1iz2HeQex5CUE
WfIfe90qb2W+mGSCxttnxzsFWpRlvjiGPnPPtj4phzgb6ecYyjNYieo8a1Z5/ruhOCRkgtXarmda
a//vWFkpjYLvjg0jWm2/loqhbOXMBIxyOcsXW5kqiP99eP89Dj1YBVQwyUw33V9xY8lQB8ar5BGA
2eU5TkxyqMM++CTDnQItSH0D2rYsuNecgOYz6summYFxHk0DAHP8aixmP+uS08ReeitDq6L1Ho4k
BQDzXLzpGkl4skAQji7BPNFf1ph5pnmKnfA1oFnpjUPCx9bkOQaFCztD7+1YlM5L49uoSa5DmkNu
+wBCk6PSeBdvAFnZc2yb1hmK8PFphibFmozuDhK06ck3OTSRAgt2Fek7py/58hpjOznP7vsEmSUH
10gvU2Uk80crifcOUJpd6VYpuc5uOhZaZDyXNFrtu5I8mWlZSOotNl8x221Z2M0lRBwTC2xgZstP
pT791gWWdiI1bDxDanpS41C917rWjbbF20Sv2HO7uKauVe41e7xpDceLENLOplOi6L9fIk2atUCn
m8VWrrneTBrA9R0DiynBsN+JPW29dlsh8XG8LLXejLjlBmMnvdzIulzxpnmJc5vHegBhAhs7Y9lP
upHS3wD1p29LYUu/WY3aNIO7lf2ihIP5JhLS+kvMusTqWG3rMqj9xJuZzyla9+NXUmhvNFQqX9pi
so5FZ5Y3bVanX5QZzjKAj7/8OWCMELyoA9IyQgU0qfTJGBB5CRmgGtrGzq6yz0NzGUqweCV4HYr3
am5hA09vwVhvh84y7rMEPNDouz+Cb9X8U6BBl04TDyxfdalMpGli857crnEv0c3Y7pLaGO6K9ve0
sMxTCMXTHZ2k/KsqBZ1KOkOLGhIxrOiYj3ekhMQ7LSFyJoe6oUnq4rke21FrnOz+FyTNbPqilzhZ
TsYkkTpaoatTPAXQtQdJn9EGzcGYtVC5GSsS9jO/I9veqnL39zQ1szvQwCWpzyjL7hoQUdvE8bWt
TGrc1NtHXUdXHChYxbyvSgSOgmGiA3BRSF+GsEZNj17od4iQe+9eS+3r5xlpgHsa8N7YdRY/dlk8
b7Qi8t+6DjiS1hfTm19F1sZrm/zNd5AdLIrAQ0WhUTaKRc9uZ9DRRNnAO2mo0176tM049i9DTage
YKv5NFy90lf3X+emaRBtnYEtebt0fxod8BijjjSeFTzn3l7YTiifgWKfqBneDUG1F9sI5HLeXdzL
lKwvtH29rGDS0LX3NL3eu7VS3kCf4u4T2nZ/0pP4a0OLwbPaV/rjkFXpRux51pu7TAVG7i2gXtqf
eTTTfvTnqkWfEkgdcK3kJ7rbmk0TeP4DWMD5pVTaZ7EHelYdUt+0SIxxkahpD50JnKiFZ/Mt+maE
8fjrMAfIFfC19tyX7XyD+kl1o5pZ8MJ2EAy9ndu/Rt/0Fv4TiYTebHq2Y2hh3p+s4Zuk8wlNxx0U
Fik9UB/y82Kk1SDdT5OT3oPGcx7zSlG2SmDxa/ZxFuSkSsUWfZyt3stZPBb3XQ45VhTYzyFPr7e8
F40HOdDEbj5YsY9qI8qBmyuHDKfYfy7LzL2V2DUCnncyYRaY0z4NXiD3y1+1Oo33vgrsv2hoHIuV
stxavZP+0o7xdjan8VuAuth+rpPPEc1SIvnXCOGJSuNom0UhaqKBQsNHDtXmEXabjE+RooaP/rLh
aELP2VkqnGAXEeVQNifOsg0Rvx/Q36BE1p0HZ2i38xaHeL3U5UOT1veTUtY0hSx7mk/TlrWpAY93
TX3fLlK7ek/C16i88mUCmHg7uIp+GOdS+UoG6xJh0PSzySaIh+yYlqic+rC28K2jAv6d0rN2B7Nu
+wKP4vQA9/mNkXPbW7WYioM16cNOYuVgqOl3KOy0OxlVXTTTU9nfwOfePLG53PZzTVnSR8xNhHLb
hjxcYZAdmZt2+sHR8520QEOPynYYOZWddDm7uqNtXNtW72lQ3Kah1iuvkT9Ne1j3C5tOGWhx5RDa
qnpSrOUA1jzjW4RTsLWmTktB93PGdyOVgsUj4UtP+z+d5gEikDXtsPS9VtP4HC3f15B9WdRwUott
PY0L+W+z3+aHVdJzBneLul+FVuDk3Ij9WvVTQvLYGO/SKTQ3MywcOwkUx7qUnAVJc4w/lroKS9xH
xdOyJjpCuaLHuzazdm1r509WmbLRNJP4WOttumv0iJ2mmtI436nojJr1z0OZeQe9V2ekCBwUqBfZ
arG1Xj9vR2VsnsXxjzZ1mUuHH62pa4xMSetm2HbTqO2k8LgSRF/Klp/qmCHqRQd/GH6QquXFfeGO
/uv5pbxpGkjSXTinu6KzD33R/eBGO8gvN5Y+pvfD1PfhPlFo9XTyvwyTpcs4H8jQpX17lNFHaLv0
ItfL4cMuK8pI7BLxES92cxFI+oiXS0qo982uIGAqF9ZqORSlb++bvp43q03OFv7Me73woLGVGMuF
l5B+/fd5rTvQFCSRQ1IhpTUkzr6oks8x64otxGtHqlG/opdgn6rKeri8HjKE9Yq2aF6A9S+iynYJ
E5ObO1QBPqZehuK5spHx/e4HdbXR9EHdNy3fbMIuUDbGrwDq+8cAaDEYVm0jHARNUGVn04QnVKJk
khP0sC8sDAV/ndQ2yf17qUSLNJS+zZx2tzKZ0JBCnnmTlPZ4L+MAeZxDP1FKFJuyxHwOpOt6z7eV
c5ktbnLCGpVF8m9grw2Ih+LfTCpvt0o+GU9ymNve2TlDE+xXW017HSVENdhkuWqyLUaqfVhEwuRA
thq+1Zqcdz76MDguwmGhnRiIUX+TgE/mrtcO0NlmW7Gta5CTA/fUOM5lDXHYuebd6wGPmsuluo/r
gQJKD/NsDtcOnjl+ofTa366LVx4fg9LsePN5+g0MSlDCLKKtkBrWz4Ze0GftmI9Njgo94pD18xIg
JgmQQ+x8NknoMhGwsnWZ+Oe11uX/vNZUtD96UaydXD3cOLb1LjEZawWK95rfvevatAWkSPrsmbed
mrYvfZ95T30WLjkqtGSGAH1VXyX6MiZxRS0+196jHdpxngq2MtfR6/VkhrqsL7bJHL2nkfVl1JXa
W5SFb2MSOc/jwONelRjhrQyldcebnTu60Jp76eHJYi94jrU7GUhQCDM9vYzml2jp+xE70f4x6UFN
1RbNYNsO6byd1vDJkRkSQwfy+6XWpZZLOSRxkd3mZrS2CJ/9mj6/ZQ2VzqvzwGUyb6lsqX5+CNQQ
kAU4/acw6x/qOZ3uxCSHElanI7LXOmSOhJF5hEs+Jk61uukuUZzqVI1m7KAkjOz2jWwlEvmJk1M5
wOHo71pN0zayTRGbbEvkbLWtM65ssoBJ1W+jukW3D2kABTIEX9gn0jCaRZ3bWk1RYljoxGh3fScM
K6Z6b1k6FJk94oIHhf7JQ70USOekzA60GSSHaqmmrt4p0H8ZNRA0lPSiLX1Kzv4KJi9D8ZaUHC/e
FSYvcHqqtOFl7pXjstTiTWbeyWgbkt2iiwhNo69zCVOXr8Ho7/aa9dXv9G8IMuWP4uxafQNJnv6l
ymrvZdLDo5jDDCE+Y6APd9Qj++tYqM1trpbJTrxW0Cj7wIupoy0X8NE+vlzgsuToXF2AYuKnC0Ru
4x6gMgX1SptLe7bCZMuQtIsMMwtA36Tp2zTpTxB4uufOn6JdY0XRzxWNHLMO/ylCcOZh0AsbUosi
+WFU6mcJAEDpQHYRGI/rTOQBw58rjU2w55s/pnNmHRB34W1lwVqfjhn8MBFvu37BsawHseUIr0Bv
mx9XuxfVw6ECKEmeC3Gwq6kyVARMucylTxe9qI+Fp5c44s1kdUFdbrpFn0IOdtGRqJLTOgaC1S6H
1S22aQ7C3TyQCBLH9RKXdcqaQjFZ6J2h1/AofhyGrm9OfQl06cMUgEY6GyNEe7s/Tmk57OfmU0zR
RuMxab2f+2AsHuBK1u9r5SADqKEBvtg8jl/sVXYUu1jkrF3mDEmj3/Nss5oDBCXhtKPI+qdFP623
2v+0aIAgVp83ketsdTqnlj2FbEAs37WP45h8u2xRpHCyHK72HzQK/4joF3jaxQm+TD9E8Ui2+M+x
zrJaFUbfLjsg8V72M3017AA4uXexkVWkdPL6tUlp4FOVmWaUrHLgEa6cL5NNZzqENb8jYef+oPH9
SQ5P889zXNd3ugEQEv0i45XXfNiESqv+qrSPovO1zLEq/X2Oryn+uQkipLmTYtprw7SdsoJdMRnt
by3fz5seEpfHuumh81ADdl9hNn9rHLgf4IuctmkDl6MzTMWOikr8CPR4vLXdSTnqTlM8u5pXsfOh
D8vwoFteyMOmaHga+0b/8WqS1tYKbKtm8dzW8B64k+7cmoM3ZahO8ABJf1DtHBIrN74m9fiQTm76
S2IkdFLy9PYCv2ZNjykRoaIaX+uhf5D82d9FfKzxjxE0sbnbnC7gndslP8BLkT0J0KHbq1S3vlpT
U9MAFn4RQEURqvZphGPrAnPISgOoJ2oYB2OEvaqDb/dYGnm/LQoTte0FCRHn0WVRmd/uZNEJtKQs
KhgKGjudy6KdNnX7GNESoMU8pqjO8BSoVX5G24AdCOJkl6GI1AtvrIaJ3AkMK8vjjtgXUx2r+VmW
+FhHTAh6bp1Y0XiZoe+3AT3SeAXJR3CebT15bBYhvS4M81+6EMRU63nfpln1dykbrUuE1ar9JgSk
44G0O9hNTAPVRz4VOoDmsShTDQcycpPkT1ejBQ82MpcKWxeZTdGm2uhwPiw/yIG9K8aZ9NqUZY9Z
CZeo6Jp3VTwCqPqro7YV9hKLIyCjdpmR9B7v4sURxKV51g14iO9HUlVZ0ajN63t+ZzCc7DBSoBa9
u53fT+r3NnlDKRQOoj5Ut5E3zQ8a+KYzDexQhL0H5H20r1MFPJ8Su8ep7Q6W2jp39uRbzo50SXLI
IVIEZYTGvLgjRXfuIv4e6IfQq0xpvbtNdZrY5S8DZr03QP+/dSNMH6sdbpy9mSbh29/E24tdj7wC
ZGMDF1kBvUea1HxKl5ykjFU3qDeUjS0E7chdeKU2bkw7a5GMrYy3hspL3ZKEJDnwENZduRGWTXhW
oLRS4DuUoWmb/z6p0kzAefl0T5KqgP52OSjwVAIvRD+jnf+wLY4YmTIUYQZgT6q9n2A3LjW3OsfN
ND2HyyEfrX1TFrC7LyM5APg3o4aHzsXiZZ362FErlhGUjvBxgOxDEjm4W03xWGd3Q6/+JCY52J1X
3Lqq3l5mNlEd3ua19RsSPd0d3J/IGHVj0iMOWnRbiNAtakxDSb59MYpHIuXsEi5jM8h+y1NVBS+T
jGe2TNq+mvthI1hLbaD7hudyPDKWGDmTAyxp8BYk59UMfS8AzrLr3ifUDRLb1aw+JrqDlJHSeg7f
yYrOK9fV/n6qAncXJ8b0pelD8qiW96yrYLnCsYQ91NaUO3HOg6rSUInQunhd6J9uEK32t+J1+am5
tyfnO53F0xcLLuhX5ACKuq67bVErj9UAt5hEFhbd2dWUq7eyjl7z0WmsYdqLV2+64aTR7wobJncE
jiN+ivXyJMtKBEhICPuU6kVGUQ4RJVvO6iyrkbPqILGvJmi0bPRGTfTwLK1nGzaH+g8+zawUPCJo
olAivRl4I98a0Oje05XNV3MdlF8qyDE26oAyW8GL5pPwCZALanZqEI83XZADuFhyqmyntW0UhRWs
eAwzvQiNDWiG5J4fJfhaSpNmG8V0dnEba9vUz/4UGDqIAPhVdlDzChXgpQSnLCU4fynNpeSAvH5s
H8QkTruBwEb1zOEgEeKwO4icZL7Y1kU0qwOjm3UPYlcbZUCSBs0s+vW1c91V+U0Z+s/+rJhQfwml
VZDpEFlpcKTOfvxLxm855CqLJ2w8TtGCSQ422sEbMcLdTLicXkKhrsz3XUdZCnnqnee9hUU7Pa4p
gEkxaQvwI+VGEgfiiBpzRAi7qXd8wRpP4kj1hpp3ob1BkJGenKLI+eLz9KOZdd5D2aJrkFkRggr+
PG/V2onf2sEtNs6c+d8rt3oYBhLym3H+VrLh41UtWjpI+uq3xMy+WkOSf+sU/rX0L08/sB/IdmGe
Ns9dX5AQMC3t3g3H+WYKnO5Uqd6AKq/+lysXo/n5ytZyZSUsH8qpIM9SpN8o2n++ct8lX+MyU7dx
bvZIf+cHSMxg455N5WgWk/LdGHife12iQ4Zdu3so/r0zPf/9iTo6ooJDrD4lEJptnaYqf7Sa7m0B
bTP/d6iNqHTOyXdFU9S3oHeSnc6H/ilIfeVI/3Z8ipK4uR/beN5b3lx8cUIfwujQ1H5GSOP9NjRu
Q/GD4OfOIAl4dRvT7P3lNiLTLf50GzUPNvcGz8nbbuTzXA3IV1CEyL5ABVs8Gy1fK8vI9FQOYPly
Z8ofxMTTVrPzGqM7ylCmhzNYJRm2xniZTl+302yXqTQG0GMOKbIzm9GuN0ILgXgte2arBTChtV7R
E7Be+2BJwiCCdCe2OggW1O/CdQXJ8SsIo+zZ9t+nIwlGPTGyyCaYnXruWvP90CxnCfB3W+lBly4j
O+pnciupQeJ08UDOg2qPpt6qsFTuRNfB1MguUAKZz7DBoqmn/iJm1EWRilmiRKdGovJ5ms5lpT7z
3OJvo7KED3MazPrcLwwqctDbvuf5GDLoCPrH29WBNALR6kf0NNb7ovVvkOvstgb5s1sp3qUJ3Fcw
TLiQoYKzFi+c196tFP4yfUaO14Ve1vb9/QU4MA9huPH9wT0WkVYbO9F71xYjmgruUYTdJ4eeeDkT
rw6L26ZdvFULdqYbWlTXIQl7nEPjiy4stctostUvQmErvmW0+pZI9SPyz/MQGL5ElkZt0EgGLMwf
rGmftHAoySPg5WlQjGNUohOyPCxKqVwOl2izNejypTS/HrxJmfZTydPvENo3sakYgBSi6RvArl2Z
esnbFNUlrX7YhZs2iTyYLKr0YnenhWHM9advi32N13TzNx7fBr7DyL2MC2O7HNpEp1tk6CLSbdhW
b7DEZU47A3aQ3WKeZuFDoPHD1bYDnRaTM/7oeX6wG41MP0l1xyme5nlq3q6iBideaounlB38s8I/
rTNsChdu5Jg7Nw8pcC7CrIPRjM/VxL9Uyhq9zp5NymujoTjPqakar7Ds7BV+b9BMsbqzkrJfE6Ua
PdV4nNNDmogWHRtkX3Kg6WFzJ942tU4TtBUvQRCasoaYe6RFz2HGGrKkQR4MPFKSbbKwSFCw6sLX
cqoq6HcAKlVGFL4WEPdD1uJu5xH22W1l9Gga+r5zqEz73ZuwrZapYvq7+UuEOB0a7PYWmjT0DtRO
Wy5/SnMhMHcKszrzpzQXznLVCuuzeOelMi5equMEh/Cbr175NMkwdPTPc/8uWD5rfKsl5+Euj5xx
m9ue8kUJpr+cTaP+bhs+zq7ilBgt97Gpx2OTJ8ZdOLqQ7ixvWnAQL1M5Tq9W3xp3ZTelqBry5qyh
+zbYvXyyy5vZ/yN+iOECnftisNV9aTskiCAxuZubUL+b9NbeIQlvbMS2Ov5uSC5BrzYyb3Ub+Wzv
2hCF7CuHtqyf8ou7a10DiS9FCx/lkBXpF/pXHRCPf5jkDF43bwunfLovRC9TjGXcQJtiu1Cg/Tk6
CgG7p/bPq9mYgmi9QuYU71dwLLBbC2uct9WDMN3LjDXYVrLXYMhuFQWWTbqX4k2VjfGhReUTLTlX
v21ntXpQl0qvEmbendoBMVgqvfzSNi8NOSdkFip0W5cIcWSNeavRQ3aZRHtxt2sQN5u02X9AjrTd
KKlX/tSWlCMtPQvvMr8v39Aju9jrCZUiBInMfZXU1U8lz6qaVhQvRu7DVpRNII0Xe79MpwMqWKdX
SK6+Bnb3/1i7siU5dWX7RUQAQgyvNc/Vg3uwXwiPiHlGgq+/S0m7q7e3z7lxI+6LAqVSotyuAilz
5VrPELkoV9DeSx+liXALXZFNatuobXT1/+NnlAgvFCaoy5US1jJgE+j29RONb6dh7F4dW4zH0QRm
maxplltLJfFEqQSDfsW6n0CCHUCExwBB3qZpE2tLQheTxy7cKs2HNFfpXdzaP8hMXn7sm9vCccZX
7WUG3pblwMOUhvOIvWZxtDgeAsjH80eylUKsFIoc7xln/DGBUPPKA+p6Sx40wRkR7tQCsI9k0xMG
F+ytcxzAt6MYIL50DdZu8QK4dLMPh8ZeCx368mDnHf9oL3Es+qL9/2aXUwb12TpcCCX6S1pIf5Pa
Q7kuC5E/gcaQ7aBLGSxF2OVPUjQoWvYib2EE6CZTiKBEBXpMcrYY+HyGXF5oMK2S6SEFCVmErZOE
ztYqj0r7k93L+F56ndwNqeubCMO53aHCyzJbSCsK9w7bWrxthx80YJSguzrmtuoOsztk+6A3AxEq
oKdqsLBMlbo4cdm/dCtXOfLFNNoOglMqW1A3qnrNMGlABlaPQpW0grgCSlmomysomEVcPiIzHdz7
vXsmM/66YCiKAHKv0gZL+lBByyEEs6NRzxq/hM7YbdIM57vb6xbRkWxcxIiQQAvgw2uY3ra3l2+o
1rqo94MDjQlSYMHgBJmX+V1NE23EoGOQIZ0csLvjDGnJzaCzbHmvuod4CjddL6IrmXrTh96xaH7Q
GJluk262f07q1FQfrV7+IP//66S4B1oMbA/4aH3rI07qqWuQRIB6VK1k9bexiY5Ggt3mYxF25aci
DX9ZetdVe0288LGZPINOkM1d959dGr05I2LVnm9dmaLizMqiehUY+9DRlcWK+dMdehHVGQ9/7TGv
KBYyc+sHQELsJc+Ffe/b1riBrHRzAhHccJAtxHICz2+viC+zlQHAxNNUQ0hjLOvmm1+LfWsBb7so
AecGPwGEQnP2Dco74tW1PXuZIt02LzkYmvbRK96WlBMAS73kb0uipPwU4bsbd618NUp7ADUjrkbU
4C2gcyBfixb3pCupbX/1K9kEmtgAhKVL1eViQ9pgIcIqZ9cDxUUN4uQ1dZu+gVA4FDlJKYw0w6rc
9s7vdpIWcxHAwMs4TbAXPPsFZIMXuHBCvH8WkOqYLz4O/RcfE4CfwzDFbBP1rF+JyQv3cRCMrx7k
rHtZVs+tVSbnDAzRCwVdj1dyi+PU2IMjGDqbjreo7CHYJakdbgWKFVcoTHbWsazwf11lU79iZQbd
D+qPndODVsRx1gqiQtAFdac1M70tsEw/Qj5Ge+KtB+iqu9LVu/1mIvvErdmfKO7JxDVgRMGOt2q0
JzuZaPB/tf+xPr7jHz7PP9enzxkQouN9bWnzTYCqto1luA6+kL+bAUS2o91f+yIF73stfaQuiuRb
w7wwXQPbjvhP04NkRE+YfdiUQOgl8aAKk+Ap/e+lbpb35ebpCSh9XZVDIVyrITgl19+itloGlp9t
yEbaCT2YTy8yMxdssMGLjVcpcyJrj9SoOePGpJ85C976/dkDy/xTXLO3F3BSvbnNMDLtFnRlfwZr
iPuU/nabOvWv1f7pRtPLMMJ/sYtvP5twMIYC07WrODTpWe3dx23s3APtKVE/jC96aZ6yDswW5Nk6
rNu5LvPBlWjjUKL9mykG1aFowHVLPqPB3UXTAk1nI8cy++g7gH2Zf7iDuZrdMxlOJ9BG3JE3LasC
PLfYnBwyW3VQHlArTmjkuww6mM9mhZRE6IXRmbqg+ts2eRc/GlCke8xHthp1jWuaMRtVT225oO40
WWwHMmZzHs2UABBGFcWORmlJAcGNM3X1kmMGTj5asgC9TtZH3ZlHIWhRjADBCrG0KW6im7bJAROH
HNyJYil9VE3QxIujDXWtVMijbUKzaKhF8SlC3ujRyeZQCjk0NSifb9PbtjaXgdevrY5BpTBKgntV
o1TN1mqhlRxAO+F1ABr3A9gf/u0h/e7YKLzq//AAcgphcZ3y+MsaHs7vKxUz6MNjz5LbayBxEFJx
mYN20rT7Q2JsiEh/ts3jINUHyX7dgAWWF4a15bWDrIQNVlPkweqTR12kTOYuIWwIUyMkn003TM37
JELrkNe7iXrk+j7RRjnCSUQopU7s8tpn6RHyg94joMHeo2fbzyjjas4gifUgWV77a8S31ZoGO88I
ziNCVp0eJFNRZJfSy2yw0mJ2GvNkjZL6ZkPTfbO1cBJtvs2z9SRIaWwB74/vyGT6AzZVIH7e0idQ
g98fBfSAFzRKa9jIwRWmPdyTSVYGKoikl+7oI0Bduz5w2zUBAPn9iUD6A9Uv44EsnZlD9Wn6Fibx
sKcAXAuC3O1U99UcwJMx6y540d7TIH3JkI2F6Hsi7ukLJtIOZR//nN7mVbUSrg365iL19zHeA8Du
+vsuqPNP3E6KTzn2SUyl6hrVDN9xbjtLbot2R4NASE87BqKEJU14n47nVQ4S19Fb+26ZXBh7JNCE
jZfQCpDeCew74LtPaySVG6nib6DB/er20PcB0UiwzwXUGL0ss75gIo3TxLEy/BVPAJopVoaZ2Huu
IfiWUY87pMUtDb1o75EX5ouwarKND9YCCRmk1z6NGdhOM2QwMq0kpaVctB3IWvuD/Z/+yBme7aAR
/R6lywoQ1hRIBR35+yMGWHlxtWQxEhq3gQ/BwoYigZ4Eq2YR4xk+DCW4NGR4DxWv8N61kGXB9jjY
DpCxvQdHAGL+Lkq/pB+cyMMOE+tO9V+nkfNkmQXC1fThP0NPusmSa3bgRi9JvrQGLcnrBpp9+g71
YCN420O9OxxQ9KZPdnguuZDxi7o9dRvbXAmwwj7FOHlg2/JvN3pVDBwK2kHe/dWt1qsRkPndTZ9j
5tXITjc1eqe93ZRW6wcwKg+pBHACwmTbbkrTI3TBsmNuGc52BArhKmQJGHtp+Y99iNB1bfPysx2L
z7GQ1c86gd5d6imxYAoQ6EaUP/ug/jwaovic10UCaZzUexxt/JgrQ2RXCFS83aW21Me7uE6crJEH
a0B//KVm5htrDJSm5RGYLeKI+WCGNuRMK/M3G03SFBx+ZEFiI/DXGWJvjxCJKQ8cKRsI83DnkWxR
+9pJZ3iQFl4HAYfscDOBC+vmD+krQBpbE7vUxmru5+Zl6CaIlpbOHR+Ve2B6s+oCu7Gx0jFBGntq
r0i2K6Bd/2mcxePJyLRnsnYOqvX9H2VqnkywnNwuPNeaLcHvi3/4lEkwPsdd/YX2yLRbpo3yOEBs
vg3NPdll4F8F84F9yKbPfQTZgVt4l8LA2u7YEDt33GhDlQejfK4iKFVAKsJaxcgzQnIumS4sbM0l
OfDgOe1qZykKFKs3bZQt28mMNlPMnYsBxO3cWIEtTkHrrIc8RHiLBshFQm5pWeBHtiHbgPq/lcnj
CMJ0fXsdJOhCOp6qTVm0+PvVpYEAZDsesGkcX8Ge60GikhuHXndte1MHynupQF5z5D7U+4TWjrby
yVv2LSj8J88owIRV/axGZnzRF35avV1Y4MdNWwiCcAvZxcLKrOfa77qV6FvnKi1oC6RNnB+QMACj
QzgF68qGKkJihcUyq0C+E2l5ukJf9T7Q3gDyoG9aSPolyrTW/9mHHKlJErCdCO19W4yuRP61KLoA
xy12oiPnUIrpzjamE8mQpYk93ukxOmHSWGPj26IPp+9j/20e+FDAcq+cLw1kGRYgPhKPgoX+ZvSB
sZGgMTzbSRCv+7q1nkuj/5qXCmrmMXjwsKv7DrpntlB6kmH/ngTwrTqjoCcBs6ZhPk9KzZMgqzpP
akoEtAA3McIhPcY1N5bZJJMlYk7pMQoVSNpppAuT8e2ShqbURACF59OBKSTQCl1WWRooBI8tCK9D
Cyw+BSEYNIy8bR4MJ6mWZdWKL2Murx5HrddikF+H1u9+omTql/C5/+xlDDzMvnKuqWem0H1qxQF/
2eqcjsxet47vPdpJ+xKH0XbS+SNqZDkGwNYI1I1TP2NIF6dcHSzKQH3weR8WvhgP1OtMKM53YzBt
CRJUKuiUDw0iejNCSMOHQMnyd1vrgoGCRKnJmfzU+1xCHdF65Pcf1+MN9uh+2p3Av4HyFNMzVrcI
y+CYn8CSDsyNDtIUDkCBJXdBVabR0bqhSSG0ndY325QEF8v4UuPYfYj9oMIp2TQU/obRau4qmbvX
UeYJKnfjAOECECfFuqEBMNmFC8YLsf3gjd3yqhmz4Xxz5p4m9k6rxw9uEHKP14rnDbjAX0AQE5zb
suJs0SEesA9Y+FLZdngZW5xbVoDfb1wGBrLZBTVX0yKJQwNPlzFfAU8EUYPb80nZWQUy6zU9mDqy
O2PvXIqsy1dSO9NImCEDtzBbAASTdnb+4+FHq+c2s0C2iLJ0zXboanrEyC5Ql0mXJhEf3obIKK3E
AaoP2Aw9hTTwPviJwSrFihx5bKE8iFUe29uOnG3zCmysdg1k2hyxyKscchOW5dzF6VTveNxl+4Lx
8TpBCBIacUn9WUHu0TMi46cv651b2t6XzsvVkiblblLvZGaBeSToxyvDkvOk3HTP9ERwim6HGJE7
TwqBa7sLknFtQ6FvketKBVdXKlBTqXqJoFVwZo60gKvRR3twbQjQX6H0AISMb344NYG5pK1q4M0R
8lm8TzbLWG6hjwZ5Y6RzrsAMq2ueyvpsu1Cob+3chfgOKFDMuBkPZWDeU8/VJroCb0m2611dnqCn
0iI0UBhRujErwO+8sCneVgmyrFvZPSKpseWH8bpwcNBUqQ1CwtutkFvCpwGCZkerqTHZhUnSXlqQ
Kqx9X8Zr+kWV+mdlxsUjlNzsE/WaMOjORd2D9w9j1AS1KdcuEBfrpAzebKhcvQ9Lw59/i6iqLc7V
xK7kTz9FkMe360jIen1bSIbtHYNs8ZnWQXAY9BujlyDIBEqVSvNfWWn8q5WJd8cHiHe3IVjryd66
3FtajWUfm6hQT3Yitt3oW58zaUHJumjGLbmlSKFnFg72zTTYh/+07GQb1cKVoOGiZfNQFgdGsMDG
6NkOVYPhOudTtyEWMuomiK1/6ArdJcoys6nD9W00lAhKmMWvCK+FpwGaQoc2xb+Suo5AtLx0fRQi
6NGEa45IUQGXqLtmAuxhq2n6qYuUQXxOqy6du9EozXNUGT/nlZDxuCRR8ZV6Ucv5ZejMZ2+apqeu
aLurAR0xGhMWE3dNFlxoTAG5eNeMDJwBuCMYNep7bLB2IQhWnmJjMoApGjc0lg+29eCCMJDm9bxv
HscuXtJYNUXxJzf/VeGbt5UJsO59WAyPMi9S0HJlw9HV5E6ADbNdYjsVtHTAFzW7oJqmZpzfUy8p
MhsYwNjaUHewgOEu0uBCPZpUYIO+QIBgOFKXlvT8/t5Lk0+jpj3JhiZ9MHTUtqiEs8UGY4Dcjaj2
CrX7F3JBUkZcoEGxv03o8tbcohAACAq9CDV9HrfzIlFeD3sG6PICDBMBUtmVu0jqAGjmynGMhW1w
AZGtNlg5/RTeVVkZ3qFaMtvFkDdamORT2yizK6r+QqPUkPN4KILIvZud0gYPlwbfgXndNABTksnT
aHebdLtXoW9jJaCwDdKCr1BwBQxJEJn2keOP874XyGUMtDb1P7z9VTxm695DELzqzG3SZ8PORbXQ
YyT4D5FM+ffCDJA58MqnHHRpf3NIG+8pGMtqdsCLd9hVIw5deoUMh6UHDzwyi9iFpn1hRdXZywz2
YrebKczjl6pW9UXFEXDa2twXUmxTAMc3SEaxl9ukty526wkiWdNUHuc3o7ID/EZiUaK8D/JIH5o+
BOBNDCNUfjHQ6HcrXUHm3bvgwBMzFazIEtg29jlpWW7DrIAaHncCyLpm7Zq3dvLU5tgKxl3U/SgR
qzJsx/nVIo1VeWPymXcIamTAZ+Ok3eN4iO33waoaFNvp6SHEbubpk282T0h5DOskw26/0VgIV+Mj
2sbB69LrL9TzTLApTF3aLq3RAr5Dj/a+fBuNIpTL17wEYkpPfZ8f+KrYmAEYTGNQWCMWgEL4Qdeo
ZAy0KviBPCJv74MrCmeBwbPNL738ROMhuN1WNgumI03M9MSOilsm9anO4vHg6bKKuvOLC9dX1I3c
EL/TcDhZE7S2wcIBfsa6lCdyI4/JiMpt14Msdg/wUb/0eV4j4zkac21AmCXlIrZMeWcNfnUB9sUA
mhWpU1dWJb6flRYn/T2DRWlwD0JAcJhnznev9dsjvZz6Jg4ukEHbdgJv+mVjR8MGTHrN6rbV0xNc
mXVHMknQ9G1MnwEkjfBom7jqS5hVexDvGD8tbp0gXDp9bsEssPRQ738Fb5ax47057FBeCtSmnuRx
1C0mZr2flCivU+gUi3QsxDnTValpDHi0hCTQ3Hu385YX7SqX+aFg4FK8kcwAFgpdH6P3wK5qFgca
yPD1WpeZgxy/HULJtTfHcw2GtJf+VyWt/iWyVQSOXLCiBXXAXlrwf20SS6oNOYG19W2O7dbOi/Xd
ibKdrIv4vq+ZeLRzBmB8ZoK+qknix6wtmxOeOJ9pcBKiOoOi+lwoNzuxMc1WUMaFwKLuBj3egAu6
pCY0EjzC9MioUox4EO7UQj3umowD/wZIXHbvjF59yYAfXXRDYL6KRhmrsraLPXVTZCygjimfUksf
wYCzXQgww7yGSa2ArTD9vSf85IiqU3eJ7dCiT9v2ecojcTaNMQCBLmAAEJLtVkbpR4dSd7Vbq93M
qBZnxCuhiRY1SIYBhbUClY04UPfdzdKrASwGbjQCFUzNN1R2gGGrKr8GLmLqOmKemI0E0qr3Lyoo
yhMq4tzVuwdSEigBSKRcutoj7EApTx7QJCq/RvXbGuRhQHEOXETgSMYDyXzokExbTzVqQFRZWw8o
pbcesjbYNIhSXskjjxMGxEGgFohOgWfXS9xpgafNuCdnh6Emux0bYK4wlWY0ek2EI5u1U8opX1au
sVED/2xDU2ufgo5p0WlmGD6F1ZG6EKlhT7xv37qRGuNNjFLllapbd1cVEAyjs7qLf/WuLWW8ooM8
jVKXTus3Z6eT4RFBnWRBWa3O6UAVnBTDJm58AyDlvD+0DvOPJlBbc3YsDUHJpZBhpQlkp9RZM6p4
OwIDNK90m/DnmogUQZVwlQpse+wMQDeRD+ldkOKNpibvvg4LmIAhOCrb/3IzDYkLSQQnl8uoy/pk
6Ym8XSVGl27mfhVNmrM8Zvu5b4V4+dZlcaElytxN70bV43yoJwNvN6+focQWJHXqkMXHPJLpCbud
t2byE4B9/uyLshqOeXMkO83owoCBRtUkqhl28TTYfBpCCAZ7qKVkoWEvyMb1AP77y2UBUNT6RgNC
VwijI40KpJ2I88eJj/yTagGTGeNr3xr8E1mYMe1BH9Hftdo0MLNeJFXvHcmjQEZi1bRQQmuMxsWO
CqWSbQ0OKZoqICV7QDFWsKAuSmKty/9yJ4/V/V0MiEuDLHzQZxyV0lOdHzvdxIqh348iB2Zoyo90
RcOl0yuQEzMF3sb3ORG50zh5VlMFPp8/L2ncaIZ6DSmteOtkUboi3fB9rqvDKnxPVnZjynMPAP6Z
Z1m6ykybHZVb/mzDtD9Zsn9rosTpT2RzffDrcSc70uCkPXqwNSCO9u5CIwoVdKB0Bq9abtzf0lTT
4ImjOdaf2/fKcgdpBjJRmooaowNFpfaiHrnSxEl088Q5o/V7rdvy/1yL7O93vK1l/74jrWwXBTui
FhuPTzyM6hSVt4Tg9d+7OO7YT0mHx8ptFNuJj10aRUJcZHZzdrghz8puwz1ebYfOToDYIdt86QOg
sk8s60A2agq3Qj2zblBmAJLSF9HhBAHertYbnwzA7/3EeKm6uvxWMP/FxxfhG6ig5wvgSeeLfwyZ
ofKeIZVx0MOFnvm/LPH/7gMJMFR5gb97zXvOT7VynQURPeQiE5sGOrUzOwTzoOxSVSa/dPgnP9v+
p3iy2cvfJoW+3czsEP+epJKKvUTMiU+yQPFlnxvqjpou9jJoZS5vlgmBuDs31hvyVGjRV1OzWRaV
tbVinFFdaY0fpmb90gjrMpyXHCxwdZhKByX0HXRM764OhbVNQxDBks1BhnLRdF4BatCiWg+oqd+H
Xps9j8a0LWoboFZtN1ka3OwyKt/sHhjb9jXwdc+8xBny3X7z/6e9rFG/RtmrOfGls1egvIQm8zgn
y2rQ1p76oPl0y59lg11vB+6r5S1/JpHCRBQ29je3pFjvRJ+zyFFHMs12sSxDVJRRzm0ywvQkWPXp
duseD5xtXYtxeVumCYePS9PAaGXz0rSQCSrnu961l5OFCsHWnRAYzABJuWSV6y6Nps1RB6DCyzyC
J9S4R13LU65t5NfYIRQUgSDZ0grzXFrgfRUJdh8UNOlF3xtsT+eVbqbbmnWcbvG+8Y40CBzYQ8Kz
/jSgjH+lcg87br2RmXceePFVo4PUrDb54JneldkIqi7dpe0KLyLk2mSYHsnm+iA4ACj8SoOzm17X
RSp8c7MV9q/bssbof1yWJgUGglmJbFOco7ANomUHMFrTIDXd+7Jhi6PCWGFXpTqD76sOOzvaz/gR
cBDUpf0MdV1/kChEQmri1qVR1LLh95Ke/AinngEVxNtQTV+DDkeiyDOHEwjFscejvqeNdEVNHBaQ
iE2bLU0NwbKO14aeQv3bCmEJgn82NA9/2OeVP9xkzIJ44fmF3CDEMeyVFz3azmB+8SDEGoQ8/p73
ybBsVOJfIPjbnUDjgXLCsQy+WvWZHDhUiZelB075WlXVuYCOyIoG3C2DxtQ3KDvXK7eW8TkQUX4R
E7AHSG3F313701BZ01eGovQVdGwLvW0Ot0gRI/bQQrgT79zxS2467SJOWXRXFK5zoQEcAVBboQcM
lNjNA5UB/uXQRh2Fqg+eJUCtyDUESrXygWyy40DZjcP4UCMyuGGRIa9hJuyr1Zj3rd7UJkglUU92
htgYYMyHIjAKWiLPsw+IquypqOVW6EJdqDvzA8jP50HyJzs1I1JLBx67uz/telmwQxuH0up2H/zf
62fSyRBHFOTMg39MR/Uu8semnD/erd6G3ACJLI5TlW1vy9rA1J8TXy5ro1Vn10VCRwGTfx1CvK5R
aBY/tGkA2G8JxQbVBMXScqzqxWsblPHJJvvi+0ABSFl8D1KQJxVu/6t3ilWa5h70Qx+QDEpwSsna
ZRWw8BdSZ4BxZ+k3Ff9AjV795PT9uBZ4NJ5qsyiPFrKrm8l3sKkE+cAiyv3uO7OjpTFl+S9wcD/3
fHReAkMhuI/I+8U1THNfOijd93Amu08Kf1jKzrS+jM6wl66V/TK96dCPQf0FoE0IdIH90OvbhZDD
9GjaRbINnTo91F6bXh1fRCsrGOQXIOm3Y5VmP81RvPZZMj4PUo04fVrFKbB654Rfdrn2Bq988XqE
A7Ur66Z97PniWDcxX1ZR0oMCm7fH2Lemx661HsHTwb9AoxlqTqHTnaAfVj2Apu0b2fGPQVRmqOW5
AG3dfdMKAKljf2UEKK4DAWZ0MfIiPteWwGGfseFbw9duEhffAa6BTJZ2sFt33KKGUqwTOy3uUPxS
3JUhCrwQcKgQr+f5nQXtNX9R5fjEU3YlE2q4DGSmZcDEQhnlLjK6ZCM16AP/1ca97WfxAmFjeWD6
vTcPhKgWmMLyjnrCDctzbovzbVJW4q0/ihgknu8LFUgYr/BjSjYGQUSwoX5bmHw8YbWL3G++E9nb
pPk4q7Qfj12+KLimfJuJ3+aWfKj50K9UNB1bYF17yz9AwmbBXbB4lBm7zJiFCdIYCA4kG8I4RIXd
nlGg8UyDZHKFdbbZ8ObfAuGONFnEj0bj8yXRUThl81rGjvVgI2h2+ot9qIuP9sTuXnnWvvnXAAAt
ib0C35vXIEzsBxWhmmqOZBXh0L7xuyIJcvJccIMSJoFK1XLwL3RNB+6J0LnDH6Z8GiDJtOtQwr3p
Rma9TnjwRr0nvuEVBvqUNjVOY8+nK1SqfRBloCBZz0ROt3xSemZbIjAUudU8kxx4iCIwmsmAqLj2
CUTHvd8z6Z6mB4gizeTCN19bgI/IATs91F5E6zxqnAcgxJMN/jOCk0xj8A1DvHrHWlYhLyAY1MJ7
E3rUDPSqzE6/Q7poM1beFKEmUazB0WV9TxxUFgIxmzzzyZSrwJb2tZSRsR2moTu4dTeekGeH+LhX
1g81HvMozxuKz9hGfApTgHsX4mHqGzCGVV6lVUWcz61hFsu/fbapZ//6bFFlfvhssWFAZFfXflHp
llBtvmyZ6A5zcZbuAjXfHajsq7WNB9SRtPtKpqlcILIKCjkK1/mNV69ZDMaA2egibbv2lTAWSGMX
OLV23kZBzGwpVIi/OhnbMsY7OuKnSat4Kd0Uvelt2ghi516ltkx5xcEAJOQs3V6d6YqaPinBUBa6
7uo2UNfht7g1w0XeeGrDkojtfa8SD/6oS9pGUP0CeXJCiWf1Qh6jw2zkN9kTqn/kEnrs0UHhUcJu
af0PMf75kpwmOFEKwEtivpFK4NgPNroRwV3u+ahBCbN1rWHFLWu7hdUBGTgAFvTJ5YBIO+n0Sm6h
CZpTXlWIwA04a8Rx11067TZEqOXT0//mpvDL3xaAIkLGyuufmjzfopQbeT388jY2F9M2112ZVcsE
uiEvaVGbh9R2ITtuTOZnk6ufYxL4d0g0qyvYtFGxrv2ZFbjLtveQudLL5n2xJf8x8d6WLRE33k05
KttBrQ2G3Y0PzNgS2cV4T0db6lZmkuzng68eRcVG/KGLWGa8T2oTmega1aU+AVejmA8Lyxr4OigC
88QJ7YqXxOBuUJ5x93ZHqNMcow5xmmyyuxOKTEAvkYOo+gSBztDeRBWKyktPyQ2NU2N48dfEreyt
KuweNSxo4iIazmVblyjlzzgYZHxXLcgYl+2bD3P7flm1LbK/2psGei9S4L+E0kJaIXkLrfX+3MsQ
YELoSy27EhKNMgWaH6l7XGLn1W3A+NYtfIQm1YKMjR6hKx9ImX1Ze9ebvbJsUH/Moz1bWRWAhgo7
A47X+LGlHxp+QuLcpQ5+c3Qp/MeKZQkUzhA3pwY5qkwipPu734FfqACvP1k+zKT+lMYWNMuXtNZt
DoSEEIrXjZ17bO2ozM0uoAfrNia4wC+VFbKz2T9ZGu5FDZnpahKSLd1kLNYxdioeziChf5qifEku
KdnGoGig3yOc9W2FJjafcDoRoOnz+2JhQJXsEOiGrqKUdwWYFFwYcZ4L1mTtpsYBfFd7cc+B0nk7
7siHTA4vf8+mJW998qFuWebcWd5GXMsrV5YLQclGImEki/itSRCNbFAvj36m/BqEQ9HP2ZbRCLnz
xis3Q278ogjkhyBlGsdQ+REgT++AZj/h7PgxmvlHcJMm+zx6MmLjGShodrYN8ANKJkYoxY/JuR6z
AtxLvXGPIjR7WXfCRownixZgjCx+qChdA6RYAPsRQ7iGh+Jnn9TfysjtXpsReXvDFeYDNjw+uCdb
E/+PZbrHS2sAC06Dan4vXbt4ueL3wAv8LRI5nuZLg/XGwWqwpyrSGpVEeoQaVwKZNYIWT+E02MU2
ivZAh/EZwMt7iHU2j/5UBScUCzZLshs9yBfLRtTXNGTTXcAV9i96ggBXADJGJT86qC/+5JeQ05Vm
8RSVU7NQYOQ7UTNKIz+ZurnZqNvLvl3yzN6UEwDhsmjPrRuVTwFQsA+tHy5NuxHAtawat8ieuOrK
J0ReAW+s+gdyjMrsApSUf6VekzQ/VFGP8yLQqwOtaibwO9RrlvpAiweR3FM3m/i0AhbI2VK38yuk
BxHg3lB3jMMWp7HGXzF9U3CFxntkN9iSRpGJNw51CXoLGvXdIT53HXaoNGoqu7kiZHBPg9i6xouK
j+YuNww2gW05bVCQ0Rw6bA4QSsrT8IzvVnimK0NWr+DLljvbKvm0sOtwQAB+BBO8leNgmEOZWV9R
E0EV4BDGaG7dv/ndptEMcqFpt+7/fanbLf9Y6o9PcLvHH3404LWy3w/WYyggsmxAJaRc0OWtAfEH
X5WsUgsIJWTH24AXg5K+LvPfU6h/G/b1ircuXf15g6xDRtLywHL435cR9fsHo7vQJ5mNt7uS0W1q
p1y4jnU/9THObvpD3KZQd3ahS5pSVckLlDfrvcHi8q6DNCRHKuhUaMZOaqqRAwVihNVytNmbTdJV
km4MiBqdR/0LADa6bzdNn6JW4n0uzSgToOWUZ59v9slE7faU4UlEd70NjKDXka5ML4UvsDPvxeCu
0yoOlvMd3xdGlAqF2+DwlnTvrC9wSq6tZDUvRZNF/znzpLjOS2W9Va1FbNSzS2AEFwYSoi0YJvqD
25v9Yb7ysuHt6i82clG+42X4YWMeNcX71c3m6mVuq9LAzVaDJXSZOPjFg94teKgGD9xUAkzq1A15
Gjz0NiS0ZWpfhfaoIa+2Ex0fljRYO37wUCLektfSPM+TZA+lQBTxIPIFiGjRt8XVZ+wCmpT6RzXx
i+Ga1Q+n9y7Cw0UBix8m7cmLM3AzBWa49xr1RIB0gqFHGouOSMBsv5nIg+x5PV1RZb4wRxwIMp7c
gUDPuU/ixLvggbSmHjXGBDbnjHX/Q9h3NUeqbF3+lRv3eYjJhASSifnmobxXlUqmpRdC3erGJN7D
r5/FRueU2txzOzqISguFKEj2Xua96T2FTF8FRF7m5OVcWi5UDOzY2xeRGN/nc+ul+vuTCvlHHX1q
ImG9+H4fzVga2y9Tq7dm3LmqulYX0zTVBbrX1qGshj1VwRxCXSoA8e9c3Mvgmtd5c+rWNBcfYkxn
6kWbqig3ykjbI5W6IFSXIkmfUzuBksY4M1V1JTQrLE33tre6JjWKuQyZWlMXaojqGKSLFCQeqqM5
/Rx2ol4l1OK2V8+ujbXqoEB9m88zIn1r8w54LS5xwGE6yL2wqgsNo68EXEQOp9Ls0+w8hwxvOB3C
7SsovFG2UP863aoStzh3ju0fbkdW224w45BJBCcVJ4z6llbhzjTNsj99q1x3ASPVIVdFXWjjDNAA
KXnJp29Fk9qNA9O9OK7nt92yKpEbLQdu/fZNm6LRdky2X24nDgFS6P7X0fZ2dF1iOnep90JzTX9D
p8vGqGt/NxWHTOygsNGOZJp2a+swSdDSuHsLy+pBj2L1EMKycWczBoTuWA8/O0NLq9OAdTjAn7Jc
VZAy2so4E481hO6oE7N0Pq8sVhwDw9QWmpnGsxoGfNem409t1SfHdixZmTOsgBWBcnLu8GthdcVZ
QvSqkopfqarhkPbyYi/YU13XeNkmDlI2nwaYunft+Mqtaw4lTkD0sK5uwi1NDk1ctUNUhM+oSAMc
XCyaxbsLVTUDQolR1xRrmhxsk/gQGsl3aqTD1QK+RwrXu5v2Xhkt0GaBtaTJpK3aExPZifrTxgnD
t1TZ/EClDsvDtWvrDeRE8IUGrfMuQKosqJGqUlhkzkThdjsqqiEzNnaAYB11oUNowYxjw5UqNBse
L04+sA0dAGQ92M6rO7xK4p2qDZ5ZYDSXQdj1ORvad7d1nC+wdu+XcATsN16Hol9rC4huAaMZOs4h
K2I48IFB/QU6hQKSuHG1z5oA0DX9MlU3cOCr8xx6IYjRzD/euCGhtplwejdsvkLqY98k2ewTUM8I
S5iJc+New2FnnvtM+WuPJV/rsk4fMiTZNnUJix9EaZ2HsQOltrEG/CrKVw1Bzq+hCQCkasUPZUR3
VdTrL3VY9fAD1ZOLZQTNWuZ6t3NzSyFOoRhUA0X3oHo44yYw6Pw2DodHqfgRYLgdIxiMS9RduUaE
SyNioCSMPPJAalC24Arks8jvnuBRAS1n1N+6tSP7PHJspBERUJu6WeDeUzewIz5m68dut9mC8JtL
QgewPO4h8w16hzaL+/fY9oEudfRn2A7nACXyeFN2lXrKG3GwM+5/BZ8nmmeAR59qW2fHlPdIrRl9
8PXvkW0EMwoamVoeYNuGwRZaGCJB5CXRE31KPEtNn9o/1P2pn8c4w30ziz7l2TTL6PdQBtt8yupN
OTazv2rmYG0pvTa12siSLU0tB83k7xwddaZZorzcUH0XRrNkQGL3lDVZtrYgP/Csx9mkZ2VFki+V
IYstUEgw543SSc8Ka2nUhxUEtHVHexr7S8TJwFIDTMEkA3E9a/XliJ2f+5YDHezcV/+h3M7DeuYG
tbt3FGxHAJVR6SkeTCRceLugBuQJ01MAD0FjEQ7dAhgqd3/r5vamv+q9yJ53AmzOFkCNfR03zYPf
6skSKmXdaioOEGITVoFD0u3moW75AAHX6ECNtGltCIaB1HWhEs3WKf4xm+Dtx2yeoXmrpk4qRLyk
rmakmQX7oUMreXGiUsmichM6cTGnIm0Q5IUwp1eeRO4AsDn2KCEgNhejlQjV/WGOqcc44Oc5/rQX
I4f3a9ZAe9LvRXbVFN+TNoMLd9KNAtdq2Y0/Cnj0BWMsur3LYdp9Fe2wZzB/XeLmaO/90vPnlRzE
oVSp8cQglz7J1tVJuoMKZbbwgJr7Qt3cKBcHzry11NMGpHrrK/1iyhLGFTliFpeKsWpfeY1cME8F
X+v4mOaG89ooyK4O1RDsWBwl13EgtRcqhYeODriQEShrqyLMY5W69e4h4OP7VfsV2dJ23gjHPyvJ
OcxcB6iMGukAE2X10deEI0sNO8ZkwZE8baDQC+0PwRYdfTLwqtomtUS4AJ+m1vGT4b+ZVQcXdwma
0LiBKGbtrUsAetdmJZCUrXEnqrCMgL6/Pawd3GcuuY3U+qiXNv0x/KpflBaCrvS3jPwmvMBZbvTg
OpsOM18jaO3CTLF91YeOzWsVtvDS89pNZTXahiHTedeCEj5HXm54ybvuQBraTgL1ziBtX1kewQ4S
/AutDeOHBNR7ULfxySsy2IbilvyghfVH3a2VPiWMlcs2KaAMJHCjBEUj3tEhu1YUHay8eJuOePwq
VgaxL+oR+/UGjgXhoxNnhzTVnIcQgk873FHGX2Hbv471EcPTQvd9sbNsSKX8XD8gkTFLeZlvcPvr
jljwd8fBtFr4Q4t0rfQsmOWsgwkBtdh+MMyq3PTXadvD10yDD4J0xqDWWLzV2SrqN8C2FZdm3JQQ
1kf2AnVUpIZbXVra5Sp39WZOKDfCu+Ed+GILy90Svu1Wr9nhsGbADs8ikmm9OVs5RnFBbq1cJjXu
Hp7G9btEmdoyGD95Vv/xier+1ApgKeRzgJVch7h6dhKpg1U52NljUSTvBqKM70FerhCIa1957KoF
8FP9qZYSkT2elqsksq25ngzazJUxP0hSRKBAMZVNROSwzvF2VEUbe4wi0yekKeDlmg0wogV4dRXa
NdjKI+GOQFxUBwEA+N8Y1hGBnPTkjLffpNZf9KFim1CYuCVnWqe2gml4SuQKHuhN6QmY6fDw3cWv
QuqW+ZY5frjgphmfHMXk3h/SctnVSQ2uN/jicPN8F2X8o0+b6kH6QbV23TTeerEJp7RxMuoxGHBc
D0rzDaH9cOHaQ7Kwmew3kBAkjDptnCTJl65t6ksqtiDv3VsfHYRhrq04Bly8r65D4oLar4J4i5wG
CIZweLjAGeSjLrePmhtuE99a/smzwjXwqB0bhzEVbyc+WwCy2GpXRNdwFtrAyxbE/VdIXW2Q69Xx
CIPLE4QUi4uPYMxUR0VqALq92hhzzYYAQiMa/RE08GYn9GzUppYIHxawhrgVLQgo4rwax9DwgJCW
ljNXo8I4rFqfrLLwrrZZRYemV+6cFL2tv+rr1IgOqTHaMyECv4SWbwRTwmyGny3/Cr2NGph/PTrb
tdVD6wV/iMgMmiuTBQSHxltt73/0bXwoGht67d/7HOLVtYtEFt4Nh1fB4MzT1f0z7GI+6gmIAY3M
qZ76D0noLj1tAMegqtRGtIG/QpIDeT054L6IXDnUbUAKUVG04SquvlAPvwrEOoQ53wyLrXg+Sc9X
GuvWfyyT8DzyZWDJmNLZ6Bak4XyrhPsZndK6+FykVkT82y2d/zxof2v9ZeytczNOlUutXg/esGt7
JF1hhZ7vO0QAVknBjWsCSBhsjpPhPXXvsq51vxtD/sMwpXysI443S69zD0CBF9OYOs60ZdKDqUS/
N9aLYh1qforY07gGqscFTztuImcw5oy93TjTN151BjGJbZzD3EeAed1acQmD4r7+YGLf+sGTAWvz
Jn4UrGS4TtsC2jSxsYpMgIsDlWdHkOCTJWBP+VNh829EbdSsb7htqffbGBYM/kJzzZfawh+TWGtA
GOerW9Epu3wFe2R/FdmedzB7UK/M7pnQ72nawJrOd/uTFLI96DVeZILc5W+lmjoY3ZV1fIZsQQ6E
CH4SKVaYCAuL7EA2NPFYNMcitRoNuJ3UindF/ZFa/zRWWT4yF3ECAVUtOWGZgHUlDGj1vJP7vGZY
ao71bWFBMKCvXvJapsaPWtnyHn60CyjcevHF90YCQx0coNRtim8JOMQLyGqIOy2D61+v2erRi9Ji
CSep4QjKV7SzMmWthyw1zkaYmfPGtPyXRk/u4ygVP0DsB77Rqd/9/K/htl8DvtEoHUL+eFZAH8FB
KMaJD2bVuEAPdE/086d6XSTW2s6KyX3I6fX4DG73PklgjHQzJIozv1qbtQ8x3AGGRLcGngkYfmhn
KNhAiSoDah/BlVluBu2eilWffhSJeoinw+fW/ucitYYM9LD/ODYdgNHJk3gBaduDWdrJ1hkXWEAj
wpFN5rF/pDJtxi5uOiTbUNnBgWPxSXoGYd1+d83UP1ttJ+7ZoE4khmAkrbEGbDRcUa8+Hr6Dpeed
sbadelG13hvo1UXoNa5c/54L+hVTr6TMrFUtS2OJCCUAwl3BngMD2nD4XbuXxC+hx42b/xEcGeSg
3MZH0KU1jgOg4jBHLI37Ki2recqT7kvoGG+NY6vvel5h+JiHMqMcr0pMvVsOjFY7z2QwZPPwm/ZK
aKO0PdIkDQ+OLtfeIs0V04KyUTw+pKH/Rss0ekGQYLnOpNGoHS3WHIFrEGT4bElqXqTrVXdudNQK
PCpG5S+qr7oa1I6xXrRyfutK9bDpjPBgcPIZBHuHNUgz8bMNe/GES/9r7IIGbUOL7RRGfnuSIFAD
alD5X0NYA5gM2hu6Hbjrn0cqHgznJDaeE6xsjpBgSo5Y9SZHvIGEG7PTnqQRBHsjDFaeHufXKAqb
s6VsAFpaOIN2iLnMC5exDbVqjVkdPE++Tq2st95LkD/2WBzhrcUSGiwvESGjvrSBcN3KbBPtjkpB
7liLf//rf/+///ut+z/e9/QMGKmXJv9K6vicBklV/s+/Lfbvf2VT9fb9f/4tHGlI0xTQsDAdqI9Y
lkT7t7d7JMHRm/8vv4LeGNyI9Kso0/Ja6QsYEMTvYeJ64KZ5OUK3jtgYzqiqACb9faV60HDr2n5H
6hzp8+Rboy2m91iv9dUejJW1ohVWa5rNBlAzMzpZgx+vJenKwS5VzPw+D9aTy6AKqp/K4BGffABh
bsuMUJnhAtmYGAYhUCaijafcz3XUOY+jBcM1voM9MdCz48ZM4u5ojJsurIpVipseFJn+ao2K+gvE
9OON2TCs2M3YKoBHks3UhcZSZ5oAbgps9s+nXui/n3rLEhauLNNEDtoSP596yOOlWlva1rVqg36D
JLAH1BQflrHQ8pdCIWkyLifaATzoXIriTD0scJ5A1WaAif25V5G42i725ad5WjbKbBhdDbNibWea
pf8SBYW+CA3VHm1YYu7zDDoZPXJTTwNEn3F6rfexK/SngfEeuzIXTiNe1B/oZ8aL/q72Q2MnhI57
LigN9n+5Lh3j15MjGKK+ODsC0BDLtMyfT04rVS4BnU+u0yLdykzw8lPxhAxFeoGjbHMBVf+RbodB
mWgruuVRcewFuFZy6TN4Feu+84YYcL20zDiBahpuTH5SwqzBNKsvel0c7XGNiIfifRKy9NnUMlgG
ZS269qnYl/bZ19LiDKD9Cgl785qOavo5tG0hd6DcPdVBMkytqwz6j9RKA4qgW5mjLj+iZnCtLQIB
3p4RzxGcCreDnUC1301AeexcaGYYrSrmpQsWoV9d4V1vXn/pK/i5tPSthHPHL0t7cpjTa9PZjY1k
Pzc0HthJLYIeWP6yAxfB96J14odq3CBSmBVmCAEwFOLAamYNqIe72MmSB73mxUrjQ7qkVhrdttE0
OoV4790UbxSZzpa6qNQncfmmsse7Mq9W1JDrzP8vV4RwfroiTMYkx38Tjtk2aMi2Mf6cPt2pcGfR
e0jJeFcTjyjYx7Hu1HLIKxPPMMifuFPqb7QIE1rTHTzT7U6a72CJphWwggzVkVxlJ5dYMo+d7GHp
Y+FkWTarRre3ACBAeO/kIcxlVL6nQdRAxf9YN03mMeWuy1ICZdMbMtrY7cD3TEi+p0+iU0Y+S4Ie
aCskithGyHB7a/6tz1Qhinr9X+49P9/2x5MJAShLMEs6OoToHOvnk6n8gvEoZu693ZU9UrGxM+Pg
L5z1QHMA+o75somc5CVl5pLWutSjKHyw9FrRQuEWwrNII2YS3OMm25TIM4z32WK8u37agGR0bGp4
uaEDVcPjA0En7iOc5g3JvFAc8q46iy/cUcGMgi3UwGLtowHZmQBRAsi6a6JO5mGWQcvGdaKLBZzL
P58Vx/7tEjOEzUyb65DcZcL45axgRSW8pIqsewa73KMxGmZA2kQBwja63JImqmeF4aLLLoE1RItP
0sspDA1ILpnqoJ8HYqyElDxJK7t2DxxcZ1WLsgg1aHHH5ZyggKkJeQ5YIXt7c0QMht7arjP7+dar
tIBOsxmsG9sxNJS5IUQxAs3bULEe61oJhpLfG7/VUb9sDDVNncd+VNeXEkttob0Uo7z3zPYGccVt
GL4iuhdCqcvKt9QS5PDYcgvYcFHrp96OKEsY5Arn4Nf6eAn0r7icslWol8MmMQFUGetZ2lm4RyCo
CNUUvPFDsF8CjG/KWVM63VUfCSQZiMhI3eJNaSyNbW0PB6WoQlgOFmG+l0DeueXuFube2amuAsjM
D5W7l7H9JUrq6p6qUjy6FhFyGCsqUgOPQKFi/O2frxHd/O2n48Bvw+EwF3BMgbfwsf3Tfah3GB53
vZHf+z4fo87Jc1gWwdekBejQ7Sx2RuYnADwPAGDo6/lfMyhiIL/vvmRIK63gmwqVDNsKHn4e6RQN
wwtMf3BiLQDHFVosVhsWiElBrpaKMhiWflYP18a3oSriJatgdMTLUi09QiYWUNOxiDeMaiPtUeVm
LMYFxEdzaXYbKoJo9DElFWGFvAwANVtKA1c5MYICVy+XwWBVn6jXYItjZVQUE3EIgaphGwlQ3Sbq
tRlDSAJOYHyiXsNtLr1zDfMT9TrzunJZt3E97YL204OYA9y3ruwXXbfri6U73p1qwH/tQOJ5MWod
TuGMxQcgFOwH7uVb18/4C1RFqhXuqe6auoUh9M8z5LraSgLv1OANguotUb3dpjW8ARHgcThNm9Wp
h1B8dihrMQA3CuvGPm/8B2iuC+BzEK0r7HLbl8gIgFZgz6F+Ebxj+ZTM4iF3H1Uz6AtX66K7BNjQ
TZ02+pZmMitkAG8ztSz27p2sAzkZPlmN2811mMYhOA1ushw3VG8WVb8sTaOec2v4qKMG6tdhlMGY
Mc0hgzVMrMo76SGCkog6foUA/I6cIauw2pvd4LwAxGjNQ7v3wZ+AfapdFXzTBQjYc90wcAQyfpVB
uSvd5BFkBnXHcDu89HgxgucFDK7NtHlAnsuDnZ2XPqTxUMImIGvWVLTyqN6WDYDjVIQJs3EuS7YK
ayO9IMLOFymL7Hs9T6M7lttr3nf2PVV1gVstXN0dVsZYp4u8hHPH1N1to+SkZ8mWgrUwDYK6YWRt
KWDkU4ZsrKs6G9johoEQjsWShHTbi5bwS1CYCOql5dZwi/xHo6s3IxwkOK+lO8drujjn3CjXIio1
4IEGyDWAxbnKgjq9/9M8kdp2cZavEbBolnkDS7wkyO6zkY0CGCRckkciSqKlMG0sowQ/KdTRxoRx
APW1BtylZJAjJ9/1X2SaLoY+7R9DBYKGzC2OXAve2LG6FSBopHiQjuKGZpQtQCzqdm1RFcjAtU2r
jmWY5vOSM+cCfVJ/bcgsgONM2h+Ujug8IIn21dKRKLBSX34Fp2oZxZ744dXOvqmQkaHhgAM4F+H5
wRqApmH1z3dC49enJVYNghkMDwaLc457ys83QoSh8krvtAaG8Rwh1tZFeokoA5CbOjt+zTeQCkNE
hOoaeEf5VfMwVFYOwxuo5Ft2xi9hk2A90ObxtxRXJcBl4vnWAxh+D4lqN9jYo8QK6azUEFnF+0/j
LElUpR4NbOkTLBxhjDv3yjKe1hEG0MfzWvTqVPuVfqYGhgzI+Z9PA/91XTqeBpNh3TD+syx6w/70
PLC7DjhvyerTB6bddkYmKX7yDM7HEPFCGMDQB+hl3n70kWcsRGfkv94MaEQWAeRPv34/g54dMmXh
/J8PWfBf1jk2l1xK/OUkbh7itzdPME05jAaD8DQt6AfXLqCE7gWviAlHY1AeajtqnTsuW/9VTc/4
ggNK9Xu1B93GqZoZdfAKq41b7zKs7IUZ5Ak0mpYU5oxtJ3jUTWi5pNGy90sIByPlsUgU9+81L//4
BCMEsWhr0DwSj4tFP3669UtgkfdfXsfp/eEWCTHxTMdrsMCLhWE5gqH88+Xc9kMXFIOpNr0Lqpc5
N2DK0gyw2rax0EQAyb5vhxaGuiPhpK3VGaC34unWw9XEgPyQ3s1az4Vrow4qQ9B1sHLyITAd4ZkD
FmjqX00W57t2bKUibTwkgnur8w6+YPCq+nt80poKPGHOv7J2/8/XgD5GF37+uvjxShsqIUK3bXCy
fv66oFrEPTJZ3mbicBnZfIrIILbvHHUvQeISGirFuFGDV0IHHPVNn4DTBoHqmbKg4ujVDYT5mI2w
tacb6x5azj7eF0Dd/VS+tRMnTBb/5WrGH8kYowGfvozJdHwTxzF0RHiElL9GsRhcfVM78Mt1VCux
q2EXPgdSCAi21vS+BLEDCTwAz6VdgCkpumBG9UAA2StoMSIBHST+F4elEcyOTOvEkXN4jJEXpW5J
aiZ7z0fYhYqpCVnqMmwZRB0DrJa7KtshY/YVYKvwR5ydsGjEEynxDGSkXPkySg3PERms74UbVauY
5fmhihp7hyRyu64KMZzBzfYWuJXrz+M8TeUGP4bhYx5dg9KjhWRilp245+MBAgXJ5gSg/VF6Kt3p
+HXzMTxUQ4HKq4+D9lhAd+NEvaiain2dDxuwn9+onqqokTZ9k7sLjmX/fNoDVZbjlCXvmlmdJN6a
6j7tTNrVuu7Dcv+pLm6S+FCxfGG2OfwmaQjtygT5a61HRfy5jvpoZpGOHmgNAha/HzWsqPFOKJmz
xkor33oMKogRmGNwceTgZ8ooWYDtp5uHMNMRrlfchUxerTV7Kqcy9eaVxwOsbvtl5JYWXNUG1c8h
oIwnilXFV7v27eMg3DtL+CiNVXXk8llZMRNeIWaM/I0n9pqIf9x6tCb7ARFsG7d2obBexEgk4uxt
ZcNmmeZwxokgnA7Rgto8Ug8R5WqD2DgC0GMj1RlKLBG68s/TnmKnX8V9PyymOQKseMMhvLOLdVAq
KMWN4/RSJkvucHs5zZC6+cWAv+VtUpsPwQJEz2xNs4ohc09B5O2kycx0DjogHCkyt99EbNpP5bni
AOuWZ+pO83RI688qCGnuqOj6UoysHeA6x0OgTe5BTyOy9AON8qSnbYoMfxM6KqozdNARkOs+Uf9A
BBDncLm/oHPTd+6rkZbBQUIbDveYZqX7QtxD6FHcGwOksOAn4Swry/STeaepGRxb4gt1AcbAAIUN
bqSBrqdLPRTV2mmgJlxGb1EbRatuEMFWaHr2FA0uFiB29AYEZLmwqlTfw3W0u9ea5ivPXfUGXBSW
EknFT9Jz1B1Wp9aMGhKr+9HktnYJ3FQdhrKKFrQDRMb3coQzpk1/glQfZOw7/CloJ5H7kGaOAfXV
LlpHWeusS6FlX2C9Pe9Z4a70qAS11EEaR6v2bZgj91AjGDjH3SXccmUzcKxxyhB5ZLOsC1g+d3ET
c7mXXKiVW0GzsPDmv6airznAM8F4dZqqwDWcI0Zzkk7NrjDECFaujkAeFfOkYHegNG6mvlUHfjas
AtKVWxrfaDY7s7U1THbNOd7C+VXXOnEfG3tqm2oSMCFiIN6mQ5ValezwzgKrlfHIjQjvVxARAW2o
xEMT8diPYx5joiGSdWs6jjpl4mCI5OOYW0veAU6cTMc8Xg4raBukS9prZALBPtg2MunjDsYNHTfi
ze10XP90zDSoK7XfjtlTBQT7kXe7q5Ju1WrKXNeFs82QmwMHrc4A7NAaLC3oYx/VBWCryIlkgW1u
HGqRWgq2YhLB1m3qWYHUEZrSg2vbiAsZ52iBqF65gXxWhg8jaapjkBf1D/Rxqs0anc0AtXMTTS38
AA8AQ13DMgefo4DKG5Yg0RW8y+iax3CkbJ0LdQBowFgyUKmWVMyY0u8xmDrSEDiAyUXrt8mK6kqJ
ZHEdzGGF2m/TJpp/DMO8pV8Bl1Pn0N3Wm+jKPLO667m1vvWI877G16zTDc1VD5VzxBlJmnmeZXvq
R0MLr4MdG+vKLdUlHWsPvQhfhnyot9LIowUiu+FaVJ25YyqJj15XYKXeLdwk20qVwt6KJfEs8rP+
uz+sosQuf/TR8A1v0PqTTJFcCAs3ASYcwndDKfBiqVfepXOhI5M0evyqc4lcMQYBMIs3nUp/C00D
QvzVEN/Tnrs+NXdh2FlbSAOuM2lBXkgf7H0V+t+NVs+RJtUgbmlJ8xjgqbESmcfBpoNldq9yZ85c
YB60cpkLCHNEQFm8SY+dIKE9pj8RtZEdTnIIoIAf6Om7Vnvfcji7frE6puai7d1rCX3KBWwYGGgf
w8e+weLPdr/sN6g9eQEfArQ532+fgBIGwZkDUfDT/mDRDT5fWmYrp8+gYA7181UBDZCFG8FCJ2k4
Ftx9w99AzJu5jV6+OCWo9j5U4zYMsYwnR1i7PB5nLRw+lwOMjoyu4XdJoJDLoZGIRbp+3l9dh2c7
G2bSSxoQJ+tBD+UrqCURDHLacguYvnwYHOtM7YMVIqbL8/bkZwjPg90Iv/NxT7HjQehL2A/42VXb
jvlqleuF++oWq2mgIZulXg/pjjNEuGDy92U6EKBmZ1qCE6fwQnDUkb+Zp+OEAC7t0qBOngbp9xsd
VPBVXNX1i8r6GXXQDPDz4N0X7yG+lN87EuZTtKvSBHm7xKrh7AEDcbCggLmgBs0sVw7ums+1NMRa
Qqp07atOe04F/vLjPiFxly8GX0ZI4QLxA4/kfDpdKYzVZ8C7ePeWBocadzQRphFFCMQPAkkv1WB5
627Iig1cSPqnIYXPyniiVQxdBQhgxkdr0BxA8EJ9NuCR9Ihk1WPew8EjAJ5gk3oKtmFT4hvZbxPa
CYhnWUhdjkIw1MA9+6p1MOccn6aFFpr32biREdZ2uRFqS3p8Bk6DBvnNt7pyeqBmcTCsU+j+zGkQ
9WqA3u2xnDxSyepqB64bLR7DaaqvsczlOzCoZjZQMY+R0LSL8rI9dxvvubNTnByQPadYZFFwwJxY
3C2p1Yq9aKEhdbel4COQpD+iTLITlcYZdaAoHpNxRsjTQVgd8Uszx37/IotHPvwmQQo5AHsqD7XZ
YHXa5J2+ae36Th8bwHUDiexTs9ZlG9z0re2QhfCwAy5LHlxT/+tj71tw2Rm6d4+/tsKD2HfdxAiC
OYaa+7ZfzSWekevcYELNYce41htpnErwTe6HgvlHI2Z3H50TDQm/ro4XU1lHvBAMzbyC0804WZnA
h5SFlyhwonukxhHw953vtRWhTa9lvNSrEpcZ7agU6bc6q/gSSHS2BN7ZgBKXFT5HnmYtY81JYWyD
Yt5Ckt31VXagYmfoG2DQsIpKXfOaDNky7RP17PkFMhmjqRcW0uoZbglyXTD3ozWMOrWAYlO/pdaG
2W8i9Ys7Gqp5y8FgYCxEeXZG8OWR9hMnIt/RQcXj/KCM//mgqDVG9JEOSoPCJxYLKl+7/cAOhPKc
8J5jMUECfObiTWYSC6Auk4zAJ2Sop7kIsI+dbBITuE00daI5g7GTGcfDIq+8JV7p54AlhVfgQIZH
A2h3VYEdTCXWpliiQY2dSpIbW2NgaipFWX8wvLQ9U5tbOXfQ65J3VNI9ds0hLTmVgKp8rjubn6gt
8eKv3DeDSTWcwWEeuRHRHqddsCKa4bfhHkgbHAKrxSxxegBCxoNz6xSaBTySe2pN8Jyf8VggT0Ot
8H/HbyoC0rb22KNlO9E8ZsfKKtQWqbH0YbDscK00xhdU9CJWHWXhfrGZFeAqhk+p10NtjBpZhV2l
RunsklJLHzrVpKskRIieWlvXiA9ljzvaNLaCToqMHqhrnECqHIF6LNzHnfp12yzh+BAh+46JHCgw
7ID+j4q2PEUGrAUiFfMF8uvlyczh8wtQDj6GPjAWPRwbVlNl7jtoykt+DuNGbBF66GEJN87BAASJ
jfhL0frbbgBGHeKIyZU7bXzKA//ENK6lAIsOeGHjBuyExlYzKKu92wNx5sZ5eqU6GF29mrEOINZY
FTgtTOPHF6GeJug5WAt6WuLui/EdB3TK9WHuSEUaoWcrXzXsnmq4j7Veb0ZqRW1+r9ozwiBTd+rR
djC8rjNEkqgoEfaEcH9zP9jdK6RyqgNVVxpgjbhAmx0VvTIXYBqBLkBF2rSF/mBUUXSkPTkD6BUB
nl6gLOFAacPMBbw3FrhQonMrOrY0WN0scafJV0mV2gsa2KRcu2+/T9+2zJ1h0YNsDlgeZhlCQ79T
UbjW/T65UnczQWJWZ4P+cfjSE3gHMp8dBb+pOfii4ON7czg7QdnbNoyzskdktiZ3tyr6pDp7BSRf
d6TSVAXDDaQNu24NQu3HcOj8G4CO980cSgdbP+vsZSTAc+iBgj03oYynjVvK0XDB3Tl1CpmZuITc
XdclH/0Mp25XtQ1jP8fPgkWrPH5EPrs6AgkYL1QX+d/cLYWZb+1MNP/YTuPxaI7x8helK2S57EWO
FNG+rsDNJ3f0W5FEdG5FUIcgPzN2Bk0RnbH8fry10tgSsMxF8f8pO6/dupFoTT8RAeZwS+4cJVmS
Jd8QdrfNYs7x6edjyadl9DQOZm4IVuKOZFWt9QdPnY4uGax7a2i/ZErYdgUSbU1j72VKmFXbdcaI
4KljFSp7hYnzMo/oFUf56O0+PJR07WXo4+7RM736MTOyV4mEqZLI3TlV5e16pk5Ssv5sQ6uEZFzu
P3W2MqXJL4JtS5rGogIF9D9dpMZWOol6gxTOtJ3HMp19xyse0D1MjhIg9VEnYVL21LWbD3M3PL8B
iFQTCui26vKlIaQsFhPIbgFxBt0/40W2YjGGwTG+Dlk6RrspIk5XKSNqmppeqleReluN7NiDsR5m
1C8eorz6MetNepIlWe/2+u+hsk4eVFuZNjObtrtloHUcI059np12eLbSvt12tWh341o0Fc052kkU
B7K1NBPvXjfmSTbKqmoYNp6hao+yhF8O8rxzXp7xYP/zaqq2i6PGfsQpu3tS0muvF+Ojttqfjzkp
dC/sVF+2yTo7UrCxikcCQmt/Weel167p9cuQ5LfPgfY8qb4s/mugUVikxRkEH2wkTLH8fiU5IMmL
8FDqrpvdCtYJiC5ohLAi56AohX4uwtH+v85Y4e80JwT91RE9IpJGlGJlIQAPGOvBushSPynWGWOM
77IkD0D+5yDB6Xxv5CNC3YMbPQ3EU9fB8jJh3Cnr3R1vhjZFdXu9Yics6zKOiniyBSCprMADcnnV
5UdKkLXemMJ2kUDl65OHpGnOmWEoV1maR3i006i9ylLjjMOlKd1ln5E5u8SRwFFyPaT/nFmx1++7
tH6XPTKt/t1DFucsCyyzSrAlNDskaCEBLVjW+h5q2bexzry7ujbka0NpAmZFEBaafjl6d8jGv0fA
dv21VDp0HSs7DitEwdAW89FE/XLR26d8hSk4PNoPbUUYRXaQdeMqBqSAhf0Y1JaK+eh4u8K52tYU
2KkeA5YuzJs8jN6EDRseursBQyU29DQIdwU6z2uLCX9xMgipyX6yFXDh84Ar20EqaxWejSWK7Z6l
sJanobHvywZZXluVMPoLzCf8e4GXUOGN+pfPs0iZxaZa65SIVjP1/mz97DeV1gWzmx9iHOt3grOk
Q/j5b+Rd9aeabKSsb/CgJ2zWVgd1iut3wTYpnyr7dehZ8CDByZZ7rf8cXuBSc26AZj90Ooo1Cz5O
X9lIIIC+njVrnTyTdbJV9huHRvy71fXG32PLJmwCbxT6XlkMSHKdQCQJJf4TAJStrPqsl2el3UXX
3jXbvWely7OZhVcFk46/1xMgk6M8wRT+o8ZpcPL9sCIP+SX6pBcnpdEespA9RCx/OXnaegtmPe48
EiDhN7XXg2wwFl2cvP8Z4fJJbx9UIAfjFjAexrLRy6nbj26tPfNTKvsxi4qNLGYtSGOLsI0vi+2U
sk1jpRA1sd4HhqLvxjFJwA4x1APh6NfceWelM7RneeEmqQmsrkVhc2GvINYeEuFFJ3h2HxAY21ZC
n27eSg5KJyxCVSvaDLCeSGWHnWl8RTEMScM0rwLNy8yvil0QrVWKGp5bbXxtqvZ9tozsISL++fwf
gxRtVjdFqdvXAlttRUlS1kqbKAJ1yR2zieXJuGyYseyDbdjWLlf0Yj+D8SY+zuQri0ZrsrNaJ19Z
7PBTDZZc1I/znJknPfOUABmo+U1FNCkYeiu/EHIZvoJJK0w8E2QvUZkKdDNvevNcRHsRfMovxqDI
XnLwf/UyFLgghWYLoiHp8NVUrvIKVdf/fllZ/NfL0qvNxnJXK6O2IX+Y3z4PiYEeXKVeP2tyjXnc
B5MVNI1VXWQD7iLFDfJ7f1ER9n0rcu5l5pkXXMLsQz7X1i4l8/k2NO0mWzFLiYOJQVR17iVBCfY+
DVief4CZGBk2SfqS1d3vkVqYf4yUHbJ/RtZ6bnyMlGgnLCYf57I7xHhVfG+L/YRg1a8GJ0q/rgb7
xUKlY1sOY3xtaiU9N8qk7zzLLr8QaSG35QzmX/3S+3JUWs7vvVjirx3B+A2oMnETJqlVzSJ+Bwk2
fUraUARRntU/4tFF5YHMWRoyoypV+7bEXo1mSyvuyEUOR7cp31n055t6MolFYbyE3tPsfmPBCaa2
j3+tRicprLf3ItecICyt+EHrQv3guql9KA2NJBH4e2x6x+ndtEtsbJhbNSV875kQes3ybmGtlc8D
FIKgwiPkoHll+aySqoLu6S1BZYrqeZxH9d7hlsh9Vz7LHtbkHqJlzh5kld14bZC4rjjK/ks0WPs6
17KNbCWI392QR3uULyWrXDFtsNrpH2WpE4YH3wgfE3ntOG6UnY2nMtKwvBk7MkpAsNU32Xcq8+aW
xxaM71gxMNOJ82dCV7chK8pvRgxG2kTS59S4LtjaBVJHq5Xf5nBGzbM3+VPg5fFWqT9kd0UDmzS5
LOxlEV0Gp+zG99Lo6wPOeu1OVuNjuunMJIdLkevHUhf1Vl50UKxTyc34bBcdlDzDPIIhS5/S0sS3
xwTc3ToD/lTlEDIV1szVRJOfqg6UkZgHSF7FmAZ21PQHVLwUEqRr+f9x8Mel1lf7zwtoES6gSVei
vrIqNnQw+9GzeEk0xMh6rbJ8WV9o07KpotH46NYU0x/dOjf7s5vNYumosk6+zrG0BCeJ+Hecdp7f
Ohp+Cd1iflVx3i3Qg35VVU/cbbsW/rI+RFkfDHsPbsZWFu3aIg9PoOAii6HxMkR29yqMxrxNeZSS
xuRig21BJu6ROEwG3ybn/xds9o2qFwQnADadE83zvpkGbnJYJ6pPiLUMuyntlHPo1f0Zcre7M+JK
eUxmBN8EHO9v1tDfdDl+SZGBGuPm76rAomJyuhGFVryHq9Arbk4190dkrOdDErbdPZ8VVIWxInkl
QfQzTwbxK1IPlm7wPmpNf3Ezd8KNhntPWUlmSVJre5gB/akTC26tQ2FtY7Q/n9X1QcHuffqh2C1a
1sTE8IscDqmhhodZaaJN1+rGSxF37qGqCULI4gyk7JAqafJRxOTUOOhem34Ux4i7NMf6bKOWifmS
qRPZcqMomF8pdlYyUbTLj84O6epDjZHiR6vdRN3BISL0MVaUDuu8TGA1uI6tbLIn7axh/7i+K+g9
ObZxyvDRmlsQSXtXRYVybfW8Kj5EmjJ/tGZeqOyjQVM/WpcsCfek2CFjrFduHBIhWIIbH62WhtOz
pSM4Li8lYtXYqx06qrLI3Kbtl75FtmAdW0zjstetENOU9XW1QZ/22LdB1ZrbY+tW3SGcixe8h6bJ
h2XZXuWBn/f3WWLcnXaZLv/uIbsJKK8+ibxsL4tthclwISxMk1b7yNzU3au3dOCMqvDO5Gs4iKPY
8a6OED+VlbKfPERl8sOJQZbKkmy0FfQn+3zcJev4z65JRiwqS8iFfdbJs05Xn/UCS9PPa7c4s55d
YZ3aOGTGk93CBM5tjVbORl5Yy3n4+DHs8RyW9fnzxcIS+5FaKR9SNuR/vD4UjhaRoyLZyr6fL+bo
6dFy2+ryWd9HSn5Cu/pVvvLnteNCdwMCY9rHNZwvoaNBFV3tVuRBiXFaER4u2fPKKvuf6iwTVufL
so5Vxj+nFqk09FuQHDCUfKMCsLh8nMquXZUpvujw45Mt/8vluize62FEamF9yXm9jh317Ipk2ZwV
F4kRT99qicvaDB1cb9S8Yx3xL5dF20od9k2ivKqWF702eLjJem1yjWPdqCxjAV+9aS1UMLsF7gzK
2XzJiQbI+jT3puMiJsiB8uLY8pAjAVdIDIQFrUYqQB6qLvEuzXqQxa6z6p0aQhSXdWNdk6Qmx1/5
qq6aRKYS55o4nXNNs3bTe8ZyZhI2iY2tDXboDFsCX8wracE6W3aULVqMbePaW6xjP+vlmRdqv4fJ
4sfYJrJOZonm6o86a/fzrCsXIA2Za+ZXeZjNGMGq9SDPZF1MwmgDDroJ/tWA1DgExHWs7Jwow35W
q/L0r3rZQw4lTR7uGpbLH6/4Xy8mx2qN94MA4hqZI/SbjeG8U1d7xHk9gOv6faikgWIGreRoR+q2
kcXPPqMRqYHqKeNeb53EtzQrxlC6iY5OlWf7UUTZaxymj5JSsrRhwt+i+7OHBxj9f+8RKnW3mZcO
eVgPBVGv7whedVFx0VVnaxp47X5WOVmCOMJn+XNEo6f9wSjrK/SY/CLrPzo7s+pshhxHO6vvuwe0
5mG2mDh2TMROPNJ9jXPAlqr069nqHj4qq6LdA+hbhVypK9dD22Txlj22upGX+WjQHPxjUtS0F3W1
cVq9nSZlVoMsC/vgsy5xheN8lEvp3fTZpGnIqfpypKz8o12W2xYtjH9d7j87Tus7kC3yIK9oa+7v
us8idx0Tu+zjFjWOMLsUAtrGI+My+VU0V9cJN0YyO2Wtnmu4KaohKMqWPmz1fhN1DdxKfuWdrLQb
ezUFmY1kkzZonxpj+1THKs8SPXaOrpcSLhmb9FF332SbrAFxmhwcIo/BZ51t4eMRF7DptNRqngRY
gafySXaXh8zwWLarrvPxGrLOFGqCaIhoD3rpjgctV8HA5Hl2JRiXXVtiHweBCkQdltrIf9flKFtk
H7CcHXjsAR3ntbdsgDup7crBQDIsz/RTaaVD+xzmGP5aNVZ4nht9ya14etdyMOuNlXfkoWtM6bII
gETRzqe5hlTPwjF6QEgTg0YFBmbK1tkfc3P+G6J9AAlljPysH8EaGR6YJRNBgSzun5WQJN5gNEh3
OEhvq1maHJV13QV3qdwa0zw9Vy1g8thGWV9z0+PHlTA6JbgSIvjYc/tleXELlxwR1a46G5ZOHteZ
s4rs0P+U5Zk8tHFbHszWQOwpiq72PwdCa3DfJx5reezqe9Vt32XjZ/2/+i5TLVZs239e43OoSN3h
hCffVl77s16efdYtlRtfYmSz13fwr1f6rJNvJl2QXnZxIfynq1uY8b62C4S2Iqu9IgyLUb0TGbvJ
zdttkyzg9/NHz4HIqZSd+1wV+kOF/dJdJZH63Pba4i9Ol52HMfeel7BvN8RdHL4DWs12tHcGy/+t
vha91Ut3UYDgyCslQ6PhGyO+y0YLqaCnkNuFNfelSa0KG7aIWx3vdY7hKmdLBgosgyzLU2TSxxOI
1pX3MXkveYjPdzaNN1mCyvklL9Tx/lESJoEtd3r4KNnOIV9K9VGWvJQIiY1uQGE4X8GfQxseu+Uu
DzpA2G0RGioQBeqK2vzd0ICoxHLFdbedavU2DP+1BVEVP+IJdfi8Qo1OwD2JxL7IYszo/7ky5Hhv
WxigLz1MOKE75eYW7TH7oQN082CWTnKYTQdm2VABLVkPBlGRa471vB6yG2FVSl1vRHujWSaWp5Rk
3yQ2db+xY+jq2Ps89JgmJcp0UeN53OREtn6gwlNr9o8Gpb2Nmub6xVAq5zYPpNVkQw3bHN9O9X0Y
LTicS/cTQpa7n9uuPOWYNSAC+HmaAM8+kdZtlyCJ9PLUaTbeXZMSHrF0IOYModK2mupZDMDAmeGb
I8G96jlngbNvsMLeyNYccuG1GfNXgtFZF/Tj4rt93D5Va1IVlZnFtxxcHIfIwxQAhhS2In2hnlot
XD4OaTH+WfyhLHaO0K8SnYkKwUtZz8KlFH8UZcO/6rK1X+UWWNDKIdrSbXm2WIcGONAkBBmPORdb
R6gNrNg4edSsBiZM3dY/2sF+9ibVeE77yTykjhnusmoIvyrQCCagND/qBcnRYpi7W6LmxnUi2xnU
zVTcp1io7T6KYKIVoLzQwxjDo9ameEW2evigrwd2TfVtXIlsCeH+LRhYFuntiGsMjbIbU/RPwtfJ
SV5DHoQdAwKPdtBSwaUJc8HbHClD05i/GVWF0iaJdFyh+mQfDyDCw8EStwQdh1tZCzRf29AmEkHx
s0GsxdzsgD4ZmDB9Nii2VV8VgJtOXaCcW7TOmxGFaC2LxjnbEIu/jv0Pe60O8YA69mtwkCxB7YNg
jg4aXFcUsEYFd1RbuUAeNrdjlJP4WRtknWy1NLa5iLXTBzhsHaBB6Cv54ty9DoS465jxD3XOntq6
Vp4roF2HdjH1XVYXylthKYHsMOOwvenr1LzIkWEBVEdar2Az8pRrKvnd31YQnZUx26XGPbEt/U5E
ctxFuYKDyD918qxJRB2s4Yzd7M0DHEJ2RsM8ufwxGSsPVpPpN698lgWj5AHh54D+jlPp/O00c59u
WXdnWxMG3+ZzVL2Oj4xq8Ns5dPayQb6VEOwDFj4RIvOrK7YDFV/pW/E64/l+Hyot8knoE3Bulnnv
1K2zld3ckBSBbXrMu2vr//coa4jrlx7zJcXQhwfEiYYH2AhIfRj4JJNJunzW93FBonhZXLaDdJMN
aaaqF0KsRzlI1vN5EX3oxjXE5Rh3st1E2EfX/qpa6psU1Um8PboDzk8lapHv19zq1WkVezN44OuM
SHTHFseoA8gs425V7e/RfKNvoId/GVH/k8tF1w+dP6kA6KzSNMLCxSkOMfT8lAaUDd0w3YssVTd6
pgEGbt3rrKGqJhWpkkHfR2rsXmVJ1q9Vspe3iHD/kfjVixLAn2mLL9Wsh49K/gRIGMrLeliwZNok
9RTvZBG46GqjXM/7OlkQtnT7S6t1891acoQsyboHUKqWo2yMnWne4cJcbGUrfrfTOS/w4ZGtTY6i
1wyOSzbKKpgWQG3N+S5LVkiMIWwvIdubQt+sftPZaqcxACjdZADSA1n89Kv+MLqR5Wnt09ZKF0hP
a9VxJ7jR2vzFdZHt1BWMTFnyLl8UWD1sJqaXeS3JKlXXX5GJza6yf8tfdo9NPLPO2sMFRvQ4CJMA
PhfzIFMgsgFSTMdGR49v2GOxBJx4+lTZ46zarB7N+EpeSt3whsZHZO10FrY+z83HqRkqwJV6Gsz5
jN+eMuAS0L9FneU9pCebh82jA7c7m2eyrVnu7E2i6zvX8eydWWZvVVIpgPRtJRCkJw+kY48IAceP
XsjDXYOj+M0l0G12KDRrummgcWFON3mmWMCN6goBR93mZ02UMce+vVpFj72A+BOzNKFYImdMyaMa
4nbchubGLXWiuOmKJD840+PsrSsiD2nfiNdHAmMuT4beLMGLHsPyRj7jxP0/+cDY/iqR2HuqVCM6
Rm7+7g3Rd5FE3j6MNe+QhgqxLbbDzJIx/6LlxYrnbG+vaAa3nY5JU/FZ0c9xY2yKTcufkZN6qGAi
7gSyB2kI+rzWnntD++ZpuuurIMI2Zh8S7VQcvzFIEKkzwJ8x6oNh5O4hSlDgOdVh24VmiPrgeSry
5+QJfX0REIBIRGwBPTsQT6up3ZDp2I5jz7ysZsl5Arboi7K79oTjIyL2f6dWoQEYNLptVGr1ruqU
3B9NAKZ6NgToSgJ0it81u1++d3W/x7/w2C7W3aga9ey1YFuZnIatFzeFr8Xzr7D/3hSoL7P3/YkU
Nt9F+47K4D7xiq9DDphEr3qouOWTDlrNHxvM5XXla1SkgdXUTCt1h/2YML9nxRu6XzuDb6bwMM2b
nPanyjJhY5mvsAHqE5BjdieYvfhmMhAyUJQx0JciA2BlfdNjfQHwzZrSi0sR0OEdMum2Kphg5xyz
qbpKb7ENsnqJyNtZKR4FU9nvQYt+V8aieO7DXzUSuntIaC8K0VHWCcutmggg5fEqODVlTB6Ls1E1
/QYek0+y1KgyEV4AIjn+zJKouWmzgRla9twPg/ZiOKcBBGWghOJZgxeyKVE22Ew8A4h4mkfsxW/m
Mp1KoeLElea3scPzSYMis11SfgwSvcM+Bk96iqOjV3dbR8c8MSwbLHLM8bHX4obFZ1fvYxvRwWHo
H4B+bMxmHkEhmyetdBVfjeMcpF3/xVlKEpZzuWz6sGhOIhmPTQ82F6klUrPA15VePYwjHLPSLAC+
gutCtp5sf+xgoVKRJup63OIGXBni0L65DjBnXHNEX9v7ro/RzozVwAYBKZBeOCwLPAYTCyBfCwvt
xLbcDcZeYekeNkdi2L5ZdzMoDvWUeAJ+eF3H+rae6/bUpwin3+VpDe8t8/9oW3SViqK0h32r9sey
ItAFOpJR8iqabP64QIRHUBLqfj4t4x6yRwHb2Wx8rN4ndDSW9iS8WN9ZvXpX9ao+ASRfuMNiF7sU
9sebdgZk0uvzT+YqG5rM4j22YlWTZ2XgM/tFJ1tHXKGIgrBy8KDK3L+f8HN6T1w2cLNTx36h/9Bt
54sIe18np3eM4KpunWT4q2r5eYS3PFSmjYBvhXYzGfiyWEWyB+/eZGmMfjDGq7Z4LuKl3mY9QOSm
/5k7aJYA1HWQTa2q7aLE7n1owmO+uMqXEIHfcI7PmtG/FFZX7lAuee+KTNk6YcuPh7Aj6j/DVbXF
QAqfRLXWll/aePgWNWaHkmFs71ObhEo19rtwaIqA95ue83zaezFfSF6h2aLn1nCtS74sLRPP+Uhe
X6/ZuoRinyb5biGgfLBFe8nzEmmftHwZKzUQqzcMPpXYROGZRkYz3XVleGkqVCVSbkZVGx6qUHuL
dYdQTducVfYbQb8MwxbmonVSdEUQs0/NYyYQuWi6+pfQytLHk9pQm1+o9CT+ZCZYk7cZhqnRY1cY
2gGF3ibqrQ0KyKXTflEz8Vqbaux7xsTW181vsWNHu8YY0ReOwKY2Xn7UNRYJqZu+dY23+H3qzoHT
Xqou8117tn3hFRi+55W7K0n33Hogi03UdrfC6onmIkeCmBo8rE6oaFK2/Qsx/cQXg/VmlBGMLEJO
d6F6hzFD88RtT6Uy//Qc9K8s790ac+w/jfFYkHnyY0G6mMl5CmYLOF+pe25AGHo6sPPKyK6hZpPl
9TkZO57B7mTuMM/Q/X51+jQy7RVC9wR2tbmYs+ttkmrAOyOFnCrG5CwPg7CSM9nRc5Y3NtRhOwfG
O3xxUwgWRJb83Fb8vmt+JYb1ao3zX43ekQOLzQtg7HMFC9GZiSOatltv0EH42mI2unWK7BlZces2
Md37XZM1hypq84d8BoenxP2j6Bff7PNsm7Oo2+gQsxDFSnD40kawtLkd9BrOyrUuDASB3PTQ5G50
wZYmRO3HiM+Ll1vHkJXaScSpdkpGA4ZmXCznMknHQ4EI8gVouLHXhJivQ5xHLGahtQKPqXfDiDEi
uSZtWyWp85B3UbyNmmvdQ+sxhU0yFQNItDNYEhc1Pocx4r/BioIMulQlb24CibeEsJ5tw8MucBH1
S9seBsXGb6BI3JeOpH3QOFaP2n6MxnAPDMiYsWRCIl/9utTsnLR6KN+Umpyol3bTsbJMawPltfU7
HpdvkwXTJ4bX8gatuAOcDPYBnCquf70w3pjAcFaEqvU22X2Ph69Q8da08M8gLvIWIYji81gf34in
s2FL6+FN88LBz0FJvXkWUkjW4jZvUckjAh3D+g0K2YSoNhJvkWKcMBzUb+hPegQknHAji4lY9Fuh
wCKa4relS6sAXpIJpjvqdrU5Mcma5im22ROHkTncOkRcby2f9Ty5zQ7AGXtlJqBN5eVQLTPHurLW
JqLkPShLozx3KV/ZaAaDzbtEYihFynsa0UhGFKaPjDUKipoP0ChgvxEOevZkaoENZHynqkqLcUr7
3R0yUsxog8DxL7+Q05l3A3oiG5BCdoAbluEPmpHda2t0/FmkxjYlBOwb1rDXy9TDkzwZd0t1G9J6
PvRtEt4WPouS2Bcwiy9ZHIoHAqm9jyYVU1ajqHek0FH0K5YH25yZsMtmDggkgK5DuZvEFDtZdUj6
ADJDtzNWE9S+SAIY8endHvvy6C04rSLtiAdLtXwr+xKfkXLZ17jybefKewUcvOmbMYH4wv0fLiB+
59oVfBQbbAiGw90CWtuxt2EaR36YEWhtG3RwBKe7JIEyJEI0vrQxe7CV9Kavj+4oI3Bl532z6dEO
VdBhY+IWEB8ICKDFGlpB7+WOr+YliUimhy4J7aex8giqW/mu7Y3KH0uCGqUXuZsUAzi/JbO8bePK
3sxuM5wQ6rCvidAS/nQLuIWWcJlm8kAtWELfnTK5FEYNSNe4zEjTbQdrTs5wO+o9C3+Ld3ZHN60+
aChmCKUNzx23KuJQ1V+ms/QYsQnrMCBFE8cJIeTZ0bZdF5b7MhJZYCYvra3VD9E86T4RtW88vckw
j2I+FZY/zEPlx22k3O2q7W+TPSl+Qbr+2opRBGg288FV7xRjvVGUhHnSrnkg2g24oQf4UzYoUBYW
BtqOpqFMj+aljyitq2rpDXrjjr/EdOtaso3YKHqnKHRxTM3dK0Lu+yFSMn9w1btJQGdr2PPsa51y
6rzyRQjbuRSd8rOZ+KEmSzOuZlUX23ZO/24N8DsNouI45zyUfZNcsmGcfCWZHX/CZaBj3kcVgmlF
tfMTRt7hdg5xDxIDTOk+DDFdQ7pDOMpPczLHsxkC35qqOIj7yQpawf+kr/T8pIgBCqhBYHSeyqM7
DziDuGV9QXPspjZsqQygIgaWiDqWG4BlWZGJ3D43k4ejy8TiSWuGdg/JdhtPCpS1WiyH3MpaoJXV
c9eWj4oK4A2B7XbvtO27JjI9MBrN5A7LuPk88770Eyy5JTq6Ea5Fa0y0H+J0ixw0K/hImzcqu4/K
i8UJjpJK9mr51rYGWDmWBRtuCjgU+KwHyzThPtR771lYmH7nDMQ6kGmaMrShW/tOqnS6TYAM0Sxq
d5kbvTqI1WwnT8fNVGTbZYpsNsMDX9AwiJ0dhepWONkrhkDTpiZktkVyVd1mMWjCUokQWtGrSzGh
h9WGTFG5bRq+gyTcTkkGJ+jypAtEGO+JwWWnFOldW9XtM2v8C2aXHTLmyYOhacq+4kbyw/khA8Ax
5ol4bNnPRhaJZsMlbyLglXR1y45VbXRW+uzsKiOa9nlla5sEgI0vXORkk3skJovlTTsEOQjJjeWk
j7EnzrblNtsOiVzy1rm6G6DjHRZH9WD8InLCMxwqzZDmux7h96W3S+S8ErwY0FPfhbO6bR238aEr
Z7vQs3iShCLaovL0rqG7s637dvyi5YSFctg3ta5j9eV5eJYaCH/VYTJtMH/8wk/lEmNxvxP+zHZC
weliNjZOBkYmIigHWt9pcDRpELTTwxyYzyReY+Iz8FwDBWwgoPauCQaWFLvaQsG8RgkCdHjZPdUZ
FC6DRKBHzr+ZQNBnkzn7Kitps8cajOfPD2QWxrNIskclrJdgULXwKlrj3TbJwy9DdUr6VByLmce1
qQDnKslmVM7ZYZcJ9fSM9+5Gw4UuqGsNRaQyhDoXglNK21OnF4C8pgxNx6j2QwRW96rCnmWorebj
YC2gIMwyxxrJth5DL112cDQxw0ghpPaLwk59yhOAAF59xPKyP02jGE7y7PMQ2WZ/yhOgU3BqmKkd
wu3g2/dzkbl7ftzqZGRqdbKJd+26pbzNiP2ekERaTknOps2DlxTIq7kdyYA+m/Y1CUZkaM5EL1yf
UP9NaF5zSuvitXFzAiiFOTaHJc7ZInuwmt1sRpa4n0+j0aNl7rR44dpanvuWhTqLXpjHQVkN8ar9
NC/FiVmkYBM0hVurL1/tGFRAN0Ql1yfU0uKzm5tloMRlzF7KDU/ywPKVdWic3izC7rtQUZvT0jfo
ZY3WvuFxeGrUFOxizLLUr5vyOUm7v9qu6D++K3kmv6Z4sdA+n8PFRfmlF/twdaOU+wx55q7F1ZqP
33vTVMXEm+ZgT+F4sqMXSE0VD7qthtQ/uwuysp6TvBpFVGhBq9bpsesWEu7LRhvTR03xEtzs+WAk
3yxkKFGCYAXftmEY8JBa30B9H8r2lio8LpDQDeJ0DnM/VsNwv2T1YWxrhBUKXBGT+Dh28BIVFmvA
YCfjJN8BYh7khZ3lhbRdhV+F4S6BPG21uGL7Gxp+3AGiRCoE+vdzWXhsrUaTeA2GVCeADvpJwDEP
KgceW/3DXbIfxF1cvtkQDblBt1x2x5TxwMIGNRZH+VtV+lSemvUgi/JgIubB33z9Kf+rOcSI/o/e
o+O1u3kUBBeLvVaNAWbL72xO+qA1UYXb2oqJwEiRHoY690jq0CGq8P8u3QSx9NlvvAZ8pnBqIHcc
BhB/u/lvgacEGcBJU7pLmPXxMVNy5NzvPTaBuz4eHouwuqQ8B06oZOOQVuXfkZOLCJS30LR6PGYX
/d6iDU84XHG3TtooPsBo0glRsjyFdV7w7F7ynTZGjw5ZsTD/gu/6S6O6xn5YwwSqZeWnKUImsmn0
86xhbbOHiOB86RvuYW9wwUvm5bMnaZDYDxQRRMphPCqlnXLruPNNzAiyWY7Ssmoizugh3vB/GDuv
JUmRJUw/EWZocZs6s7TqnpkbrNWgtebp98OZc2irnbO2N2FEEFBZiCDC/RdVn958NUSXu1WYVkHG
uuPSXNGCUazdTNZ5p4yAtFxD3yVeYL6heJSXZXLzivknNxt/GkCrV3PI8dbU4/YQkSLTh9Z7HMLZ
OBNULmGN7WOWEAerboonNYPU2LOM2odpGe+6NCierJiMM0JWiPbnZ4j284EsjEcvBJ+NEWVbPG50
d07+APVf3/l5bO6xRM4PjTJX9wnCGYZWKF9KhtmTM9buNcWX6AXvTHLS1tz+GJPw7Mwt3vOt+eY4
YXHmFcgvPnH0L0Xuo5gQK9863yz3yNP2IEbD9FFRWfc0Xn8s0yj8FpTRB5GkPQ7c5p99EL4giOr8
ykLiaXwX9Fyxn1Kf6UsexNWuVrFtMxv7O5F5l1gAY5Sjtt2FYMkrqUE4Ll0F0YpoyaEImuSqozh/
cDJzvqBiOp9nUgcHUJrGYVba5sj08VCUQ3xWqyXe4RGRyom0tmFnPwL0x64w7F9z+CRGXER/+kpp
wwQnmaC/JaVaLOSV6Kga9vzaDOqfbaP9kQ9thTo5hEmy/eRh8GqJ3dhDB2jID2guJy9hnGSQW5OJ
QerYTll6V2XlcGct0bsJqO9g1NXF62vlA+vrY+gZhFRh7B38Lj2OQRx8gBT8HmI09WDWuvJuqJaC
fYY6HN0uA9loFdEprUf3z5r4de25YOsbf7oj8BkcUhM5pZ4M8gVF/oOLkvu3xhuMvZM42hMrAONa
l1FzbuCevUVmC+udTPivGvlgy4t/1hgSM5/WjBevSMvFe8S8eEYfvhiVT2hDCfMfafkLWYGIHGlU
7uba9t5AG/unIHIgDFczHltzMj8RYvg56e11nsL2bWha96VD2CLKwTNjNF2fUQJnOJL8d8qPvUnO
OyGXlu62+rpbekqj1KWQ7tvRW9u/nkJ227Mv4zxiZco1IPIJ+2MxNV43iwG7Y6nLlnxv+kilk9R/
29z2b92lTYpPbXIeaZu0Nj8YajnuWNulaL/leclHddlUHaYwhFP/02r0JhOCZX+qANk94sf2T309
dC3DiTSgYimnIAmrmxTl8pkdzALxMambzfSfOurVzCL7+L6Y9ODV0lReBzcz9oCIgldpKzOb0T02
h7O0SaHCTVejwb9fmzI7eQ4YxraDWpwbryZq/mub7MibuSa/s2gdLydf22Kl2Wlar163Nlace8Ts
jafCTLVj5JbB2SqRGi+UynpUS1N99DMv4tM3tt9qV/uSAUR+01VlvM1+mB1tDIheimlm+RRMOyTe
ij8jEBfnGAPIC4kRWMuwEzHZO2i61x/6OiWW4ucPdtE392acnl2+sXc4eTJFmpP0CnPsnLDkv8uR
bD0j7vKR16nzCP1QPSosuxhWAvthaMeYGb76kIztDTGU7A733hBLHYDcoKjmo+FpNqYnGfpxxfwt
dJCd5EJ7bwT0H/K2Vv9Eby0/hIOdH9VZeybd3LHE7JBpLJJx36BueDbrgkyPiiCTpkOUY+p9SPpe
/aicAcBomyxsCiJJKf5QWFAFxh9x+dNouoaVMoDGLrC+zINZHjK4c69phEhBORbfieVPd9JUB3r3
6KXZVWpSQBQOTg3U74P0l7a20z88q6/vpdZHxUyGaXxo28kDp9aGhyJLhtc89HNosNFwVIJheJW2
qGCyCzjqUWoerpx3UZX9Qobmnw7ziFQ1UUkwKMs5pMj0v6PBCl/kNF45R1cV68Ld1qHvsHswlTq9
SlvFe3vfKv6j15DDn4oDeonBszZnKiaeyXRy3GAJTzBsS1tgRS9ZTgZVmqyiB3WbFj9kXJemaJin
vVpq+lmq8dQUrxNR8fUMORbYOkAlwbwKyBU46HNcxs4lbhhfkWz5D+h27dLMzM81/+vW/rkfIf4c
OKShn+R8W8dei95GsnGsbLJhj4JT8YBkoHk1xkU/p4rGnbRJ0Rdq8dAuRRArwDn1aV40n6Dm/HfH
1llLZudS6urz1iRbU+oXD1ubG2e/VK9m9lNH3s6tm/ih0EkZh5j1rltbm620gAhq7yY9FDJMa7c8
qNKLogOGaXVUx+PSxAxFzdqPgEDQ0WfOcJKqFhYZbggdvGvHaj5C319APkuscOkcDWF2icMQUPVS
HcKuxDEYnAlSTay9QvvD8FLwbYVJhHmpmiTVL3oDcr8dOvtjzOvhEirM2GRvOjbJpa3L6RCYcOX7
1nZufs2kxE6IzqmKFiKSltrvTp+zBPPCL1KzMi15W/IEUotc3343TAuVpDZ7kaaiC5hNZOV8L1UQ
U+YeD8c/K3QeDvpYee9W1CtIgkXK0fI8911janRRcyZ1Ui2QekF/jUmOdDYYLp5hMNzJTh9Ex/tX
nce63w+TwXtVls/qctKkZbrbel5+Lx2xJWZON3U4I2FcuJO2gS/PMWxQofJY33tR2UOi4ZM3yodN
vk2u7viEO5c0TttDF9kbtj5fnLQ5hU6fgv0MonOOWsh7MLyUZZ2dPAVj6HRYdC8H+40ggUXyV+uO
BaisDyXpiU6l6tcuSPi6T3n2YWnjxDyfUQ7TmJS5uOHczRF0Z3RE049eGUm2eP4X5KCx4BgRf/Y6
8yy1qhzqd8e4MjpGRxsvSwdU0M3RdQ/6VoIUde6HH81IJCutSElBo9EvWh44+5CcwBLlc/Y9SJdj
lJrdiTDWEhtzmc5nb1Nn5HtTz4KLpx8QH3Wf7cUPRgo9vRim8mTk9ddOV7DicavpiR+NDEcxEq9O
WbsoBrTImOTxPrBLqIY6GoKoZhXf2rx/9v1KfcfJUBA3u9r0/LeMuFZSMVdXlYrrM2mgi5ZCtsJl
jmEX5kOQB+napI1+dFOM/jVu0h+l7RqXBhuLx9BCH25iinuXVdkfzL2bH64ZPvZjpv3CZuOUeI3F
YumpmeYdE/KcHHbbApewkp2HuPLXYMFfh3m9C/DG+DDj5hoB5P2hZQjDKc8pNiavul3cocybnwqN
OG2uxPnRHeKSpHf0lUlfde5diAxh64Xo0yfts9kXNYEAO/pRh9/UYLbPXqMt6PzcPUwqMcI8DguM
s12CtirIWHvWX+Z4yN+HLl7YhWl4k2paoTcKaOIe5r397HcTeahuqOBqGONzVJsLvyxuTqCC40tT
oRFiKfkFuydMHFK7vhD0q4/mQitnZW68MvXnz8/kIElQHABBHWOFRD9JrXQX621E8MbemfoLroOv
wcwIZDDUngJfL3D7zkF9KVr5oTstmrVZ/mKxWvvoZ1d7aRv9JPuQPvXuOjy0d6P9s2Nw/jBDx3vL
SuT5scj46C1jwkUbE+Zl34gQHLFmXE2Xmore4mvVE7lfaj3J4tccJ16poQdcvjZecgr90vpoiwqz
3Tw7y77Os9QXx68va600q5d2mK+mmqjIWuiXpErnx2wpWnW4m+NWJ1xDreya/tS7io2WkW4/jrrm
sOadsh0RHTQDpNFY9sQW35hpyu4yvbYf1UFjrz+189GMoh7B2qUuu6QggYnNU/8olfVUWdVYJFUL
wqjZEF6GPiMs2YQYprlWHUIYQjlMqsXyB0gC2By9wJ7JWgAnojq2Or1nV52vXTi9r1XZo9Vlf4us
5DFL+z/MIi6uGRGvx76v/ilQwHSO+MpV+087BtUbH3R+yta3NRzN2DWjVu0AkCMtspwlagkGjXqM
YIDpB09G4o6nsIdMqaVq8MSbBEnA7ufpfvEwkjbp52IN9CRVtzKfYdwRZViO39rnqkG+qLYVdBmD
mqmcrx3CyQ9hnFLkcZsDMIZiOaQlSeSlLTIZPRECCoBz2O17ZuUfpV+Fj1LzvMlfoJU4ki87hzZW
zspgxyyk8+5dtXP9wcb3A8RIC+iFHhWwVBbHb1IJa3JM6NXP91LVWqAckPHSs1TLKY+v/uCBHF6O
RMYze5qHaP3D0mRb0z6q0+BValY2EGId0ESRaoT3+9E2l0D0cnhoW+UNLoa9k2qqO9ZzDQVXavL7
2kC/pHZWP8tvzxac12jFCn6ay+9egEWTrpVHqZaYy/No5rjdyG+zM2SQYoSglpqcLfL757QkxEti
mdSapeXqXqma+maTLCCQPFWM1WbRXFSbzFCA+eeHMxbTLg4C5xsA4ruaLTzpeJ8aa/6buMWXiUjo
n2UHXYSkfPiGzzefeqaGOzw6y0cQHOmlLGz/1hpzeOf7SnQhD5lfCkQ8n/Qs/pIiz/aznZxXc8Kv
3XHLn3lW2FguJ+NNKzE1dmPQN8R+op9XEvENEXwWBlrgxo/pmMcgcYLgjhTpOR7nd3vOjR1ynMA3
ytR+aOeumHdZpfF486b2afYkhWLb6RPRUCSy/W8OCo/7PoGB7g4V+bSg6gFcAT2HQ6eisdnBYvHa
8Q6w/Hytm+o7tpnK1dKy6d3qKh678VnDD/4Lvms/8tndk6BHubv0T6Ed/qq6LHmK4gjd2tRRTtD0
1S+lFWtMWtuT5ur2R2ifSYmlX415Hk6GEsVHV0nvAsX7wXRdvZl19MuMiu/dGJqkdyrnooEYJcvm
YpyF0NhYxykKTJAfvNBI/hpIEqWT5QJFqkhWOrzYSTV6Bz0kvVQBBHgtijMR+ZiUH6bnbR5j/oI6
MVkC7Ws1B97F8sh8AnxPj1WIPKbpAFYawMI3Te/fW3+5sL4fh1x7NdTmBhG92pGFCk5qQUTMQu6S
wMtIvFdlbl47xtM4/qXjeGK8FK3tXqasQ/5wBKBc74kzKhdNIa8Gp6k6wZ3XkQfxjdsPoB7qY0oE
7IC+kn3I7XzxkZ2vfB6R2LSDP6vMrd9mnY82TfqTQ+IecLcTEjGlUMwxvB+9+MeUY7o4DmjnYrX4
9wwNpmx1DzfAoNlbfdi+kLzVzlZlhbfAyonKR6V7CHLV+ALy8/tgxeXfJiqY5IJ+RV1XQf4OCdYX
JeIQQ9vtVETqrjj3Da9qoUXPFSgVqUlRWa12gjhPcGzpIYVf6iBdRu/Oh6zyioyKBuwvvoCNOMZ4
MTz1mqm+TaRWj55OrluqFkKKj1mMFvyyswdd+DYYkLFHu7+XJgP2wdmJ7OrQuIn25vVGC8oTANFS
kybNsBB8a9PkJgcsX5+rwZeZuUt0KTR/Ufssu7fJB9JqRuWL1PCkCo6p62Ohs+wcWdmQr25vUvN0
rXuLlBSEgIMkvbTpeIRcey+3YdFwgBRMSk68GtiLLgcErjIdkypRQSPQg1l1/NzpZB+WncpSjAOB
PwXSwFV6EOoebn6BCtR2ysBNb4ivJutvzqKh2Efe9DbFhDsmS9PfGh9rtLwOb2kW8qUr2vhvu7XR
lWbu9OqE9ms6/CzxxH0nprmfDGvEmiQ33sux/BEmCE3IPkK06h5xSu8CYtR8tzX8DJXeG47SNzf0
4FZhU7OXvYNKpgf7devsm89870vAMPWU3byQGQRUtOhVCsRRimOV+MUx+W+bPkXZLqg8xLttPXqd
ghGUl++h/W2e0zAy3tyiM96SWWHQB9NylWqseN1Vm4GHSBdtsI03PmCTk0Vr/7whjTyi0nqxl8Or
oD4Bd/cRRIfbVimd8ypFEjeMds0wXp0gdl5btNEfx1iBZq4DQCvMAHY0jjRn6UxEMHxBS441jd/m
e1C/zZELNB4BNv9zvrr7u8gU/wizH2AUtimvcOl0LO6abq1KW2vWh1rjeyY1TEyL81wBsFurus9R
c3b2AW48SdNozKTzuljF1qMK3qRtmv2blvNiSK1ulf7SWnVBD/6oFL09PZWAQx7WJliQOFoN3s5w
8ujZcXnNW7Sz7Ek3d+R2yRQbQ/AqhaeGZ7Uw5kepjb7bPEa1ey70NEr2c7NEgevK2cneIuIrn1o6
obMmiU9bm+ElvzxV5aPXl82LFsEq++XgLTo26qsUPEcoePRkq7c23xw+6kgd71H0UV/7wI/va83+
Y+uQsE5BeaNpzlubi11ZO64nbfoBwQpkhPbWaE/3ehQ/t6OXPfINzB5Jod96SBA3qWGUaas72fTS
8FVrzfb6W5scZjXF97r1g4NWVhkgn9x5kcKtiRI6EAJgqNNWqgogXXIx9XBI4Ki+1bFfvvlJSXjN
i6OztGVRTqwyBmIe5kW5nypf3fHs+1fpbBp4tBaoFBsm8J9SxQ4rZZg9Bl1Uv9Vz+doSKHxA77V+
KxJEbs1Q8fcqdFC8HoY7pzN7LgA7Q+BTBxKpIKU0u35Tpzp+amL3KjulCZ8xjeB94121aSgfJ3O8
s+uw534OxkdjDuXNG+sOVNAUZA91UB7z8qioQ3loGqc+aFYwAzzym5OpGM5Dn0DRiHs/WezHjvi4
fW0Mv4AP39/7Zf9g9QGK7SE5KXgJ3/0uPlkhggeJxUqnYAbglVp1GSP75+zmINjqq9oHMCeUEEy3
2uuHljnIvmH2kXv4C+nZbgYlvB8jBSKpz9dcsn3gY2DXm2DQVWW4gZj40GonOgd8EAhwq0DSASn3
vX6nzmjNtZpikFyAneQq53TUv7DuYrABvXAoDfUx69IrZtTKfdWV0GP7wb1mPQQ4w/iImyFm+eey
TgbtmfWh+zZnlnabyGgT72gJJhrFLsunFs7UTh1x0kWdmPTthBuAV/bJrp35RrIYflD7Fy1svOdF
hG+CxGBPlQnvMTDuzSZWTwrGKLsi+jLP8zsZoUPUauWpsFv3rs9wgyEQwOZWTAMK8LZR3SFa9hWE
xYgLXdufSifEx1XX/cc+/8lpwhtyK8YO3edh75gGmdtC0e4z5qqZNaovRsqZhyqb7ywEZ4MQkEim
YLmY6HDypuTSaEN9qzu/PmIfORwaxwnuU7eeD2qrfw1G/ANATHXHYIaioc7liwX846XSzQ8ljqpL
hlrjPTKJ4Er4phzTxmnvy6IgSqIP8Ldmfx9UU38PkODS1QgytnWyz+vy7GWjd82NqTqkzBtYWpnh
zsBNa1/33cWqFkRg0GlHc7CTEwDh70g1fVvMRC8mWfI9V6vfA4fr9qizEcHjubEbBbhe0rZ3GiU6
CcC10JJgxd4ZfO0NG7aN+r1K9AlenVnfDQANrsoS8DCaF5lRa8u0mikKj1FHHiQNEWbJEyQjoqFV
P/TsW28rj2kKzxdxlH0av4Be/nt2jepG/k3lS5jUaK6pt6motFcThofJY0+6166HBPyNU+2NPIzu
u7wKbsHIDCPTeH+nEF+etCuR2xuWp7fMCFk5PZoUTvSBUS8TzIQYql3V9Tm0p++uqbr3o5u0e0KB
bUgodAU74K1Gbsl2rkEf4ggRQKbRckzLinqJlHyFCJDvhzj62WQlLtmReeFb3icgVpC3qk9c0L/r
FIuYkTA82QdMOdrKeiYwou9i0GUHP27ePLeBY+Y2uL+pRnENa8bBWDH389A3+7IjJlDnz2iaqvd9
FGn37VI4JoaVDiTMNN+FeuAfzQ6kXqjprFAUp2PstZpjkCTuHlDWKSqCnwqZB5QYIhSFCGX86K2h
/NIia85H+9Ll2Ng5LpwmPSAHoo7QUz2mxw9BA5BnfmFF0u7Je1al+YitebbDDeAjjdWQP+9YC4T6
MEEufho9Auy13k1khYNXhFX4fLYVCCVf7cDhm/H9CPJyh20WswoWhV2iwuExW4LXcxqcbG9Rn636
n4HrZwiUGcAbXT0FxGDmAA/9czhj1ahDmN91GlSm9tcAaTAC9ntsPOB8te0QdXZ2Zt6qe4Smi6Na
dCCUOwUDFk1VkI9ELyYIfBILpfs2VdPrGNrNPaHGbD93E6JoWfsEe/mVSHOzs9CTv3qTDgpU962r
Y7s3xe+9m5L47s1acDpV3H1rXO++jBhmzUZhGEur6jKjsISF6l8DQNRz1XV/4X1gwAm2g6NSJtPD
gFfRvUPwuFgIxEGqv6WOewf+YWKWPfpcweGvkVU70Y0A+FIcH3Wj83dNAYkiiysCFW1gknUrrUvl
VsXOSuz2DHS9ABTnWYBu+BicIDPfnJyklF6guYV07FtpdS5RnkI7JHF8LqfWPPd15f2Reu9wmTq1
9X/Mdn2A88631FsgMsqPyOj3uZUFN30M8Ees1ObASt279ADPzhY4UHAnpKQUn8VbB+HesQqCHqp5
YM744I3W8JwOaBQ51BCTSY6tGbznmWLfbUU1FM5atZn5X+0aihg2X4+Wz9zRGyxwjG4G0LPyvJMf
+N4+9FBf0xj69iyZd7oa8Cr6pnE31zFpU2YfP9NcP+ZBMt3UGfkmhKJetDj4ZS0OUVB17tEtloeR
1Rkf4qVYxHPMfNTuVbNuX4a+nR7beBm5qXll0L7UEVPdqk7PZeCo4T51uI1gwq5Ky/qj61NmHlb0
JUl1dA7N4tkyRvs05hHr76Xw3YfZ6+ChtVp8bLqX1GmSW8jy4Jb6TnQwCggAsLGjO8s2X/TAgL3h
jTxR2D0OIK6I78XHQalfZgwqCeyxOOsWgTMtuwgGzF4y0lCFgSWa1uJ1BQLzv4XSkS/q0TYtPOwy
jBBJLb8EqTFmXkuYBb8GB9nzJRGgzPpR97F1xXALjgRmoB4c66AHjTUFw8SK0+dYQiP3CEpfeVCL
u8acntVwHqF2+PZhRJVmPy1VZAqmfW9ys8zUBWjmhCm8kg7pyVkDXeSZxR2IjMswwUgBrvTYmd2L
0uL/lJtxctAx0Zz3gpkLFwK/Bf7s6AxTDqdgdh/HVNOYCnbZk0dq7hY31ZcZuNEHXhugDYtv4RCl
H2qOS4zX/nQLn4dbogTOEiqoZ52VTsoD5Xiu9iDFxCcMgJWnHHzpjQY49mqllApgTx+kwFTn5k1O
g2vle1QH+TWLS4bssXMOGHYDDyGlAAiumPcFimmRU9i8F/beZMh7GDQovTVAAfzXhlPS8PeQHPEf
YgKsl2QOv4RIwSE+epqwljs4zgjBfcEbAdA+JBp3F/3fVNmnff0365r2rh2ycz3WfCZBBSYOltZq
AkmohcdZ11cn/LPIS+MrEvIoco6vehJYl3RQXmeCAAu9VT1X5mI8EP+ldsYl9saQbP3Bi2fvGkbW
Y0wqbZ/qyCq1ao7wnwFi3L5zTX2619L4fVRZpYZVgIxiCGV4MWmqfHRtkoa/BxToy6oAEWR1d7JJ
eIPlKu1VOCKd/u4GR3sDtusija1MLARMxmltwdXnad8citT2nmEBOE/q9D6D4Hs2ACPYedCcqjj5
WjIxQL4yAlpZkkyV6pzqGXO+MgOgqSjnpHND5k9GCvzFOuRBZ+yrsugvsCOK986sm8sIW2QvVT1x
GvDGtYVfqNI8MF3m/2k7+6CXwc/JVqZzEafzHcIfz/0M2Nt07eQpQMrlKWi0mswwUphO76RHq7ar
cwkN3AhgZygJEnMZP29hargDUsFOSJKxCHbOPGZHVtFPBnEORvFDlj11IWCxb7n9jmlZe80WzEy5
4OpCEBZX03mKFtxobUzqFWBEuCBJpZj06IuiGP4x/m+TtEv3bHnt6lsZcF29FjrdLitSSgF6NjrI
aa2ugoN/mnCEvFjhe9yAFPDfxiZITwF0Xrs14BYN4xtC5agb4nm36moIRkhwQ5nJgsGNHZS8F8EN
2dH5KSTJ8fvkNsENXJY1H5ms8ktkU95oq4JLdpHNZCaCBAuLf2+oC9C+bqujIFQq52mBFDKXzW5F
D9w6aPB68HeJoi1xBFoDsFhHsip/Okp+SNQAh9yfZj+AYl4uXLOcUbY2fKKtJep8FKiiNI5zNmUX
6Rk5LVcGWcTgn+Pb5STSSwvVaWc7WXqQX5mgNU0CFuGzxdXvHDTqWRRGHG8PyX24guH80S33bzQj
55KjRi05YCkSuf6yGbNEJqWF8Z1Us6w6h6Wi4z+z/KYc3GeAd8ZF/qT8DJyXw6gaECfpq6NXlj/l
uHQM4Jgvt3G9w9IoeKncJ+tiLaTRrW0s9e6M1AqeTIA+VuyvPA3QbslQj1M6HlW9/iZ4YCkGYNRd
Db+OeCqSI1k12JgRVU7KGO82R0l6rzivUA3+6mEuHr0m5I7aSIie2qR5k3tvJ+7TQNznNNcGw7o1
ROjtMXUnvVXcUoflXxui2bbdNLDDOhDqJjjI7ZK7IVslHp/JTjblKbBC3Sev3O28os9v+Dp6oM9k
cykgIvBsKOcKr3fGliGZASIAc8ZqGCPQ3zblaAdHCpDIrpHf1s057UFD2dFF/t7YNMSom0PcJl/n
Ub/JlVuvEtTSXWGl00GutVyVpC1Y/7ca4isLBkDuiRwhW9K2Pg5Sl8JIcQxpuhCIJqKPQ/cqN359
NOXSbE+D7KmJfO4qMOwHuRTyI/W+5vq0QaHviaAzy7Wq7+1iG4Lc5Xp9zdzpZ4BXxiljNsBT96ZV
eQvTNjzlM0TnVp9e9WXokM92FtvOeQ5mkMDY8e1U6Jwo4TboCVlJXvxff/i33yCb2F5BdtdDfe25
3j3UZHAo7Q39IEOAfN875MYvNoCs8TWFy7te3BVO8dtb8xuo4vMVNEjjFRGsybk5GWGuzcfYDf9S
ukw9bleYQfCmOy6U7m1wUfvnDBPLk/yW3q+eUntWT2g09vO+ycL7dtAVYB7LOLS81nKkbP3PNq8r
Z4QDwuQgT0IfpyemMCxdlgdBH5F2MuFYb4/P0sGuZjqY+n5Agu0iT/DYWcNlyi2WJdUxdwaMj9wF
XPk//65dpFc/BCvs5QZwhQWQsj17c/zg6guA0SjsepG3YXhbhmV5kqS6tRVEf5YRydJn5+g71QBm
JX12AoUxUvpLsb2tvz2i66bsnytvuHiNuZcnYT0EW4Gz8qVtSBDIWMiCvTmj0H3d3vDtWZY2qQbL
U6j2/akBpHcOnegk+0x52KXHdvznR1Dqctdkaz1G6uvmp/1S/dS2PrZlZdv/DD3YypHgT81rAFdu
lwKPKVJAbr0Nwnn5cOgeRNNAZ6E66Sd8KMjTMy+QOz7YOsagzlM+ty8OcwPWh/c6EYtZLfDYTl5y
QClD3d1ZC1Z1HsuXfHC7k2nOTCUaXT2oQUHspkdgZkeC9yS8gylf7CLNeagPQVQ+OZgXbzde/qpU
19dpq0vj9ph8OqQY0vbSYz8oD6MU9TJcy5aeQF8yYzhPcvXlJAV4xgnMCo9d70Or38tbAqudVtn8
rXVwjT9yCxElWbdMuAYfIdX9aQuXIuSCdbGSXomDQw2JF3zDmOgfUQ/cHRmTo1xjKeS2x8v0BKFc
1shT+j2f9JsXG9lJnce7xCwRKPO6iwwyGqN2C2e3RD33EBbB+gUw2p+Q8rOrnFDuvGwx0rcLG8aO
hp/z4D1jFueumGU/sd98PM9OuTwR22Cgaqpz5bjt9+ntqB36CeL9dhXLzGEkTZbPTOZm1sG3oAsJ
qQRewB/gkg1m4h7yo9KF3BqUEwNdlFGzjquOmUy2wOtW58l1rhPAHPK5Z+iRaBRH9j7DMWydXa2r
qEgLCnJuurYOwnCpH2sjMU5yfvldvh2N11Z/mo28Pamm8SJ3dbu1spV33Y/YmKLdWBQo/UMh/2eB
tg0cinz7pb5O7FieljjSsHwA43/UMjuHnd/mwwOC7OYFaFp1E9bOEHXVjWfh7zLMsvX+yp3Yxpjt
xvCB/pVCzzQnrz5YEKSRxXAMHE4KXgKXEfyAQuCx5JLJnZHHOlCJPVrAg/0C35D/DubSYRvRtzu5
PtDLeL9dhG2vbEmX//epmKuNsJcetqFefoxU17n4VpettXGOsP1gQoswg0x0lc6+qHgsShf5s+uU
SzZx2ORVWzfJa/8Dq18/lPI7f5tlrMeWubsHFnBPQhB7DD70Mn8lOULoWl6TuUAOZh9M5l9orRBP
DvvkUjRhqB6l+7rpL1/QCDBIF6TrPE6eVJnRbcXWNs0ZKQcNpUgNmNgyCZN/ZytWlKTUf5vLrr++
nEeYOA9jga5bz3YDPP1kk6Wa9+j1FiShvrvyQ8z6pru6epVpmUzqZEuK9dTLtFCqJILQvA4ggGyd
pctWla2t2G7j1rb9jU/HRvlHh1AHYxhjpgycHUCA/CJ1efO44gnL+GX/+uPnUit2kTKov00j5Rau
T978LYBof5XHNUJJF9D0cg/CrkNyQ56Uf9+Uo9ehClBOc3HL9PCZChLAFNmWcJ84IULwkL3bjm0N
KDuk2PpJdfB/DFqdX9dfvzzJK9lje2fW+cz6MEurp+cd+ZP/vneytfaSzc91OWg962+9Pv+Bz0cp
GomN1n7XZqRmZVzZZg9y7L+1bV1k7zrPls2tkPuxVWVLjvufZ/1tOSO9peOnP/VvbZ/O+ukvBcuA
j9Fc3YUw+pZXHA9nchXVvK5V5YWXglAK5ExoRCzelzDbVmxtc4YnKPQ7+lStwebaSYZbOfnW9bc9
sumbAQghUvDrEy0vi7wn28uyvVT/s207TN476fdvbf+/p/LnfCH3FzFov/Hg4tDGtHaZC8uHayvW
lexW/y1W8W/dP7Wt64nltOtfkPN86rP+hSHx7jVl+FvtvHAvQ4OsQWVr+0bLGLJVZWubkG2dP7V9
qko/v0cwoP+h1UgiJIUNkY+Xk9w701t5hNdNaZX6TCibZXVWZSfdK9624R0wFbTxra7MC41c6jLy
MxcKiChZmeWuoSM/sNp5L8MD0X8kWRuUgf+hq62Dhq0SQ5DRpShnSJiIvx3+bbjdHgVHFv1bn+0x
2No+PS5Slb1j0KSELFyYXoM6m4fO0dN5L+vfBIAB4aJkfA/aITqtb7xclK1Yh9WtLpfrf1Zlx/bq
SjUgkPLP8C31T2eQtjlLwE5oCa/RNtivE+t1v9yf7cgGrxIWb9nVIjBiLBGS31aOWzc5VgqZGGxV
2frUTwbRre23f1z2fDpk8CrlOBsPoAKfa6gUuAZIDyLlhgaSY/lwlTjitW8ydPlZkmUXuTJl0ufZ
ZVadXZM51kVe9u2Oru/+b8HM36YKW1fZktsbFT0RvbXTGuTKHURPjDhCJkVHK3uYvZJ0DGou2vR/
GDuvJVeVLYt+ERF484qQNyWVr3ohtsV7z9f3IOucq313dEf0CwGZCVJRCJK11hzzIn6iX3FKcQWM
sxo37+KH/E9Uq5aDNdbZpE4akoN5nu0TEMGoxBGtiUXdkK1079u+EUjwz0LDLRfusDUbGJBxQ75H
PgxVCba66h+FZtsgARDJsGvEWRX/lzpDyqRWxXMZozMRenJ1+QfPLdCd9iue+dfpFyf1j3/R16vr
11kX7yxi9etnHpGcnB19WouzLD72vhBf4L4pTuxfbV9vdaLnbzHnfaTovv9JahiqKxNrPRcbQ6zi
gtx/7Yp43GqAANcqilk2kZ4BIC32+EzSa6jkzjQLTM/S6ziUeapJgndTHTxFSrZVlmPISZ2dy6Bu
XTFq7rJxJ82l7sl9RpHeMBRuE/FTFwsns/WV6VDgqVBTdEoTeyNHoZGvQQZhuMyb/ZqoJFXDk7Vv
1KB5QJNFrhloLMLzzMK9KJZPqT8+LxXtjwEY2Ef0N7UHNW6EysGmaMsAHmUJ6Yl6hAIRm1X6GDsW
ZEG9O08xLASLsoWNSm5/6xj+fE2r5gd6x12vK+XrmOu4aqX+Z14yJa/xgT/4gUyleNY8985sfHOI
1pPZ9QMSDkoLHWcY3KCp67d6pqaXV/LyRZVTcwVRh/KqCGyXXCy2ADqh5Dk3KvhNsuxVIIIhQ5XU
cWPEWF3GpYdQEmYCA44CYaJsm8IsL/OUVBexJhZZUVhwz/IcsDBBeKOIA6+swA/50/ChkzzbtvKC
8svkSsOOBBKHtwSAXdvnzS0uYqjXMoJPzcdIVIZg6LVZQU2Q0w68DzeFfaBSg/SaQ7C9hfo19VN0
HZYFQpfo6svJJ1hNaS+aygyTbriLULkKwGeaQbbGCq4NNOyrTCb0mkqKsprGMeANgo7YdCitSk3O
ZY6lKB6y7jQM3UVJOudhXhZ1RtmeybWFupoR945QzdKVUlq4og1kZ/QJs7lxVOHC+L+mJJovX1tU
c0D+tbjm7vtXkeE8QJmJVlXYunBPtbWlGLo3TU0O441i+kJT9INpUepMWaviqaaatC5W8GAwcAAv
nbA8VUjtTs2yuG9yfW6TghjqANrIRJtWqod81lNtpeiachCLYgr+bSz6SlpNDip3J0wJNgM1eO59
CkZtc+w/kiF/10ilUxeO3J/flo6emcpEqhWKCkpMP/8i3fkW5on6MTUJ1QoAcZ6DMaPsGg7Ww6yQ
SzamxDhWdt4f1D5ud2kaFxf+BQqS/1Z+bEaJiytL9bOs9c811KCzHSUPg1k1SF+l+jHuSRxZwB7X
YlN0kAp9Ab+er+vR7THucKdleKykmPLF1HIt+5HBpsmSkN1yz/D+2NnIP6101o/iUHWjKxfLCXeI
w3DqzMCibXjgVN79G7RB8jsM5+TruLU2tw9N165zGazNysdiuQ+yJ4wKZ4L2RcO7sqkfEVo0j2jP
+wuh473Ywmi3fcS0DjFUNgJrWkaINksr/94psZ9lGx4XroEUaiP7IWKxrEoo6E7w0/pTPRBWLlNo
J6LDgmSxB4OZUM3GqVB1qd0C21RWYlOcniyVl0eVRU3Ycn7McaTQpVomevHWHH9//Tlpkvtbs6jR
nC3nD+o0FXnZ5OBPzzUzDjrkFLEqFlUwo3C/b4urbWxBSP7RKLpFT4e4wxseKJyhAi8YXOq6sFQo
K25Kav1e10G4680hgPEeVp9luRH98RDWm1SF2lTNkkXAWrJxCyceuG+CKDh1y2JI4J7Ymr/9o6Pv
U+xkXgPfjNdIGOJjOWZ4GC4LsSbadN6ysWwwIarFStTgN/h/DBS7fI2+792NmAP+f3ZJ7YH6ClnZ
/n2YtiuA3N7GSykTDVz99e3EaPEhU1GqzSltFx0FaUfdaFHAQqQ8R8siBzBxFpuT70MsjPwB8boc
E1xfuksZcrl7HyTWcNA78uDryCOzc2wTVQnLysETY5Kkg/VqUIoPWUr0/rWr2BQf3EId3VmAwL92
FZ/2xx6Zqq+7kgKNvzuWbzWVMWLH21yY7yn2pFQuzXZ6bKcqPdpjRMGJAnmzy8gzymQr1kkRKk9y
GQ4nW62/56EiPw1mIT+pYX3puMFeyE2jdAE6yNOv1+B/WXWrHk1KS17tjEORzCnPKTSD16iS3tAj
Bw+iUy+Ds1/E5lX0USm8ThHUPebLyLF+TQZFf1b8qHhRkr0YwjMne5KbBvnlJazT6dQHSnoelwVw
P3Vw9aRm1Wxml3s21XjLphiD0JREjm//kpMB91Kb2CXKpfQ1c2o42orWrsSm1jfDTsM11St1AyK+
axpd/4iNFegiY1TXEYLK16bHFkFGr7dd9JWvlIKVnpn5+m7EMvNamuMzJTTdh1F+m+3GfjMkuz1k
ZQQ6yVS7j2amkEK2jPwKRAeWbtj/Diyz/aBkS/XmGBdxs/GfFYrPYNi2A/WerMVhu56xhkUv/G8T
ssh/Ov9qUw2LqthsPpWDU6/xayshzFnFcyYZ5qFJuwnmdl88qyimH7F+d0WnRBnbMxUYbyh55bNo
Mv2G/II9lFuxOUKT2CvOlKzEZh3b+nUmSye2xBG7QT7LsN5UFNHHYJqpSyiMUDvWsGKQRdc+FDYz
PxN0jzuPWjywnqBl15U/WAfR07e+s9aVweC6w+1k9rnzAIyJXnu56ldofKKD2LQi2aRMIeqPYtPE
iAgfSNU/ic1Zmr7ZPPMvYmvqsyv36/yqxdT3+GOwC6NBuqVZK58jHxlx6GNXNeTVlUKfNdiJ/lY6
7UsSt/KRYoXhpqotP5UYqnyV2CcxQLTDRdyUUp1dRJNY6FCOIhMBQ92pGK4WuMdmZnATw2PkaNdc
vzVNsbE7u8KwsF6DMS+P5mQVx6hDLLfAgsujJLNousoGMytPXuz0QMfNqHkIFQsr8Ml4hhCWfshG
5azhZpY7sYlGh5J6tXgt9REkpdZTS7AMU/rJd2H6UVWTj7gryy2F4lX6QRV1tkWOb21Uch8fpqEd
c1synvQws85lYlBgsQxrJ/nXRLXknkebcmZap+BGxJq9LGYl9VdE8Brqd/9tuw8Ra4bU/qp6Vdn+
b/urLQUwnRk/1OPcXEapoly6sEHfUdWl8yT6lcv+iz4O5mtjjfCBcrU4ZaFmQjauUirihvmtr+yb
GDpq6amONOe9bnLZs+vYOKelgwFLXUNLgQv7ghzphwT8ah0XK5uyoZNc8qOyx/hbp1AgZmh28+Do
XXCQTCvZRmkoP0FVqV1xeGt+l0un+dGRN6KMSI/hME7ajphtCXW3NG6OCXOcn7sF2FLJ3SSrC8i4
MKpOJffUk1mGXu+r8aEGTv5Px9cY0V3eW9GRUPwMxt+T50COPdEfUvd4EkeLLZtGs0JOWFn6/mtT
dKuOkowbftrR18hAUW+Gnhhb2RzQbt8PYVj60aS8/GCFhrROlULFlmqwdgb1vnu8bpqTounWxkyy
6Trh4+L1rdy88GuUKf2xrU/mzjfYPNLvxnm2h4Qp6VgYm9uT2Rb6DzSJwCJ17vNcffxos8RCpBLM
67qq6kustvVO16rhENmtgbuvX2JL0FnwsShW5caHMlMtwWL5vf8RB+NLEunSL4lKy68PynIFVFxh
/JzS4VsoSda7YjYZtGNlfgpN2OBMUYIHJNT2Nlug4rLkp8c+jY0t4YD0wUYKRI1zYxA/40Zm+nP4
wQ34E/Gh9FMN8EGmOokZNpPwJLD1XxlkZLXrnwOsOZr2se+oWYZT3Dw7Le+EXV8pD9RtdJTn4LCE
7sryCK75/k5VNTyoRmtBGsgpbnFKlx3FmmXVpABBIJy7BKwL/jWPijU4z3nqvCtTLJ313nE4B+B7
6zCtD2Kz0yDP5Vbc7dW4B0ylMC/bdyWlbkVjOy8BgnS3GkL53Fel/xLV84dqBOpFbM1LBbilGg9i
qKNYx0gx/KvYCvtg26Zl+qgXqv/iz+QSC6N5KjXLevG3o59ZHzGPym07yu3Waofgs1C39VCbnyUV
WVjmVPVuCIbiHZu7VW9E9iPvkSdMHopL7UvA8wPEG10fKu5X29IRFWSccdZdlCzjFtjRxI8I8JoW
ab+E3aEBTC20gu7lPqDRas2rzM7YDFgKXrplwYUxeQ3eyJ7YFB0kbItLM+O2hWX1kWInPjnoKqob
MBx1id0VF21ZmKB4j7aknXOrmh+JArx3ZTR9TtFS6NGi54ADBXIvVd/jeZg+xzoyVuPSHi3t/z3e
Brl0H+/bPsehPG3VBDbAt3+Pf2//v47/3+PF56rVgHLb0dd6bsSrgRf2WzlM9U21dHVrLm3gMuqb
6Mh5+f1qE0MARTa3cmn7a1+enOCsJGcbqzwTxcJY1JZO1cgbrozsnzYZ+2gn1zf3YaJzjB3HrWv0
BkH5IGWtgWASzdeo1EOwtvitez0cGy8bleJBLEad/1fRv6qu0lRrNUzkU1AhxOMmJTYgtMundlmI
TVOTEN1/bWeV1/O6Buvx317Rft8Ue4g22HbHPKKg7d70daT7dspNbx7th5LT9a3H/gMimfORoGfi
oirzveOjJVVH63Eye+ebBoCOaKEzPBi2jeFoAm+lSOWI7CtqYoTH+6aUNprqzG8QGYZtx1EF8PQV
WdZefEaYUc7XV61xxgnbufidQqJrOTbmFQ8qZ+2FuhED1wFN26hNOx7UOoTZvRjuCEedL3MdIywQ
5/LyJTrEoofVvbYpskKJ3lt7PdVL4Dqtf8usRLoBiO48dedgI5bMM0wXDXYMEHJLd5mCoIuJx3or
VVm/5eUPLL72u9LbTxAjw1sU4wSfdG3/EDW9spPjNtv7Y6pfwkDFE0Mq59c0TH9TdJj9ZucQO/iD
pOvQsbD+veEns9XGLrhURdPcimWhyUwPwwJc4jJAUxcpUkPJhtGWFyVFFw8yWV4PTtFdxHgxDIOn
NaaREwZowGmSxZOdknm8ZPvkFgDrwFetSa9AhzCIMDBG0zp53OCDVl+MoEu2FdKac5IhqtBGfT5Z
NpXFqOPNo5UN0b4AZXx09MjYE/YoDs40D4esGse9JEflMdMKjH38PjoljQ/iabDsU1JOeL3WBEmi
LvE3cdvKODDI9cZ2ihGhK9BlAFD9lfxEuU5jq7v50J7gBlM7yB2HaqCq75/mDqsfzJ3H58gAj9zp
bt+FBKWCQn5pyEGvwlHWXkfbhuUN9/QN75neraJpPPv4UIGgzlOvmsIIEhb8OJ5NCD78dP6eNPba
x4/snex1A9cmWrT2c/RELenvyJTn71KifSfwi7zcCAiUB7a6yVoezv6gb/vlCHaMfwd1YCUWDyMv
VOYEpJMSk+8FdYlqp39zqDXgFTAbjrBRx2uNkfpC45+BrtVnx5g6UMj8AngzKndZowCSAd43XmJo
LUzKx12uS9GzLznWxVJQ0woj+FDvkdwZ/rDr02F6103enRQleLYLfinKlBdgA+TxPaIAcB2UQ78T
e6lxsq+1QTnkljJ4xBKLA4qgmFfVpTLYcDDk8Fv3q0mfACKKIWLtj0Zz6RGNf/fch4+Z4BPyAffj
iLaqstGhkcBbZTgGXoyyxcqxlbrXDgPLw+jLGfgKTkkGb5u45YDSY9mEaOesp7bA53LZVPUJ0ZJu
FHux6ae14qJOjF1MHhDJmRYvBctCzUP8nkp9Ko+jk1Q4WLAmFvcxYk204TTO6EalRGnIqcb6f+w3
A4wqEaj/17HF5h8fbeEjsGcm5P7Rdt9FfP4YlfMhS9+bKQyfuef6bhFbxl710Vb0ufYkO5a/1YZQ
Ws05/2bLKeKrWRU7sSV20jXnqe0y52wY0g500XxxugZJYZu3b/1oVa42WMG3NpCeERQ5P3VF2eQ2
twM44KtAydWIAUB5uyz+TTDjATpI/L2K6pjHTtO+L3b3q8ToyjNx7qMMxP2MUKA650oVbsCZzm6i
y9X53iF6mWD9M07HkqdorZXcvVIig3PzcgSxixh43+zN0XKtoSZn+Z8P+evQ0pigF1L915QaVYCZ
y4fcDyA200HekfyKD549SNapGwMMiLAOxfFF6kMkJKp11SE5XlNzufsqBRUGemh/taH0xVIptXcW
oYKzJWNcEsug/r82lzacuodztCxEGyWYyhpfNLIgS++9Q4wTbVUtZxt9wBVAbLamlq8jsDBeF0+E
96v6e4RwwSnk+kMJJuRvfTm9WiUv7fXU+E/5nPcepWL9Te1iaJjWmD3YGlCVGIjbeTL6YVdQVQvB
MaJmH9uqvZE6MEGWu/hgydElT+Vqk/Gue5Vh7RIxIHqdGrVEYL3IXvh24YqYt/2WmBBQjFnXP/EU
ffeb1PxRGv5BJpAZQMJB15TUCVPpl6JsTfB9BBlIaHS/x8k5+Xle/NCa+JukE6XmbkkBPVVDhtHj
hqWDWjBAemZzNrz49dDANOcFQvSOVlgewwwpoOjNsfA8+f3cuKI3TsMMz0uYcqJ3as30Ukv6Z7Ic
iYxH/pDW1ZPoi3WbmBOgJebk0UPZytIlxkmI9cCYowexJhZyFnzMqlzt701iDTfU0Ivx8fna694r
W5m1jUlEuaLNakJwk3aD7hQ46Oo+7v458pCdG70wD/6sMnaOcaVCifQ0Jk5JisgneaKkytGxO+Uo
o6NCsx4p23QGFSM6xGK0oQatpGVMLUlTtbnvo/jSj3IuIdv95zB/DDGsGA2ZOPj9aD02Havemkrv
67ii209jPuKPkbMpSSvssHRPMx2EYMvhpaFGIoiC9Y8dRcfXR4ovGGayv3F0/fWrTRPf4P7hk5Nw
CfpWJ++bsPX+17/pPvqf4yo/swBuw9d3WM6CWPvjyy5f7us7iZ6vD+3K7CEG7IpUfGu0tnwslmFi
gK/XhHnEqugRi0mcfrGq2x3ohuG7Q0boLHXDhtkGdmpjc26SqFrVGFgEEVKzoMm/GUUzwdCjprGX
92boz1vL6X5Rljt5KWBFOfrRqwnWkbqJH4UDH8wZun2Ytj/rzHc2zJmONgjTqFIjTzGnBWXr/DAl
LLLjzpVqbuSAZnVw+LZDjLHB3cquk1feM3eI8F70pnfcnp8dXI/pufYriou7FyUYORgyP4jYyaWX
m5MVo7+sqHoioLNOiW4VuvotLIaTRNZzKrBEnEAwlEvCr5BIOiTofXfoiHlNdZJjJCm3uk2kqxzz
ylviZ3St/KPOXAR7uaVpGHtkUmly/mpTMHFx52LI9ve9AiJ5XlaDXMI3VbqKDjRo39oZxVXV9kg5
56emempSfbgOTIRaq4aFnvNKPsyUjAAvi/kiwYtUYrKCQw62B1VnQXZoR3dEaqo71Bsa6aVXRhzA
lsWU+rd6QMefFUcrGAyq/lkURItXaMzGjVrAGhNtOQSG7YzLGgHTf9u6mYkESFN1W+GiV9iG/5At
C3AUTmlV19YE15S2cHFG5jDXeVlEqVbu7MmaXLHJHUS7xtAoEAw1X0339sbU3yKj1Q6iyZYqFS7Z
OGMX2hRr0SYWmuqrpIlgNoohf3RAzNOm5uuDRbOhFuR3pyLfiw8WbX44uKbTal471WSsly8pOqNE
zo+GCYBwaTIIq18sS/KGIIxvRbkuEARfW0WJbuTMf49R5e8HRTsDIk9PI2ZVV7GwZ1j/YK2Mzb0t
nfocEzfI/IksxRKSRl/D87o7JEZiXAn2G1/7dpG5ngsf96OwbXDRsnlp81M8hmajtLdf2zgkVZu6
SPUVdb70h6WhHpfJc9zYD7PD7KCfK3JFVadfHSeRHozoGCwbWhT/sxiN+qMjanmY9HR5LUTvg/sf
hRn3cWMC5SidufWKA1lyYeJdEV0xvOsuZTF5X1fUXEYBtcatCxW5eSjqLLjpBMlualw8lX4wHsUw
sWBKprrYApU7sSnGKlDWPaOiclzsJdpQVKRIEpIz73DjypED55rmmnOFyz0fNK37DPwaSsjSrlpZ
j5NU7PqxjfJfDIOAuSdzH57FCGZ+VzlStGM0c/0VU9TupMAxr4hFrSsOYtVaCW28DMbZuooOpQXu
KZckZ8Sm6ACYol+qlAkjzhsS5NiwJZWsaas+4v6b9MbpPjYkdoqZWWNtU7WKN/ZExQQ4y/BWoobw
sGdJ1poFGW1ltZW/0RwNcjj8lhuo5+imtw3aUC0hfjASD7W1FFOhxctELJi7zLhl4eapziOzjTLA
Dk/CLMRfSH0+4OF/1pZN+HpveYuXH94aDvV3i7WKjzn0Qaxh15yRvz60i0qoW0oYxZpYDKJQclnw
UkvhpGgEXdttHZWM9xgDfCmm5/Cr8Gqp85aZdtfvsjoTZml5i12ED/cFc2SkDmI7E6qHXs/e9EV4
1C1Kmnr5CngToTwyhf7IqAC7QYMkKAB39yAWatWOMwZH9cLf+M+qmjo/okSFgdHkYB9Fd9/PKETF
agx2BuR/EpPmAJxP0g7K3tcZsycsSBI4I7FtkkIUZ/GrG9jLcYnKbGGfYHeAwgz5gr6WJk1CYtf9
mjr9pw8tIi2q7Yj9l2coTwG+joei698tTusxwg5s0yr6ZzjpznpcqmoTDlM4R+442Vr8vfezLdbE
f4AcVrjWA86VhEvaUe5Ur04Cfddi1HYwtaLcm7wkJFVcu5LcbQfdfEn5qw1jRKGPqEPmP8wloNTM
yW2A9LNkeHGNiHkRpeVLxbW1/LPEWga0YV2BBeG52yuHBrJFUJkkurQSEl+Sjqc/TgwSZc6b6TQg
FC1lJUmZT7yfgFsVGj/0LJTWmnEqhno8NKE5fC00PRoPvrqcuWz6zBS1OiD5rQ5OXgEdF6u57fTK
WqwK61WxJhaJ5VdUOznQMJba+WKxYym1CoEOk47/9cIqHSvfRxkggEUjuvyZYiH+4Ptml2mQZRR8
M/1FwzQvNYridBRCcypW25mAV55Zk3f/z4jr9L4p1hxlwN4KAS837wJOIAttKfu7L4xOD7edbhyT
pfZeXAdiES2bAymOzRw1J9FU+gbmDoHNbETYGvTC0cCUev6/fVE8pkpT4z6q5WjAFtXY16rVqcM+
AfKFSJ5zuvAhKh0bA7EQm3EEhViJpN81U8rhiDFk686N1eOKIsXj0bILT8Omqy3GyQ0yrHVD/Kk9
2a54i1Flf0vs56eTjs9KuYB1mY/gG1tgOIeUfiJ1vlazHt1ocs6KKnRhlJEoncvwZFILcw78bkW+
vXGHKbtkCo+I3KkMz4GyepSrdsUtoySFTmSxrLo9uIHl1XaWb6jv1d084CBk2njSWm9t3eYbnSQM
VexdjxdLE2yiFiNKPXelPiM/QpmgxwOXm0b8oKuKuZqUSVr7UostTK9uYP+Dp5tfND3d52VJ/A5L
oqjRP6qhwrNwSjfgl6K1gdCvaLtTGNSyy8MRZXJYFF6DICPsToBfqSeJSelKMqnXICaogpZqBZQt
2gzV4hHdalThEqIgOb2aS3XA39huvBJERWMTa+zH343FibF7B6sU9p975xRMSbyKMNjy81iGa4pF
aaQQru5lwLdaDB0f08yq/x37KLJlKqlW42zYWx/WjVS2u1YNOQlw6CLd5EzrIVrxZtCpixleHXsJ
XWIEyXys+Wnx6F7uLYoCO8Yy93my1aQJIbBEvX83SFtmFPOK/OMnk+dwbU/o90vJTGATUaZjz8w9
dbQ5Nng0yjf5w4PcmXaJfRtBIO3IeMonimlxz7BxYJBz/tElKl00810AMNgObBmvrU6HOYXqKZR+
tz7eMvV4Xq4gNTbbcxrOvww6V3nDg7LiJVuy/Euhdj+qDDqSyk90pQw9Zk3TQL4xtHDMkWPdIyB6
KpIGB1wTnRgKbi8lnKDpiMLnRE5XZrsgRWAtu6Pavvk8Lzwory6+zPiDZqRwbD7LrJwIJsTcr6jK
mSB6GeeukjZZ0Pi3CeL6XNnfyxRXvUAOvk29tGltXgQHpfeWCWBvauGRWrmN4YQ/JTisbjHiTayM
87tTEbAgAKlIvywsEuEaadFeU4jkObF8g7hgr7Qp9fywf54Ue4MRLuUjIaVYki6TbeUNSUp+JJXS
beZq7LwpTMuNZL+GUp67Rpz56zrNic/0+cYwpeI0hxxwaIkMRoryEIxxC5py2nfyN978w5UzWf26
q5+aBKvWGr8u4vlr0yk/lLYHzwIgydYwPW77VypyNWBHcbjCxTNzmQ0qqxn+qutgmOq205i5sRXu
DF2S3R5klxnrr4DEKp0iSTBfKfOjSvbyGPcVG2KorHQ7RQsM+qa3wOm/+UFVA3Uqfsbz+6wmwNfS
8AfFuZnXqC9YKL701EuSdYGWOhwdkKlLbqMdO9sj1jZOnUXIjCJg01d/E74BYWJ+xINxKUaS9qlz
0lWGZcpw1mRm/9zT43WP63BbNid/7jCQzact9rwm7rJ5uJu+45xNvPo5ybtPpcNQXm6nqx4z8+/m
BddbEAjEGp1En84dOgcy2VEzDNgw4JpY1UUHECz+1nOS3LrEFFjSpH05MskKdaVatVvOveylFgF/
LAWOWrmpM8O/4W3YrkntxKuxsl7MMfO0vONGIIGhTdN3PO5TT3FIeDd1G7lNk71RL4rIseUdekwi
/JKo3jRrjIQXn1gqo8d1I6WvwPxvoNNst3nrTQh0VZSgux/2dqT+LKTkZxapP5pKwyywhswv8w5F
hHubD920sTOSBZFCLbudUkcUTsG7QhR0zID9DVPxJMfVpVoCVfm0JGJ/aY2F9cLAFw4plW163YV7
V69HyVzkzuVDH8ZuVJhES5ZC3SoY94XCQyGjRsgE3gfrhbumGaxiZV9n0YNFIYZbpsUlS4rfmWbt
q8r81kS8eI36NbTTzNPldEehCvEgv8WvZfDR1dvDocXNLABV7VVUoK87LYbIM/SJZ0q40atSO7mS
kY+er0k/bMhGod9TiB5pax1TKbW1zO001s/YvJGGzvQtUYCtMRPJDPOXfJQ3Oq7eGzs0qR+mZiUy
uMyk4t2Ri/jQr4LQXhhij70WQhtPX6e5TT34M89hPf8oRvNNLaZbb67UzKw2ZjCeZ9CciQl5rsF/
UjHNcwHG2i4aOIOFSkZNb/aJ71OmbW6HSPLsCK/7jykqP50gfTbL7jSa1DTKw2vYpruGGpxk5JqI
22YDkg00TX8KAQdS0AYYrU4NLyl5A5dqT6v5fUKVN9Jd1RQDQdwJZhx8aKABeFcExufUjp94U2eu
lUovjQ3Ipo3UjyZLfgzg9LRq/EBf9ouyXepite3cR/tOz54nZOSrVC4eyw54eQSHqU+oqOZ8POmY
iG0L0gDU/GnEjpp5SwISmFqzD7ruhqcRHoI28fGhtX41egOagicsHttYvec6yF8Ayq6kD1heyjnY
pvSktvktAc3jKvNgrHXH2Y6ms//IGgB90Ib2xWi08PYTiuUnyiNCfDRxYz9iilFc0A1TwmeBTVf5
RZY+kR2iwq3xQ87aUyIP7x1file/t4giDEif6atTS0fufE8Ul5Vu11mc+uCi4ExfGOq2jYfdWPib
ZtcM+abhtHCT4M2f3OHoktuLmP8PoICt8hIRpdq1+KnJDcZio3NKClifnZaQT8k3Q8Svd7D9X2mK
hXJCfVo+1m9m155Up712drrCz+FWtsGnkfHeiIQM64Yh/bDQ1MMnLfoVqRlcHnSsP2euDTICYONz
pg21MjCjGde2JlNg3G113jP2Dm/LRXbBerRmHhDJxKr4uXRvZktQeU7t0YXD85DGY+NWFkRAWafg
SMuC58JMf5XtWLtZmw5e5XQ4RiI6rEN538vOo6UxiZxCyNl50B+1hll22fmfXcvvbu7UjQnM22r6
s0b0DnJK4oG4M6WUbGjlgxKldgrk7hsMQgqdAkJoGrHDutc4yRanEcuTmRu6knmdajkI/m3b7eMh
87KnJoMR1SeSvFE1mA1NHT1iAN/6sO15wDGTvDk/5bHrTgogMt7GjJ3tt8+SPoHddLpPvYU0PkkR
dS/dZ904m6AHKdpEeBQ7ieOlhAhqEhwphfFeLkv8eJiEVXq8qgIiAp0sZ0Ssk1029/Yek8k3KwLe
wxO868ufSsvceBr4eRbwdeLopEsFDnMDDMWYy6WKHhVuPx7qJKqa8O+Zo+oURMVvTEZDV1c60kra
i9/YGJXk3xXIdfZco5JQcATzIxt/zvzcBdXRZLIYtPmld0ga4i8C6uqMgOiVufarTdJiZQSLV4Q6
/pgM3gASux8vtsOjxpy8xO4Wh0Ge5iYGUnEDR7V6S9SKX8ewMutZfjD6bGQyniaubjMHM1PqNoLo
d088uz0axULIMkZ4b+PwYhTDWlGNkYkVphmRBdvB7K7SMJb7SEquWsCEHE/aXDXyrUZkqqrmgQlt
2G8RaWuNmXkEhF7MMPgO3wp2akLNXqhU/AK4aKTfBP2+RUWy901txBm4JVt5yUowZiDudTel2nY3
G0HtNRAxnSFexbNxrjuH2tTulyEdsFo+RRiz5gShAT5Se5eUa6SM17jX9Y2cVx9AFg5dPkN8LhZE
82elY1w9Ogpi/SJ8KXWLmRA1UDZBAreSA+adRQRmkhL03N5StGRgDWkNq9hE3GNOqEKMb3EHArIf
JjzbTXWja9OzKpun6n/oOq/lRpl2bR8RVYQm7QqhYCWnsT3eoeyxhwxNDke/Lpj3+2at969/R2VQ
C1kSNE8/d0q4AiO+4VQQKgEq+W3aQb/NWhyHcz/SrH1sje/zeAdz5kcGI3VDLkjl5xrfE1HiV5QY
0EZm1usWWqV2Wlrw5quCM9/CbfNwD3nTm5Oi7SwCjzauqTyJUux6DG6XSarc4IOKFGqCQL1f3OVI
/0iZ2BTjhHXgzz4yPnVLmXaB3mOWjIQUR0OWp1mGvR0Voely9pcK2gEKE2ITI/Qr1PhtHOGRlBq/
DastNtZIu9/ENYl5kxaiib2grj7EjqrjKmdvU1JON4rLWWKb+gcNl28ylOWpT0GtdYD7iaiiVNce
MezLt1BlEFAa2lZNS3N5gR/TI97qOsC+k+6FiS+tNo4HW+sd6oBEeljNNbintG+JVmFH3Z6UmLOt
rMWmyeSPJCuQI1l3GGNu55L6eWhdUn1pUmysLNoPJI7j2jlfLSjsUnxNmvtL5nOyhcgmOU27B7sY
ftrN8Asn0cM8TZ6la+/lGJu4JQ9Y9CK+CMbaxJ9kKDxwEFWKpz61H7rGQZaR5Jfe6QBQKhUg2/2Z
mC2J9rnxHLSPnVCx6sZDlAQxEndUO9iOUXHJTHEWmsWlG7bkOYFj1Kp9k6w6+rIYtlGs3hM48kPv
ScV0u2IXRtNjFJg9XED7AUCFAJckwLN5fnPcR8dSIInoixdf3o5e2yYU2BSY2NeF20QvtxMutsSc
b/q6A2+I9oosLkX2A9s8F7AzOHBOerWMDH9MNFZivcZQPS58RbcMz7lrQgw7afrBXSAb3O3gnBS2
P1Tqm5JlQC2dvg9GPPfGgDC8DBu0yu68sG9/RRXUe9M4Ul80RUaBMdgbk6qS1ddwU9MjlbSJ63BG
SlXselrZW7wNeQiZq3gB3NyiMjTPcZKvyY7eInDKaepyT+nxBkxcfTra02sp4swP9H0mAKQLdKho
UEPfIgemFN1bWoRLh5qVf5Dwq7lW7XFDACupNTqt5NUp+wQR6WSlP8aRu7dJqvdODpQcvdUCEzbA
wxEh0a7t4qH8JQMyMtJIXtsw2hkEiezcaTzJVP/MFAS7UYLz++I3VLW/YCT9ABAvdwoclU3FFe+7
is3a0OVSGobmWkw7FxfgaaLdDp+r2gZpiDtbiSywQomQgWolDdq/LKAXEsdfZZCdVVvB1DyRJAsF
JtBT3BwiDDY2kJbsTV3qX4OB7VT2Q7PsYh+W2rutKQd7HumfuLB5DPlVllid4tf9hd/MBxX1sKv0
6DpjOYyzb5p6pMHiQjDf6ogI1/uRuymXIoLD4gNKDNTv/jf5ltfAJWI5Zo7SCDrPe/vF1cbTVGNG
gs8cWfJGfetr8VHwY2GJ8hCnrr5XlsjlSE7nzFRxfY+LbhfHrNNUan8phxeuUWggkOqX6dDy63Da
8zpQ8C7E+DY6Eiv0I9V0ZUsC1v4FIWmwGaoA9tCXO75WjvFKb/vZzjuqTYip5gzjjOhqpBOnLHVZ
pjJFBQYFL9cmJFt6vVUNveanaunvlQaXKoczQcP2seTL2xSD8aBkKS1DYbz14JZaOPRb0n8WPxU3
PEemeA5n66BlFOgiJJSP2YkKAKc91rCOjndr1RkQjXESpmF170bhg/xm4g1AfgaUlWPUP2SClZpV
o6dJBmJRhPoW1QQ1THpJHtTwjAFptoPDdZ/Y/RlYAaGfkl1FFrZbFoHnYXFunYwn7SMsnA+7a14a
lRMzNV/IvnjSrWIrQnIKiQDGBZwg2emuqblakHXBED80hvrWteanYvf0lWG6NQbZdYlKMybh/m/P
sYFioj9W3TWt8AFnAoAGt5g3az+DZfHqKOF5xqkQS+1zqlszjbvml6zGXWUrLxmRxBs7MgZvKCm8
VRM2Q8DZQhXTFaWLVFyoG1Nkd2XQfhYCCUXUzZhSQn+quyc7EycjtxpPVzpqqgL6vYpB9ZgoylYs
+bydq/lIwYmiT8pfUR4dMK64q+Nop6bmV+TU9KlqUECSVIlSjPf6JK+pRaBoXWVH2ROZ2qnShxX+
kWoNdFGdhG4z9pMU4Dlp4b8FBcbBps+/cOqimx0XkISHc6Fo+DtZWrRB9BgMxmPQIqEIgt9zoTzr
RAmNVhk9K+k7nomFOeueEqqwsQb9OuE9tjVa7ZfdtUfdjZ/KAWQdBeBXGyxfdpS9T1r/mhboqklb
wP2q5DPHw3VKh0uZQM8Lwg9KiA+CVaONXfY7U07vnVx0eSo3ciV3YQTOJd7jOmw7avOlUznuQfGi
rTHRmlVjnQB4nW5C9O6aJFKkTXHOM+KUSvMxdwYBgq78nMPhrFZYSLvFRWcKF7azb8vS8fIBk7ui
9eMhfouzWni/K1P+Mo3sM5ASrqVePuS4NbZ2zuRi1aQtmS32eKe5GPyA/HhYTmi1NXlCZ/SkKz3k
dJS/qCwO04AtYUQ2aJKoNPW6oudshHM+C2OrgqniwRWiBSkGT/XaeUxISozT3RzaJxSUH5ao3rN5
vvX4fAGrWReukFcrxa1N6bZuUcLBdMK9XieePXQQjhXSopL5injpDtfaeV+Zhm9ib8D9RyOPMvMc
naurn9X+QKYDLvrQwEenw2SdDyUN93G0ad7Y9FM2BhUdZ3FxMbKXTqRbAlTv66h9i3og8OUUnCci
piCWqLvQ4kRBP3Gds2BPR/wtsNsrndtbgFE+qwR0aFml+aQQnTKRP7WR/jMfLcFCL6KsRU/luLg8
iZYbYxE/rVSBUKUpQ/NYHliNPRGq/Sbb5Ber32dUoO0R23wyledgi+7lzZTnWgY/KQ/gY0SUKAGN
+rMCkFNrhK10k5n6Tq4fYBnR1ksmg5KhCsmHVM6lLZUra83XMae3O3f2jrzsYlua1sCafnR3+YwV
zSyy9FDUl6JUAAg4gO+kyi/WvZsJLYSIA+cwzgq6yRzLSkKywtEJ7/p4YNGIcwLYvuLJxCS2eDL3
U5Nrd0oGglWhRACJsFmoOZGKPEPbT5NbHZHHxZt6IoNp1Iz8UZkaTOPttNmvm3/2YUOfcF02WbC1
kXBgxC917lUtYeN2XpJlsKQ/jW+OiDHjJsDCssfJq9zpWNpI0hE5vVv0kTUB/9Q2OuXA59nNGoVq
JwI6fZjYs7R5mbO62fdU6PXAPayvaUDG7RP5wh9dmy3KLu4+szIchda7ezv4bZPZ6U2Z9gGPjHtN
A90tUUVIznH2U+kwVC0NSntr0L6DwuGiocLOg+DTSETn0SJyttgGCNfAxFkt+EwW05JT3cXDUrJF
yimy4fAF9q/I1X/1DfTtiUk46IIjTswYpNOxal391U0x/TZ3clIu1fJ28YLAGBb0qQHne9d5wT8P
28OCZIm58PopOc+q9ZjLm0xEv0my4akIQZ8zxznWUtDStG+pjprcdr7q0cTEP6zuJzN7SBbowFVy
2oZjfRJqOHhNbXBFuKTAoyq7Ix+j2FZhNYLht1uK64HL2jgWvSBQx2T1djDCSGA2AbNDtXAk0GyJ
J2pq2Dg0hrWfmPJWJ/3bmC9Bi2PS7wMj/z3Ec3NpcdoIaW+rJitlI3S5wU4G+IBh+G6kvsWTfXHD
33pjgMnW5KE5LDhl7BRMj8lTPrwERoy7kMMaLQqNcIPEejO2eDmM5eg5bsLa2TaHDZjqPolV7TV1
ma3xjmV1S4tlzMmH0uKT6Oi+WL24ssZ+ttT8tcmdzFdqEUO0CN/wGEHC7uh71EyqB9GDaXAhHdrE
DtE5pEnVeUvb0+91xOo6v7G+oK2zQjCkmaZ7gkx5lX4ywMJ2qmN9zCj584FWZdADrmChgsQdxH1o
R9ZwCrlLTpE5XmpZGoqm/lnLMARUDSxf+lJCq6JhZcqvNKnwfimGQzbRZ9Yy0z3q4tjmbbeZQoCp
Zqb5ZNvpR0eTj7tNqWwKSA9NVkbHMOmXAlr/aSJx2dCtDLE7Get7Nc8BVnTzs1ygp+C9osPiaalC
7dqeG3qW0GTruxBpYEcx8hBYnJVFSbOzU9Gd9NcefZ0HR0X6bmHikj4Be1hLYk1X0fGL524AL+OE
wRkh3dcRLhWUd5uxTruHisz0bUO80WLIf6IvfwnNyss6+jYjjhraQFuTWkoek77C8YM7QlSJwKu6
WL20g7rLqSk3k41yOp5JLBfqzZXC2Au1q3Y4RB7nKrE3Vlr4kU5gyxxycwhD0ZwG+u2pA8E9SccX
q4BkqrY/QM34/YsZ6g8d2SBukruspK3OuhWf2sQieqXf4cWAi0RVxOfWBj+tapr20hgVRLH4QWZu
7s+twc14aN6w6PELc6k/S6Rxc380U2bSLC5fCms2DrZewmYW5XQnmgUTqqHTEL8Bh89Oa+rajDxx
tBu+iDgtlEEgwG5oBHKhscyyzJc8q3PP1orAw3KlgMuJ6lUmHpFtBQZQyyV5y0beIp24hI2sNj0h
xJKnUJ1Nkby2Ft9toLXWIYlTCExc9sh8XmqLT1yZvCV6IjoxocW0BiRjOf2r6ZoQi9P8jNXneArL
B5UWCmdUsQn4VfwobbD7bmqWe7y3JqcdQSM9qDNVlg3W41uOLL0k7A+ChTvxwjkRq50o9oDFBh4x
O7e/lBHhLWhlP1RLtI+5Hvh9Mr0aA6rL3u5/NAFaT2hA9b4giIYpur2N8cwg5bcgJYi2TvgpDavb
2k53F4Kh0jh0dYxRwom2uSW/8G/mK5qS+17tFMKnHRQwvUPsRoEwoZLwaXU6dDphIx0JmwVnshlg
t8aFhOpfXsTUMt2MhX7EqKScKStMzjkhta8xND9U/Xc/zl9YzxBugVG4Wd3PjaXijBPQhw4+MN/i
1UK3dmqGggLIEPeaBpEJfQ9l6K8DGLNFik8S9X4TKT/dWjh+p9UErsVpeQH5s/1sdkjHE2A6wF6e
qlHpsM5B3EvFyrp2j7GP8PDESLfcto+JEUx3VqCCbbD0EQWUHDssx52CFzw85KdWydRd7dzjcUFh
qE4v/agd5kalKzzWP9oeRMQaWk8Pi8YbB1ejUMxm/vvwEjXtz8wCIjN+631877DaZxHMXbHvR6hG
LAe6EQA6chVq9kONbvwWkkeilIRZE+60HRrlqy77n0ZIrlcWXNIObqXovgaHhr5MaMHDrnxuaQqQ
9+bi+1tYND+MH33A8jDBvcFHoPOhLOq1yJ5Oo010QZ4kD4qQuOebE6fcLMtNCRVlq/Ws+ezFE7+R
xbdqDJ9tr1KxWMNBY+7ZL6bbQ5l9wt0gvRL3U/BeVsa6XT/yiRLOqiih/WJm+wgLXMiG21RJDrlK
oHMdGPdV4yZ3ZcO5bVTbkC95M0kXeiAguFa5ph+1w3CVjm/Ant06oyBto/uYpvLGHTahCjY2QiKf
q8sCHojcTcki2G1ZdxDaBkF+ll8JIiuWCsmTrrqBF1W0XqPSjPmLxkkWlt2tsFDmKr/otQ/vSngA
fVWxdhLXvgFmm8fil20v3iyCpVHdQKzr+VU0dd6H7tzc4uXBpPuWw6S9W3dZWUWUEZ0HmVp82maJ
oAnGQw79EU6uzlxKsLqjuLj41/20lRXzcCC156SLE84D9bXBXmKr6brthcbBsSxzK2b3NYwjgcqN
nnbZ5INfByxk8gEdRLKpx7I6VmPz3Nty3uuJEft9nV1HKGNgx6BzRp1Vey4ego2dLsVHeASrBYmj
hGOORaWPTQXdYd+om+7aS+cxK/hCiznb5FKrr63bSjK8dw43fUfiydICb+A6dquDiSY/bcY2Gj+H
TsNF3AaWTzrtxbBgFsrmXVY4uaDoohTKfbe2bzmI2FbOovEoWv0A6WAPxIpnzhK0MXwn9bQNrL4l
vvAurbtxh/E3zMXg6s7hJbRYq7As26W6jLxBSenHaMOdRv4ARc74zZSLeZTt3GtG/VB1KW0YK3zJ
JvBPwX0pxEG6VqbfI/nBSWBo19g0+m1b5OFOyUhGqDTnt23C0czbl7Htg43ABtmzJ9Wzm4n52Zi/
xOgcaoOY7OS3bXGCznn2qxrR1qp2S+2nEGJUTOFpMOSPOoVM0XJy6c0zOo6TW8PwCYPID+IaF49O
39iu+LUoTijEcSdpXN3wAt0+6zCvM/AXvw+towvl5w6h4g9tiRkPpQLaXvIF2OKryRBboiMqab7u
xsDB1CbJnl0LnFq3ySjCC+TOKqdbb4AemCL4Gd3DQGFW8YJh9jsd6n5fX6YuzfbQMo5TH9yIC0H6
Qi8i1UaoOjbHDKfpNS/M73oeL0J0N6pUbIujUxowgrNTgRDU7FLRcXYv1Rk4ys1KIkE52+R0ToxD
ZbZHbSQHPR+flGnWLh1cIB0e8K6MD3lNidu6xreeGt2msJpXpWxn+lwpNwO+Nx1lZgXpqXaiUwuW
Rs/tQxdte9YIi00iZ9opbetum7n0XBFxtsQPGc4MXshcX9Z7bJWOcCa5laeqjr5fvmcWcWLBaJA4
rXyHZveRivSzraOZs1/fDxW/i4gJLyRvfWfNzXto0IRMkkVOn4CgGWQ86aUTegKLMjoMILYmX3Nf
9zuIT8ywd0mb/OD3f7Q/a1m725B+AW1amv6Nq26UgWWVGX6PzfjY6Pa3zNpXZ2qeQCECT08UfPJt
grNcHKWqgOWA0Bb2DjiqQmqwJaBkE3ngbLp8rljyq6DOdmCcMEr71ILB8aoCntiCZhUt8nxWatmW
2J1jP1qYP9xNxrS3uYKKsNznTNyBpbwZXfwbc7OCznM17ksVWhvy96j+LuzmlZwputFFeavETgu4
czKn467sHnLR435cfOqpAzd99DsnhlKnCkkuA7pTucTPKBMEu0D7svVvAE3Hj2b3MkJJ2xYa1ghQ
r+NKhdPrRnejOWubJI4uslRIrTTys4VaLS2qfN9OpupDmzOpLgavK6y9NowhbmOyIoKletQ5MA5r
XP6puKtZlIYoOkl3jBBeu1XLDL+fZPIdldViOtUejULhc5PKKSy6OJS3LMKWDLRpeNHmyD3R2fDG
huxxx4w1f7SL50jW90ZHEAQ21fwb8XbI4bo6dMvRe5sXK2UpVAGXe/GkElxlpGc89R6gf2P6N0oQ
qxEQYyTcCebUvmoV6Q/y1s6qdiryfjcUSritUooy2RzKQqNupSccFzG/3lj4TjRf4pwJKIiqwldl
exc6BLeHKrELMI40V2l8N1OQK/dv2Vj7dd9QArThvaJR9A9F+RUC6FUJYZRuqMRbZdI/rLa6CbU9
5G42+a1GvZu1qUU/yEAslOHIEgz3bWh8SnEKDWZNcgJt4LDfLhyHUpjI3Hv3m4yUD5pfonJeQFD2
IzFwaFpOBovSKKSMGEP9hmDlFg3qLR462B7aUYZZvtNoD1i5dT/q7kLloRyVFUGKE1xXWeuvzRg/
w7CkHMWHymx7hBqFdS1m4ykwkkfBnLJz7G6f1vPeldpdwJ0csajXlQBkRFP6SUI3ksTOJK43ejUa
W2iUbDkhxY6EF9PkdM3RcsdltJ96bWe3LVUJzUaXzIKNVLKzGOuvIOm/0gasIpk3WvWYVV3HRYPk
Lyjf9Mj6ikfzu+tL/Pr1raFmco/5PXjZhLFCxardij5pyQLYy6KmeabcjHJ+jkz7JbHHg6obxyqi
VFVa/Yz9DnIPAUen44ZoNk63Of/WhOJXquSGgTVE74qdWXGHVYfPusA2MP0UhiCHLT3S1H2wbDpx
WVu+zoG7radZ7KNW++GSw1pV7s+oWxjxcXRWBogUEO1IgcjHs5mTe1rqNLhz54eKi1sXlDcMj3qY
V/1T1dOLaUPEsKVtXRCOEWgXyMccIcPGnadz0bnbeDZJUWIIiMnZwCcFmNXZmU79aJj5R92QVaao
Nl77ENLU/tkVtJcNF1mB6TwNrUbBZm6ZckGg8UiAhit+pAR0IjfBXsw06o9C7bYKLNWK1NAx1m+W
ZpMZim9gQs+9k8FhueWBC7zORWpuRFSgTUfqE1TmQ2U0V7MeHQ+skWU3oXUbpTLus85q/AJOz+DA
fBzbk96BBofAKbXyCycHoh7prW6GGgdJeKm6zU87gJdnmca61D7SgmdujDXJfW3ed1r3kqu0wHBF
WhTpewVhd+NaFCUUigNqlQUGxE8qxnZCDSeaA1S/QfNeOdquq8W5s238UCTJkClzNoYWdklDs2sv
gxTtRSvj7kIDYgbWG5QD9JFh0yhyPOaNkI+JUNJHltXL3+uOskH/iE8Rt00rwAsyiELNq0212f/z
NAOVsfeJNaxu6y7oAOAQpvj59yDJECbM487om3MjH+nDVI/QxZ6kinnHussg3vVauerhz4BlVEaA
6Y7/Ntr+PRCNdFT6g64c13GQrceHsSK+fjnq+oC25BAhqAS25j9b9zVW03ow7ExsXP6zL4sdT8PU
57aOwLtrgu2S0NA20+Emxv6fB9Z2D44ohrt/7RfUBljpDABa/xmvVRYuFuIMTqpf/+7OiFa7hjCM
1oOu+7NyInoqMu9Zi+ykXgX3CZmez1UAcaqUQ3u3blpumS4ZcLMfj0n37NZhdtIreolFOHTcOVrn
gQwEL0N+03qFPV4Glcl3felUu40XQtY7rptJ5iZ7hA1i++fAYTCcySqkaba8bZ3hOpdqf4aub+W4
8hXURVzWdxpiIhvnwAlpSDB86Kr8wHJa8dbNGOXpZXD1H3ml8H+o6s2otOZpPY7GK2ll1NV5PZBZ
QOqrCjfYrc+2ielNcHpR1WTlw/pgZlW9S2suLayyosjrrBKviyFvvPVpGM3lA28YH2oymJnFlzF5
PEewrgC1/h4nbaaR9UCxp0mh79rWiG+02KNdOYzZPRD8whyQ8gGLOntbhnH/mGKpuW1wVXia6sry
AtQ3z9RetRcOVvbS0n3jujOH12jGz87OTPutGM1ikyld+S5q+U2oLHLJunh1+iT/NcoC2WBifBUz
RPbMKX+3IxVFDqYCwlF6vSqZOGb1PhipaDb1mW4VlNwcFxphJdAPiCam3OkZPZf7CCzkGyDiZLRz
9ZXV9oMNw/8zHpKfThHVHyprAqq3xv2pg91u0iSbdrEMiUZxteqBMHl8NTObKWgJXF73halEUjkr
FD99VT2sT2ihZjNJBNJfN9cn6pjmUBJmCuUOh/ozToajb0Ex266b7XKA0tYdvx8dHPX++x5kPZfQ
p8HRzKEqI2+ubXWnGBouxMuY9fgumOB+rMz+z7+6PlE0QbcvGjCtdch6/FFR4fn3EXh/WcFnQ5F+
mPuUuEgg0BtpQfmhq8yESFAZXbjMFL9VxuQJE4PYqzWzfc8z5aqbcgjBiB9mJ4h+V7n5AcHbfR0s
3SECuUU2O9gZXRW3OilFaZxsfXB2LF57rv9cBxc3+rch6N/MEiuXyPRRD/ADzen8UNjS+jlaeumF
4TA/ulpc7lwrx24nb/o72P3OntTm4EasabM1qlR9gVGYYJgU3Vdq+ljMun41ZI7RgmENQBNggV0a
VVdOHICisEyvKUunvYHXwiVNRbbvKlxSsgKAK0+H6ZKaRrs3ClgFhQD874SWX7Ru0vc424QXzdWt
PReKfU5ThAAlEy5X2V0B6WQvkfYfDDOJHqhGKOk02/oVZnf4SlhfLevwTdOG0+M6NDZnha7Mf4aO
ffOvoQYy50eVjO9935rMvl36BHsqOZN9th8CvE1xW6adse6j4bnvKzlE/kBc6FbWKqhfMDzkekOy
chLMvh7Pw8P6QLys7RnYSezWTW0Zp/UocUNDmnvJ1EZwd0IvG1ef8KjH1fjndVFCU9nRg/oOEPxr
Js0Poyo6/XD971vpYnuDTonVoHMoSVGBYzkgBkaX8GDgKryFtDP6676hdIIHqns4+jhuggkxbt1n
D8Z2mLBnWreGKMivWJQd1q31QOjT3ENCeh50Zo6xPpjCDAhu5hr6uw8+Zw2Ua+nH7r/jwD+2OtZ2
t3WXdJ0CS7f6UNZEqI9Z1m5VfYBdQQOl3SmJ4LcjDjLyUSOix1TmlF6W3txsbgsQAZad9CZT7892
U9UY8NHH/TNy3cQ4n1bT8vD3EOsTpRm2NwtIHc9pBxuYoblpwaQe1sZ9oWT8E5yY/5+doWmpB0Wj
xb++cB24PqxPoEMFDl5ePM8S+njqWsdwWYBWUW1ce/o/tzCvoLXgGvhO17AB5DHLe11iVGHO6HHK
DsDRsIvvQi/dhzhEeONW9NPX/bntPmH3oT65S7lbVchilKhjfFGeSokrlDmRNh1MReWv+7uIFdHQ
yVdQHBtzopF41QToMjeJnNWiQTk1NmfTZv2znUguLcYeK3NTOa276iTl2XX7z5/r3r/P9y7CtSxX
fv9r/7r5r32m7mjHvEr9waGHSu7VdIr06Z8HVW0e4o7POgv44nlkm29agvhAlal8B7T7MoW0PhS7
eGk1rT0KyxB7R0si380NXD/wgH8RpQZ8hsKj0B3m01DDl6nO4lcSLwk1ZsKElaH4jTGdHFy2gikx
trDCmf+K8TpVVf49SUw9u0Z/C81GhUFaOqzYB+VueD3oWo+tqAp0v1EHIzwEecHSukXa5ej5h3S1
n+STK48YZpenQsdmMLZnCAljt6tymb32KiDapGTaTkHC9W4FHgfI/e61r0N5p1V1tlMRiB3LLsxf
nGk60owsPrTBKFE9BcEpj/rkMRDh7/XtZt3hF6zG8maXeX8NQlCGcXnB8n/AoATTSuAGFlYo9thJ
fiZYkl7WB6MYu0slOui1poPFgcIqvYIgeTH0WIybdQxazuVPaNpo4MTpn83/HmIdnkv5mudZefh7
6MyAFiyUvvW7CmnAOM5HfFvc67pVpAjQ7B7b+3UzqWGxQE89Dk5ztQEE22NDBwR2mBp7ZaXUr1MP
rpoUovppz+DW8Zg1H2WWv0LzGH4R0XzpqEe/m95CklWEJNiX86Z0kAlsFBbySzvaDdG35CMMGScU
i9w+RyfeolNezOVKu8JhTtfkJiZaer9u/n0izZScHGR4lj3t7lv8ovTEiBsYUp8dK6rcXSOh+A6j
1Rwjo7tbt9aHdYi5jFs3q0VdJIaQfllrP8SjqhwLB11XjkqdVXqPiYKO+GobL0+vY2olUL0soyda
myZjuK3+Ykmv3P15ia5lXq2H5u3PYH6nq0ayhFmb9gOCIQ7y3/f48/ohyGvOLN6jgVJwGmU77LwW
HvZjmObFY7AsOWK1hqvz331O07XblBYY1B0s4VCu6Pe16jjnSk/qM1qWV9bE5rOKrAq/MeteNjaW
sgl8cpsT8bw+aeJqv4UHIg+qhCfY9obcFzZ816w1wh9xUNq+7DFH0JMRHRXyTsJzeqRuY249zxks
G7cMle8d+FrwXfSUpEbdms85x/IhyKbn0TSirUwyBEQwBZ7oZvojx7o3TMN8muuAxqmts8JEZMfa
HFN3Q7TJZn3WNkA6p9YOzsDzGIzGcXaVjVVfbRhrQOh1/FnZ+V1dJOZLbUgbTUWIHcicx69SoYGw
DLD/7yvBUhua6k70CV/kzystZixPTo1+D7ZEx92usuchQ6GEgWf8kAQBvlFaWwKRZPZ+mCz9lHCP
gA6TdyDaSXlmfmv3U67aV8H349tpajyUGfF3sarYz+NiWYQf76aqhLNvumCeNvmSwdDZk3YB6sxo
XOK6tewqYPBf5PLwZ1xbi5JsC+WfV6zPtNNEQvIgAiIIEbeDcfswErtHy+iiJ2nhWRFj9Oavm+sD
A4RtdY9U9osKCOOhvwPWfQzQBO1AOiDDMXA7QTJtH56sIqsvQzTkfppn7YseJ7/Wn1ozfsfmEH0l
nKs00yeCLpbXOFgVncTymsymp1AnonmZjQU+GIJvUfx5TeFm2kZ38n9eU1nwUtKsOCGpck9aO7kn
IE/wrUEHkKiSItyl3Btq0rB5qlif+vefFMHGVuniXTZWeUdIgUDHR6rupuHT4/JMjvoUYsKwMVWH
x2LZ8fehzWICgGG9Ps8Iaf1uJHG9iUfjXBZ66sdmorwikr8NnIVfZtzfi2YwXtEtFMDizf8zNMi7
21q6imi8l278z9B/HVXMKhnrZZXSRvzQ68L4oQa1fA77/7UR9x9ab+l/ntHc//XMv18jXTnsmzqA
hDJXPcnijTpyj0XxDyCqCn/9M9UwBIiXB+kmOEw6NxXfrlOdLuu19c8CD1qFTNX/u3fdxhm+vpsN
WtbupNwVZnhCMiL2GVDxHai8crfuR/hO83TdqeWjgy/yMhrQzy0266jO0jrzsA5o1r3rn+tD5Zhg
ZXaXbCTOGf+MX5+ZtPC9c+vo9D/snceO5Ei6pV+lUethX6MmB7d7Ea5l6EixISJFUWuaUTz9fGRU
V2RmXXTPchYDJAin9HAmaaTZf853Rtr5u5BbY58NDMzpeV3cBYVe3C2feAt96SimHt+XD0Go7z2T
wv2y68/bojb9Y9sOdu8NjAMJdtgLL8vEBvTJdZRbG7fOYZd0Eu/38vF9m3ak3PHrNstqR9jAWhTB
MjEyw/BJA/5+KopOMD49fzQ0FF/Lp2XShjy7kCdFN+/LlOGN9eV9PnWmdJvkcMyWnbE4Qmr65TgM
V1KkaVuH5sqjRvbDMXhxclfFOAj0NRVeLXB9yo/vABkUd6GIirs6G1084oG59kcj/3HFvlMA/N6X
Vqbprqm0mutlx2UCWrm4a/fNvOWyoO3Rhzm8cuzwaeQkzXyYKDdeCEOob5ZZrEzlrjUhLS2zhoVl
VMOreV5mYyde84A0nirfMO7S3HpaFvcx7NbOIkMuGYvxQ6tT6qUL4R6WtZotbknSnO4JyrYe22J6
O7SfWfLUJ7KCp8ROVDzGDVwh+qPzn6Vn0ARLWzOvPblKH4yAZJK//rXW/NfyGhZtqSQNH97/2uWQ
KX9t3gJornHp7xYSes7jYtuVIbroGZb+Rkefeervs3Ub4UTzkdAsa5cV05DRsi/zmSg+ZXpW7Je5
Ma9PNJVYfDJ94ye862ILjOM72G7DumU8ezO07oiUKcpXAaCCa8mrENFJgU35oQGftWz9tqNrRmin
a2/O9YjvbK2N79CbhXQt+vuU/IszAPmT1AbvgzD4+tEfcB35/l2t0ud2Xlz4+GyalHJ6J1Pvw9CZ
yYqB+Pi8rO2chEyMMX0JddTTnUXEztBr3ocG09i2aJJhu+xlGD3DkTJJrr6W+S9Tcl6+0tOUOEN6
pQI4f1WQJBRym0LbLbNjOn6ayJ2FYdVWT20YbJav9DtqY/pE8rVUmfFi4RpLY+/SZSYVDyEwFxNk
dSEp2730tU3tJdGdAF2o9TiOmQVu6M/Vg4aG4X2XaZpGGlEQ+zaPVtPGdRKpxzCS6pGgJYYOM8Sh
QcgsyBsCZPrx9X0LXQbPfWJml2V7Uk/anakwWi6zzXzAuYo7H2vZp29yewVTxN/5pr3r5NjcDgV+
e14AkNo3GnerAJIpTSf8Ft3LSJXfyHDK0QmGc9aAhdt26jyM/n3ybDvtF9/Uim9pYCB/ceqPpmHX
mw4y4ZnRSOdSTXpNBpLvfk60er1sWnvU+YxeeA9TRjbcKGKeJHbTP0yVr26W73MwKWbKqV+DCqmi
Vg+8jGmpfWoxVW7K2PE+IBy4LJt2ifFJeQIPouHo/FGM6Cy/oQz6euXSj/rXb0jpQ739hjLnnWr5
DQ2uoee4qL8g31XboE6tbSbSaY84IF8bgD2el1nVpMXaiITxbHXtH2snPzR/mBWpUe8pGuVb3M7U
SUwteRHkpK/FKJorYvj+UOtpuwebDEdUi7O1Czfv4ziqD0igrd+99tRm2vS9q2kmgJAnGMrZe/KD
5toynllKgAu9Wbz2eR3t4GXl4O+yvjozMkdk1Pzpl1kJ5JmYYatb0Q9g67ruR9wRxEAHXe5cM93c
BIMWnykbeauMcdfNsrz2DLRAGJ2Ls2mXm7LriYwIJXuYfkzwiz94bwfoD6Zrkaqlz/F6rivOloUW
dJ6rkxAVT9mMbytVE+mbplEQCeYVyybLWl8Z5YkCAhT9hAIVJLBt1oT2xWJ88+LMk2U2ynrnNBEu
ucwty5ct9Jz6EUUfFzJ1kWB9n/ftSzKOIjvfRqTerBYAO07X5wrQ/2McIphsdXQWCwjdndpnx/fS
R8rp0dvyKnNXUjfaz9A2cJurb9DGeYYhf7kPKyvYh6CDdl6UFY9pT5Gj04T6ZvZiBQBavgqoTWsw
jvoVdCoJaDKLt0OttS+N0J/DJu1B6hCUNRb+BzshQyXR3fQsq7onA8QcofaP4R19DMzYRXiPrbw/
m0bn3NvzxDLQLdrl/ZjEzkwUkxckmCf8f2gtGyttDsbEa8X79rJt463o6LIty5bdVIQKf4xlvltm
lxUibr6DrbeP75u5KKnctsxvMW8691kdtLee0lbvG0CW4dUsGb++H6Y13XrXTZj6lp2WFVLGwzrN
ogDLBQdaluldMRB2HeeHZVaVgbMt4go1hCAbxw/tDx5dulPvIwJYZttxjDaQasR+mXXT8rmj3HWH
mSp4xKG+bTtpf6jGEAOb/6APiXWhdAGCPxS/I8MSu6Sp6NIsy5ZJHBftGc8VtmW2FVNpboOpqQ6d
Kj6hBcZ67gfGWhde8tCPhX1nGV8kYwsYZ4irOIAxw/I6ryybMn0QVizWgurQZln2tiKoPpmjoZ+W
OVCK9p1ffFk2X5bEti4OvLT+eJwkKwWqiE7bNK5SGEm79lOIh+rtGHQukGvX0yfML96q8alMJ5T+
9bkBiuG9Pr7PBcHb3NJWDVAu3tepn+b+3G9p5P7cctmPmlP/aPTUqucG8M8t375vXjcDd/6H/fwh
RP0Y9oewH9MLzsb0YqfBg8xHtQfHkl7ely+f3pbVAwWzHmUDm78vLhpa+ptlvp3U1yxEmE8+wyXI
7fKyfFombT3CVDEySYDYv1YEuoiHH+YtN96XIsyPSU8O5dth3o+gWm3c6MnM7puPv0yWY/FSoG5+
+9t//fO/vw7/O/xe3pXZGJbF33Ar3pXwtNp//Obov/2telt8+PaP31zUjb7jW55hCoGJ1NYd1n99
fYiLkK31/1WILgqSofK/isSwnc9DMOBXmLteat3UnXi20XU/jxjQ+Lx01hgX84dbw0lxiiO9+BTM
r8zR/Bqdzy/U2MyefIb+junyrl0YSvGAQV67bLJMvLz2VkWD3re+0eLe50WFkIBsGyapdW0m23yb
5JN+tWhaj9SGOdfQkqwrqvxqp+mhvHnfbllBzY0AzTIGmVzFDIraxb4uvP5iF/lwWT6Zf36at4Cc
UvAah+40omtyCQz90MWyvK9ipLSBNf4w5xfiYEf+uP33Z972fz3zrmU6juX5tum5hul5P5/52B7R
8YWx+60hxvXiGHl57aXIrqRbzJ9xb7fUN+Yl9cYeSSZDtjGADpknfyxOGh9sYN0GF43i5jq3hA3w
Zmjv/dhtQCiwbAgcGzmpUBGuvn/NV7L5WmeNJH0meqmR69/GVMNfhPGSpZ18NjFNPaRouZelnuyS
ix5gMVxmM52iymBqwPPnfWy8B5swaxvM+9J+QWuRrSa3yE7L2qJMfzj+UP1wfM0Uh142GC0DndTT
IOiAdbTqwujzvz/RvvmXE+3oguvctTwdy5dl/XyipVd4vLCGxXdGRHp4MZy/5QyHuc9JtUFZYOyD
lrec4/fVfQkWtS2K49t2UStxCsMRPUbW1JwZ1sEPm3LB5c4oCc2cFypv1g8vH4PAmj+6xh9bVbbz
XdW8d9Vh5R9gVpkb5XXTa9fdjC3j4RMBMVuRG/Igc8t7sgP9blmf08thxNyocHIGzrUBb7xqlTe9
Bm36NDDG/EQb8MsBM+QHD8I3ERquhgxu6WQPd8p1o7Psq8syByRwvPtjuboj5xkCn6qK4EaZkB+R
uZjrwHrfhF07q3jb1dCsZj3xfrIvE1QeEegQEPbx8CCC+mkcdJ2AN8VYktfNvyXUPrruZpS2+CSg
/+8RCzlvs84YXws8rI+mR0hQXNo5gans/T8ddd69MWEhLJfGf/3U/LVLc/i1rMYmDqPul9l/PpU5
//573ufPbX7e45+X+GtTtogE/u1Wu+/l9TX/3v660U9H5tv/+OvWr93rTzOboou78V5+b8aH763M
un814/OW/7cr//Z9OcrTWH3/x2+v8LMYZiWcNf7a/fbHqrnZt22f1ujP58T8BX+snX/BP35bvWbx
72VTxK9/3ev7a9v94zeyU62/6/DSXHrplmnblvvb3/rvb6sM6++0NEQdoB+wDNulZSsgoEX/+M0y
/i50z/B9XRiuZxqCe7XFrMMq0/i7bZp49DxG6E3X8/Xf/nUC/niOvf3P/c/PNePn1tVmkMnRDd0h
lMEUpkUA8883fQc2BaWhHK4Y4v2NXopt1Q3WeVZ+7EKSsJ5LayiARsXw/WIcihixKC12cbWLA4lt
masmF9nXMC/PavCjbWAW19iJ1jXceToit7nwtSMPis+x5lVzbIo6EGC0b/3quUdmdcvL6HDrd57z
nx4bc2v1/sBefpglfGN+cpOUQQfy5x9mFejKfDrO15DorR3KvxWhUl8nqyG+vAsLnK9utNZzmewK
SjQrCeiDHNdBv1aR9b2LJpSHg7olX3m4UKMp9nQzEUkayrk0IGhE38g7dzYjAPFI90C6SQFBFnwJ
vOCbSvt4L4bioXSlDrGgbFZ0TBTJi5U64ULsdo4ofu/KqD81MwtmHovWCrKfQwVElsY3OaUdEtYB
6AOW2BTaxaAjq4n6u4A4s3ULS/SZ/BjvhrYciuHGRj97KEZPe0QuZBKwgg01DJv4P5xTh2v1L+fU
cR28OL7tCs8Qv5zT2I08xx/xNk9U6gmsAY+hLIJbOjd8UqFY2RVjIcuApBlrMXLe5DOGkm+eRRBy
7NfGCckycrRU3CoQH/sOduemcJTBIP6umes+CcyiB9zLN5xo49n3vfqmCeyPeBbUUWWYklWlilM4
iE1oeVSVerSpRSz6p7QEVRA5yeNAf9i5ydIwxgVc4SqYXxKsAQFPbVNF4qaDT1Z62a1C4CCk6hJS
5oF+jEavP5ku59Kf7mZy3MsY2muFP3Dd2ch1UmqMo5JHt8JuHIOMQ1lgPzCENO3J4sxfjO7KsFF9
Ns3skexK8uz+nDCKOiDuRf/xQ2Pzx83840up/teblweMcLnKHe5h0/jlie0iDOi1KgM1Yn9JiR49
eWljcuoSDcQXUrAkMOKTsmznMigLJACPLIeaBECQU0e6+NEo7KvsLHGOu2JjRtrO79Z+XYuXf/93
Or9cNq7uurrnmlg3xDyZL6sf3p1tQe+iQg17FYbWHpE3XgonJ9gi6uO1HB3/P3ydMb8R/njrz9/n
C4N3Gc/Rfdf75davuP6nuonKKyVSPbrV9O91l8IT1AzUUI1uXccORycqGf+x5oa6ERZ5lb4sT77o
UDtZ4sF9MEc/fOlMkR8QB9CcuV+A9FPsjLWXMsrUTQBfblcGAksxhM5LOVGVrQwXJZIInMt/OH8/
dz5swdkzhGEbaJpx7/I0+fkEuq4Z816WoyaxTOKyo+hExPQMLsCWVPFisQqdVODaJRyJKFrtzJtC
dmpmghsq/Ic4NsI1cFpk7uxkjrSGbaXfLZPU8r/rBaPjZswtOOpTuu5JmTwNE7jYFoqsIRtadp1f
5xZTv+0JqkqA8h1rD/NonGPjnxDLHUWMOaJt3OwK/wiU0pS4H/wcOV0UHcEOR1c9kXg38GLw+g2I
dlFYqardhhXY4IDC7UWDSah3xH8VujEc8YKbK62Vv3etiK5aI/DroGJYyzgGqeZh56qAae1DJ2tP
Ab38GxTDxfXfn3f7rxeS586PR9PxDWvuAv583oUj7cK20Y2O3qoLBiLrNLu/9+zmI8lFNLwqwajb
eD0DjOO3VPeS72ZOOnxS9q916qI+Ti3nNtIScUAsQWqi4QYPyQhrMJ63pThN/2D8JmV6tVLzMBhO
8jkpPcq43hjdptE4UnLJ0V3aMCFV4Vivlh7Mvd0HHAf2GjgBGVJqcldGPd4lVd6fUflJHKW+dggL
/bE3GBQdkeLuo8kDu1GLYk8BpN4W1mARUurg5qEbMYCwwwlSZNcQk44Kmk8qHapbEiCaF8u9X6oZ
Xmt3F6Fv/v0JNnz3L5e2aRHzhkuMdx2Lp8rcKfmhbXAaTPhQNczL/4+Q+X84QiatrxHP+J2u9GkT
tOFZMwNiQw1/D7W4bOVF6TR9yh/MTaJVszxEylXPe+yLsqffJ6w127F7HrX+d1XiRZOpeU6s6XeC
bZ21GuOnLo1es6Gb1lE6fKlyAQVf4nrpXS9dkSsjfVE9B9K9Jq2R3mStA3gADbMR87pa2tOlkGIT
N3q4k0WOHpbCr9QztWVwbUPqCAj8gA5Y1ZHxGNa8JlDwuFJaKulH3ZM3hUITo1WcAeXrcX73QRyv
oDyT+IqLgdDXDElPU8KQGB77gmZUUplAZOSWK5F85+0MF6g2mZs8PlqFu2p7w/nQesbVib/VCXCD
1CUZfpZuhF63TZ3mTlfGrQx9KowJtDTRFdUqdwAEu1Lb5dwG68L3YBqZ5QNSJB5Ijtpy+362ss8e
Qsu1PVKsjpW3IoHW2oEppmhpUcidKWSxx6By7iAU1kBapGkF7rB2NqApfehO+seJAU8iKo4wNq5h
2EYnrYMUPcv8PduX+8ZpNi19zbMNtoPF6ccU8UbUMq6pZ8M3gByPlDXlunSMhyRsLnjLPOoc+cMU
WpzgttoRWh/tMnXUiuApoFS8JsBnVYp+U0j11R2GNZq2dNfpGRGhZW3emuReddUqKCsTlxu+zggd
GwKMFTziYueFjn4qBS2jji12jAGS7LUajkLkYHTy5SmVUHJlxGh94jVrO8Vgo1z+95Lha1xnD7lb
aBfDo5VEC72v3GFLRoU4jC7UOm3gAis8BlaC7pzLEgOOsg8Dvq0bawKaGHZ7PbF5vEf1ubbHnYMz
FCBFwqB9WnCmOwQ6DEQbN6iliQuRCW83uLWM1H2GfglaAM87rqObHEfaSjNauXEnaqwMvICpUsah
cTXjJu+JBAXy+bvbp8dseLHs5JtTym05NGoDZOEBk2Jz9mz3WIp0XJUUdLZI0DaJob6YDDZk5ASt
tPih4zk/M3zPRY2amRSSpGrRoBWw4/sRK2e2J333hB79ZSBP/ravwKGQ1sh/mbrDRwAtgp7eJMrH
yKwMfGSOswH1T0qnITfgqUDBtXp/cUN/q2orPPoBeK6keKJUuRNeTOmknP36wsK+E5OHOg4FVkVI
XlRrsm+TBeLRQKe2Icd6qkRICI5r89YNvzxHvmf1RMBCn6gaLduJ0bnaBmmaDjZXBFgGwSzAhHp9
JLPb/aK08JbMK5iEbfoySi2lZ1eNe+gVxxGJ7MZOxTEPyfqwZo4Tvud7qwzQaMlkEwWvucNwnMnL
xhZC0ZbeencUjEJ7Tjhe1ZObZLdEEm6E1XjgEOBiTBMJJ9jR+o09JFfZWvB6pNXcJHb7hPC02+qT
ftZc0A6Dy608kJMz8X55gyPmmZctdLn+c++ExI1n5VkXbX7ojPoT1xDphYXn7c00J4Mgr/Cg9ROw
9tr+pHmcv8FW6aaCOri1SjyQucwEvBiUimWzcTPARRjlHg3eUG94bBd7TCXxytBqjWh473vf1kAy
7LZYa7F7ojv0xc7yVTmfaRgO08bytBctNmn9nPCDchG4K/hX1dT5K2va2XFyGWqvh54AtWbEIp+U
ER2lcbRONpV5gofs9ZQQd555eLONsb1riR9PGusgkYDyH4CZ0XEoYWOsSG+Czve3kwKa0wHegBL9
OVWqv+FEtvhOSTn4ELXpYUilB2DImjDxgy7xZXel9oJq1DgMQYucusK21k+Dvo6c+w6t7MYc6TR2
uX9qRtjOvo83U2TUSDMBvEWXyHBq7aRue+UZJ5IjXL+zH2ORgUxMyaml2gd0FVGy0eSPRQDKKUCD
sKJftMe7UOx0GzWROhsS4gOIxydkzmc34H946qKDpyJvNQZ+um7j6dGosbAN2GawfOjDVpmv3GBq
l8n4OaXhJPKiJfzLqHeEU5ymNC5WVW/p6yENdzmG7MGHkj0SAHzTJMw2bvWCQPThBs/gJyQUN2SU
xBCVEiJcTOdjUw9XAtc2kE13MjDk1nWrbV0CGZE58Pg4ytJtn1L+sWJtNyQ4zwNtGKl5QD4SsX/o
sbWspWk+6hrMVESbtADog9Zj2T1J6t54/6n0A3pzt37nn7oA4wIDE3d4WB8TNe3LMroIFXyXRfpd
l9BCdTXgg5tyisfDRyKFsH5GgvvO6uFOVTBykgFxcgff1+olRH45wQMtPjhAxlYTF/mNQtSMzOem
jez6EOXn1m+2NDBxZVpf+9jfj2OgfzRsTW18YfUnFfratWhLgGDzFstkmU0pvN4KJxpOgT0pKKLs
Nu+vc2K+eiHfraZJeyCNYNhXCoVmmIbJU9yJ35djtLhTtFLJD6gvo62VC+PYkwl3i767WE3zMQrv
XqFv/AJXIAaPpkdXgFHtOZNmsDaBjn9SebNZjuVOIHhcnuH3hjaUB7pi+U7m0ImSqBA3E859V6ua
b0aunxzGJD9qwLo3nkESBMMu/UUT0bD2hcw/ayRBLZty6sn7SEOGRyI10nvr00M0Tc19Y3Hpvh1N
XRLGx78artZDdsfdJhjNP5I1prY6Qy3PQeV/tOfvFTK9qADa6ihFuxlEGJ17OJEXvFYEn1j++BnK
0aYHLPCNlFXsmbKWj7zynAZ6zdQfiBhTStfvhYQVsWwmrA+mVVlf4MXMoJmiuR3DQT/aIE+3vWji
F1xXL8uW9mQRAxwZH2SIw5LUT7ToWhteIwghVkFwgtI+k3G3Lmu7+UaYa3MjHDN59JtGg/E4Gnu3
c7R7qzYoR8y/xSKroBFF+2UoCVhvJi+6lW7pH0n0TbdKNB09eO9pOUF6Vt/xuKo/ZHZrbrgP+lOd
1kREu32yLoHtvZawv5ZNUcdS8SnhJlYpoc9Oaal9IWMc0CapBMsmPm+7XuQFr5oN1tbTAaX4poP4
XstwLXul/RL40eOyaSjDhz6Zhw1q4W2AwJSnnOvu2phAs3KHPOUOPM3bifQ0IEFI7B/0YGr3HrTp
vd534iEoyVBZjtarHBet59/IkGPYLUgwqY8ISERN1W8EcheJvPzaWx+0KTNekauBAlGNOJdZ2V3x
3WEcnTco4E1hCv+SxB0eY60JzkrTIjwTlKmD0SzQ8NK/7PUvuQNEgEjv8jJaPbEppR6tlyPkK6xV
2VfhUG3IqNBcAsdtqeADBMdp737BrPv2pzSS0VWgFReP8feLXklQqqXHM5loPWJR98tWvPIBwOC7
iAPRzPOygfAT73XUHpa/xwmgABZjLK5pZnVnv7Up+k1T+6owt739QXgeZzVHcB0rPQFz6frEw9je
Z5f/rGULxiEaYMN5fUvjaZ+i0SBNFc/R53Zo33617fcAbecclozu9Knz3YrgSwU0hKtyOUbbhPGK
ExTdhZ6dn/K5aZo795+cuGRTTi0CK2rsftDepaHpHacM5Mac2fepGOV2+S2BidnDKJ19nJB2G5v1
BCyx8ElNj8ePyYB7fT5OB1Ljpnad9N4em/oY8syF1aAlH2FNYXXh/yiihokkoxnuWyKBjiNgoS3G
N+MDrwcYhtgCab2E6Y7paKor62DkxAtRjFpJwyU5Uw9X9jANr7EHNN8WY3yqobs92LX4ClVmeOXm
ISlmZnF5BCxdxJwk5s47CCM7My5pP2eGGeyFQ8cmiIz+sw4Ybd7RsJMB3Z+E2Tqk2cYUUQv/q3he
VlalFzGAWjnX3va661BR0FqOioP4oe+FfEqa1jnYeAc3ZRqPrw4cEtpComQa0ioIeDr4pP8+Gwzw
LX8+Fp5+xbDWLB0Jhls9gw22HBCS1OfOdtNH2ZrmMS69ZLMsL4CeZ23Xf6pGjItTkXT7frCNl8m1
9sufWJpjSILkqJ+TLjbvbMplb0d0UtCUIEJxNCco/NVIW70c0gE8gJYh+ugNHWkKGmQGZATpR4GX
eTmkGkB9elOsn0j/A2o8kkoFrJpcOK/1STXUUXm1tY73IjbPU9cDtJl/+1BFB4Z5ppcS4dC+0Qd3
mwz+9KmCfYF1crqjzCEx1RI/OUCOOMYJfFHpaZ/e/qrZVRTEJSju2LZgp1IXWFa00URmvFs8q8lB
QOOn9HEHmb52CNXm/0A5R3WgTLbJdyXngJBWxoiN8uHt7GCjWWFyamnLA/dqR230dtRGl889A6OP
rt5nx8HMEPzNPyLTTgYP+s9eWMutaRZcMkPpPHtNTPeU9ZquAQGfLzEZ9sHtctmNHl1DI9lhP/86
KB7dIaimo29BRTV5thPC5GJBRz3Syaw6NInzGY8QefOmXcOAwz6kF6baOXgyLxCobHgZ40RLqHiq
ygfwk+UhcU3QBCjFjrql73qB+a/xZYZsQ3m3STc9jPgqLqXfboBqIXSjB8sj5oszEvqKtQpSTu8g
xmx7aEIDzDfKL59dr6I8oyO2y3uvfC49/xAn/QAbuTaPA5y4pqAPuIhMXZNedWhJY+XHFN4muP1a
Zn1mGGOfJZ79Io3ZRjzLQqTTGdvI5R5t7WrYRKqRx6kjoT2oiYRfJmFuAM4lknj+TyME0oOXyvXE
x8EmME8q49QMiA+9OUPvffmv2y0bLxNzzuN7m50j8cJiOi27LQdYlk+q4TuWj+8LacZ9rDG2dSOJ
YqLvZOFdTRVxZRZeMKW1DBd47XjhWCXEUy3bqLR4KVxM5XFMDygi531Xet1LHH3MqXDxQpxn+OVU
dWylVR3reZJKwbtuhVh9xIR21IO2P/ZdzMkV2tr2JpKQOEXbzHl1OzEeNEj56ErRZUwWgbBKZpKH
wJBsPHXrWtJ520CNaXdMy6475vNk+ZSeBINTe3MwHlP0cTa26GMnvpfanL8WxVV5XCYwa8l69VHm
hz2RSn23iRBOIZ1TH2NyWU6wBQCoZjct8QMbywY+4ZpnNwQtu5we7rJ2Y6QkopZpE9w4Gh2GpFbP
y49jdLQ6gp/JRUXL0ZfTsbO+YHYpTxo9lW3hxs+6IkmwbbsnkUTDqk3ZoesbzpUuBPnAcEZivYSf
NC9b1mJax4dvVutIQvmD+LKKXCT3ReESUXAOq85cLX8Ypmh/XVb04rDp8YsnwEz8p+14HXtqwe2B
atTuojxQm9JQVytB4C7pWrq+udGLvD16Hmmc1Wi2xzLkwVsWQhFfIoNjkEZwD83Wfrs+3o5uN4Ru
Lt+bx7q/SgYwLSCRD3qQ7MH8pvuJlK9NSFNFiYWMuImq9dqxGXJI4kwj490FwaySdqW65h4opNyJ
iEJqIoG4Gq17JhyjgTKDh+OGKjQFkcoH+dv0LzFhgG5ZY68Off9IZ9Hq7PgYiaQ56j5JrY0aGISE
ZLiyvQFC01zWqyrYqnpijETRms5RG4Kvfdt+S9yAODbZEFFUm1cS3ioi+pzbDNDx2hj6FyJqSF6d
78h2TlBdPjVUzhji1wgk6iILkysuDljL5ssU+86FSABgde6dBkDkBHCX98OkAozKrpe2VwqqBmic
ptbopye2tUncGZ+nx3IXuM2+lQ4ogcAgykql487WMQeYSpdXLZ6SQzipFzTr06lDgH4qZuII4Cei
CMbQuYB4NbeJCcJ2lIjYKUK626AMzKOSunkMBtKDRyRweJzoGvNoIKdOI2DKLItb9E1bch2CU0jE
o6jweorxKbT64C4t/WQDmKjc2CKbHrSCUUa+pyK8jzHbFHXpEdu8y/gKbuqs1/V9lWcGQiL/MnaV
C4ksoDlx7YjuUF1mu9ZMT8kc47lM8sG881uBMb80zt7cgEVzjOr7JNX0Al49ah/hal/DNCZ5w+tW
vIAFR62UL3AdNm06kFc/A8FF3R6Fxi3vqs+2l+rbcTDuIpNUVLe16YJ7yT4y6ehsat78ua9VDGCZ
2Fdl6M0Om+8570bj+D4pnZkDCkvvRsvLL0GU+0BwQTxGjvf29/fAF3lIZOaNrBRmyDiRx2XCkJM8
xmQwlGrAkAH/quuS27jI7G1mDN1xWVT8+Un5CToM136Z5jjcbBhGIh51bkMyldujgY1wI9zhY5hS
E2e0Bj1iLLgTw2qdySBhOLiNMqIC5+scoEFDawimUR3xv6y6cEKN5qXjyYaglCalT4ZAwMuRy2O0
znz5NllmBRoWANHzGsHwuVP25aGff8kyyU2iboMCxthgR8FxmieEI2ebHPE1Ot3IJJOlvJZKAJSh
lSe3Vb1NPOH+8Sn48xMHM+EUU8tPk45sOQce4vLJGoIfZ5cVonLXeeJU+7B2iIGdJ+jjea7U+XNo
Gck20snkXSZ5TTsWzHnN78tAhVNZj0JrpeEXPAYmYcRRgvY78tzqhubgWYYQKYLJHMlQYNcUl+0x
Mmc8VF4PK81yh8M041n0qgJehpsUpHSYr6m6MTTq0bYbomcYmhKosSUs7MVSEwM1lrgPOvT9eVCV
p558OzKEaC/CuQYL/Q+5QzMXSjlXy8Thbf2mFHH+dkpknpK/kvmMUs5XxfJzUvJDdwHddSKyCtOT
RCmkr0LayQliyLoe9X4v53ZqabYkd+e6ZMyQQkhwx/CaxIsF7ziM+uFoW9ZwROgSUA3oMeZNvjhC
CwwPaQvQa8nEzV1uNaMgRfNt3sfGR95sdjD6ZOaWIry0chPMoV8dMfNsMjPgWRwZXOzSMPEZu2Gx
jQL5lIVGeRzne2VpDpZPvywLHS5Ev0PXbnBdyK70NxVqg0sy5ckmi5polZZpca5wrbQMMpc3WoTf
bRLhsHNz0VHdpTNmlBbhkmm9JT7buwWbskWqN71SgyHBbMbA+SmIRvjt/aGvtXNNTfoiBwwxhGaw
HKKA407p2UTFM2d8wxKK6s9+blxiSqzkDjbDyVPIwzEx2P7wAJXLvxZoDEpTU8fE/z/snVl3o1iW
hX8RubhcuMBjax4sz0PYLyw7BuZ55tf3BxFZjsrO6lrVz/2QpIQkWyELuOecvb8d0KkOmC2ZjMRJ
2Rb1nhyZ8aYvC7KLGo1sPQd1JmE7qtzWWHLIAe4CerGGdSUsyIaxCm7TPk4dVu9pswlSn5ZyNJcr
tnWN4gVqCR3eLTAcfUOkT39nWxZllNC9QwDtyZg0lMpVRpdYyVvPKbO14TK6gQC2smm+fBGu2UAs
mM/W0QB2Ju6wfKMTW4mRTBxlJPGVXfgT0xnH2HSp7z4mXfSt0r3istyjF88SEG45ZAOXWBrXMl8G
IGAAk8Rba2pqK02B+sLApj2Y5XbZbxcdUwQjAGcp4+q5Sqt9nkfWvdvnr9XoGxs3lvSUykYdjBEB
jDFZj4VuVS9Ym0HvhSLZtKCIX3IxwU72M4ZC86NOrK9BVkO5LlxyAVN/JJpMBNpRz7k246qoXmzl
nVjOux+lKfh7yAm7cw6kHV04rZxdmPbDfUMISVTfLBtZFyHiicE9RiUGLBaLpAJoFeKB1Hr0W6+l
MGDhUVvJeNsybqf2eC4bYmJJSwgPuBYuDFLarZYHxi2hdWSXoubfBuGQHwhR5tCxmpjlnDneBUlF
SomlxvU4jfkG7VfDR40LbEiikcA9gubI3PFO9sQZKMEydsSVZhyIa/qeVjihW/KVn90uZrYBsfzB
JQFyY0hEZ45jdjvWDSQxc6386PwHN+7wV0n9eXDCUz3EwTpSfvloGwMpzUNH9JL1QD9Zv65rzeJN
kL0WCYWw1qwnZH9DcwkITITKlHirJIq5FOIWuaswZJ9BOHjfZQyWua6REm1F3R77qiyeKwYcrZ8n
4JMiRF+DvFZuds9kyngMA9k84nZN7AhM/NhEx2po65uMf4Wyx/TQyAYk3nykYzuT5zDb2SOjrpHX
8FfjUpfdJ1kykzKqy3JP2Ij2NL1kcmOjuSeeYA3WL7g5aENivthDAjUgTz96lz6b10X+dZcMr+VA
5BFjUXrfFvmntmMZd9a8mbrpipBP95zqZkzFYnP+K/mSudCnb9E+rVukFStRkUkbEut3J4k0OnYB
0zZPxkRnIhbJRgbahsfa0+sy+cWgWbkCI7y2CxF8ODVLCVAuzLXbV3RXIFHq2jrBS8sfyZm8tVTp
vAG5BlMeOAXi7bJd26mrdkDydEYf4/jVSdTWmYLp1XWRIocJWb6+Q+xnQV72jrjF5qFJS86g5RR+
Hfxw4xS2+g4BdoBw3fX+nuWZc8qLZsuJLHhFAOnvUidIT+ju3bt2jKiLsM/ObpfS0kMGiKzejdmM
Z3nlr7vLo0w4GZJaLBXz2isf1MDJeRjNL4TfkeFC8PAum++W1fAFUjCKO6P/UVv6dA1ra+V3bnIz
IgY4O8jqOW3QAbYUMSR0LdO1qnxmpeFI34T2rq6+uinjey+JgkfTYxDAlGQ8+CSC3E8Cznw1sxVN
OfWP2R5YhflDb7qPnGHyS5aNhLBrQ3qT+KySwjkaOkVKvU/JA2fYUO3QJkZPZji8knkXrTg+nHej
du6w5ZXfe5UzmoESsZryA80fIK013EOrIJsFcRstUgw3oPb9+jTaSj16U49lgRXBXrMnY+OTC7aV
M+0vTMRrEvrT0QRefzEneyNIz3vG4munkfnUKdU/pBzzGYCMm1DzYdqOQHr4Epn8NZx8W2EI3bR1
25xGU1nnomseclgWopTNNpLTW2LkAenfBnVN3YT3tQbqqmo7DQdd0b3wmi9xBU2mKTkwKkbF69Im
vHZcomzcghINm+nLlA/OCpgn3gz1RTLhT7PjUOoC6F69T/xA3wH8b2mYBgdJK+lAmylcW6o3DyS8
6fP1Nd9qRF1tF3zTwl5iKkzBOMOVzdhrtpAX7IdqNAkWzTN1SmLJTM/K7VODW/RI92jawwW5RLEe
vAZYZshJ1T4CoTGjiwZqV3/UNiNn5K/1AM+6Zwbby+IiNTPHc9OJ6zpqnweN4BMnT62rqK3fqkpU
D4lfFABX6W8qpwLN9jrkhb+vG0s89qSIn90mFZDSNJAwYZ2w8oXbME32e1QIsE5AlJVSxnbyDP8o
DEXUYBSBPJxozDl52Rw7TDBkgbpUZ42T7BmLcBEDnXmFVIa+Qpjbe6ZfOT5LFzqsqV0iRNpb5sXF
fVFJQt+b3Fj/+gs2RrKRvvGoUgLWQQPV7wAVdqiRtT1gjuTo5POnosuHMg7lUY+T4lx4zHGFgP7W
WcN9MA3atWi6/XLPUrDAuabUlzprkICQwr1iuLWx7FB+I9fyW2UJc5fy19/6sDEoI+z3n07qmKUY
SC9IcU3DIIME0ad6QHghnNB8dbunjEihK9U7BAx6tXbBmpKex7GepUQ6vuHpz02V721iQZlk3PaR
h7BQkywtwmkgFYDUuUBgCNZGMgKQz62CLHJvxrh1bzgqR8TfIq8Bm6bfByshjgXzyYExVfSQpMfZ
WHSqRgW6XtceaunzLayh2RP5PF0T4gVwhVKsHjLogLCtd3FLhoERwJxdiuk6bZuzlxjHvq/dh0SQ
jNBhmm9TZA+DcutrTlF27lwnPWVVMf8L0T8RzuOxwCr7bdQ/pfrYXmheONc1CVvUFR2kmiDYp+44
rQZPFEeGxsVmIgR6G2a8trEI8eLHPUG7egkpqp6NYfZ+9dl28MridZ48vofQkjdm1OMjqUdWaCkD
BP41ycUs+o6A9dA9aRBL9laRfaXDewPkxLgjh9nZxbTHNkUd6ZD5SLCzeuz6japPwJvqZ6XTSweo
vE7nw4TYx3y1wOzi0frQi1TNJXx/h8Q+PZss7eGwCnLP83rfdDR4Y+k9+XMsUYKO9as3ryi14aAQ
wGION9e5cycljr6q67oPhwuLat1gS78oQR4kwltoiszvPQ2s3NQ+aV60Tes85FLn0VEikGaNlazf
BVkcXVm1fDBtpiwq1KYbY/Zt94iwD75LiiXBcWtG+PU7wWcAX6v0Bz0apmrCTq96h9WSocL70inC
TUIE3cFyun6dSU7YpDUnZzPNST6Wvn3UdIhZtQO43utb5GKkQU34vwZ5MANzU9h58oIzkBYL/fps
zsimmet+YN3d4bRKHwow8ZUNmczslIu5DEJQAT3gPOahD6bLB/SdM081WmZZqntN89JneJsm+PXF
vnYbrmHhnDRk97xhD9W3tiFgsb7gztsmOo6TVSm77NaIrHbNW2D+JCiF+GcvdkW/mYgnxbFcRDG5
LAhwtzSwxH1aRvo9B3A1rIhqqN5Nk8LPrK4WqXgKynOrhTVUjakTnFcCkg0Kvdtz/UAW1RrVWZZN
dS5CrvIYyY8+Avw9Kw4CRl0j2eqwf9Yw1apz5ZAbRa18rSk0WV7TP0E8u5RxK4+sTbJNZhq0+aJA
nllmcXWrX4OmjG6H1irPeqxdksCIrx0y/bjCmcGFzldKZJMeXMVJsjfTpj6L0DsKPdVuPR+2+tBx
KCd0w14qkqyjrH1u/F2YhOl148jkWisnzI1WADeCXWkskNPC0zSKZLwujPjRD3X7sdOhLZTCfenC
SsFufyGVfqB1ch/B0l5pqjT23ZDX28Ikci2nT2KLQxPkHDDFtOkkpFdfY6mTWnuDccWbJLZlFeXW
m4WB8z7Cp74izF196KVYy9z3H2KyidaywUbjh28ReR87DNnZofGb4aVBlxRlg7tOUzM5appZPxBY
uiGpyT84rl/DtrSgqxqpLFG7ZA98GjSl8B+dUcKs/PGjaedyV74RkQBid/C8Qz+5wykM46uxY51D
pIK9Zi1TvTfIijviSpDY2QaRicOE8YNPIhrb4QXjCbQM9BQMmOzhhTULQkqvum8xx8EUju+oIbJN
n1VkFOWqOlg0MObegQ+6hg0YJX5uJki+9Rsc8Y39uGxiWrujAeQpTIeXPkUMBYMg2ocywNuiXCw4
mn7ygja5EOozbE14ygjymviQNIF+igGhbdK0Lt7oVN020vuiWRq55HXH0opTQdRSvjqtk1xnb8bI
6S5qocuZysl3NeMcBCmJhmyrS0B2QQ3XGPs8NhODGlAxLx10fa5S4prgDvKlNJNaPUwfNTfOzzrd
2ghK+m1DQePG2ngK25o82qIqYPqA2g99HQ15T8xSg2gPeoe4jDVlZp7YZE5FgOIQ2Vp8J6nbhj65
a6HXXKLOvfIVbBmjJXRqShk4g/Sl7wZphhSA9ASvDNQUB1rcyZOJ3/JiO8yoaGK69w5UaTfx37D6
u88tkX+nhOUIGtHce57AA++eKfIz3C1JdoPAZNuBlL0K9kLP/Rs/KOMnK5gjzfT+UhrzNBD88E3l
m6DanOyLqAJxg47ljOGuPMpWZU92Jk7ZUJLao5f+NhyHgmZFFH4M46mJQI8b3iNAi/7RmMjoqOJv
jLCai2b59R0VcMp8zyVC2cOun6Z5jtknKi92z+BVh6qFNqtlBKE3oIpq7OFxPpIF7zXJAWQcIS3z
RtUxzTE5nHEGpUDhqujAGkicBxKAV2luMR7udesxaJobPzPTd9dwJOIvBCmV/1BIctW6Ns5fsVMz
wLGt75IxO6jjAgioxSrecvc4paMTtnVxoU2lX1JGLRfkeM2pr7SrBlInkNvm1e4Q1pZNEJ5z33tp
6AkfmODR7qN8p+d8G1bYmEqZkiJttHdSA1eRZkzpWYemeqW/txo090RjZtwKkD/Ex+RHy7FpGZWp
fNYdGe7CUaP9H1vGs4FpfTWMdvLQQ+j1cqf+Fk7Jk10g0+nacKJ8rYsdQ21CLHomyYYHN6NzHlK7
uARxShzvZJ2GnCbZWI2H0OJMt6LpAaVD9+XOoKtzM3S6T01Qv6g6N2+WXUFQO9ss74qDVeT0DLlq
JqHubbmsxuum6OlqIrO8Irr9q0lLaw0L5QVU6nDy2rK/DU1/uAWC4u9cLIBMblpEREyTI8sR+2TQ
k2cqvmusSuWmCtv4wDzGXsFObA5M3yWdD19dRUZ5YyOBaEj2vPTYte4b+hk4GrUnu212U01wHNa0
aCdngI9qwzMC5+JeWRxMcwwGNl2L1lbCUGSkOZnRVD04IiCXzsuNDcTvJ+L5OPim9LbEmbI1TRLn
Ekc8qTAsD2CxWTAInObIsg9MxRAjQqPe5h5BPYnp/tqEbuWe4oxYOM5TxTt4THVeNlpNkHiIL5CW
iwsup9FpI+TlQ6Vp4s5u8/igh0Q3EBqh0lVFHYoAgujCaXBMsBzMDqrmLpo3Jen2mokCyS7VpmGq
uhHiTO5E/CoypI0j8bNbRezMqWG1QqtbRqg4tQjNTeuvZBplB2bRYps4JdEWQ2HchBUxK7j9mkOn
0TYcew1+3DjY24pOKgaezDllfeDsRFg+tMp2yKcbnbPrB9GmjshlIckghTpd51chkXgPdfRozudd
X4TOvkv76hFpCIV83Rhrram/pQqZiTkG06boh+JEflxEhVWnB1TqJ7eYVTDZe+2l/mXsFjHo2N70
IQempz/Jrm0uHojPbVxCv4R7cD9Omn095K16HBuO9xCj2M+6ugvGac1Emh41GrimenPLbgKKTQ1q
Ea6xW+4iELlS+YRGnBbBSs+z4GQMwrwpiNpFXjoRl2cVX2TdyNu+/9b3or2dah8rQ44aqKUFe6GW
3MWCOCnWnAnVqVtuCIU6WGZAEC7k713c6zoQ6PaWA41JvgFExWvRi6rKs/di/qoGOcESeCJOfVfW
W6+bB9ihZ56HZTNc0/UpT+DDiLELkPMc0NueVGzo12kfNpuqz55TA44SQmP5qsrpkE5S3cEHIxMi
P+a5VN9M30dX3EbDPfGmV6wO3AP518ht8zh6YhzoXoeznByuy8mqWFs7pmveZ56LUpueXiyDU0o7
qiLzzPYitJCygIg+Dsz4jexbWPqUPGF9nUS9ueJ70R0FDZWT3XYraRruPbrpiJTIwDwsdxF7dRsb
a+7t5IgryPRo1rpKrmOHY0Vq+gU1c76lU6rW3Zjol1zv9EvSG5zRIy6JQvr1w9C+ppoR3ht2XT/k
LJE133jNlK4/hYqPwteyX7eWfVrngIxM5d5uNOSTmK4eZOJeaKN0r9NIi6sYO4RNooLLWbkKPDWn
DIEGCTNqywjRH99ojD7Ivhoewhnb3CUxBgCFYLnt0+rGquFBRckk11PdWU+mg1hzzFXzhX8Sg7Ew
mmNknafKJwSIQ30fWBP9Rb25Jd68oe+gU7Y3HiFjVjA4H7NL1ohsFNqBnxwTHc0TgLriSDfOezRr
tNNGoE52kAzXUsdsFoT17BzIkyMm2+pk6MI7xbtEmv1VlHTZBuyA995YEdr4Qn3pIsveQev/Rnak
vxUt3HZi88xtmejaPS3kYq0TMvKKcPHFZzh5Bv3Jko5q/Kga5Am5q/l3nD+R20NXQoAakthaMCpI
iAV7WDYEIWG/mVz7ZPRpuZlslwy/wg6vlg2c6HpfBvJ96eAG6CyF5vubom2/G5wij6V/23D2OsTa
0B4i+q/M0zuHnEjGzFLTtjmTNuTVAhdkWEao2UW6R4kFmsojJLLumo55VjznYxKB7DQ2yWqRRv/J
1Ky9YvZ1sGj7ruOKMV4ZuJRATCYPzsegl+5dQ4NrXSdg+xgH1FtOaXKdWzSUhTxbc3u4NHvjJ2/m
/4kL/4a4IGa75W8mwv+BXDi/Z/Spfsct/HrJL96Ca/4B5hqrq+4wdHSN2TP9J29Bh6pgmQZ6RAgn
pmnhNfyTt6D/gSZa121luJLZneQ91L94C+oP19Ud4eh0PB2hzP+It8DC769gAn6B1IE6CEUvz1Dq
Lyb60qOxF/lkkQmP5OYo0a96s9Wv7IY56uRMa18nNBNZ314gvYYX0CblySRQJGHu5jAbtR2YbFOY
Q64Nk+Oyj4YUqoT50S7kovB5l9EfqyqQB8uDmffGtaM49uOUzXEf2Wm5JedbVUvZ3ZWHz92fjy37
EoIP0Lz841Wo3+N9gQCjso1kWgdO2e9Yz23RbW5TLUQPn4sdyubOK7XjNGteYj1u6M/gG3bqgJ/V
zmoYwEchKqU82E6qLA6Vq9OdS/XHzB+GAxlQm8VpC4CThqtSP1gilnubWAXia1Ik0qQIbabU0k/L
pvbAy49O8iIYuaxGOSgSkPm8jwVpYstn5GU7rXG0PUl8xclI0Erx+8C1//PdoZBvXND1bT0NNxiJ
SPAkPXOVTO0F82FzEjViBTWfsYpsOC2bxDKzVeYwbjWRJyfILwg2tNAxzcP/ZaNNoiGEa75v6W1x
oE7f5qlfE+fMyOfzbSzvhUjtX+9qucv7aHY1dSMrofxUGsPvm2Vfk5MR1RPtmHE9OJRMpq1ZoDan
rqs8KY8OaeNJsDU1oj9hLGEoUBqD6WVDoOlG5FF3YLXBOAk/EhnElL9TB/R9ZhfkA4qoSd8taGAV
2uQYBTikgu5Exk21Mkqa2+0sBsBKTBGNsWPvuPWVHvXoVlK5621Kn+HG1zr35JYT3G4RdVgCifaT
uZdv9LojD0afTmEZrEUa2qjgURCYBarGvJxTkJlenHpKv/Uc8ufmzlXkyOyELv7XxmhT/YCIACch
u8I8d3ZOG1yiPMHB5c8yoGXjzfrH5VY+WixIkntvYrA3MgtQHFUk9EA0L8GlHKU6ImfZOQEhPpnN
N9ON2q3r0UMGUYHYcxZR9AWRzTHWwo2mo6wJHJDyjeH+cCnPCB3yif+eWHEXP59dMFZOVsszzfr7
UL96+MBrXR66yEQAo7d3JpaKHWwDfYtF9KtGrAFf0WqgpWe3TNkRtpSzsIXYQwJTi4ww5yIi4Q8e
N9oTPg41OhxLZefnPz8Z/JDFTi+K+7/827Ne8CngAdk3XqXlqx5QYjMLPap5s9xajk0r7UlOW256
QMz0NrMOrb1OZececRh9q7oy2GnkFIJcIlDCcdc0wKv5AopUFfDnivyNjFmHwJJC5CMcvpL5B3Iy
lrrFoxqika+YzaKl6p4SOiw01iHIBFlJF4PoJGKGB8NLDyi19VNve9NJIfnSS3U0sqw4TTaqULVo
SwyfqQcBksn8JceSP0DOdDLMK97oVVuvlcQXR0GF/tfqDzbo/Er01ck0DdK0M84UzXy3ABi5HVP/
PZ2VVAylmpNRuclOG/wPf+QLmnfutE0aFR46xKYxikAEuSEZb10NixWZoeDzO8l5E0pkYsutZZ/T
U30hC/i6HP1QfKtTWcacDehYp9tO0X4LZsmXZ+mK70RHHqMU1VYX6HucqiRxaXlL5NEfyo44x/kc
tOxCa9mQ0CAq1p7vqNb6k5w3MXytE9Y1MyLDPSvq/GCXFv3xjD/n8l34edMsidFtVXdwZ7GciPM3
NwvllhY9Alj3dkRQcWyNyQDO66JybphPr4yYDiER3NdBwRnC0NvxFPtkY0jn1hWFsV0+ytmOPJI3
3odkSo+W/6SYhrMOC+mIcn4JQKsm1Uhs3p+n3izQz4Opop/nZVxL0B5SiyteFWYHXRA2Hfv9nRam
s8QuQ0xcAMISgCbDlrBqyHZAd+0RsRoFlz5hSK3wLm2sqLrSDNXvlRe2J6RYFEjzLRmJkVlwc0hb
F7dvzp9jUXoums/lLt66b7AyWSAGhOqO868iQJDTni2/j7EUzCpowvewdc/FjoSP/GT5XHiHKCmT
1XJz2djzzp+3jDpitcpps/JzCxUtvfIAnD3CaOmt/cTMj2AS0vOkJ8y+RJue214V21xj0Zw2Vr9V
ZJmuspHTzFC2hF+m6Aj8+YTSeEF0KvX1JFP3pOucYX2+RTszTpEUtZuykTmOJOcu66tDhSdov+ib
ZVTnR2R6K3pfc8BxjsqPeHMENFgrEK+DgEeGMdIDtI52BireKjtXrEm5Cvb4um+ypLePoUouHV2p
Q98P06nVulU/Ym3tPNPbRDWjK09arLaJbHOIcZ4IO9mXPOscFUZ3dkt3VQ7b2AXZOYAMUH6OfWz5
+6SV/usvtdwNWAjtpT2cTFrdzUQbwm/vh3E+E+N5CjufUC0zSFfEpyUnt95QbvSnZZNhh9/JIntu
Zx060J7slMwLmGWTzbecIo2OFgEetqejV//5gKs4LaybNPleDT1q7aK/MkAzrylO17FhZKu6EvdA
PgysIND4A+S7LRVdkXQvoZ+/M20r9lSFZB0RxoL4VWdEILbOaD+kxLnsyYDRN/Von0JCzDxkwYkF
Xw9ldLSO+5cxTuqt1XpXlVZ0q4Jhi+POh7TG+SWQjHis8iXt1CPJw/Eq0NBHOMGIxbfY1gWHBwfj
ahpDGLOkjRv4VlrHNOao9mqNVe0ZredV00/jQUlJfSt/1Ia6zsfJOmKJ2lJS4eAW4fQMMBHyAPof
OUVIh6ryWXXUdGHybDcD0xHWeHLUQC8l8QrLEUX4ZF+jLr/Sw7wjiyJ4I/sNWXyEHoP107abYoZD
WXqggsXxORCbxorxkND93CV2wzwZpzFsufk68F7ktb/WitI6Ms2mjVhuxWFgEnVbBuopzUYGvys7
SIsbL+wJtG3mqw8ogtXUEfnrIY+hUaF2LFfx3MddvbH7PlgNZvoYGrh2i7CfdriYxHPNNcnp9B9q
zidyE+1ro0tFQAzdxipSKDjVCB2d1d+gvomO/4du8yhwEmI66XzwaKggMmZg0WwTd4dJbdMp3OZ5
s/e7moNO+OeBVKII3TmdSjr/evo21BJydC/uuoARamGsSLkvVsjl/PM4vOG/CohNqI7uSPqyC8t3
Zdk2gWwyO5r9yMfreu9Obp0IP0GHZzPAz1O6avJWQTKDRkX9iliy2LUpSB9nTNaDpYNaYH6rGI8U
A+ZuRdPGY+Gw0yyL1IPGfzIInVrxJUjWZP6Gq4Zw3Q5HUGZ2Bqp9JcnMMDfBZIf7MMheaXLtwjDi
kkdUU2ZXApOGlWzSQE82hAW9wcE0d26gP9MoZy6k7nuL3Dszd17jMcWZbZnXWeDKVQ3Lkz6KKePZ
lkXjuSXLGpPNxi7IK9ElpjIxua8JdFLN5Z12j61/B0b/HKgG9IZOBmUVVMzgx4DeCjLCotYPYItC
rCQ5Ex9B7hbhEuAFePoAMnhjhfWbzX99VDQYs7dgvQa+ovYTQtKCNPboqrESlqR1gfqa3qjsJZ5n
o7sb564m6HyUGYaFYNn9VvsVJ0Lm22scRvEeaYS+1/RBbXJ4Op666ZBGcxST9paAqVxraHsauwz3
RUvES4ve0RPWnkj2gPrEHjeB7936fb4ifnTVp90DkpNvmlbsC5rjjD1gFSSI39z8xR+yD3DwvO3e
wbA+acys+cOsDHuOqhlIWunaV6Hj7BSNeu8IIewpl3eOaL9UrqCGsi16vlm0A26GcshNgrFIjyJn
oe2mQ3oqSkXNNM7lWjdE0Y5E0YoSi7Q8b7c84XOzPOnzbra8Mp+XlsvOvzz8f9yXhlBGNFLtx2Dd
SFZH/lzVyPmKK1A6UC3P95dN+I9by91exn8+rFgz7mATXSovQ449sdhbbjVKL44+ZpgqVhdE+c5u
2b1s0vlZn0/93LfcUqpm9fYvH/78Mcx2f/2y8SEGo/XzFy8/XGfidRzJ012e/fnE337B58/pkDyx
XDThfFFU/PkPyFk57yHOHifmg9sJd3M0X+PCeRnfejX5GJWpz3p+qu1l57L5fM7nvhzH/P/yHLtD
r5ZpzWuiovy3H/WXnxcvBcNffj4N9+z0uS9ri4gO/PLMv31nrStDur7Z8OtJy0sTRwee00d3hVmh
vc17+1Y4fr9jIlOiT6f98blR86pruVuOY7nqPbhC4bLW6oq5jfL5+M/7f/+Y+Y+fsjwfdl66bgbG
f7a58ViT8+6UDodHz8V6KYWTLCJhd7k5mUhBYEJopKijU7dm28py63MTzir2z7t62W0STqaHz13L
LcCO8VrVQ7+O//kFy+v/bh9HTJgwZP7zx38+R3fdO4xL006fiW3B7BsIquy7pjCrtYXm7Je+3P+3
MP9dC1Ofaa3/Ghr7X8n7x3v6/k8tzOUlvzqYjvmH4zqmTn6BYRq4v0Cy/upgOs4fJpHb0kYOpQTb
T2KstOhg2pbtOro0FXAcIIt/djD1PwzDlK5r0SGzIDD+Zx3MvxDbgLQhlp7fBg1Rg8vwDM37jdgW
UeWZtTS1Q5M27s5AKraGpHiGUM4Myt+JtMgOdclkyUfKgmBw5jF1yLN++8z+jn35d2+D8hZ2Lsgk
x1ggkL+9jUnUFew7ZKllwaBsTAwHXkn7gZjqm4s+0S9BM4V1oW2Jn7ERP2nRJph1Wf/mbcx83N9Y
k/On4QohGVFJ11ZLT/n3T8MxRVS73eyCr1DoeYmZbEcBtwakrOxsJIH5l1h5typ0v4Cb1lZIQNeF
SA2SIgisqWXXXfekmPwbsB7d7L9ANxeWHmxfiyaBI6Stz5/fb5/PENcWLo/KO2BfoIbUGTCZUXkj
8sC5Sm3LXQ2DSWspIJirmgwWDkClN/CszALjMObOrlPY9JSp9l7rn7oid6/EkFRXtr2PZ9NfbWTT
wXLT2z43zCssd782SWFXm8DqWWiPzrjNespd2jrDDaGPaGG08cUr0+I8eKjLZKjlF4S4MT1K/btW
Oupk3ln+fUnNvKbq2Y+qob8y9fAMRfbD9RzEvxIQBCnAW4QItDUg7goKJkSJwZqsl+aip/W3Duew
NfWojulZXfRoenDyyttp41cPiZGso3w3NFubVNWub/YoKvJNPHb4FY/CobTHVtko2palVl7b0Td3
jG+RUQbnJE4I3pl7q5IoLEJB+0fP7yI6jS2MNfeskzEZUR9eJbqpdoKOIav3g6Oc/ioPY9wJAXlX
XJiQeTvmjozx3EOFG8yGb95WnP4Av5EetQJZkAzc7838B8mC4dKHLyn+DgZabbqZqC1WKvI38VQm
NNzMk+tIIPONs+874e3LMfxOcJ1PbUo94pY/4Hbe5i75JJKmpOlRtHblXfSQJeUHcokKSnpW0YB3
NxUDkRsSyVcTJRLPoonnWyOYOVbLLDSu/NTc16SS0cKboKma5k5Wxu3kVQc7i33UfdaDQH45K9uO
sIEjqiA6kwXcAxqJT44hppU2zp6WwU9OxVB+KKHjU7wVk/3m25O2KyxpYMXyXtyBmqYQQ77WpH7X
DM21HSffhYktp0lJmKuoNtcEg/UrvadtltmvoiAoae6JgAi5ifQPv4N0ElsbG2maHsDQhHyh72Xc
fx9yMoeJJsIyTS2epSivoiJJdjbr6dTLhks7inoHMkjemmk2QUEJ+FaM5H9XFcqdVH0dfUGqE2GP
63zsfyTKMNcxmtdVgl5nJdAxbOq2TPci8ZudDH17E5kFyFuvQorUextGxRanAKM6uIk85a20oFqZ
9KcsNqZGLbVabi7d889N2tA3LaOQemBuq2OW+BjDZNoufcBiCG6UX1u7pW257Op8wjXoNtHGXDZN
mz3NAszfnrLsx4Xzq5n4+dpl3+fd5VYFa2MfaXSAP8c2NFpffC9Q22UfOAqWnfOjpjGRJjkmL0aQ
AYxcOsp9SGft/PlE0UfJKq9s1Cr/6DrnrgggRM33f/ae+UiZvs+23eWFP3f+3C7PCoHDUQpJ8+eL
aL3+6l8vj06qdWT/s4H92zsZdVwH3ii2oGUhqJUCCsyyYp7f+vKPcHyNiv7n71l+8bi8+eXHozCi
i7rcLJe3yykkW0esj00Fpo14oO8tZJ0VoWM9RADx0ccjTGaTgwfPFgkhfnluAkTWXeTd1pSNfY9e
agSRBQAbn+vQPYYmepj2piPP+Bm3wFWGqDrrs+7OLqdnU8LEpSFUJJhbXIu+k1cEzZZcj/QgpxqU
lhz0I74xEBj+LMGoqoOn+/c46oytFUJM6uzoPpJ4WJW8AcXtHsb/Zu/M1tvU0q19RdRD3xz+Eupl
W+7i2Cc8iZPQw6Rvrn6/E6+15ErVqv3X+T4hCBBSLAnm/L4x3lG1mAFdJE8kLWeZt3E6Kjp2w8Qv
8rKCgqZAiOyat1ExBeeieNNU92YUbuq3yQQhSkmHFUXBn21PQbFA4VkYVC8CHZUI0ZgZxCHtkXSQ
eIdO7BavfHScsR+Y/TQ/6Ua5C5TmnWA6eppEJdXFMK5R1qVcnqv7ApgOAniEEFDZcZvjz1shx7R8
FfY1li/6epQtfIdYkqCNEy4HMK2aCIgwUIFulcL1qePJRRSQQ1yM5juYOj8rfr+vVXdnR13px4ox
b9sfqYOUjFRUAWyiSOD5jt2ma+VNywNbZ6OkrN1w6zYd6c+rcmQygjZfonjjyU/L8XmyNW5nhY4J
SHFNGjOnZoysizOHe0JKAx/wvrWNux/1kP805/k7cKpnS6mLB6V3qr2ueHvcpOgjhljWVmFyImdB
e9sl5cn8xXjPg1A3rSipFSsUTBkpwv23RpZ1nLpDKuwAH4INRLez1k9RSjQN7bOx4RdWWykd4FDy
z+Cez7ADc5sabdXr2Mw6v8kuLvqmlY5WaSVE9Ivy3TGvtJNVVz80VwwUCtyNqO7QcXyNPR1Fr5NE
B6fqjrlDeW2IjRe7+1b0sX7S8DaCUa3GPSm9j1oHCLA3852hxZTlNPu7nlc/7RGvqIgr/JyziTXJ
IyG+xAVtjzcZelWqKfMtQGlcUhaVPR0bzUAnFNBqsAIA19FqNLaNYxxAc+4nS0fqPe0YYuzVWTWB
tSd3NijmrRoy3jSlpksvt5qun6quHzfhFDl+04JvKRnNHPrx5+zw9UoRh2+TYN6G7fAGUXb2zRCU
YBjdowN/5yeOKQepd+rkG0dY5xn7bwo5By824qeyfrKt27J/cE1rA/vnIQ/wNSu1/q1GE2lEJIIr
grjA2I2+GrFY2ypEW7WYxw1FdOCYI59EeTKg2uZjsE49En96BboS/NGLGtHNtuaH3jYeppxQc7hR
a8eFh0sUEf67UIqNLoz8Dina2fWMNVQBAcj8dnyAQplv7YoYQzTWv0hK47tFyl9pkCGOB3DTC7Fz
c/VtrIAERp54hxUKDcehipp3LjzKmLtYGj8Onh6uvJ7sXKRdyCcNcTcmjckdqoooXaKHDjtlNR7U
nG5Z7l5cp7o0tgYkSUH0NaWv+O9vVNP5UqdcmiCCr0i+rtxecNWeLiOOZoTo7n1QU/PW+qfS7bHA
y1iFOiSQxVW8ByeAJBZE8ACisNtgXuYmXE8NgZj6Xjj9S0IhcO1SnE0MaEp9hC8ez3ZbmCVNtPhs
2/nRCX0guvE+GrEZtcjTEfuci8zwx7nv4KQ/6HOkg+Cj+BYG4g1RQwW/RvuStCEVddN4cuaTG2t8
igH8QzV7mhL7pzuq3yZqFErwrCC8Sk1Ycgxpo6R8DLEYrgI8Tabn/iiG/KUUGNjVeO+dpq6k/J0T
PWGEXnbrZBkFGjRz+W1W2QbmHkSdy55l28dujaLLLrThBZfiqeIms896/etyVCCgDlJTpJzJ7f9W
YRCzg4sPeFYnpSwMNGWbkAp+S+cPj+qIPyXKp1tdWPSpUVrTraLvbnv57M82RYNa8GvU59B3Kgq0
KvlxKzOt14Gr/nL2fVlNZyOsHGxoxUNtBodcNM6NAdX8ZtAY6ZUzAEwHqixtLX1tz9zSAmJEbjTl
KXYc/ofynZhqO29shJxcVR3+fLgKNp6R4syiLyA6tJpq/AtjSnE3SpbIONbJyuz7b0NU98B10cha
5SR8HEqBjMaGSMfnPfNvCVip1ducHDD9JyBFcpyU8U0Rhp9JE59mBMC8RveQq+WliaXEpjAxduEE
wUl06+ZpvFEN8UtR7LvUMZDitOEd6kKDm15r3GqwO5wgy26+q0m84ikl3nAa0SWJEINV35iDhs9r
VO/pP6sHvCr5WUy5H7lKw3Md4BDyQxR5nmxDcvWgZpQAWBsN8HLVB2uBGGGqHWAO6HoUtEGdWXmH
thLdbdoMxS2xv/BoU0yJERKdqfoel+HRMIP25CWQg+k9PATdMJFz4RJyij4jzNNfkc179NKd0aDp
d3O+WelsSaVyeqMhoWQIbr1UBdd9i8I5dTS/bJ1XnLgjcYyjYO439bd6rdILUPfclyYEDsVdlmoB
Xu+6xmxZgHuYKwhjHtBDbZoIuC2rkzdFh6J1h9tMLjx9+Dm4DcZAlS+6PX/JvAlqwZ5KN5OhlpGL
6UA2Vsm1ukXQ/t0Lx2EfBy70AFjXOR3iQ6DPP9xyvFjed0J0+VoMsMVY9HKhlOSjr5fVpgPHC1Kf
rUbYudykmNHRtBWm4A8i15IILQwkjT8fLxtNnBnYYeT+aNnPRP6P4//txsb0/BSax6roymHdRvy1
7WZCiivXYinv+duHyyG1PG5Zuz53edr14bJ2PZVrTlyrMvQMy5mXE3D9tlAyHRY4iaICLFnWrou/
3eaiB2fQSDuclvg/Pa/iwh/btNADk07/9VSOntBgvj6+UlE+znU9DQ22P48kmAY0lHnAPt6qTvLx
9j7tR27uaZvlpKlrw1C5nn85X9d1b7U76RvJ8SSmU5JY0sriQr2sQjg4QP14zhDOrPQguYuUImPg
aWQvtpXv0EVrd4PSeCuSP5q1zhTvkIT4YAr4w6vCcQO/Ilpqk4aE8iUIcEciYOqZbzV4sFVkg3sk
Uze/mTqHBOI2b7bwPbIbN2/qLUwgVKLyYR9q2U2s0HtWImvcDrg0z1pjfEmQIcJCYiqdWbRVzYwW
mG/bHZkLNc1w1zXODhmks1o/OiRcRmayh7CanZMozs60fKO1anAP0yJ7PQ9Nf3Br9S6BYUyLExbk
eeLtrULIeNvJ2zvtXGLXOj4zEZ/PfaHM52XNrSHZKCUCh+WhJvcidD3SDEgOTRX/cRjGuPls2FON
XB0ZSmGgaeOdzNYr+TXFTYJkg34ycwKau9VKQLsFgqJtVFrhtWHrhPIE4bmVC43aRZOEFsCLSltF
g2n72a2pAGBnpnIMIUKd9PCScWPjb8QJmc5ze8EofuZqOp6tMH+qdMvhuswRdagM51QZhhWAfZ1E
a9qniiNypukZFYZRQmVrcTO7bsbYjdaFZ8LD9Cx9i7Ro1XgN6t0IEsisWielb/dBxcxwzuhtgaDK
d/YYfwsqqvltEtMYs+Nd6JZ0V2kznJe1ZWHIjqsHZmCtZ0S+JVa8pfajGHwE9LP1ElYCTxITzBAq
M1CLyDA8VXlhnxCYwvByHX/SnHeP6fzZser6WIQEPclHnfymML+gTmnaPXeqP7dFDqUVWoRNPzwI
knFXIGtMJNIcvqzhQw23BGuVKJn1iYFjS1ZdZ+8t1P1nb2iNXZokL7Nn6sIH1pZa2tmRu5b99iCM
s0sst+Q7RTr/lXgYNqFazgdLMKMEAw2dcqzp0SoOQy03OOu4J8/LWhaCyImNuNh4OeqbHMFq3Ozj
zoIYbVgKwJ6sepk7/Vjbw7zRMXitFibMQoIxnJZcup1njtp22RpCY/NtI6fCA5bzTJs+PS9HXhdY
ShK7e6LQmW67CTqf0eceeBPuxLH8u0e5VHnJv2Erv/TLQuvgCs6ahmanQRARgTKaJQVuWShx2MPl
l48/VhUloT1sM8PtlPnLsgNxWnIqkw5v3acDl9XlbMv+5aGjIm83pBbotx3XV10Ovj7EBW/4ZseQ
97rt+qLCaPLj1L0YCR5+Ottx+umti9BmCmB620/v7/pWrm+vWt55hgUV0h50ymXPwJfLMzFzX4+7
vuz1rfz2bpdDfnsby8HLcX0bv2dddYP5I9+FJprd0QiZFYj0Me2csztE5PyADvNNovcuJQXnvSGM
r2VmKrc00QsiNyhPMkqXrb7IuvEiyOUOnntMKCciEt5V5C9rRCP8Gmqr8wsr045lputnio+X0Jrt
PaP6aGrnuzB5aRwV4npkbHATvuuMczcYl3CItsx0ER4EGJwQWoXUY4VqwOCG5PjmFrsYy+WKRHN3
swiYzFhXCeCARmfr2s7s3NegmFQsY9lX0F7VjuoG01GDQAse6gfeBA65huGghXdlq2iXcJ7Cmzko
3vDzuy999E0AC8Aro93RocctX++Vur9HMYJBto0xZTF5WhPtUW/gTL1GCrfleZiHs4nrYjV0xntn
Nu+Iuc2DrHSQuIC2oR2T29bsX5vAvaB7tqG0kA+fNqdEe2GeZp2yKdvMfEYbrufBJig1SqruUJ4q
d1grXeQ9IjJE1pFMXIlylwbAWPnBFJ4Y9wdkjYjtHKA6qTzzuyW8dl2pw6HgJ/igl6lFBV12QQnE
xoFZWli1mrtRNkYLssapBo9rzWzi3dyB9tcb9ftQNW+tamlbSDJ+OZtwksTXObHCxxzxODFz9pYv
yc0wcPsvzeTSk6C+xcx3p/TBbT9R0OGnbB6z/TxibXNj/ButXd+rXrup01hsoJIUeziYwwkIPUbh
OwVKwS5RQTV5pn0eXZivZalHFKA7cdu+JYHtnod+Ek+tFx8R3JuHEvUtCKQA+2wBtzCCIrvWBNBG
s2O6VOaouoEXbfteWA9aEm6LurXJWrFvBmXQbgI12CUiN45ZUYx+FkTuqYqHn3oRTjsWZJdO2YSs
msgOamegpLx53gW5rqwa3F6r3gqVAwOSchOAHkROMG1U+GPrBNrLFhgkWjqMbPdiim47d8BrU+RU
ObDYrq1O6PtySn6ZkZveEbzhrVy+UVTaDIp8A9KSsNt6MHq2+JitTZcN35n1YfImACJ1Lf1Q5e4h
1ez2oy33f03f/63pi2nkU+fwX2wr/6+O57L456bv8pQ/mr6a6v1DNenV4d81aazK8N0/bSsaDWHN
tME1aGTVqLb+l23FcGj6uvhZVFiK2j83fbV/GLrrEi5quJrlae5/kxKq2cZvfU5AmGhbgRESRKfR
bTRku/FTOzGvsNSNqT2cQSV0sG3xJS6LERfnUYv1+ahTgEJsHPZrT84tQN6xWCYYy5pcYEh+KVpi
DYaWmfwfDgLJllxUE4hjmTdHfwjQZTNhKcsvi8WMstTmP+rvy0YFVsTO06MDhD7m1eX0FJU9yLxF
zkwaRVh/BRNyRgUZkA+EQP660CCU0fiRG3OS4Wl3mvnL0rZY6v1LeT+iOkhn8qMXUDEAJTxI900P
VOSy0Kt2nCm74dQwr6t65r3Hqd5swgbWCk5ddvc91/WPI4GOYUDN0mTyk55aib3MrZa/GHK9ap9i
oUmW+dCy7WP3UOWnBh6zuh1ylO/WhJ6klVDk68MsA62GREeKgUm4knreYoa6AemQ1XCQKu4PqLF8
vDCR3bEymdYRnrWeS/CLpex/XBdcHPjvhwgUUJLLTwP5N2PcHHpmR2vuGEkritMnQt24FFSk7tnW
iv2yeTngetRQ61+sAe7oTItxO1XVwzQx8yRqHNqVXFt4wctaTNmY3Jl/3k0qPIlDhpHkqPG1p8DF
fEFsFHeN5cDlMamXcup53XU9+6dzFoacak5tBYBmIqvvt1cXH7v/ekvLOT5eaVm9vs/liTkKvQnp
fKqkciYkjdVyTTFb/WiQukOCoVxdNi6LaibEy6Tfc920rOXyacuaVSnEGZXJxxHX7dcnWA0yslLs
ckVDQVS4/OVRI7L8WF82XxeO/K587F82/tvHn061rMbVkGxTy3i6PmVZ+zjP76f49Lr/spp4P4wc
8Ovvr/DpTJk92SsML87607M/7f8Pb/7TEz6tXt/0p6f+2/3Lkb+/td+PjKXkzcyMrQNpeK27/Pyv
X+9l7W+3ffwuft8dZ0ax/22jUvJjWn46EBxIyfntFbBwwIpQZhz0K7MemQFzSbs+53r0b6dddtjz
PZxy6wDWqDwupNRlTZMmmuvD37aVZkD3aCGs/svqcuiya1lbFsuJllNeH1qLOWd5nC+nW1atoeXM
//nVlwOXxfIy2OaflG7ItssmnUi7/uuy2hOIo26SZtZ26uAAfMNQgtBZHCdS6TDbSc/fsnFZuJlO
i+lj13LUsrWNB2teO8C1Vk2VDL7ZKkl/WnbNamLPmMI5q0p9orz7dBrdDjHPCy318xQ85erjXNJe
l5xqEBDblKh2f8o09Kt1vBL2+D2uzddgFrRYtHpVRMCFxrr7Tp4JmXLtOG767Mc0oO+kd4uFsiHn
XRS4mdz4RLNXbLKRzAhafl1+NJzw3Zj7fltwC0L0r+VrNInO5tO7/PhvTCbNpykm+LeTLW6Gk3/i
fJeO999tW/DkyzM+nibvDMtz//YhuX9UYT5IwX+d+v/jNEShdDuYcR+kYW+52S6v9LG6vN5yGnfp
uy8v8LfvJFcBt9OS3n1+N1hnt0KfHsRyJ1uY64sYeVlr5f/suu33Y667r8dct32Ipa+P/91p9SUm
YXn29RT/3cssp72+yvU0yzYvSV9z5LLHScLqR3nr0uV9dVlbti0PuYNftESdttftfdQM3Avl0z5W
l13Jcl9dnvPbGZeH+XKHXHZ/HLk8aZYvu6x97L8+/jhnhJF3IqvQnzVi6JxSIeNPWCdNfSPDJj9F
c34uB7VndDEhXOqGEZ/fYKwMRqTUJRu/hNDrz4HRrTPTJu8yEt/T3p59d/IoILSSExc5I1Dc1NvV
uYwR88o9gKqdB5lsnabum2FCoxfxMW3ebMU9aCmy98GtmAkHOuRp52Eq4HWHAN9XSlO9J3PPTIsR
BjHRt+QDUnOogl0jRveY1pm2yuLqCYg8UT1l8zWLlXcA4PEO45a3KYE3hYPqIgVDnm69NF6Baiym
HmENDpzkiNICmoJMJcw8K/qV3U6bporeU/D6DIntvdFgf7OCATpBus3F2Gz6MUPqDD9EpBUR8PGv
tCDkjRmHiojDPjNFiODPgaho0vTbBMNlBbC+OEFGLH0XrGGmqy+5kY63eSzOKmRFQDKtD/DwsR9K
/E8Vfg1QGxVeWyRjyrgx2wnZwBA/2Bo0YDvE5fOtL0oaWl1JXJyiMqUv4+SMlYaaTkzQBgGo2vCq
No9dKC4VSJ2w2pe5mm+EI69zVkRiq0H9ZSL0LY1VaH1ukK/gzeOTniGz3lOH21e2JFXotUSelWh+
3PKtHJDRuG1IVhbpA6spMu5140fWe8YxD6L+OXMo4RCV/JC39rmIq1fymke/o+bTTfdhHuK9FhjO
xl8i14qjUpGwYQlEaNYg8Je0DbItBOqroIjiQzuxN53qG6bqx6HlolqpRrE1YZjjFGzooekQdCvv
PUFFudIb3T1PRu5D4A59yyvjQ+Tor31ENxuPu4iZj1dESfpCtDsNoY+J5WJjrKk3MvbHnb3tYv5b
9jwcxsF9LSI9ues7Md93X91Hdez6nRNPA8055aeCXqkqxDbDVVN6c7mrwf5CUQUfOhsXAwJeWWxD
SwB394S3bq3RXGt4a3oRzSuzgOJNKw7WGAWYqMiaQ5XQJY+TmFxzt3b8CPG5EseOHwQhfpG82hte
+xqm3S9BLd4H59etwOlChMpJ1musOwu0ULnuU7K2hNHaJzcEAOtl8XoUP0hqCrYDvtksJ6e2KlXI
g52GL0/8KirzgrNN2yI02c2bqA6bDVAgsfPSS5WgurSQrKF2x9VExEO+NrDLYW+OY/JFuUXbGTMb
00bC4oZkSCJoeRC0R1amBhDIxNiJfea1ncd7myLRhnBGbpU6kjr5jElEMrdsuinK5lIEoaDRme1j
DTKj42xzfh9NmtOvxrkKkfW+Y7S/EjA/TrYWDdDLIAuqXX4hJvxYlZN20pMkWPP/CTdmqL2PVp1t
gsHM1lY4ictY2Idp9KZ9nXmqL/AmjWPWYV1A/tXFOTFCLcnolhbnFyR80QrtNi7WyX2eh557eC0T
Urug3TpGqO0qy3yCI04IbdI+1kbk7ueZOSv08NVUw4LXSow8HUPoKg2bG9WFmR9ZO8KXLuPA9K8H
EY4lzXqmvFhsa5x//ZCWhxFeTN81ODpDpBcCrxUWkm9mjb99HIpwhYZjXpdKXW6RW+ZAIDeWEuw6
Kxy3eopdki/qMxZ4AMatYZ6DiixdkgMNBiO20RRcTwW5tG7J1a3mBHFfW5uQwn1jVlvNPaV8Gw8W
sY8d8Y8Y8fm8ZSIkLL+XUsXGO1B+FzI10jCbm2rwSFTtcROqMltylimTKnGTbUsWnpUMe8GHu9L7
6Ccy858FEZUxUZV2Mj4GBWIUmWHpAuHOFFIthcy3bBWSLseyfSphlftkQxMzKPMwW8N47EkG9CGj
HgqZmcmlcAI1i0QGpfKul8makczYbGXappC5mzYBnK1M4iyJ5AxpKFZEdAYwj1GpaYCKSe/MifEs
ifP0p0J/ILHpC78+LIU1fapBpn9mPGq9YFvKXNBJJoSGRIWCNUNxShSQOhX9mnyIZ/zH/a4zvmkl
MosBd8laq2jeU3h6HGUaqdPLXFJYOdSJHfA59hkv6JMmM0xbwkxV682T2aaCkFOvBQmWy9xTcEaP
hkxCpaaL55K4A2qI2Q7sl/WYiXUv81NRyhH3gJkbWZnd0CBMYpItiFytZPZYQwirLtNYoY1C/rXv
e6yVfrwktsrs1mJJcbUu2AJv4YZjwpc5r4NMfA2b9JC2LzWWM6K+0QBwuWuJiGWCgDgCmTMhpN62
lDmylkyUNWW2bFuTMstI+lATO9vpEzF7BNFOMpGWhEyfqx3UcZlWC5ATjCC20i4kyZbk5GFtEm5r
EDA1k3Xb9YS8gGzdkev8BadnuTZH78ukqyTkZhVWYKLA2in4VnfWqQc44A8A/2kf21DzM8V3xile
80uh/sxMYBUK/bEYyf1KAWJsMuek2zi7zApYVjt6GtE+VbpJYKVBktRfKxfRnlfn4YoErmpVC9Xd
T+Q7MoUvX6mo5eSDMCLq7BiTpv089tPW1vJnZGMIoN1ij7LYofVAGlDkzSRPmHijrOapICgGLO1M
pJgR3aZuOVB/tggCg/y5btxCSmXDjVHAnH1QW328pdO0JduVeCx+Gw7ITBptlITb/lvfxZswwCAQ
Y14wZJYyEzyLL7R6BFxQUH4nIZXsNhqAZrqjCfIlyJPsCFLu1unM72Y/biNtDo+qTHDGtULiL5nO
M+HOpUx5NuN5VdrTOZB/aUEQdCkToSfBlW9oqb+TFU00twupJP4htDhZTyYDhUZmS7cyZbouyZtG
HUbwARHUHVHUpG9ssIGHR5uQ6kimVRcytzqwSLA2UdB0kUqmtUG69UTMdcPIoapk7nXbXjyjqoHI
4yBtdXFn2bAUa/VUBrvR7nSuZykjVpmnTVZCXqWPHTHbHMTHZtyPlgaiNg8Jx+u/C6r8pkorqJBZ
3Xh1iI4KqrOmRw/mmBFKm7TbIYl+pOMXG9HOROx3JvO/K5kEXoTaoZHaV8OEMpyYebfJUeCux1/G
xAVElZHiumM+w9sllEclvqB3SUt3FZkR2U+kdyVYQQslXsdpERwqhtCk7pyFmAvMEWazL8mKcog6
cRTjQGJ6R6Ds2eEV13NXJ2uSMRrfrAz1UJGSPsu4dK5xm1zzghsEscgb+/cOJ48pI9ZjstbbJXQd
eTYjn+6EMdum4mufAKUUMqjdw+IeNggTB40UzblgPF8R9DGSN5wqaw9B3I7pw1o33wYZA9/IQPhK
RsMjECVGrH8vyIwPbSDTVYrKKHSfpDlVhsuXpMxPdM2ZuOQPo1m4vlKIm9BQH/Qh73xDLR6trvsR
ytB6VagreMpfSRgRK3eM9LNCkoga690+ysfNXI1cmqMkOuGsuk0pQ4+zssLS85WUE9KZqDOA4Bdn
7oMMt2yXP7dI1l3pYWVnoCBMsGjYUcxdVZGtYzUID6oBVYD61rfTm2L129Do2pVmlA+55xLQ0+YB
nUx4BcCUfDJnEbYGs7Pq4gRSa6/fQXK80Gdvtxj9D13qJDci6W+t+Eft6rf1oNsvRuGss/goUHVu
yJCmqJz8nEjdgsxAqgG98mjjWjPfUTrdimNSMcng/bS2shrcgKC3UgMJMWj8+GKUmHAzxvFe0wcC
wwP9lkhduIjESaAcLO1VotgG+SEBTI+MSgOuaSLe0xOJseHOqecNLNGboAblX4TZS9TN4a6oIbp2
zH+QfIjnFu2ybqZrfl6MDrTO8rOBcgeQIaSl0bduip/UsLT9Ihh+6cTUOV6vHbSp/2WHz5TjaQg3
06+BVK8vVkR0RapAiSB6wyCcmETXpGxgpvuJpnugK4MTOcJn0fbzxuvUcOcqN7k3fPemJr2hcrSN
LQNh3Ai7Po0rYhzDQ0hVGLhk8c0q0ekMLbGBvXqwo2DeOV73U7hioqFHQkH83uspVBvTpmjjxcha
6cRFWfujzgNwzMhx3QnCJK1Lkhi4KQjHe7eV3EdFgBDYu7GcZmfWNndMCI5NEN67dfoF3vp+0Nxn
s+lBZDFJXhnO9FQHFZ9q96yFIycLUMk6anrbq82Zq3S8rvCSujUJRjrhrab+LSqHM/o3oII9MW1u
sRJpDLBeyRq43Vq07/EX7mqPjwyYaC2Fz2piBReBcehSBSdT8RyoPnLTMPZkp2Tpzcc2zQmRDZUD
aPy/nhXqQURLHwSikNuWHf1sfGtnZ4Qy0pNWBOWzemwyc7gM2rBrHcz5TFSRLs4paBA7SXgj4TNY
i1ABrjAfk6pzNn3fjqsxPlkmvypKBLe9Nob3rVxMWXBPTIBLJPTJCQfk9HJBORJg2DQzEiVp8mNb
YQPmpOvNT/6vbd0MPVenqb+rXGVVulZwl8sFmA1PIFPmR0FUQtvW2zHX8THJBaVZsQfUgQdKPoQ8
aFyS2onvBrq1y6br9sY2X2KGv8dlk6tU+iUT4+znA5T+67GGHuiEtoHRXw75tIOQDcJ+Pl542Yys
BwE9nMTD8sLLtiAaVozGDJ/JKQkAf72rOFWLExLNx49n5iK+dRxoaZAK7qkVAiWAQK1p8f1Qjb/G
uAoOg2bcqFOSncfRMi/LgsDgbg310dpet2VTX+yCBvhrimdSWREdZJwNpTumVmpdYrlYDu5im3YO
ubNT1DbrogDaQ6pKaKOuEC4iLvm4LkkkJmTMXIvlcSQsnZHReEka9272uIb0czXw2+nMiwcr+86K
T6F8YDC9+VgwtXrtkmgmrCTjjFk4N5jiDG4Ofx03pmSSowMkcl5ucxDmnhDSXnKRd7einEBXy28U
rjYUURBRvCxvYJvnwCoVN7zXUWyLIBxPy2HLwq5KfRW4hdgvD5djNRdXqVUNKgw1nrVs0yciNpQS
qnw3QkRVQw99m+Fd0I3OR8Po3sKg9i7Ldt3J+zt7AL2RuCr/D3lY0E0H4ejRzXIEs8CLGsOUjGe+
f+UUt3sl9OwL/laHgOAICkrkzj5zLOIg5Q6tTZqDKqRfTD5cdoSpat6i6l4bSdoqDPwjuHE5zr8e
8yWmEet8PTaqCFogA8HZZXqFi3HCVDgrQXQvQKn7ozmlG8MJinDttFWwhWrYrZuqiu87uTDbpj1Q
UyrIIxrV/6Nf/gQ80k7/q4rAwqb7H6zjdfqv+EtPPudP77j3DzzIpuPonmRfup+844Axbc328IuZ
JLm5lofC4A/6pWH/A1ym9Al7hmHhqab5/6d33PgH/X6OdqXVmu7/f6Uj0BeY52e/tKZxOjRWaBmg
/Zr4h/9ZR1BxnwTr15kHCM8uFR7E1GHenKLY+pKZTgxvLKYGZZu0N7ZOs7bBaB5srybPulLR+5CN
hhPi0bXz1wZ4CRkUMHxLhpCSF/vscYkrwR8fjLkbN7oR2yT0Zr4b3nTqNG4SPe/9JKCc0HfOSzgl
485TEsqsjU9MgXtsQwqMljPfoNtPRsh2+DkzbbK2Onlomzgw1iLVvuNBDhJuyWoR9+sIXylkFyYn
uWYQbVM6vwDw248NBrhBN32da9cdIuA9eeOM/Trm1MKb6BGNqrXjYo4xwRxxBdmAa6foYhaeDtuX
6VX+dqhF9Mz4nfJa5U5+V1Hq6mfzNnfL+ZLEieZjqQEkdR/ZQ3sGFY/T1WFKWUK92ZfZcZKW47hM
CE2xlHU8eGJd6sl4Z5V3yEWk9LVLNp6aa4zC8ZeZeTCuw678WVjOz8Axsl1Vl1+9iYzBfCiK0zCf
pnm2GEIW6prU7GB1qxF+fSgJKfUCXGc1gysUSygWICon05ch1x/hnBt+kUcv3lwlG8IZzO2UKwUf
K7fdefgVZONdWwcXwuAQZKspRdKeq3zcQ3mmjr9Pu9g8oSddWZXq3TkeiVIzw+yh0+EBmdpLQH44
KkIVj0oabIMw3lJMqLYBQ++8Usqt6fXqrhysG0sDCFmFu8Rzj32JuFpIDeyYobBFthbutJQSnwrD
hpZCNFG2956EVVirqq7rHWQDDEQi2c9D8Vaq6QPEuINDtETtdphBcg/ZokIdumkxj3Fbiw8TqT96
WB1pzphr245ofKjFW6XsvUqEz02yw5Tt62HxnlTtmjiNB6TdBRfgfVfgVU6s8S1C4rrObG095GQq
5iRnDcRagWgjT8R2v6qIIrdZ3aeb1tN+KFX8TH0aD+ZTnbmoMrKc/5fmfDPH5NV0GZQSuzwScVh+
c3rKTeEAHz5wyTGNFcXZ56F+Q6INoJE5CE6UVVLBfV1PSe5zWoov6EReVRH/nHW8bzr++JUhzO1A
vaKlbpllAgJW26+SCWbSAECx11GBp8FFAXOLWnj6mhj6Xs/t3aS3PpFQqBibEGdX3u8N5ac1R+pD
M1rvfZyZO+Jo9knR/MDxNfi4+yL+oPp9M7iPWdQbmy9l4gq4/QqzJteGnkQu99jZlzo1SPZdaw1w
fhD4BQbJ5NSDfuJGWJZ+QHtFazrYrC7XD/zslW68UVIATEbZdl2CC9NEvXZgIPq1hZeXoTaOm4fS
HgiRn3t7R0HkS9QlfmGTVT7yg4707ItQzVc0pOuobk9hjFFO4OFUNwMwK/5PJSGO0O4fEn5xreue
rVi/DWqHQanVF+vCky65nhlrNtQ7PQUi6iqHPqMTonhUlYf1BOhvT/RlhyBcI8qSLnKk5u96zyhi
yokjQJ+0mbL4KVSi3g/14Sb0kCrkMHF8YlRHRBVpR41q+IXHlajAjOZIp5JhhZRGqZOjq5hvTRZF
t2ZdH4LXyh4lJg0vm5l0NGBi7AojmkWttX5RgnNXevY/7J1Hc6VMuue/ysTsuQGJSyZiNsdbealU
tSFKZfCexH36+YHet1Wt29Eddz+LyoAkQafOId3z/M2Ap/ODLH2gRKj6Plri5Ar3J8I3cpfFsbVF
FJGu02brIrDCrR5U6DLq3ZFIIznJGh0yL0D8HMwVcwCvuQWiHI13ZOUm92ufjw/DADqXTtkj2IvY
FoTHayyxOs2qGksyXlCzG66BaKHflyT+4A0gb8GeFvW5OTXegd1kwT9gvTZ866ElbzD3ZHXkvlnR
tbbrn4QjgnVAPGdyyxy5uTTb1SFYX361wZvSHRpqt5D/0h2OfjnIr6Ym/RBrBznLGzQ6Xp7oR4Wz
+RM6e9GqHrTo0k74sTL6HJIUcm76sxjcZD1reRWBvBPQaTCe03WMSYVcV6nbEdrvthriLyg8Bg+i
LTR2w1oHi0GsdZuco3YddXCrJpCqdcSuLygNJFIzYAOj06T7webNgC+R+c01lHAjJtTZNzKto91g
xho2WeMWb1aEZMtQWxshvnppHwa7tspefDvXmcwGWEtNhM9KT2aicxw4orHYFBF/IazTnQCf+n0w
UnEgHMkUS3px67X5bTeUX8kSyZlncDOQLNwOzfAKalk/DupVa/NmDX+i2BQ5gSk4rmtyLpI0R4Km
aYJhTGCdGQwYlGHprCPR720SZesGp8aVhxLAkOyxHoGaWgPpT037RRbBS4VA8bbq8LWK7SzYGDYG
yLFflDtY3c4qUTfIL5j7Pk2CTe9omEsGyXfUK57jogbRLw+QteRGocIAdxCTyv6QgwIHfMP30xKJ
4Z1hu4ecmjVUt3k3pVsb/UyzqYgjw3YtNGZEJzr50jzU+CgckjKCCtfDQjO8l84JnyNPkngzoU15
e90y2dKV3YUINR9VBfyyEO5WwrRr+H9wtX1m1c72+avEUpmBUGerXghMFxtn9rwpJxqWk+aStSFn
5YtTniAblotbp+UzagwkK4Ld2iGak9NaW18d+Lpp4o/3Y+Z8I0M98U72xykyvLMd9JsB+t+qJqPi
13TkgsC+UaoQr1PnEo1Ze2lslE50ZHvQV970UfUdymIWi3Puu2DUS+u3Z+KLaIw7ECnNc1jVWHQX
jLlQaIfeKzYqIr+ltPBWTF16NcAoBnQ+ezCvuF8fcKF3jpJVkyz4QiPlwdLGEqn9kuFUv67tgvBX
nxzC1lz7AzZ8BvmVreaOd/atQhlvkxjVN0eHi6vhNGoQKV25DGabuC6nVYvWR6KSCLZrsel9VTO2
WG/1bAOX6uq104pmPablHvC+s5leXb39NhZWdtGBzRes3s5pNjY7AODBGczANyOuyl0loD4yNT7F
muat3XnWVoGPdLauewiYEQX20eN1g8bfmFnzCk1d34dWeXUN7KNU8MT2Ktzp2S9RJWiTjjZyB83R
79PvaLEWm6ZkJkUnRWc8YrBqoiZGing6Ssu7F8Ib1nbKSjCyxi9jZFYbtyEskhOpIfTbILSpgw+i
hwFRaMUxrgn7+srwMddDhUGEuNl5Fa7ivR1t4zZEhLzwj9KdonUxTayZPMYuVoFq1cnjYPKrJ6PG
K2oCDuoyc+N1kbqUzRRt8LFEHTlMcBz1vYPyPCRXTXRIDTP8niYhMmRFvUsnecO8NGzdwhyxJnVa
3kheUEhSXwS5ukk9dcjHrP2mx6LDBdweu7sujzEnDsSr7VblNnfslZwNbJc1V6JFGMxIvuoYG43B
PzUawta4hBl2qg6ZdC6l6cbH3mEKHGdvtClkZYGcDvwARAFi24w2ukoQZiu3bGBvvR4audmOfKRK
f5jS8oDQ9UMYYRFqT4hdAxjbVPwINXtYZZhfMEMdkRQoy12c+1jUmQ5Lid7daF3lbnrldYe0tfc2
9LKNw4+5zgb8x0YTHw7H0sHtv2L4SM9Gohtbirq7uijaGFn1pnCu3dR58BZNais66NRGDO9kmDOo
cTrABg88sK42mtqi+200gbvCnbrYusjoAAWBIWMhiM6yzWK5yVKThAzym7150//uzfL7GDq7qjCv
mQAVFuGYswqV+Yop10ElrYX1Y4tKSESCfICeUkWS1DXgAIF8LeqfDb4bR4HwNZshpSOzPz24BDM3
aVajmeuiWtcMT0lXqs1QkqSxW4uszyBNdh1Eu2sdGK3jJg9NwfBua/Ejctz2Jm5RqfDwNSOlHn+P
dP2WsDHLTeiKieshH+sBUXDA6eZH96d0cQvQlUEgOqef1JC6eyKwaXcusp9T6GkruwPS4Eh5Zueq
P439EdQEQaW83kVF84O10jdWevkA3qUoLOTZHYlBnY5F0aiabTvAtBfI4RYiQH3TKUhtkk1bCQzT
O6cDFEZ6KCPGqrNt2YC1uASjfowN5VwV4e913/s/JqcvdiCDVsrNzW2O+s+6afB/kRrhWTIy5i4J
Oxd5TROwXogTT5a2t5YF/mbCZ6e2IewkhXZO6IDH2hS3IQT3dRC3X2QYAino4m9Z05Nd0krykmA6
ssrpVradd0gI9WdwEN49LspXLfTUcXBJ+gUSkI3CO9qsp0Ndmr9TM33sKoZSx7jKkMhv53XOLOe0
TRP9Nmh2Or7Te8tvLpjFsI2pTdhOwjniaX5BDf+oJeiyyMp8CdwZrqH6Yu+k0I+YQyd2YeiJnh1x
2wWsJWCcAtkenHVQ62RcCeMHtvYDARcdyeBV3nQWJNGM2CMv8s7y/U2tNfsk0t7i3oDEb5Mm9ZHD
XNkmaxI2OyTs3BBHO0zFrG3LZr4dw5NMC4s0StVBqeUVEwbSyCELMfQPk41sZpurPDHZrcp4zXT6
W0r3JmzcXWxg2VUk5bCGj/kVJZkvONm3j0S4H/QczYUYwwXsi9ZxgD0dv1wSke0M2LLnI3uT6sEq
2c17WHYz8PvOJiiRJ9fL70YCOsyJEm/nNKyy4ilHzUlZ67RInjy3u4Drqg+Fsp40L4QeW487rGex
83iKYxRuhwEldwWIIjTIMakIlY9sQtlMVi/jiCTEOLblNojsN62xn8s45mcXr56dIVUX18x7LKNM
Y4M6dA5DLY42EJPGXZVgNJWiOJEAkFAN4kIhFmdmgsp+V3xtG5TnikjvdqL/1kdhcS4YCqJcyn0c
ikfUQ9aok5VPCLN0uiCT7pDkqfU7RGbdTYftw0YlmwFz+S0OknAC4h95EH6JsQW7EOe5TphJr5gv
B+M3sNZvGNmfZKvvrHqq0BPpEaJt+q3ITIHArYI7iyu9ZtOHoQMzhyQGiBxI5miYQZZligoA48z5
/jG9iL6B8NfHN67e/1T5b9HjIlBAh1vpSq19WKNru+/t7aDhbO9YOXDAvttMrbvLHYT7syAGXlLc
uE7v3/u4aoIHrE+JMMncGNpKU/IKi2DL7k0DW0v21pbyIfXRx4Pwgaw4u0pZ6WxPR9UfRoWQb9pe
WsueGFOJUTUh5vFSfxJ95WIuPX3JsEtC1XedxQwuhW9cE1Ayh5YVjxMb8abryQDVATC0WpY3/rwu
CXz2TWaaXw0b3GArEaCqB/2l7Lzn2qSnOe2LU8lpB6v6R18QSHfwMRqtCj9aVg6KlABUxGFrY3NH
ZBsnUoaoaE4Nd4q+mcWPQ0gsPQ8Jy6zjNHhMZ8pGm43XtiI01JZjz+ukC8ypo1dswpoHI0SfMc77
75O975u4PLqm+eqYw/raeu0jXhhPkymRrmoYwCKrJMWI6m4DxgCJrvlwKeLsJ1CO4qhFbXyotGlb
1vBLlsJw5N6hz+2XswUgXhk5enuWfydguY2Zqx/9MPdOGMhoELf12y7SYZtk6thkFpJOsy2BvZha
LId9KnGsgMgazo7CdaIOy2ZS1hBj02BAIcZpuvsQpNtY9b9zE3hJaAAFC0R417jiRTU1llKyyw8m
2zujI23eMiL/6LU7J7TVW5+WxyoFRtk1dn6Go+6gwOTg1pr2s1ahL/lkAwNTlfJ9BvUPxx2OjobE
E/a6jGiGveWbzrdGBm/GEMnt3F1BaCRQLR91N7RWut7fmb571XpE4tjPqg2+sEe9VQSBEGbPfB3w
Zzs++FoxsDhB+iBtH5Da+cFQRFLWdK6WxEenT785fX9TBFq/KRDNB7pzI9xzHVnPvSmT/RQBVQD9
ggwVr3Yps23ogUXV9W+k+QExqA4D7FQ2WOWIhxQZ0k3rll+ZHgDktqcqjnEWiSEqSpwb/TJnRacl
1r4uDW/jpvImaZ2viKy8liTgq7JsiAYBDhg8pHYLUDeZvrYcQ+3jamY6dykK3SnDylSC93Q2IH0i
/U559ZVML/iXwsVDmC4kcqNclVVz4466ebDT/HHStizJ7jtbS/ZwlkhmuN1rhsyja/qzSnYGRpNM
bBrFyBWZuxp37sQFN7iS1eSDxUrw+zRvLFNcsHepdnZnwZea/TIGBTlZn91DxD8KcyZDmHOTpc4O
IYRq5pCvF5pBP2TdVkjtR5ml4oSyzW3Dq4ScC2eoWT43mXyLOqImVQOMYkpzhUslPcSZJakt1EsZ
ZJCaT5VzQgjSPLUnWPblKfdQiEt7SU6nel34A/1CW2ANCWdsxgg0FlqQyyfXBowPoom93+QCzVs+
agu7FI8MXBj3UWAit5h8K6zpvo5Z8suZBbEU7/SEj3ODHwpeQ3j86MRjPvC9vfdngVR7ZR4Ldkat
GXs7sK317DcUewm0jW5wXFSy62vQCGScozmYw26zOrbyy9IZTZeIFqD3gzX/35dHIkP399Pnv21i
TntEVSwDNsIfSbU82y//Y9tV+V88iuUclfh654rxwTbVm9cBRAsJn/SYzextVe/9sIoy5lq08IbJ
YjnFfgzaNJ+IzVjQnyyvPfZR0u61xRJo/qTLKLKcFqhIr5HeRMVi/qGWj16b6WvFbMUUA7/MA+uL
N4p1IN+Cq5JfbKXL8BuqnmUjdq1Ah63dYMdwB4csC6BfzdwKzUMMosq9h7+IChZ8uKLbswZjTMg8
rzyE8URYCn31MRu0vQnGp19HsX7WZ1tHo1bsyIaw33p10p/0oMXWokYjEcsfcHwhDCRg9vwdxJXY
y6To3SgDaQR39nKyNXzptEYcMCR29DXBRSxJ5xXGMv4moWhPXt7ctOC++QlR0kNjiNXoLHzjoyv0
LpGznC5vnB5pvyd9APKbz9RCAVgXIaj08N5Vlv4yF2Kmb7FOd5FcAJ+gypmQFs/y0x43A9Vt3E0Z
xYo3H6eTvMkBliisIwHtAY88lmMVssOwf2UB2hFZat9IIgU7fVTdaSlMdIC2dkuXx66kO5llJXnn
zcFdx15N3Mhv8JRMGW1mRmrDUp3N1Qyv95GpjaMzInjlxmjZ9SydcSnK+X1ejsJIqw9t0G6Q4oOs
aXuQu4IKKtZSTPOr8UM5ilnWUIV5wvHBPCnnWc/j9rj8DmI2EXn/RYjmSKH90DqMNzonegO3Ol7Y
6k2XhmQp7Mi43gf69DwIALt2lN2OmiQjPxdVFO6UJsYd5rcvus2WbpBIWi3XMBDa2zGOVHgk2BiL
ods3aVAuSzZMGRGJiyOJdKUIWi0NgJA1pNjhGM3XjKy/NI7/u7daxoxKA4jSj3s96doVamedtQqQ
JdibdDRAiHl204H76lKvOTREQ42uLhigfDu8VqDQV/YAu6FHkuEyFOWG6NUjsQUiuDWLJDF/aL0m
xwU0qUN3VxfXcNYn1NBohgU5AcVRTI+murSude6a/JBM2VV5KeELEL1Xf/xdKCNEBKQhhkTADf2N
MTlGeDfLwNF3ccvuue9HC+XZRhhXhkxx7WrlboQkoWAl6SVE8B8rGA3tgS7d4Z+NQ4bUvlYosDYK
Pw+tyM7Sz8HAKYA2G+SvUBJo0BgYsm9Q7FEW09NXVU39FhkLGGq9/BHV2V02g3jHpov3qmKNrV8i
WQJed6KLAYnljLYxX+ZY2hsM4WK2J2h7rpGIidbQvLPzR+EOwgHQOBkAni4C36tdKL17Arc6onhj
lZ4zXIkKNbWsQSBRq9noHIDmxh6FOMlGEyyFOLJisdUM4RwQosvO5iTT9wIkKUEgQNWAWn8Noxsh
wpxtIw9EdzEG4mRYiL4vR9V8uhx9XAibUpwGH7pZQsYUYVua6KHF6q+0gTL94wHLU5bGlhG9NMTX
d5WuOafOEs5JFHEDNHw+9FxDO4xWuEF9oD/B6F1qP4q6L9z3m/J6FuWxswTGgskSbXBPedvq6HLM
MwlxcpzKQLUPugAQhslb7YPLwuZsbHg5+wpEeFe3bwRXZsoDnh9Zv/d6PzyXIz3GK80tUwG/C8Nj
YGonnYnzWDKq9iPDZqYB2a/S3lm7QdKfjRF2ZdwPmwbQ2drw+6MlGNdaLSl2NqMA9t/GDzvU6d7N
l6hNfxFdWc+GrmaB1cRsWKKK5ilK2OMm0vvSJ9JfAyha8T0eCLeqm9wPf6al5a8GNw3XZl+Sequ3
osmcJYZ5MpP0G8jVeOyJYxBJ6xzoI8hB/hh0FDNNvrK0bn54Ljlv2W69wXyKvVcLz7JNZEMibK3x
mSlbIDOBqzImM3PnfHRRLV1JB/Re3bLPzlwwj0AWw+gJpDdU9FbaCIPI7VBkX9Im3vmmIPJoKiZZ
Rjw7BHfblHwLNuG2PL7Du/Hkp1BPqiR86rJv8Bkk49otdkDFWurZLah6SA+Zj0Lm3NmLLW4koNry
8mjkA9GhisXChM1fjFhs7eblDSa14NAder3fnaRIW6zAAtQ++EoR5AMWTfLLPThVfGeOlr0RLlPp
lLZvzAz9TorbVBtO5PHvhmLYg699rUZybF761JI45cWixzgr7JCfateHJhWBc58K3gBGyr3nDQ6Y
IrD0JhJiEw/riC4ib8d31EbwvQoixjA08GJrrLPLoBjYyJLa+Woqx5ssAcWXPjVthP+aCYSMAZAe
7G/BFyJWWCEyrU/6tfL9r61BmDKqZu2y4yCRs82i7yWZADcLd0Ve3aQF2RztThPlySdP4njpfeVv
WgXVrPXzG8fwVkbkHsPB+9m5+Q3656QUuug7wI3tLFVbmh0z2r0vkRdNGnPrFeB2SsBEmlevNUh1
GYSdHuynImYgu71ByK+INRCjCP1ZAn8rYnS11K+9D8mgZ/lp6luyEBfC5xZI8fS3JrpD1PCr2vWP
oZyuMseHvg/OjQheasd4NJwLppc/a/MmyVCqI/73OPQE10ggH6vBi8+j5gwb24EgO8GyONPbDTzD
/y6UiT7pKBlLszD+hn8vRp4uS7bEmpA5E9kXYfv440CeItIfYgmO/xFyg/2KnENFH1f6XjYQd6qD
N0sALLRDfeZBOrUHy3E5bxoXJ5CCVXcvWm+VDDAAYiKMqrcq9nCMvH2QmF9D1h6rtB0FWyHycPM+
k1gFP+bibVcTMj2JEAxtWI4xvbOpt4h83ygMBhbbP7xpZj859rGRAzp5Ua5YCtd175tsqgFQEjpe
AaUrTqM0S8yFhzcHrvE6zdjEuDNNG72Zg8QZaB+W/gwnKFbpwqBeLg63UFIA28+7F2MuUIlnhZbp
XbvOCDUDmsbtSMAkiWP6CsyyEfgq+qVuTh9ODMzdNKxvmOaYIkE5IH0zocmYJd66Q7kf+sBs49lj
0kVG1+kRk6TI2PKc9G+Lv2A7aY8y53+Sa/OUtzSa0bCHEGkaeGw1KnOIHLJZQ+x+ORzi0j8O9dZI
wNQ2MvgiFhZ4tpiVfPijKL4aJPhAZWipa6rzELDYE5hZbbR5hYqiHs4uVgHd+uM8N+yj3gft3mt7
sr0ff34xWySxR6absWVWIskSvJicyndW7xIlc91ytBSaKC4FXZ/10exxaCr3MLjh1k+nr6aFbjCp
9Be7M4CqOsogBEeQCdoCSboCMe1cqVe9Qb3TxC/9ULP8dRQudoQC1SlwzQkStk0SaPbvXIpgosMG
mLotTqdLYYfuVvpafGiX/2GDoAyI6X4kEhALiFoaYSwjjnZRaT6nuEMZ2yGFHIlyc70pa51xWnXQ
JOe1NnsvthuRE2ybhhGVQyrT2Tayb73HBYL2/yV//hNYD72efwvWS783yT8r/ix3/K34I7z/8lyB
EJl0TfwgZh+Vd8UfwxX/ZaEFpHvCFp7wHCys/0Lquaj64GWm4x8kbVYbNjI8fyH1bC7ZusdV03yX
EPqfKP5gEAIQ78PYZP48gPdsuJM4XxOi+Cz4I90OjInSrV9T0/6uhzG4hJMd3XQqTTdebUzfI6bV
BAzqzyqfaTKhYRJ5aOIjBrbdvqjxXAv74T4IgeQrBdvCs+3isa675l5FM7o2LR+XIlDgOVSa2fsQ
8uRjUJXWVdnyznUJ/xBp9EDNJ3pHEp470AcYT8pCIXGa8NeVJV53JhaQ1wnB0iYtrh+FW3YFKZEW
j7cxIqHboKKz+bi8HC1tlqOuc7ULW4yP6lz4L7WbqZ01x9masDJeU9e4sata/TISkneGUl/Hesg3
3WA7N2mQpFhcm8jhkfZ5tPRugpkjSBhPbHlzvajJ0/nV1Wr98gDV+/mjaqlfio86drmwwkEjLPVa
5DSXXt1rZuGwpqzK4ZzPRZOAW15OedPSA5Sy/1YvkcsgMFdCnVpaL8X7eTEkXFseFMn+WEPPOLhL
e/v9LkTNjjnRl5VbNx2Jt6a5D/ogWFujBjMntTK0NRWrtzDpsnMyBoBdPh/6UZadrVJLjx4y9Qn6
/vj5oWM2XJejqZ8tYWXTxOf56nKhrQqoJHYrd3oMHb9O6uprNPkCo+yOVJEXyNcSiE3mlV89vwz2
Aw5cUDaGm3DIQOaMxDIBvnvrvLaas4yV9WKIYu32ZfWVLVh+cM0aBaq5GaHIezKH5oMbO/0ft1ds
jQn/BeG+dBW7dRwoopOU1d37KWtI68bxNYxSfQd8WK5D4LLkLdhbZOtU2fFGVNqmAnty6xqFB1+a
ArOec6gMi6jX3/UqzDHXFMH9UrUUapq8WytNuk2U9X89I/QC6HLBkO2aPO4vai463e4uU4ZAgTbw
fn26sDT5qGsiGJ5MxsW2dGP3jHtTuDea6stypiarBXYyX/h8Hmopl9DJdc9pmuHKrfC6/miZ19ms
rYd0z/udyxVQ0Fu/CtACARD9sBREsfc1IaqbLFftgyqN9lzn0T3Ayfhnh272iEPLd7OEPZmWXvA8
AlhnmeaKWwF/HUaYkZ39uC/PbhQMe7uAbxbopdY/h62a7Z1FppEC1BGIrUaMQrsxunsv4JMh826c
/qiaL2qystFhCDz8Tv9uG3VedPdTDEP4173zlSxu/G2cQ1+IZ2ZG1VYSDqdH6oWw/FJYgt9ZOaH1
Hqpf6iJ/unixRlpeDS066alCoEF7v8knWH3EjILF7WyY5KkpvyTZfjmBBAay8o/DcGzwVPJKWLU1
icrlSj/fFsNb7lZW6A+AEAyX9QF8QDkGmc4y7xorxj2Eb8Kbdq63A4N6X1qzfTBh/Pd2avL/up5h
mGVmxmnsQkKlrQUWs07HB1Zc8/F70YtyH+BYu8a12nivm1xGx8SvL8VcNQRZzl4vAQX2901tCLDv
00P99wcUQXeLCYfJzxjmdxLq36QLBWaIs/eqRDW7uCfau5ymRpPfzUjkj7Yf9faYN7tM0zr206ML
Mx5cx2R1/rWPhbcOBzv7gamtpqXTmw4wYaOpLLkitUYD+69Z4T83sGNcKoCL/bEeuHufTP9XrrK7
Isrb5v/+b0P/PMmCuzEFeTD+2RYGz59U9QqWgkULSOyX47nq0PLlXQazNi7CJou/c1Pb2VdZ+6wJ
A5XrDNDktkX1Yw8gw3hQgBBGgom3geI7NzobSfqRZE09X1zqwsBAoZTNwWnqI/tqYHWcWXUij3kc
v6WTjUS+Xu/LKfgOOFF7SrtqQGsy3y1nS9F3x9RR2dP7SRld9HCK7tqw155svFJXWAqqy3KxzECs
5jlI0uVUBwvZOKhSugBebtPU1k7mNGrbMtWRJ06ruyDM4p+GTioyUcYzdERzl+OxsRsN7MlCIAxl
H+t30IDcfZ2aQPCazrji01tuHV/Pn40ctEKIIuEeAKzaxEokJ9HnLZviznrQFIUrDbZxhEHRYojn
0y69yabgspwtzSS+kRuskc3d2LjWw3szAEHk6UNid3eFhNtJEFNjaxG5z7ar3zp10L35AYls3q7p
bqrqiQhggCp2NhRv/k3vGooEIDFvUEcsf9rEufn3Lw3Yr08rM891PcN2LUgcjik949NL48ZiyECg
Bz97vD82Ka5nDwiRT/dmsE1iAe0Vq24MYtvqzpFjhg9y027NeMie9BLMn5srsmdBPJwxMeMNmOBO
Mp5oZ9aiuMyghrapig4+5T8uLEdL3dJuOf1U93Hvpwv/qvFHHStMQbrDJYkn8m0ZWfa1tBLtaCAO
s086q7vLMIVbox5kvY6uevTM3vpdY9NRNmbwQ4XoaM1pUfuCK7yJOXtjnvpal0T35vOQJUJG1oDa
98Ol1mntZi/C6PLefG641HuCJG8SqfTSxw6pbDLkR1KW5a0Xm7gbJ6b3Kov2djQK/1ek5Xujq8pj
5jnZ2vB6/SYVCkZs3DX4qWWcttkE0Go+RLj/Ni6dhJgA7Zaq0Z+99bKYaQ5bGaYG+22oEu/SmvS1
qcjCbVMAdifVndzD6Eru9bLVqWNVgCp9cm92WnIvyXkBr3Ghs851SztLg2OQScL7y+lSgKvTTioe
Xz+qrKHLAKmZR5OvfCPqXhz4KzFmbYn5nEBLBuDmnJfCMqueLfAsWDavED4uLEdLXRMp+NH/6rJC
JmA1iFDbfLqvJZuE9mVjfp9Av18cL/hlpYNxM0hlv7iptw7MIHpCQKB/DMdiC2BUeyh1DT67B4bP
aEPjzUEOyQ+k+OJOGbq9HWA8yI/6I5PLj6WBwDKutO3m0bOj6oh3nL4rUf74Uiu5t8reePOw9l6b
WIXcOoksL8w+WP/MF9J9ABM9mATCxiihIhE1BdeENNh1dESB9Uwojj1xrxuWxuFj5bd3aE0Q57Oc
8NEo8HKK0eJYLxeXotPqu7E29Oty9tECfxpun+/6xzOWFqhN+O/PaOPAIliViW2F2XGO0pEPim85
jAtDnjTyCUAJPw6HO0SEtb1Lhm1b2Up78btwQrnAQn8bsYAX3TQRNJbMBstVpx6gS0jtMUxy7QH+
/N6eWxEPqt7dYH8M/yf4VfyLuU6gUvvnftLVmehsy8Of1DY8h30t1/8QkPXDZIi0JM1/JcLr7goB
8K6P/eatTMJzl9TAppIbFHFq8p9Bh1WLK56lKqxTG2uXMJVTto4wNgPhmRa7ZXaTCfZ5DXmbU4Q0
lUeGqB93E0aBKwfW8X8w1FxcTf/YDvPxocZZlufAFGLQlfNM/sfHH1MYFZMz+D+1Pr5WXl68DCMK
Vak0XxuzVMe8DySC9qb1GiNPveq6ig0FG+anqkDNwy+tV7A00SEqwN8tp74qfqZmU9+ZUtPuXTSx
3+8uc3dntWG4X56N/dh9o1+tSOEA9y0apoZoXNmc8fkaS7J3HL6ft+5fR4ldYZNgl2NzbgulbQv0
YxDBLuLuFhThurHDOQFr8yEsdUQKuqtJFCfyHKGk9V7EQwMqdDnvAX6B3BBgNDOUKpbZz0IkKmpb
+UpEsdkNohiO6DnUj/Shn0uDmt4NcV2TD9OUukf0dZJdM3jN19SWSLB4yXfSnMkuGRjiCLqKZ9CR
iAg05Gr0zvnz1MLVCF8n7TFzreCKfEp4XY6WYlbLBEMsFdi/f7oQTUF2+veT7kJL/PTzs+c1dWYe
04VF+Ym2aJhgQ70hdn52jawdJBkUiiFOfR0y/Rbx2/EBxSwKGGqbMMKYw55Plwup1kI8dMb3ZkHT
+8cwQH7DISrtGfqRUGYr5D04Av8ek2kPnGD20iFaf29NQNlGo0z2duDhcZMWbox3GKSNxIkjvBi5
Y2k4BcEXBmz7vNyx1BPhnJ+6VOSBJZenLmfLHctTMyMU64+nhCMScLGNSf3SLiI6XYEfNc3KPoEx
gMj2fjifL0dL0aPef+od1v9ALzhUM7yhNm0gyEm++/e/giHmr/mffwYCXxY0VYt4Boa7nwYRQtop
FAxbkEUDEhr5VXKLGs8D4hrpyYXDebsU3Wgkt3FkxusCGYfdUre0XY7q1p0lJLxu/enCUPXtEXe9
10/141AnN2X/+KkaClRyK4L40hZjeP54/tIMADu509TU3v/6UvdemHD2wJtr73/940Kj4acr2lkT
6B//keUob4LkGrC/+aj/+GOagY9bbmjn5eJSH2FXg1VTne6zvOpY+ocUi972+/nnw6WBT4Zpdh+g
7R+Hf9wWkuMEd//5YfN5q5VoBJaat1H1AGsGF5XrcuRm0LHUcLVj9RgNwaMZ1PJSQQZZSRS+dnbY
jt1KFKHEVowrYOnlZTkdiU/tWggpq2ROYHha2D+T9MfXpAkeiEANN+DGsCzWJv1rmnkNmV9EeVCJ
yZ+wHjsv9WymY2SyJDnWMDK+Cgw0gCW9OkSpjiWgis3S6l881cirafPvX1zhzKbY//ziwj0WunRs
wRzCePbP0wccRNgtnch+EvTgF3Z8lNKUEvKa9DUCYnVyXs6KWIQ6PtUZGdMxABU4N/njSg8hEM2k
96p21COd7JxEfMaz+s1H42EKvPc2TUkObySf0oa+2uuzhpdAND0y8NQ1pl7eg5ln/UOW23Nz736p
yuGZnCw7AbMNbPhezAU05BqOH6DWpW5pl7RY5urYGu2Xuj4NzhnzMW5FuX3Ojd4+L0cfxVLnhEBp
GaLRw5jbuaLCCelTm4/TPy5jnjsegFmfphkp9en5n06XB3yqqxqmxBG5mX/xybBWIrfOd3QG8aRd
CjfXLstRFDUvXWJr+0/1w9zsow7rwXrlFda8NCGO/HH/p3a9FZTrunfszf8j7LyWHEeSLPpFMIMW
r0mdJJMidb3ASjW0CGjg6/cgWF3srp2dNZuBIQSQ2ZUkEOF+/dw/Bihh9xH2zHetg7xduvy2i390
yjvahMi2HnE0RKvm3k96DI6IuO8nbw9KrarXSkO/HHSHJKKcwIis27z7FUTfLr6vkln8fZP7ZfKe
obmJ/Geiu+rB5XdZqUrTvzW69QnIp/2ZDDj2Emf4andxtyCIIDY+kcszps6rynbFF3eEUoHXOTuM
VjgHxPnWUjF9NKMEauS2307D8kFBffA86BSAOZANt3kcLvtU+Cfdn7alCyZPqevgVKbNZ+YX4i0O
ADG1AsmubLZR6OyyBFLobW7W6puqncCmz5P7aqc4B7z0KPnIWzS3Q1ztRtWeNqWlRM99QUg7d1Ln
h+p9xi4msanAJgWw6nRFPOpC0HNb4s7G/EZvp2sJcAE1dqVsZZ9F+RDgRvd2gewi2N+uQXS0yyCI
8eKb7+QHxsUrwRHKGVjy8B9IiAusmugXtofYnxoMJPy3J95gDbPDIFGgURNs5XkeyoMcvT8Z7wMJ
7xZLJy597+rlTe4P1PtPuvfJ2Tgj/Lq9v9XA4PLeDqjtn5ODAD3ke/3WnkdGDT+1QPOP967761/7
D6sBOe++OPjjdvdr+SfAUEe2Ta0P/5/FggEF49+PXMuwXUuzDEdTHdbufzxyFS1QHIqzje/ofvY2
FBqQjVHSbZPMLcFSzm0vClGGCxPoZdwU21unK9zyOEzVygGC6wJ8NEKUHZONVwCxEXlJgwniAriN
uWDvHJ+ECVciZ0W+NBQ7Psk+ebCRkG/qSC0f5IA1j0JFCjYdsmJgh//9LWP8ry2WxebKnv+H5o3M
4vwS+scexajSuoI4UH83q2CnI3A8pKWvr1sR/xwqb1LXlqjLw+008N6bUnEeeTeo3wPFfyl4b71p
IbIPf7C8fe059ZElvQnzqdCXVSLCvdNqlE/VdnecBsN7sTN9HYWq+4F+L992jmnjGRZ6H8Alv5Z+
bZ/TIkgvgRd8Eta//Pf/1jkH+sdfd7Y1MWFKmiBF7D8jp5qXuPqgq/l3QJ8Uk2Jsc6UI+2FKQmAA
c0tFdr2hmk9bpLjO54vMLi6Bxp9WjmbUEoJFnn1aPcdcJyJGPe5P/n4YIWPJs9LoTx0VqxvZIuMJ
/0ueyoOFBa09jepjH1jokUnLPQqlq/ZN0qAPQ69+CqOBRQZRiBc3FMGi9UqMhmaVeli7Cj/XioJD
YHMgkqrs5Znsm0w93rUOEvZ58I9pcm6bdEGNVxPDSjXfK4q6p2CMxCvLTos6lSgH5yqUt2ZEjI9w
pAbMSBMF4DulrdZJtlR9KYapefMG1Tgje7ywAo23//3PpP2ZRnZUy+MDyYJIZTWva38GK31FU4ey
spRvsL0gNebKFyPt8os8+NaQkqCJz/yaHmGdKFOPkUr14mjnF5zD80vVBtkpsTA6V4QfLFAB2+cI
i+QInBFZ5a9Wr/hA+bkhiLqckFhLKgEn3vvPsCL+pi5LTHk/2a9E1Wug5csm0adLW2KUlMDp3Lc+
WOMibqZ16tvURcRZCDWl679Cgt5mlKX95ab9JocD+FXvAabACAmeR8gX607LwWYkTkPtOoI90y5g
tv1OEU2CX9XQKD//3RdV9tXzLOMgU0Sjl7fHVBP/8aKobVQ4AFzgzBfIeyju0B7nnwKEEf5kOVJh
cv8JliLAdPX9ohQFftSZaI9VVD1FidpcZRdfinElQpA2sql1HjWOISq4Yol0zj6YfvUzT8ri3BuR
dxkM97nnW/VR2fhgtRQZ8a1q7Q8Rtseu81B5ZWF6qnoX/Nzc32UDyu7RTXe5P44PcZJSm6sUsADH
dG03vXK8H0LV/tXE/+DVTzpi7M+h3hngb/8+6L5p7NPWonLAD2pzl0KRl31yythkxj6sQ22TqMQK
qrho3/XvldMZ72ojxmMmVBLXcxPBzLCujNFeU0VsvFcsCR76Lg+efl1TBMK8akFob8I+FHjRCqr8
+M/4XtvHCZAkQkeQILbSHVAdF8/2SHhDjYG6jNaInFsxHx3q2F4RP2wzci5fDLIvK8WA5Vq0UfQR
I0OQ87NQc/h2lhiEzpd76Am5+DNHVr8lkNsu/p9voIZB0x/PSr51jiXfgdTyuLcs1D/eC5AAyiqj
DPEb9ZOYxZeuTWkSBzGFoCAylXrfudm3ZUUyUdW3lct74j4P7GW/x2btIHqjQZgJrKZ1Bm0TjK33
3gX9Ku706WvsZfWyV93gQPH5+GiM+S5Q9OqcWzYvJJDYThjVZ9nVmLEHCAGqyb1PDlgTUDngQkff
50pRedRoZwWekZQqkm0HYb8nXYBSN3RNEs/oSGQzCEqc/uxq7Pe3U9lr27XuL/4xQZ6WJTmfOB7w
f+dGzXy4zZ6v9iqg1LGf2PvOxHveVPzy2RzCaFsnLiuHMVevQYW4Psc5Hva0M67juggP8kBxdnjA
sUOAfqc88d4nz9x59P/sM5I+2fv2y32WnEqObERT23nLsKwRbJbwEhVFoBQ0UwePchu0oDVvz/x5
8wbXZl37GhKVuQsfmeKk4OxtzC3ZVXd5+khiAu0hjrln3el57bMRNSBgfooqDbZmABqpLe3xM4xC
7Fp98eKniUnaz0AiO0/jD2M95G4SPWFIbVy7yrzKftQwPXXXTrCTTZ09XTxln1bsUpXZPgCmSfax
BQ+6o076hUpfxMMI2FD3PN96wsx4wPO9fAztyjoleVbuQ6vZ60Nb8SfgoFB4CKy/jx8nivpA+Abq
YxVrc3k7o+GEi16pjuVOYeGwhGUXPSFTQYk4pAWAl6TF5V31Htii+996qEtRY/o/gUW9k9Ou3vu6
t5bqfJEIFbBjgR1TUhi1+YNeJWwN5amTs0u8HRTy8At5amBdvSljrN+JYWPwqVumSxZqhpI28KwA
2dQPrpJtZW4n78g4WuicNjLxo2Y5AK1kRN6fBO8sItLFMHnpEarD9EwI9wlXAu0z8HPcHBtlWJog
LR+tGQAYmo1H/YGyky2JCJRn8FdA7hT2k5tGZCXcYZ2oI1gQ+cx1o7HbNnr0KZ+72Hd7vwZkO5uG
5TSW+v6P53NkGde+HSCcxVHJOyoDiuoV/cUpADoElR69ph6J3ibJwk+zsH84iVp+H4rxsXMzqna8
/qIk1IC0CQ27wdhRHlxhZwf8GFcq3ADjNoANrg8JWvuIINrubgNK6+lPJeRzXDTUgz9OHNxMO8im
26RTi7aBdlXb9Ra6+vk2b+66jco2Xw+cfOeDnMdH7CxvNdTpKarSYqmFsQlLV6WmZT5oLPSRfV3t
ggyUH4sUukxSbeRYUITFsdS6V9lq/bx7FlX8zcKcYUGJc74uZ8qoPHgirkHz5Lxpf/e1NpzLHnIs
2Du4Fr/7ncSZd63dT36SctJVMRtb4Km8GIFMr2WnnKzmXbyr4vwpcYpmNxfJf4yGt22sjNwXQeVz
28bfZHcMpHhDWXKLYzWzOj7oDzEPs5Od++6L1yhL2d+4DjrkNKIQR3PTj2QItQUYeqT1WsBG1y60
L4WCq0RR8iBAwe+dqRRCUqZ51Vc/IQ2PfCe4oH1CtmD0GEEMuE6aYwckx1fQ8s+HRLepg7i3B2UC
c99TW9jNwwAsGA7ist0ntt7stdJJd22qYysfK/nZ8ZRsUVdK9IMqJmdocIcl3b6YLR9OlJzYZFZb
3mFJ6rwN2XCRMyNdfYt7z321MKZfKykIKg8o0b/vFbjgiRO7PDv9pO37VHPEWp6aQ2IIKivpHcxo
U5aw11T4iXt7xmDPqDfP7nZOYItXkWnN0k77aNuxaXxV/ahZ9bxB1ixbq9didPmHhEe+kqNe1vPe
x4F1KUcp5Eh2tZ2bC9msMx5ppjYoD7KJtVV+aDvWKbKZ8wdzsL+5BpOAMZBjeOBRt9X6fR08qD7B
GlgIWJwi/I+AlT5Pda2sLF/z+cx3xaPihsG2B/bXLrQ0cZ6A94crID76i5k3VBk45fgVgN2+rQzl
C8UnO1JiwYtdh+55MsaV6ahxTXlh8unbdXbU0V+/FGrUrazWDLAfMfMdKdhxX1i8YcbsIA+ovZEF
/W62mpMdgDf/GpUDim8PK7BOBL+aYFxreUy9CCVs8kDku9mbODpBmnNtElqZq2yUymy3BgGDkzwU
Xhbturz5eu+SZ5NSYVITFdpWybJmGZnG+CXTvRNCnOSlcSKxl/3B3B+rykkBtTR0lbGnRpj9bkBt
fziGxRMB5eJJnqlUIj6l3fhrdJybsk+OeilSmB6X9Q+zhguuj6r1ZNhDfaxIeS2UshbfwFgtphJ0
Jeas1bqGRonvttCfSyP4qk+sgJGLbkOvqZ5wdq2e5JlOvA/jEtdeECvj76S4DMsRSnpI5wVWxeOY
vvuAvBibFkptnTHfyAHZd7uDpUfPDku0janXBwxNFih0oxP6OnLWwqWIfm6OddDfmj6hegrAy0Nf
AeYppmrcN2UviAg5yXkqOwzTdJVfne3yA3yCFmiyA0FQiyzCLbHxmruWICaZWThV/KupVHa/9kfC
etlX3y34EIvMeFHhC352BigkOHbGxWxSez2IxtwXqVrvPaDhGyBj5QW5hrGYhE0AHMjFhm9ueuo8
8y2PcnVnzC3ZFcEmP6UOzGe7jalXsEiF88/CcEa54MrV5n/YShzd0g6vWt9Nm8Z2VCp40faG1Fhk
k92+aFHnHEo1xf0vE91n46T4h7TRcIx07OEa3Tx6mdt+6hgkrYdIRzwyX45+h+rHPL4IJd7IxD0B
CvdRJuvlwZnRB/JMDhQyrX+fY2InDC0e7K/Sms+6Ga+7tGveU76fewAQwcI3w+Y9pops3YeKexvl
b6eBT+mdgxxVYbLlRua+mCB8z7lA1xdjaV2ofowUq/DPpGXjY2GTv55bskse8vxzHGzjZCIUPE+K
V+6SFDxxkkdLoWfFzhd1/aZnFn4UWeXsZTPVh6/N2FtPspX7OiWKIr7KlqusAmdon9XMjhaxwDK+
xLiqxu7qMOfoIKfOp7ItD1E/+MA363R1nygH/mi2IKjQhpX/uN/9Jn/M/U/3bAQ5ULVvoRWitju1
ehBtjQoSXkRgJVmlrJthcsXZSk3eR7u1fzQgTg0ToNwDwbSTiFLls6bqcjEZRnDt509r16vjHvYY
kfei19baqCZbfyDOPeAeurdK0vEVT5EvgYUPR6CUL7I/CqNf/bmWnizWSVe9+9pkUXgWA2G3shyq
b40lnpx4CN4sqp63Zs4erB7d8a0i/iAnKHY6P/3N4RTB1znYU1vy/Qjqbzk1sgPatC8QWc1VFQMJ
1cK0v9o4597u7cbxj0DPyuchqI2d2TrpGuTU8Ik17ELe26ggywDvx2xBMR2MnxBV5/Nv1adUuRdR
T+kLOSPMEzF0mwXh8iD131IqLs/uA3/M+6MpJ1MWnSxce8Dofb7f/QZ/3O/+M3QW9CjzphLfEjVZ
W8U4bGsxNp9utS66NvlSU3+2cVP+TLHmJl8I8iw6yqyIhRoTGg6qLOW0rGhA+1j9i2/jtpAbCkAk
AOz7oXeqPe5lNS4Ifze7uS9xlZYFznwq27eJ/54j+8qCkp0iqbCm+Q+Tw6aKthXF4dg6FVATDT4F
uqe9tHX8PQRIezTnVjVSspngWrltFDzRlIhXVkjBYgZHbNYc889jUWkX+f8IObkg9kVkh7cgk+sR
eYvr6P0WQbpfcGvHCnV982R1KlXIbFb4qMAMIcMHngCv519nc59ixuIv0ygXiCC8g4FH9WE2qj7I
5v1QBAjfG+3nveePWZM5WAvwQz0yN2ziqqK+JrM2bkRLhJyvgT8/N7VGMVlcJt7SA0r8Qn1sju5K
+Yxhw0ABmWCMFVhuKhp+gUrh5Z8p0MIw8e0f4+C8GXbQv+WBba3Mqtb3MQCaYxsJIMr4pT/0ZaY8
6iCUd44/A60MWznZZvfrMMCOpd7Yzja2lgZnOdAofXNS27VsjLHpOw/OSFEqQbvH2osXOZSYByNQ
k58aTJzQS//qovBnpLpkt5SEXUE4TceQZNxjNfXZZnL78oo0EUQrL+hv6ZAyg4tYI52b0rMpMDPj
pZdb46m1EZIbg7nSomod+l69DJWp+Sa6tVQ8R8LFTjcT0ZM9q/ooTN+NxVRcTHAjD7qZ698o4TuF
TeK/ak1kbizVZP1KZeCr6frXGlTYl8GxXic1K65O0uVX1XFZKAj4lbIpB5Sq3mbUZDzJLsXJyN6T
CGyMd3bL6B608oeW1O8UBlLsAs9wbXjB8KhOyXRia0jpZTTk381i706J+JF1giS1pyWX1FfEjl+9
3sD8yF7CJo4oBmdKPdobgxrMT0o5IHQJxz/ABnYPPa+7ZQu76tPqsq38uQTE+aCyRr2WVmWvaixG
ngZ7+nUokHfts6CjnOLvfs8dYoJJMQp/wbYJwtTfk+9zxp50AeZvWAsm1iXy1XgTDyJ8Y6lHwfMQ
Zttb063dBV4FYiebkxZTh0kR4aNsWgmI2w6W7J5gWvhmzVwQoSXVUY5Gjf9BQNp54lEavbENfioH
pz3fbkSiPciC5Cov1Awby8cmgw8H8ky+vDNSWH0CGVK+tGVf28dkTSu4QfN7/P56RyTXC6LJeLHv
2PDFzdWEPLJBrvlVa3Dk4HWcil2RTt8RDk/bVq2p6xZ8UcANird2hOeWJLX3YyTJrI8FohVh1E8t
keQvUW7lCxVjiSvl3GwEFaS2tt/ne4/gxaYEAHUhqg5CHMHpEpKkD/t0RMsj0FqXnhVf5cFr052K
Eurp1opq4rS2srOnNLlNcBVr2hhYqC8cUM0zO0SxkuEoD77epGAi5vbofXRTvJ7qwH8rfCfc9/BA
cDGavLdIH721njsQ6OYm0ACMlRrN28lRYDA/ytx0n+SlVtrhfUO4jMBHeTVS6zbJdkv9UBoJJovz
LYB2pds8y4OV2gQr32RpMvVmdeiLEQuwsXQg5vJ0ejDi2tXYFUZA5GMqwjG+YqjwABnL+Yb8E2Rj
qS2DFPfMmoXQSaNsm6LU7CJbhRU0p3/3q3qPD43s09O0l3ONUK9v09Cs/uMesl92DXhMHghVvRZ4
dcrNEFksfdW15NAdPYveB6C4sh/Svb6yi6LaeXP/v+fL/q4qipcqYMthG/6+7VpU5POZniEv14Gt
rZSEYPkwKtO2gLPxcP9AWibJjakXs9Oxf3Yd1zvLj2zlPzZk+HaiFEpFeqV//z+Xd3JAb6yfZa2F
rIv+tZ68LwXbpNeIPbcUJtsfBE2wjKRweutbsbdy5mYY9SfioyyE0liHc0SqR/YbiccHu5p4t6l2
/tKxzq/YbwS68aqEWUSRm0l1SaYqn4mufKn8zrrgmZE8QQhkIzD32y4LObbmJQEtD6BU0dmPver5
j3z0CHT/rtuoNSddpMnYbIO5tIP1hnL2QdbJlqz9KOPZTa3Xh6XsyxwLDnQM9FIT3Qoxin6uhsp6
jlOnXFpeJTb881rPBM3VvbCNBLs6xXyWU35fMCDnZKscI9HEFOBl0OvVpDvRRZ9bScUzscjil1gB
xk8d/SPuu4Tt8mbwnyBK+JQZZefBouwZncNjngJx6EDYsX5ojuMsx5MHfd54JZbz4fddvZNd8bxB
C+eDTVBrgeIzIUFDCk+ZfAXSTTB6yxwyzKPhD8dbU8YPzaQ8YjIIjWsOKVaTzgPVBQRKnnDDIsh/
lgckne/GYAvKCjz/eUq0acXiHUDo3Gx9VixmqXwxE7yK4GyXa1ZX41nOLTDsXcRTq9zuZkRz3Hn2
eSDNqjxDuNKfp+9Dr4KHU0Z8eG0z6h6HprfWUInsnRm/5ehz/lJ9alU8q/kIwjJYOrn9w45qavPj
jO01cCqSGKb9pGpxfalys7pooMlkV5537MfnGc3QOE9yUE6buzC7e6S2o9yyA0RCRzmwe3DsIqyW
kRY9qxVIZxY0E+K6Weghh28zhTZNy8Ew6sU/rpSTrCD4kfSQBAfCateqNi6ZaY4fk8pWn/ARfgpz
k3qBLykPrzPuqrdZWkNMzW2QnUdsFOcDaxo+jBNM1XsfPonhjgypoIyxMTGdgqDXgW6JZ0QTxhbR
3h/scC+b8jAVQU5aCVAnbFOWwrJTSxV4ofI0QYMD5nS+XF7ZrMlvgvmtbbHFKKC+BgLrW2E6HU5w
vGFN/PnUVEUMUBn1qfFbqAYarye/t5EWdsoXUhPdDz2G55Zolwxi+2MWZBidtR0mqmlEtt/NKwiM
OYCYh66dzkaPQ51e5cZrRwUD4Cr1DF3deB1oJXNLjvVU3MgxdZ45j5VVot3G/vd1ckybNdC/rzNn
17AuTMJFnZT1AiQdGbXRb3eozPsNr4HyuTA8GD+znMlWZg+4CkxGs2qzyPzWo4t6GNtMPytTVez7
RBQrDT3MF8HarJyMb20w/8khY5LLjZInZKY69osMaNCHoPglX6qeL01Vh8ZjZDV8QIXDq3C+N5j+
0xAo2CJohE30Xiu2Gs5gB0RMCYte08LfK7Me67T7dTbYxRYyZ7g1imwW/sxT7qPy7H4ZYG0owbkf
P7Fcx4HCsD8CWHCbMkmGzYCT6ccAIj3Mzewrr6lmpWvwAG0ezy/8M51tHnwPQQhwE4RH94JLHeK0
pFXX3qh0L0qcDETO8amVo51aU49IOAJzPR9rCLeGlGIkV4vy2hfq5AkEq+a0v9+pdtCrF/ONmf9A
eVq1r/ykPcB3MxZBFysL/DNo1g5//PnQuRiegCvh9DZxPkuU+E3jk7S5z5NnYsKsSp9L7cvqjcd+
/Vc1xxyobPjBkrd76CLYNqXtBAho2/JQD5G6x9gUWKgyPCWVM1w6JxsvQ1qxJEIoILvkwYJzo4d1
e5ItItjD5TYqLwgrVgh4PC/u96g8Ht+pGPA857byEGEnssct/E22Mh4lT1rZIxKaS4ERqDv7bi4X
bubDvZkpwXukQtQJZEWxHEDXrzZrc64elm15qBM/QUMuFvIGf971H20Q+1ehmy4F6Va2xY/bXWqO
or5BbMIMvtG6jR802lunCYH0ZrAexaSlu3EOrgc6SqUwj4p1mofZa+h40wY0o7aEXpK+xrnQsQGs
4Mf3avraYdh+sHMwsrdmSJWS7hWvsiUU1LuegPozeYnYV7Eh9vLsflCgheGlNw/H5LLc28w6aGk3
DdjustVWttK++HB/H7Kg6V+jOq4fQW3DspqbsW2l+1yfzWjUbHgtwhFVkAn2XI46g+IeugH8S2pb
/WsfudYRpMR3AOv9a0644ynGi0eONSI1Tl5UnuWFSeAb5zEI93IsNSPrIhxlLceKsnTQL0IamO/i
YeH73OQQ+vhtBjNMXjWeRgEuwIs42eZOZr7IefkI46giIip/ttObS9Ls7jJsaxgNrZ2/+v2IIyhu
ZlQLFK9T2LyrBUY5csyNkQHr8ZAc5CBfczDrHi4lclRxIuDxrKi3sonfIQax+I6tzVgj71+6WBaU
0bH892HE+k3ttYPsxua0JEKN3/htWozt1SMIB2CRkY4B1HypCoi7JxExTdtUry6/mvJCOS6vjttY
XfuhmQEAgs9Q2r36yHKAmBOvbCQ9VmocjBaXKIVk+rLxDY8/1dzZYz6P7lROciOU1OpEcLHXp+P9
MA2BetRjM4Xdqe/wrUMRNc+Q/clI/Js6cK/a9BAvH2RnrlHFDq7770nEz6NVXbXzgkb5qytRt5Hy
Ranba8myGOwUxg2HMEAY3t20j/KIPzOWw/NQJvJrNDozj+P3HHmqKHF2cPjHLpxxOCXOCOQKgO2j
MOP6LRK83QfPCojH0Kxgak+JGp9ly2wBwBrd+Mzqha1GgTW1ANVQCax5dBLkgE0x000r84JPMgzt
CKRZDOIpXrDUyZdGVxTrxOQzt8gcMu2BSt7s1tYq7xRm7nTITN28yPu4JS/w3DhP8/3wv2qerNFH
cs6PkF0UXGEnmDR/ya5b/5TCLAmxl5K/hOzrgD4t3S5oV2GnFWvNwyjInHdRyRTUpwBHncT0DejK
VX2q5oPsV0BQhDigHeVUU4CsfuBf6tZ3nyav+j1X9mfuKDAL5nPfltH4xfcBGmiF+jEAD92CXmzW
MbV9sj/w7enDraZma6miXXumiB5YqIQHU8T9ohHC3LRZ111HJ+uvobYN3ca8yB5WKPqWOKfy4Eye
ny7iHGaq4lr1Tgmc7moi4jtr7P9vowiCKD7CC3chLw6z5GeHlHhpt2Py1g5iN+SZfjHaNKGwEFY8
m7RnLYvc1/Cr7Kwjt32uOofkCxfkA+GKwm72csxmvX/ylPFdjgWEa4+6Dj6wbSL96nbWWzBVP3S/
6F5iEdjPpb2uFbjUC273qni+cjTnMTutnYWbFM1WToW9hH1rVeNlPI9mk+8dft8Hr3B5nzhhvdpH
lA7Xmn4y5p2RmHdLZW48a3EPjnNuBSruSqIZ+pVSsFnyIr96mufLQTBR1rNaW3/OJ37br+Sgb0wV
LGPzBOEN0VLq40ruDu6jXVo4B/eleeUlZV7BFVh4hXjFrqlC64p1U3AaMZmRg3JaqA3mEmeIdH2/
yuqfC4rVLvIavYTVNyWjtbhfNGjV1fV1/IPnnwRO2n105x9szj/zjx8sm0EcH5IqerXtTjthlVQv
1ST038Cl/OWByv0ZGi+FYmADXlJ5rLn69NlEQYtaxUB8xGtmLaCA7pPCJ7CmsAkqUEheImdsFr3j
Wm9+mW0DfOwFjsvP9Xyogp6aE9wHNnmRZs+ey0JCj6yDbMkZjqixp/RMeJjzBV6XxYdq9L45+BvC
snOgcqJKblFqOf2OauDyQU9C3HLdQd9lTndCEYExZSWPke8FR039lDNuXZReJk+yDbR5hTJO3Wtz
l+yHxgYuIxbDUi3a7lQYNVuQNBGfU23gYK9q42NdG/57X724mV5+Tr2Kn2/XtCsrSgQxyJSimGSq
eYTC5xZeWV6L+WD6kC3DKSx3ss/QNAK+bINaN7hSzldcfYKwqDsKLNbmMTmrBPRAYYY4Wn1nnIz5
ALQNErLVxGvZV2uJcQImYZyc0LmwcdEf713CaM2nSLvoNeuCB3l5iVScL3y24BtNSc2PyU6sgzwo
rkeoS54WneAUDvS4zNgdLe6T6qH9NZ18r8UK9O9mGGBTQWZ2B6vuO8+Nnxh+kfEcpumg+WHEN7jo
nin4dUjnq/7X3HY2mm4of1mdt1YCVXwbZzeCrMms5zFMvBVWSPYhNmrtMYKnNMuqgwvIhcfYCtBp
WXCza+cTIz93reGZt8Hf2fkERI+gzbbeXUjru7jTglWRkGQvwtmeCzNb4OKK8e4F+SslhtZZH/L4
ZSK7Krsxpo73SpjPdjzMCgzfW2ZdZv7Xi4wyyTGWqVBvEZwutfAbOHl9WTaNwbdhDE5BHjzQKD/Y
V36aKqqazrSsqxD+QXZXGnUJYwXxvY1S8ZHjvPdQDr1NgnmAshrZt6sHXSeM6GTtOQUDP5CM+SQU
A8EDndA6Lcfg0xjDM04qMwGjiU6E8QVIHfqh3YBZH/Q5uBmEn2Ja97FVfoQ51mL4heM3UQw+WxcT
T4JsZl4SQOnYMR47TY8WypzdrnpCQGNnxEeUs8kLr5e9THNjld6tJxd/HJkcp74Nwns0vsHfFfux
hLgvpxlU/1D3VuUnLK+1C6Y3H/K2okiyFQgkpEzzT2lXbuuLzzqFR4WvEAaVc283+fw/6ol91jVP
1EngAkKKfSoxDrJQB+zq8ZvVqfH4oBnjc5yEBp5W5VBsQt0Ntzk1T4fJIo+QtI23UZvQpKyh6Zqn
pqOEYYj7PcFVDRu5W18RHRsAjcXcssyuW7MeTnaKPSr7qizgaPWZ9xKJEb9iLz3IVmKY08vMPJmH
3K5v90WRNXPYgmoiSvQORUWePmqpX/Q1U+XTVYQfmet9L+Hb//Bn2nxM4uehYaHj9tX4Hc4ILntR
b73BjolmgZFAmjvgGBYNFWz8YQSlJUBOzM2OyuSzp4bLUdOa2ZMetWZOwcIqNHz/qdTd7jlAWsWD
/BoNPY0+E8vEAHIgx5SwHI6hKSjSZDCsE2Yk2g9Iz8khoaRgzc8lqZUYzaLs2F9MIjNPZatqNxGY
Poi/cnXM4AeQVHNY4C6lOEzrhjV2McW7VtXl1jAtNG+DYX9WuJRAk/zKt3hYpSHl5Dxa/8JefKQu
BsMrWA6VsayNkSdwErEIAgksD5RvIMiUp0zktABl/ijmw5/j/5h6v95o2u7X9bJTXn4brhriBSLX
L25L3Ggok+6royILwUx6BhO4ArYEQu3wFHlK+BXnTv1BdKb3UgkqvlHCqCfC49rGo2IWAltV75W4
Dh8M1U4fq8zyLyCnuk3ohayYhwZX87mvpxpiwWfZWHe5SmA47fgcpvB38nISmxbJ88dY2V9dCEvn
ihKG5zwzNtCZBbvVdlokk40SmeeevWoHgkSoGNqDr2OVeRxLZAweBprWSAIyR/txBZ9dbtVQL7bo
bpRr2PMdKlk3vWLK4vKtqTNya371PpXDgEWSlRxhrlfvCi5Mwi2iV5A/ztnqnKvsbvLB2yVlFi7B
wdbvvON9RPlGt5Wjrmf9RVmu9yQHZZdsNkW/x1GleR2Gftp68JFXZt9qn0TEjm3nW8+QwIOjE9Yv
yeA6+NV18Sxy4IfrWgxb+X84O48lSZUlDT8RZmixTa2zsnT1BmuJ1gTq6ecjsk/XmZ57N7PBCI+A
lECE+y8Gb63PTTB2NTrQeQIZlSbEBOWg+FTCEbiKXoyoDC5aSF5fsT4wMHxTrdF6bppc34AVK9YN
X8Cz4c9IWqcOl12jWM8uxYmLWcYvad94C73tcf+tjZOwHPHUzQjPHIEaAL5xchxnfChqUsEeX8cE
9AC9clzcRsuaCeBNtvpRRw8iA3LpVt4NkHB5AGdnP4TAA/jfNsN3TVQsL/Lsi2/G4Zq5PdMb3VUv
orR0BLgZUaIqp+DA05K1WjbYnV78CVSHUzs6rqjINjXCWfTKdLGr6OTXTf7uxFoIWiwRB8vws/ce
udOex9CLcOzu0pdYFAV8Ee8djsRrZqL61qhHhIQD8iOIfmHMg/vVj6IL12nF3zzSobk5pqFcYpCd
h6HkMcP1bz3jqhUsDLw/bpiyx7vMUJSz12u/N2paPVpocmAP/k+8BXmZmkO7H3PkZQ3+Yx/KVFwF
GOdffpasaltNv+cRGT27BuwE6zLZdIJ1ojqo/dGeeGFVz+zHttSxCkG45ZtT6ptYt8ZfRuAfRrIx
Xxq9qJfqGHgny8ISRElqsVChV79GRh4fkOYZl7JZh7aNY6RJlW7u1RMUOcLMtzbg0+pXCrfFytEc
dzfOvbZOwsg2K5I7cy+TIXjLLb+EQnLiddI19M/K5CbPVAo4CEXTPwPTGZ9HA0Hl+Rjd0POdXxb2
FZP4rwC6xC/f3Ztq2/ykGIwJcaKVLzZ0mnUzmvk500juW2GWb0fyvDcVuORyDHHuTVxMNTy7/ZVV
1r4n0fIlDoN6mUf1dEv0CFK3krWHvAzHs6kmBQIfQn8x5lItBsDuT1ssmf+1v7gF/MjsRH1t09QB
TOAV/OPgxKeQb7cDyg0PlgcCWMeyz2r4HoHxdwclfwY0qkX7ymnrI2o1DTktZLYpkZhJfZQb2fXZ
tPUIUJWLbtm/jslx+1holafseHwUl3reYGyUrrQaMyeUKosL+SUgbLJbazA3/OyJWNMxY2eM7IXV
8uKxMGiHfeHyLL5vrCJgdtS3m6pPwavOHT0C3GgXNvoHgln+XshmjTQyKoQAVuchqjXhOpb4HcUX
BH6piNfFQu6OgTbvTnmzLfzucu+pOj86dp1fhRu5+6/xoXvFndW+YVW9iciOvE2qkZ+pKQIpm5tR
GzQ7w+DmoPld8KYKHftFK5h2spcndbWYCtGfZS9FdZS7FPXJGqvqaT7l0GrKqzxlJCasbOamPGVP
9WslmwHTm/spZRN1iK1lVs6Oa1A9NC3ZqgA6FiJlKj7Mf2Jyr3f86WD1Nb4dsv25kcd9NuXeZ4wJ
y67x2jMVHhMxgZe2zCCEo4T8IALHfXDhcqV2MZ0+4+Yw6JjlgZmQI1jfug/pjEpsycRSofrnUL3m
q9Htrl/IccPBNCjKcn9Otn2Ip1c972lu/HtPxlgq/e79a9x/6gWU4N7PV6TB2UfNNUl059AO8AlR
IoIh63qmaS7lrmlOzDrk7n2AHEsxT1+EbtfcD5WxWh4vd/91EOUS51BqVrsaQyeDKID7SNQB1M3S
OniYsiCAs6ExrayB6eAiQ/HxT8eYOMEF+vxSDvuMewkas9wvgNuTqnYXsrs19TOo4v74OU6J9ejQ
ROP7YFnOvvU9deM06nDQZ7HrzjJzpNLmNoYS4yFSC99cf/abZU6/HCqD9/H3to6pJ7hAQKCoPi1i
LB+RBv8aFBhvqWneHsIo6p90rX2Xcb8uF9Y4Do0ONZ9pXqoHwS1rNOUhd1FQ48/erurGRuu6Co1m
R+kRT59gQHR2qlr7CMryPloewuTSuybls2xQ++Oo3lI2HiWus4zJjZGCLQbCy11FxRSrc5s5eTqz
ZBd9k5skeRKPKytXDh2+6HDvxxffyNpbqerVLS2TV7Msx3c0E1An3FRhqb60L7XvdC+N3xns60nX
vUis8+9920B4MgumKzRtdxnbhb7BrlNnfYVQFJCln7UhnJMepcNzVIPQDFVWT1HsD89MdYOdYAa+
kr1Kg+VeM3nfZGdaGRpTpCO4hFTgmV1vNCPAd6ED0WhW3lluMkGRe2H5Y7vtFC9e3Nuf/XLPqcQO
Vwb9IESiim2rRPi24Iy89OKyO1oduQrMGBRxlG1nDsq9v2JuqkOlJzPJRMxAQkQ3wfu4RnRqOye4
Crf/vbEc5IKHeKo2f3VAGEDnqnJVvKf+OYL8XnDNzDw+839Z/hWX5/TD4mlEq2MvW4Ot91TVSCTP
3CDJ8ZkwM9hbZgFX6x/aj4xbLNKgon0SiRizNxj3GbrvubCHPk8nY/Kcf8bK0F9n18PgqNlVszOH
KcF5O0Ksw/LFzksy7FZR8Bop0/VFse/cZN6lLfdylFKxSItOeogpeYJJ9AUJL/Ni6lOAhtC40jql
vNijjxCxFuXaKlbiHND93Gsyf+g7b4FWfHoGq8ynq8fobdT5G+Vml2EjRTP3kZ5HvKXagxuO3wwt
/qnP0CbZmViPXCUOvg4AbygwPmCXGL2BZfQOdoecoRyEQwa2BW6lg27ghFzW6RI8ZHOUg4fQP9eU
o2+ubVNP4z8hw01m1cjS2tH9TenYcSjKlzv0ocw/8LFMHiSkgTlKcyMCgyd9+EQ6gEH/K1JoH3HS
JQ+AhZs7XuK/n+f+Oo31/nmOfoAsBl35IPIRTAGJ5vBYq/6IkWKoAA2bNzAb21U+pdwn8lJAV1RE
fMogrJ7kXiuD02SzONfbkJXbPEj2R42OzdO/RsndJKOijtQZ0Ny/TiK77wfFTpiccMhiRXRMPNFs
O+E9k+BVjqE5WPVZ7kZ9HsCwIjhyQXLTgNQA2s/pwNhBdOR/EOHibcW+cozIjuBNcBm8H63rx6s5
jVguZNFRViL/c1FSdgEIqI5ypGKEGxwV8oOJOXVaQVCt9BlNWrM+v8uw3dt/uhu1V/rLn+YQoVO9
kNpsGvpHzSpNhmVfWfjyaXEbbD+V3FpjvL9AbFFlufxp3s+AgtGAXE7WQ+qc+pv2YVuWcZOb2tbF
OTZD4PYhd68ubJR95GDe0uXCuOVNat6SKoAxovg4EP2JedyDV03iUHidTyU7Cqf2F6NOhfEzpqr2
u5dM7VGeSca5r64a8OPQiDjS0Ir4QXGwUJ7PLUO1a+aUZ8WjPAaPmwNZJH0fscaCvF8OJ6PlftX5
XscMtYoXOYIdghfuY7ZqbVHsmgeMfrBSyng4BPOBpRwkd3GHwYwsdvE3nuduclP/2fuMfU7O/mvs
vw5pkqbFrwzp+6Fj4TOBbwhEUF994MyoDc8bu38IRms4CB7zFsA0YlXhvJKBNfey5SR1fc0Nrbo6
XvVjsCpQ1X9CcsSo44ArUPTdjRZSxElXKmdUVnG5DrvxLZ2gUw7Cbx+HPrPXaan4Z6/ttJ2pNelB
R8D51LhTsDWKtn5QTAtf+CzKXqapYtHcWe5rKobuqAgVfBQFEheYJpsgG7JTWR21PPJOuh/QKTrz
d6ccoetjfDL1cKGyMFZTK34o5sJiHMXOxbW7tWzJjcJd4JAa7Y9uDJJ46bRRvy29CuvF2UC4sVPz
0ASQzYMoxHdtnNznTqlZtOb6sbXAFFLSfvCii2NZCfKPbBKexrcW6d7MddqrbN3jgXdgLaicKEBM
M9eu+eLbkXWQI9Q0TW8u4ssLStfWznQCNVhC0ACS0NTh9vPsaoYQaJ9TOP+MFU2qrCcjzVbyNPKE
ohLjlrI6n2h+U9a8GfKk3WMWgwuNfAueijeLZ2vPZjONwdJGmeIctt328z0L28gfCtKn//vT9RhA
YXcFaH5+23I4Ouz3T/cZ+vMJP99BbLqUROLA3t1fMme5AVCF6cPna8aOgwJPTgXu81W7SMFvxgJj
K08vT1hH+e9PeP+2otBF6nf+dPdz61bAfIdPJ0fL88tP2CCc9vkm+/kTZu3997t/LX0JCTwZfn86
ebTqWAclcEFFzV+EPLrI8i+xXluHz9M7lB0XQ42DEDC86gnc0cx3VctzaQv3kVLZU6M73gfkGzT2
MBE75JpfvRVavixtJbsUumeuvQkrAey2rtyYrKdcJyMXTj53mSih6pni8aRoxlfZKTcVYAzD8sb7
+LqDNN+SAN3Ieig2WuLklsmPz/GeRv6QZz4TTlddCUNhrlfNMu0ZpvFN7GqPYVDojyhfndyhVc7x
3Borpz+EMV+t7JTDbB/JembbITqYDPHbEDkKF8nj+Rxyo7flsM46p/xXzE+ajWc7zfX+KmPckPP3
9YV8GXlUa2J1P9llht0bZxq0sbkAbr635FFDi5xRZVfIkf55v6Hegz7Q3AcZihF82CEmUSw/3y+a
4b8KNW2OckTaxuHZ0Zv7O5UhtN3Jgw5JSLWPDyRjxkcSdOL+lQD2L7dqnAHjN74M3tnw8/zSKBoE
1jGIrnLPSjOoU31d7mTTwQDXXFQ6CITIbOPVX6O9RB32NWzHzxPIEXLDK/j5+PsVPsN2UuKK9ucV
PjvSSvx+lQISCvrxzIdUPN1MNczWQJlJbTPp2OjYi0KpD5I903nErCdvOFJ1dim319XF87BKGNSw
vRmgC1bUc+xnJXSDZYdj/LvV9CE2i8b4LS7ac+12/i9volaThwNzQmyAkUpHlTx1deBTavjdMbWf
rRMo72HmuSiEifxFh9eD36Vn3qAusTQ1DPXC29W2dtg5R0fp3L2Xu/V+UPjn4pQnbViYeWn+dy6u
8QRUqxSLRm41pvyt0WV72TMY3sw4yqklL/QuG0/3qGN4i4EHwRpERc5P0PIr58uowU1dU7R0IzSm
J8sqn8vZ2i1PGvOxQn9oGzXlPqq1iJypF1xVDzwI+GIFAcouXSZ61p6nxlYfY7V5kXEXy7FVPNXt
gVurBqfSWOWlo3yAZ9U2nu7bFJI5fOjPhS4Q3e3NcM+loa1lmBXisa8G/OZv1hS60MDstEX81YNn
uWGaSBKSim967AczPTZNiSWf3J10VCtcSzv0WlCQXwxXkduV62nMsxfPpnwmBswRXMdOX0oFWwW7
AN8hm52AchUX6i/ZmpTWRSHdO8sj0XyxHlFJX6KNzLN43rj5DmRJ+ywbfVJuUW5vb/JYPKZfzCBS
L7LFJ0GJ2A/jkxya9oAABan6PekD5Tlj/bnnUijVhVk2Ebl6Nsag4bLp5MYav7LfsSmDz4XCdQNQ
2CLtJwfGg/5P9zzQFhM2e2MB3vhPvLTmREOn4ns/Ta8JbivAqqv0rVNGHfl/nvyyaZTkPI3YDA4B
IK035gCvqoUzIXT16VVYKzlIy730amCKLVuuHsNnsjVmAvMhqWtRzld8UALz+UeNm2PvTO5Z9k7U
v8EhBS8j6KqbZbSXuk2zN1Nzo+OEzyDpeA4quqnY2GAsNvIgq1QVUL4RiwccVo6o9/ubYGZMyk0s
fXm8CB+edLbskUEDLCHZUaRgcBKun2LSWtiR6zeRGDVqy1GyLviGN7KzH13/Sp3x3pKhWvTBMk9H
LqH5cI+S9lHDIXJhDCUFSIRQXxQRxCwTOBOJYG8fQy4AwfxLs5pvKDsA+4lmmrjplA+JWVlb259m
ztyALqHCI9sTdjMzq70F0t7lV4z7DrE2l9E1gVkU0KXvtl+ViyQr1JcytCm1mLpOItv0dj0KUXtP
mWY8SRmt0ZItXpqUpRl/yv47+bXV/UxVnuzLvjO/JiZMBdzazCfRkvVq0yg7G2pB5S4Zgl2kOv41
dIxi5WpJ9hbZyo/Mcayf6XC7nwfTq5uC1cqHsPoW8FWn3DxUH1b+NOHSNKQvE7ZWzxF+EM9dgxNU
4uSPMhQ35rSAtQGyeu6sRFZtCtLpa9nLvTE5dWYPRHTuLdFTfm6Pn+eiHjdntZL2JPsdL8vWwuFP
pnzknuiexy5bVQg4v+GlpQG/iIyFbBql5WzsUFRId7fNGysxrJySAfrEPNjI/A2FDxRQ/Kx+hFp1
Dw92Fh5zTBBB8DAqLbjmoI8M21EV1rFXMEc0LaU/z/oUK7UJeyzgp+EsY3IDFGE4p/Nmiltc4Gs0
MGVHj3TvCHaVHtnWVSRaP7tlTPYiBwd6KrePapPGS9FP/qWxA+fcFs6wHPHB/UoK7hAM/vRaThg4
YAxdbeFkRu+BOeEtkbpfFQjNq1yfzFPUafFDTvkGWq/ufM3j8U3DfCKgsrEI/bwH19hHD58bp/XP
DROdI2TGyp3dXZP9pNjhQg5JI+f34CBCddlU83Niw2Na2KTqFpXVNlz/ss3qYlNlfD2RlY8PDYJm
h6kHyiPZAbi5f68nlJUkc6ClBaQnRM0JVsHoRd9VW0QXyQ6Y+9p55P/jOHkW0xr2rlZHV3WCKqBg
ubz2rcR7xP3Re3Qb4COufZORUSXpg0xOi50wfTJm43Q7eO10la3USpJd06NcFmICly9tv3lApnc4
x/MBha+7mwkXqUi37McQjxUkNDMWJkZrP+rF5N5SB5gLfTLS2Jay9uGzr3BERbUxTuK1AQHkrIHK
dus6xtIyqV+1Iv+9J2PQrMTTOJRLMBTRF6//ZdhF/e6Udo4HMEqBMuwH0dFzhEmxl7sV1jFIGWR9
9CWe1O9Q9rtbmIjiMhqjs5DjmxyrUmYS/cUz1Ozm6+ZPGbe80mceUNnI1nCdeW51knHurS3amZnY
x1YWvMcmxfn57Si9km5TJNi2ssm7s/68u753h3UxvwsUZo6VcH6/u46p1LLX/U2DlEpc9cXPytGu
ZGSL9ykusJpOBvXst151rPAe2vR9lLzgVh4uyNMUP2GDL5N2MK/C0LOVMA0fqcsAE5B573OTCWXc
2l1y8mzx77gca6rma2C64UvXmUcttfV3f6jQIcuT8FxpAnq86hdrPfOdt0FPr37kaj9io3gEFZe9
GQEfq68L5RgbU39GnQLmqBk2H2Dl9wFz7x+aX37Bmst8UWsl37glyXcjatVLH0zRLJrpf0mUYC2H
IoeEo5NXNs8F7O9NZ4rgoEJlv6IeNSx1beQiHs0O8fHRB9U2mc4eE+QdC4xEigW9TXndLvppTL9Y
ZfStzBr/G5mES4FAx89Kn9Yqt/1w4XVnRE+KeCFs5G9gjCygfmzMIqt/eqH6gJma+GZ00c8Ji9Sd
Ynv9RsV55MkHvFeUT8hFFE9dXbEAHX1tI2PdZNZXiGO7vOiL+wjkCjHpTk3SGDjMjUX0GOaxdy0j
CxTzvAcTv1mJtIjWrYucyDpEcYxfwDvWOkVpHq+sG60qebz3tj68pNhto3XiIF5EuVtwnn8Oucf4
Vu+HyPOHWqGt4yFqN6nbKYtYSZWr7/b6MR0ByiVBUX/t4lfwx863tBb+ErFx7cwPZp/NEkp5PXeI
8XsGD/lrbPfxOqhZB9gjEJVS7ZFXS2Ln22SWMDJE+F72SbeJ3FjdK6WlPrpxiGXUPGLo7GcDDuZL
lJvBDn1QF/CeXb+ITHuSA5AkyhaI+gE5a5p6qyuRzldAvQgoJvC65t0Bk71T0qzc1BjBOCIJX1H8
1/ep6fVrd1CtL/YoVpGTj29+PZg7XFBBVs3xWv3WDlH6IbBz2wrgR1vNi+wvaZZZXwyXjMKQqs62
En36MabfZF8Cx3nDstrYYdkyvY1Gs5JxzWKhihevTs5rCF9JKO/kS5DfcVaREm0NO1WWtRVidcZa
4ij3yrn5GZMdZlj/nyG96ZnwKYS5+uvYAaT9AR17HC2R+JObOganXGEM+69YnvXFlTcRb6kU4EX0
Z3A6d+BP4KKzbf34K663UG7DoD3/FfeDIj8LEP9dYo/LBtbysu/7t9xq6ls1MxddNHyOf0Kw3psb
5jT3EFW2miQSrFiFZW1ojtqqxFHvFhSWsW7NAcGTzvM2pWGWZ4+V3g5W7HBUW35PyuL+PrC98pgV
YbdrUPk8W5jkbtukpIKh4OKXoIX8EMYNmgB+HTxlWodCbMxkNNbVCzCA4lrbhrqxtQ6b3tzyWVjf
vwt13KGRwMrUtvOrjMk9P/WsA8ygi2wZXoznN1Cn6txQkIrSPr/eY3GdYSGYqekqHEf1CTJ4cGin
GgCrb44Vaz28nEeqIrLXSttq5UTYg8qmkbj9qRyLb0WdqU+NWYsLYounNPBR7dXjiIqulexk0zS1
fpGXsX/vjfppa3qJ/0j1NHhudbGSo9yJ+UttMo9XYSsC/EJrZrTwgo56Pz6Ftdm+Rma9TEYDOWaH
TOFkdmItm6JNfsCNHx/crEtuOWtPq00BiXqmsS7tqkX3koMy3KoKKiY7tcDf1bGt5rF2yQKbaXQW
s7Jt0lrRuePhL/vkJujbei30sF7btjalAKHFg2nZ6jYAQbLPIz+7yo1mVslKrWwM7Ywiv8eidspg
KwUhLqA2cMZ5sIzJPRic9U4VFDg/Y74S+ivUXrQFyMNyWnfpQG1k1uDJPJEdYkhN25T2A8chZ9fh
2Fz23ounG/6vKD3wwHB/xpX/SxeD+prVygQsqQmvbdG4OxThI7QWbfPSa/B3S6OsXrW4jKhvVN1P
sLyWYXi/jDp+jp/zWjV5Qo32fdNmDgp1XXarkgJL0/8d7+bOv2LkNnBcEYvUCn9VVtDoFw88M5QM
dVqbAAvOxWRoYCPjnwicj6i6jONR7n1uHEvLtloiYFFj7+bNm5B5CKzHeTc26udOp0L8afQm47oC
T1/G7oP/jJO9n4OHWqvWqWr6OwU22haz1RG0kR296ZqioB2oWvu4CaK3MMm+RrbXXHlwR2/mXAVP
m9fAdwZSw9mTPGSqGv1AybBfykEpK1iQX7A9yMLyTBl5bEw9zCJrcIwXOzY1rNjG5ppqerrT1CoD
v2DYpypO001YD9qjA0ls2UMn+egn55Ek+wzkZ/pF0QoP8Ow58pmGhKZRL6E7to9mwxMkqzT1pKFV
e8hdJdhNlTpdyzAfVyNGpq99zyq5fOeek51Mq6QEEDf9ggSXmqyAt6anYKZJeQIq5EK25QZIXgzC
QUx4NCb/9MhzyOFyzP0Y2dYVFFv77mNszOwWztLX2tAXpyGvkGIjFM8hEAjWOe7brQzJTW/q4kqu
YCGP+YzLPX3WxL7HGHEf+uf8SINt7ydUM/J0WdJc3TAvTnK8OkXKxremBiCW4W0tElvHqYqrQ1v0
Hil4EZ7dxjA24NuSB3Tx3RULl/GpGK2WgrFRzc/cEnMmI1i5At6ZmZjaEcUWRAyyWS1Eq9tkI4Ox
lrvVfdcNUGj2yaaNR3XUgaBprKeLQDRPXZ+CBDd9ktWZij+76BFGHEpzP2Z1tc/nzGSMIuNm8ur0
oVRkKlsPnk21yJa22lTv+AiH6ISSWuwQJoXNmTNVHrf+vIhaACxcd32F1JhfOFvHHRfWDPjoKiU6
sADH721uOqHwF/AllFOcZt3rn2HCAV3oDjBmitD4PcxvbB/TMoZ5nE3G5dnseRi4ln8PYxZigxOY
0lPStvVWSV2K+8moP0W2Xd9C7uB2G1rV0tchBXQoEhxqL9WfHDvXd0VgweSfB7uY2zzlUHvmoWaZ
FUsNrNtODtXUNj0IBbi2bJpOi+GlV+m73qEkhGyQ+pSFKGtanpW8lgGrHjHp9nsbMxnm59e+JhNS
EmGr/VDyjjlXitA2uYqFS5orXgT1lmUGpqvgadZNklU3RWnMZSOgmtdxh0aTyEgdUgT4Con8XISC
vEXs7oK6cH9Rn3vxh7j6KDOrXDpKZT4aoOQ2LTqqZztOjL0YM2OHBUN3kWdE6idHlMtHNbsbwq91
weyUZ9ecO76fscpA78xnNDuvXI6zSKEJLGov1zj/aRX0V4yKWHUIM1Lbk7ULISnGhTnkOOyM2TpD
fwiVbsUos1vUlsVLJaqXojf0y+h3+QvvsgDcaJGRmTsnpUDqzjXqg+x1RBOj32l1O9lL1aNC3cm3
8efkWNKw1qYh1z004gKGpgL/bqQfbqSerNl1xXZYngS+956b9iw3GomLFzcAMzvNZ3neQghLqm7R
GE77c9r4gVL+rNN0ACCCJJZa9h9QO7yTr9S/N61oxnVapMbir46/mnbdsNqCHCnjU1SgHeJhIZhN
pncKW9LQiK+zaI0tVvhVNPxgRoYg89D/QvnwFUPx8N3L0AmGV9Rf43Swdg28HLgubnnNKAivkNm2
t7Y5ekseb3zt80ZAMDjamouE3GBgLy6DheN4GEuPCZVpy+f5NUWLyAzMU980/rMf9POForcYM9LM
Oq9e18LC8mIejEuAvZ0ME7mNuRkKDx1nzJDvp3JKT1xCRbzIQydWxY8IHi2deajdin7J1CfapKwn
4EUGU7IqUxaehaEMxpvIuP00K9YNQ7gAkjzg/BAhOmCtymTsf6ql9pRTZfzqd3az0B3be8XBbFzi
uZs9qUKN1ghPH73MQScwHNFsjadiP4DEQflEU4plW3cHphoueHZ6NcdMt4rlpqsi8fOnbN6MVBao
NNxkRPWDk+dMe5Wucxja3lnXCmvCtxv6tGr72QqIUK+uZH89khEuOvSKG+GfY/Lyy8oc3EUeqs+J
A/vKbvjdR8pPG9vP66VUFpLCQfFMgG2LcraOB9aqTg3+Kqn+6ph8PDfRr7KlkkIHef2Mp2rzoKE5
fKiLvF4FuWN9jF3xw8ms7FZ6jXJBHpqit9VzHeHzMGcjb1STm29ZKH5YfGcfPFwE3pfAAmJDREsU
mx9wm+8vBSSmdeS6IIk9B8tMrW/2dQDd2kdvcsQtCIMhdTpxtXzRJm6Q+IDgeNd2wcb2QFii9xb9
8PhhjFrRdokWKzsSgN/GGmHzzESAvEIP/TeXBYXIXC+dN3M0/S1WJ/nWrkpxC+3ynPqjjg2ZwdK/
zr6rLcouJJ3DByeubr0SxvthiOwjIt4oQs4bK70G5deiCttgEfTwRYuo+9XrG9VQt0NUee9h4ffr
1lDro8sC4hrwFpexYJJloOCwwXXbvNaTCJY9uUjYQlWMUrQXJotWJA60T/VqaGL6qs0Wq4in5Avf
KUv+UeOmUN23EK3db64boazSQzjjgRJv7RplFF+1+jfPBq5Vm2H3PbDGbR1UFO6E8dzlpgdLT7kF
dr5rTcQWRgfRkTHRl22LyXSfhe42QZP8WAzNsLNd5eBPRb7WRu84pU23UEl6kIgRw6aLDHtT+OI9
dPIWh3c3WjT5GH1Dl+nBtSrnZ8nFg5QzHrDIoG88pW0PSL8ePPjNFwbMZuYwFC75CC49AQYyBGF8
kxsEyrSjkqBKP4cSRUFWLHOtNbUd7dw7o3ZW+/J9cMuHys7Jxhf1M/Tx9Iqws/pSKBoCXppz0eOy
OY9W/dDHQHnKLI6PkfczVkV+UhGd8OJh3AcOCijA+wvzpFx8AVMxtLOPHlTGFmw60kxzUxnt65zZ
erT1rr8Iu4W4rgBqM5U4WtWqCI+6J85aK1w062fE4QxMDD32mCL8SMoQjNSIfIGMyw1kLPD0cohs
e2HzhUl/vur88WXATelapfFLqxXNhUQrV9LUU+Hrm+5VdfN4Acki29ZR98OlEnLDJtg4D4MDtdEM
oyWzjeLE3k12Ihrf37rBAa48Jd9I6zOi16xx70VJubi3I90ZFmOjp4Dq8m5dDm71WhmxWGODWW5l
0zZsHj+ehr5sMMF/88px2bfQQMmyGfnxvuuwaj36Jky/5QyqOCaB+UgpWFmGPbaLoXfIm/GhGmPr
6magWvt2bXrGD9Z11UKN22+9aXUPU5tRdiqQ+ayjj6nmOowVfTmKuPnVm0+966Dyk4TeqaLMtECF
qlsNCeQZEWNFHinC32GNR8KJy/khQ8nzIZ/3KEM/ZHpaQeIkJDu7AqJU33OvlE1VN7OLotXfElA9
BU5nz3WidjyDkIWSTScKpvPokizjOfcM5rN/zESxhAZhP5eFmi0iYAIUzod/u8lNczNNDJ66of31
P5nJyRGyw+PxsDdGXv2PZ52DUvYYpb8qv3QPQ4X2oyvwt4F1k+0iE4YV/EyYyTXaZCy5x41RGtV1
cmsHsqUqyOEED15bFbuCqfoxd6nLhVz+O54hFOcKpBQQPJyuiDIXaz+K1EcxJQ4uQ736XKa3umYC
Otv13roujnediSN8HHjtdYzm4ouX1h+6n5/Viis9SQfc1oEzkeUylraD5bohLHMn/EndgZXGybzQ
07VmOdVeszkb4O75kdFXVKaZl8JaXutqbf90y+xJG7EJagpVxbZGWfdWXP5ilXcJuRd+BB3vsA+T
AommSOzqsb24XErbRHf77WC544PquMEKDWj9TaVAqdtZ/Cu3z1SygI5zMT/YQ+t8OCE6p1WnNY8U
mMSm+h/WzmtJbh3Z2k/ECHpzW952VTu5G4ak0ab3nk9/PoKS2Lv/rTMzcX5dIIDMBFiqrmIRiZVr
xXUG1qUEG00ai2eu6p5VerNOKyv6VmT92s/K+Ifsl4ggpEH8agIN3LVQn5zHUYOlxQDL6zudwpn+
cFVr3X6xHUfhlr0jy1V8DXyD8k5bLk6u3lngCbsfihdxo7QtoPhGZQKEb8IzVMThlszN8JA4Zr5q
DeNbqOTeC6WIw0GBOHUP6anzyh4dqsjU+w6NBQDCNBmehkTvKPsp5V2Zts1HeFFPIiIw65GqNfJz
aldl+6avDrLlxUc4IcyjwvnDhb9lxNFfbd6gnnA2AUT+26Yn6T6owXBJSfuu+sBxXwxdJx1U9qcJ
e9JpMAQXPWjBvo6vAUA9KmrKelsayFR7vJcbE8XPIz8u0ocmHP2V3docf0/eqrFRnDH0F1meuEjd
jIeimh/SEkiFprfdsWnIXo+2kn52YutHB9L0Xjihfs80/1+ItacUQDurHBz1mjo+GBYc2TwiIjXs
+zZKnzx1ylxnTfXdhDwrCRrlB7ucH4UcWK8F1E9bRYk+20OZbzj3dO7J1IBZhkmVs6ODa0qqBL9H
pWzGEsyS75bOXQQ6jgk0P+QQe7HlUm+S/eXGMq0iwmLySnd7XnteLDYR12lufduRbJY8f2tneXqV
vAoBgjGG+KnV4guoiy8WgMlroBnbzK+eoaAO1uqoXsbKOesJeVzLsZVrjqj7ehx8ZWPUdX9w4ko9
okMy3PKpCQ7pQMoFlEFwyD0n2Ohmo340B/j0y77/i2K40e/YsUNr9VqSb19VtZNtOwiSuF3G3nji
BGHt65KBUFSuHeQBEFtcmAq5Gs86uJGUrvnI831V4k++o0IDYyMCo8n5cBkpVl0nGsfRoan1m86I
yNDLg0VJXdO0q6huniELSg7CtjRUhf0KqWy123ZWp614GrnqHBV8tKuONIylBx8mNspNmxjaPXJ8
Z+dTnO0mxp4TqfFCgVF68AwUbzq1gPEnqK9dqSXPMCrwXG3LcC2pen8UNiUB+gK7LHBQyb6zFbB+
KCppqHGSI7OfPI2nZNQmvsqSNJx8PRtP4LF5d1xOMAKK+i8N2CMeBKNPUsWxQ0cR7raFgPmQFL39
KCNoKltqy6YHpXnqXsmVBuxx/KBZx14SXMAMp8dgJGFhA/PYFNaobjTfcSF36Z48suGOYXKEP4aS
ea1BKLrUqz1KmZc98iw9VTsjGzGaPDV5oHdfTYQAEDf0eciL6/IVlS+S6JH+wufHBKOzhuE9vdvN
pKTcvFoUI9/JfCZzU3AuvSlgCNsOU5RwhEXlPtT5dzFA2lXecmAabSyrHO8wTDkrTal7Tlm08T7b
ZMPcq7Gtg38lRDjYLeg3A4jkZMm7MFrLBgLutdSUl96xikvTxD97MVQLMHRDwwjpNSBlETN3uRPx
uYrldhfzS3gtDfSMJdnI94niuFRV0vAxcI5NbZG/T8erUZr8ACThY11IEV9/bos8wVpo4MLQjbAJ
JSSlYT0KW21nJBoraEtDW2WbVLkc0pHVBfW3H+U03WTF8NBAB3SXYTZYa67vPfq86j2puZjTwg7W
fG+824CJLnzpqk7ZwCuo8zPt6mcnV5N9HeqfW7+Nrn77L5Lg5UPcDPnOsV3YYgIUiCoX0k3Rg1MZ
mhzRXZraeuiLfiB1ivxIb8omQhMWfNVS/NmFFeWLgbzFytCl+gP3e2Vdh673XNglSm1h6d5MmQ9F
EEHaE0Rns0GNWG0MflqmoWg6SD2ognSyPlsJl9qTt067jdTF6l2rngJ9ImeSzRh5Ht7gmbtJJh13
pCqM44uRohJ2veqU6kPATRAsiabwFR4LfLPZKZ6szQROZd0gv9qr8AtNFE4irkPXCr5o8xJl8Ajk
oRdvGkvRT3VAvb4DmOtF8c3qie30Su6T7AXmxy0wSelxelB3m0r5qMVOcSmTwJ2HRp4k63Dowh0E
LmispG0vbZFrlfYxMN2nSs++UzoBRiztuhPftWDVcVL1aGQReDknHveG4wK4KqUPPtpWT92QrPWm
rF68YShfssS+55AJP+SeVL44Wmes22FouMMytG3F3XNEEW7c2n0wsry7tvngPqTIy8PPGX70krA8
BrKfU7jhRR/NiNwkecjgILwRddRg5DkqE15XQrgqjaRn2dblJ34/DsLcW216if0MZBMbTQCSow95
AyeYhlbFG+ohzFcjjiDwVuEOp6LKfE0qct8AzeSNPQ2NQVb2ecbPuxRZxmtClRKQUCXeirmq03p7
GL6b7Ty3ATnMr70Gwy/BPOFVu2x0PXjSWCpq+wDSduq/xFBFpHILM7+8E8FpByZdh3Z09spelJK6
8fP9PLfv3Q2EP/JeBGsUU2xK33Znb2xWzcaizP4gguWgA/TUTsew4rqjL631uo724EYPhuW0t9Yb
rF0SjPnFjs4ZGboX1L5aRe5epkqal6TsP3A+51wzmAUOMDzArq/13a2p4yMl7c7Z0iTYWIStVr4W
I5VZs6nVuuhBB6ngyrkaQF2a6mdOR052Z3c3EZ+WQbxh/xwg2I66iZV2POIFnBPLYYxsHWcXidJ/
T3Oj/ZrnvoowumbcqEsPDwG8UTXHYffGiF4bGakw00nVEzn1dh06vfexJHW80+A52AmvUiH7Adsf
6iKTN9OB9FVZe/cCW/vQfK2KxDuofgZpeUfaLkzMclNJRbkHuczvlu2Nw8lBpsLYhob1qxtPXV1J
CnX9JuBNV0+UfBdN1V6e8YS4rffB5L9H0fKwkaAB+qDxaXt0Y4SIppFkdPot9IYnMQrHNHsoQOeJ
ERgr46Kh0LMKJnr1sYTkye57+M6nVRHo1HYTu9YmNCXtNrjyz0aXjpbUebfFzAN/fopdwJRT0GKP
dTgX/SEw1+8cmRfKq8JNhv0SLELIR7DXMeGa/305t2XDaJSK8oowwY767uGzPZruZqyd7jIoqXyV
VdJdjQpwMGSP7A+QTQSTopBoiklWSPRizZh4MBCGHS0UhYRN+d2Ls+mQuUWe9p1DBAsvrL2Ifkwr
i2lo/nrwKEBksR0BUc+rVuSWgT1xKNWsQDJvomFMT1kV/GyoDUxPZL7Tk+gtjiVucbyL+w9CluWB
m0F4L9Zf5onhErNc6T8IebfUMvePr/KPV1tewRLybvnKk369/D9eaVlmCXm3zBLy370ff1zmf7+S
mCbeD6Ud0Hf0gydhWl7GMvzjJf4YsjjeveX//VLLf+PdUv/0St+F/NPV3tn+P77SPy71v79S2/NL
ng61DNHegUe7YPoaiuZ/Gb9xRZXPrJQzwnnWPG70KHs7nie8mfaPVxBGsdS8yr+LX666vGq5Q4Vm
u3jervTv1vt312czw9a700Oezpcrzqu+fx/eWv+v152v+PZ/Iq5eD+PdKLp2t/xvl1f1zrYM37/Q
P04RjjcvfVlCeOLpT/7OJhz/ge0/CPnvl7KdEurcUvs6SEZwbqR2YkgEbHaOfzfCEw1DcVK1uzAL
i+hVYsISa7pleBbukgOkoxMjy6Z13lOmNfraqwxqq2pDesyCGAK1un9hFwyR7TSKcyoJW/Atk1/M
GQPdPHH6/pfwC7sLT9RuLGHEEjbRVD1sGaYOCKyGbP8CXfQNUo/4VthSfOxsB8Hnjjpf24zmBobK
+JqnMJBOUVoUoSQnvIElAWfz5MtsE2410n+0AKjInDVQy4ilcr+nzjlX5e0c6MIquamMwIYn2aC+
JBuR2GFnDw4TMdWdH6HlasN3Y1A/3xU3naQB5/Yh1T3TcAis4lYocXFTlEbbe3oBdF3MbrVqOLgF
yIY3s63eAZicNp8hF2RFMbEyc2SJjPpxWUss7XdaRVLTO8/rBUnRXMI0hpb31yVFWNp3/VXlwWIO
00e2aJZ6cOSyp4gZvSBvUqifxeqhR6ZE/Y1wfSNTfzUO3d7g73YGlOtd/GrSsheC98Iopi/uApyI
Izn6KekaUBV2XlB0msL0kVnHvLD8eeAogQMaZrLnwHEhuCJ5Nc8QxmWaZI3RmkOPevtmzhxZDeW2
i5P0/H7iqAz+sQmlx3driaGRmVcy3cZRqQy06mOE1ka58x6CJvEeRA+wl4dua+ntXSCznGvjXRwi
rnPG6DpSWTqFLjPnhbT2ybajmLxpoJ9EM5I6O6GMrJ9ED8G04ZhIyUo4k99hYujqupdScMKMjOJo
xGalVevIwMtQG/MhHmsK9aGVJOVBWFvE5LZgarW1cMzeKVz0ulEm5a16FxG7RHDiZO6kHEoP8Bo/
YxdvpPjPiAypJGz/5tTGTD/oqv11sZvgCVX4tNKMUx5X3gvPcjEHDUNQdR0UJtOr/v265mFKqR6l
hvZWvAjD8lTekTKBYct2T6IxsgzF+rldrF1kYs2oCSFbOMUmIFsQvh5QvhvjTnqzgF7kJAziLpbm
BedJbxYse7heJRgaNirM6Gd9asIwb85iKHpL885GnR60sWzE1ovjv1pgmTZfQ+2dXQa1XcrGp+wv
CVtEFJDV5O7LfnoPjZTdVYighHCQb4vQoEakNoMjHV5a+0QpwJiuxBjs6U+jZfgvCC3IO2EHPeac
lhlLbCmELcUyYu4S826Yez3VGE59HOXos9SknGTkBkxuehg9BwDUjrZF0kDmE/axaLWDiKCAy2HP
7fh3a4KxpxnVdbkZl0CqLCj8JzhJO8FJmgFQTz7mJkePU1cY68kjekuMmFL1O6tHvmkJFeZ/GgYC
orKsFMvjg9vWw+PoGHe9TrqXgg33KdfVcjuUcfrV0w2OlABYkTobIHmbjqDkyP1UGABXowL6tbCu
3ZVUD0cBNhYoZNHUle2uDcNJtotNwJZTquq2CfittXDM8GTXccO9ZvPRfwN69uo2OsK8+G0ObKji
rgIYcxG4ck9O4Tgndq56uhJd0cDFbgAhqNC0n63lVFxdqMZOWyIhO3WR4ZxiODdCJnZqxHS7qAMA
lqQFcrPqYQxNIVSXR69GNieoHsoc3mfRE00+JFTbpjqoDrf66Yh+92IPkANMzvpeBMuahhx05MOJ
WlvVrU/jD6HrWJAPx0BOpXhAN+SXLeQo6yYc/tT7kz3p0w/x7zWi9oW0ZX6pnTy6wv0fXZvS2lQO
qU9IvX6ahHMsuhE8SaXkR0hoL/JoD91KxFQdCGrOPVGGT52I+sBpraStq2AvunFj/LADNdu/sYlL
hX/l8IJfRF8iZdr3WgLRne6ckqnpTQVGymUseugEo0tiVof3dql1Tv9k6w3fPUmIPqHpPsXMqwqr
GIs5omkHSk/WwlMUg3zgVLk1TOWu637+oSbf7MsA2c3Y11/JetRmk3/wvFRGQb0D1y9nHxQk5G9G
Zz6LGWFux9cy56Ex18nWmg03Gp2S67Of+u5Z9JIu/zJ4trkTo24o3LNXAUnmx/1XSPi7t9g6YKao
4bioT0zexTFPFuuIFd9drqZaZ5PWycSJ/7d5S/DPuYGMCoUV7GQ/yPbFqHuPklzCQl848Seyd5+N
Xlf+QlzbMXSOfm0vfI6tqP7stBFHOmHrP/mhzT3TCKWzWZvx+d06DaRfZ78r4bvhQ3xR5Mo6dlJO
/gnagVWNeM4lQF5iuDawAu7aEOglWASz/BhGkrONYetaWSTKOTBNoi28Y82lmRoO6942i02EKLKy
jUpbOi52MWEZijBhS3PNPIyRg1bb35Y08vHtFZb5WshxRJ0kd9cwKISKEXewYCXfi2Es58mDk8QP
AGyjfN2kqFl4PmpbvlbD89WjwKVoQb+CVKvj4PxvTYZeL3qvBtzeK+EKOwUea9HNvQQV2IK02huj
W2TmVutCUG5O1ewCJVKmkgP/WTSNDoEEWvePYuQVEOAsEd0U1hERWOOvCJ6awD8qyHsrRVptOHb0
rqUgSSrqmMd2N+u3wgh1pn8dBCFSPAUJ459jljlLTDXRLglHGGreQQarB4NQrr3CFRK5Sv7aVijR
/Rr88hRSIe1SqqMohpnue5qXbUOoHNbiNrjcFbMBZlx/ciy2+T46OfTBJZE+3VZFsyy1OJZpy1JL
cIZgE/naJOW+Xo/P1Pr3K5sT99MYoRejJpbHWSslRbHlNsW6gqvEb9SnfnJCjGGvGwVktojtJdM4
B9Wkd5tpbcGxSnC2SzW4CW+Q8xdJE2jMxdDiZP5B9/ozwkHyczlsW+pjKpB0QBYmuXM70zZuY/rH
FKGLS2LBwsWeKI82ogux+FCt7AxkJ2Wo5a4e0r5aFZr8M3T2L1NFrwsmDoaBvYoYkmWnmqkHhBdJ
2ZNNtfGDW2vKy8Ch51qLLP0Iakp58UvLhu3ec1GczqEKk/VubU6nrwaSr0dDK74Xo2yzXZ1sYBo9
QGBNeRync1jR6J6iH4O6/i5GzXRmK2IDSnf+MXZac5kuemJdJZPKIyxd8bmPuoL6dZ6nFN6Hm14C
mBG2VqFas3ZcZz8WmfSQU6e7HeoWtbney9d9lSinUTRxBcApm+QEV8LwxjX5M7g+Tl7S/uyJkDfR
WhR8SjO5PIDeKU+qDLHkb7VBITkohlmQnTkW8c/CVAtVwirh6MyU04mC/5c+oQguTSrnpF4Feoxk
4ZsZvZKfDdPyzvMCwrOsMqbQXW9+v4yhrTgoH714bQT5D45S82dOoIpnSYq/cNbfXvRppMhGfwAy
iZTVFJEXavGcBc0G6vPxLuKVYkSIuKdESjglw6we1ZrU/TRdTHLdWAFwhNb3fAE7Tq5JalDbr+X5
uiNVsjIjJzuLYFAE41EdqBQS10chQj4ONseSEFdbrfaxqUrtaknAY8XQ8iBVHmuqcsSwcKxqJeuR
dU09Sf74c07bKtpVSuAZdwtH+7jM4SE2vKsqan8+nJaBFX9LwODcsqnhCFO5+WpibPtJvXSxCUei
Z+gkRKj8iKFoRIivB8896MTTYhI9akZ7k+TMsg5nh/bJTaH8/X25OVKl1tztHbCu00sQTW/pMKin
/r5zpfpssPfMYRtQ67Palwez84aDrdQ19LSYYtXUqFoRY9EV1nmOmG5WHCICxS2qrT+Cf27q7B8m
ZDI1n1EgHZSGLYRo4tZzQV1N40qW1NlIuctP9xL4zjZOMxqzcX5OFm5di9W9Ai7//dJG7NgJ2p5/
Wzan9OWgDfA3wgsSbyIUZz4pjdPxS6sj0ml62SfFfoUU2foA0Vl5rUIkA60+Tj+l7pBvbY/ycrbY
ED2X8srKZGXjTMh8pKDTszEhN0VP2EaA6MCKJ49ost89MYQmDbdjxNDydNMPb9YdZZ6ZL/BSN3fF
T9q7qhjuputQvFlsplx41yp398LUUXQJy+xE6aoNdn8URtGEEEPsTQAdE891c18a8zms3ewOOtNi
q2hQxJlVpQPgngsWoSlfEwM0GyWmmxB6zUPOafWHpuIdqkIDyeFJiZn6X6qr3aY+69Owq0GwUiHs
XoTXtP2v3eAMD2IqCNhbUqrFXfhsPd83uhk/CV8g1SsQOPGL4ijOa4f8MAwvjim9BDDl3QFsVufM
BZE6jRKoDeZe48SIEChtdRSO3vDKu1PazQEmLZ5HpuDF0fjSUVb0BsELwkQsODZv13gAU5ZYsToi
ckXk+/Ps2eeXwDEkTdlKnufunM6HhyD2sptoZANpqLFGQFcMUS3+6ajyCmoaWfZ2S3A6eZGc6DZ+
lEM993uVqFeym+erzrZrcgSCfjvEDKMjaxdKFmRMurQzYdo+ch3zmCqoxkzklPKkpYcsF1rBgtZy
GS9uhAshvBTjoa6LQ6VTvOxH4z7j/B+WJ6+9u5rK523qadE1RAPwxpnyT0voZt2U9eEPJAImR5vX
JRUMgEnJFm9dKaZOP3TgCYSA9tg5tXUfpoaqXFSAS7JjsRJYdz8xrLuhuNa+7iNrtdh0RVIuVDid
hUlMFbHQ2KzqVPXBKLKacCqeF8yXWWzLZZyWiuMWbpqz41vtkcJsitPjfPxo8si9SfSGfOQ0tGGj
omxff+xbqXqOdGvvyeoI1qT1zjEI03UghroVbePGqw7CGxT919CdjupB57wWfHpFFNwqEN+zIUS0
gqWLSkl30HIEezEcwwIUpeI7VzFUShCfUvox1fzmgV+qeJ6EPgvMwzA1bEVUrhnSqizB84thakHY
qSK4rRd8bM08Q2kBOqBjlVvpnpuu9sxhA3dyiAT+FZjQb0OI/w2OwH5tIfV9exerwxOAFguxaYzK
O4+PG4p3nU0tj9q5nRrRE02AFNXZKny3gAMdjwTcatVqUQ3hJsOorJ40pw4/dlHthC952tQfc7n5
oTTBzraK4jHvZPWFsnTgkWXFk2Lgay89aI+NZ3TuXngDnf0+qiUaAAyCB5S/z5ELTCqagktyiHdK
wE/CKeaHxffYZjckLH4efvZKCYbrKVrKIfYfIZaXDUPexHzVnkRD8ZVs+E+d0eZPFHOO5JJkyC5H
N4rXdsx2NdV1iFF/x9dtttd8w3hQLfWHmyBI1ndKfOsy7pQ8TsKODxrx1kyNcPRpah69PnmtzeKX
aZqQpnZ+Lc1wPcc3pncK/fHaCIrSiXxe9Jam/gfbkBj/Lm6ZFoZ8/jOp7jd67EVgpV0YdwadiuGp
5lStfBXGIBrRa3POSVZi/M4NFjQ4+IF7EfZ5BTHlXdxiexOTw9Wx4/vwQ5ELlYcMLvzmSssU0Xv/
alKd3FDPY93qj4FixWVtEaf5krEtuKvA1I1GwLqzYZXmUxvlO2PilhZjqE0CwMMAGhdb12toGL0Z
TxMbYRRzlqa0rfCU5530CHDQeG6r9LuUGd1FjEi5qjv2Zsam5XPzjHDIIYiy/pI2toJKDpUagxmq
6Jum6k3YRNOmBiSXtpptxTCXRrC7RTseydny+W9K/wNo6IAKNaVBKzBLd7ozoGEbVQ51KoF3kibm
VxYlcQ1AyB9LDwy6599Ez1D5tcmUBnbkvztQGSN77Bofhd0ckxAaiilEif+qOg6SxBpJZvuQQ/Qq
tznJREGW2tB5YRFbDhwYuN9jhEnOSR1nZ6sPHwPdSPbhb5OwF2bp56v33Z6Kdqy80fNs4X8T9Hs1
Yfvzkrnr/Fq9zr09ICd7q3ROeq3ioIVogUqDnBqTVWC2/o8UmCdFRH/xl/mkwY31cVSyeuMqdnzL
MpgEIfdTD4NZKDeTZ7SN2Tb5mtJ9h8OHerz4OvDsXelTSmRVVr95YxRd0WgeAPW21lzgWmC2wXar
42VxD1DcN6vG5W1CN/nr4gigh0VjDc1LOcme+LXldgwdqRhRKaGfq2z8LEai6XJ9+tB05VathuxJ
2OQAIphytPlyY3IRzeaoNtgKnz6ZoD9R96OkNevFliS1vRpawOrLQn30zVXQLp9XpRzsRJlcuBJr
CFvqwC3rxn24EzYejoJ1oQb1AZ6RW5YPSHwgs/TUOmZ/hTfzGk4jyuSLpwEW/h2kaeNGDEVDDv8H
QPmQ7CRhcWU4N5cTbzFJmGqqrfcwG7TrEmJo6oT7ASSZizRjn6u3GHS8no/BQz2NhF31Tf3Ms8NJ
jGx51EEpqkOxt5DcWgnj3FSyenNVpMK0BqY5YfM7WXvQh3BVJWW4NR2peAhyg9NZqHkPsaVoD/y/
bQDPlvLamhygyK3u/2vIlXUCGQrF3K1+SvUg++oXFK7asFJBdiRJ22gsrIsOQ8nJqWR9b5EUubfU
Q26gYJE/GlnwjROu8i8r3KOo4e24z5R7i+q5e+Oo5jorPGxm0zirjGfzS1M7J+E1pQjG+3jgI47W
qHmQwUIeYyRuNppamhfK5n9AqeBTQKEg6T2ZlmaxmTC5HzK5od6cCGGX+iFv4bL+NY3azf/Lcv90
VWGbXiH7LnXrgZQvp+PLemqa6eRVNBQbbUIAv5fFJCI8dVB2jSrzB51ihU3MF0MKQZ/AuxtHMVrW
pUomhQtkn1EudWqAlU8yy8lL0cYUi1pfoLJ3bhUnbEOVFodMlYOHtKup/jU085FsEMpTjgu5Ejqk
K2QxjC+90Tx3EZ9gqa/WRscZJ7v888yv+oZqVXQHJ1G3ZaFTKjMxq6qaQSN6UyNCxomdtZmy1sGY
/DWq+XDjjgbNde+33yhWORWUVX70IDfaU1/eHorADZGxkb8ZfMYOqW1Bv5NZ2YeeAqS9Y4/DVgyr
vm63CDWlezF0xy7cyIYWHsXQUSfyK4QuzgO3yg8eTFaUG0G9VciydEX/GVxzCv1aIdvqa6+kP4fl
lG8VQydyXKjI2p9eMUzuub4dPPlHO44OzK+mjOpQrIP1rdMIdHTHDsZUUCzhP7NJpFa+ipFoEj+Z
iCzUH2Gnpcm2t46qSaKftIFGOYyszb3pYZ3CmKLjEIhCM+HQkXKYvXzVdEqUpui4NNRtrnZwz/52
O4Wh5Rux4rwslbWrIXWlbY1UzLqN2+xkRAk6gcjFbkbw599kAxIG1fkijZ2xHRU/ODWlnT5rkfYN
Ec9kn3seOJ3Gy66isd2+vnT2TQyGqiiazeLUJE9ZGyUSS31TdAcIDT+4aUExoVOqK0e1pId6Egzh
NMC7pTFsS4aivbHnRerpq86GfDKoG/IGhIlZMNC2x7FF6ZLji/Bzo8JRaRr217rz+KGLcnjiW+oy
mq5u4YzInK/QBH1V8rZ81rUhOvGopGyheO6+Rjwex5rzVSdTx0ltLoOFVZUnfbR/iHnsA/j5puzk
safikfOIRud3NzBmSjK5f9YVU/lCRSnanUBEjmLrKJqErZBv5fxMTbtJ0QQFZZ9yXSAQnlo2TMP5
aF1zx9yITagdTnJtqbdW3Fq+VVEo37LK/VwGnnIUI9EIZxi5q47auOti11RVvzS5NhZIVcqV88Ec
tfFqusGwamVEBUdI5raO2tt7MUwk4xVV5zVqrGhiTLQ1uhL6vGuqfxG9aPSTaiW6nmdH1WpxyXbN
pqVUQIYz5U3gzy6yfyu9Nh3YHMf+Ek6NRxYm3ZRa98nKzGYvHKhvuUifBNlHU0+pOMxLv+Jv3YEe
El1/ot0JJ1GL6QfnMjcTk888noMajtwUtL4gxJow0wIVXcHnprD99C00RuGllkgVo+c6qod60u6p
gMvzqx5qhzpR1Ve5dX96ob4LT0OHMhzPCfaKWjrv22hF+zLU9b9g2D9WYUOSD5IGto/u0ays7C4S
+bFajCvZS/2zGHqK728LGWoyO7Jeq35EHykav5iune/iuif56Fjlp8meFerwhZJZaFn5CHO8sy5A
SJ0yuQ8+6XYEmbFTvTQDLJBJ0P4QZjvp/H2u9SsjOZjs0U4wd8PUPPX0vw8Hqe8m+ULcc3cO94Fb
IR0Oee7vOe/WmaMV5AXS1bKm51iPFnUQ+zK1uovkZR2C90hZGZ1ya9Ay1xHzxSa8kdx3F9FkZfoi
9Z61j6rQdK/CBjUIGBo1L1diBiCTgPT0tGqRjtFB4fwnR/wVrW9qkvK420W/i7n4A1rjSniNIPyc
VXJzGGtFpaphmhH4NSdBuRlQpfc7UFSBQeljXoz6K9vYKILasuWBJuchpKw5xNhLZWTucvjMYLtW
FXnjefVfeU4qX4oLdAKpe6Gy4pfYO/9XZN+b7qdDCMDPtokh453DTi2KX5dlRLRQiZ+F4/++/j8t
s9hm+fjfM1IDZhW+u7yaYHo1wSQPLaKX12r46pOnp9pKkapiQ44hu6Mwlt6tqQe+gAIm8yYsohl9
VOTKzrTehDpxPbAfOsxTfq/QF0PCbcxttmKmWFq35fZhIJclTHrS+iheGDpp5MAPd2NoeM5K4Xf1
mtvdVhFDMS/J44zjTFnfyR5l45T5tc0lABG6vDJxdep9LW74Y7tfHE7dtOeKpOP8MnR5EgGTNgg5
W48JaafGIVGqGoX9GFeOfgX3chI+eTJlnQVRhzbwdDQNhaPOm25bKo6zUUOew9fs4NxVhX9Sg7bm
GP6oNxPynotYhbtC84iazeIH+1cfYXW5WnZ0sIPGeKiNLOb3NeEIVKlkIDowGzyEo248iJ7tldrR
q+vnOU5M8br4X6mbjoeEfxqJb2ZYfCUOdaUFK3NaVcQtS0240MHKs9N8SQWujICqrE03nTZ2beNR
gpfnBzFE6xwhYINSJDG0E6g+yuYZwQD7jL6ENTfvhsIhbK0TBrt88EOYB8H+aWEXr9C3KR/RmCsf
g5AzLz1XqfjqhpK3mYY6k7c2EcyvYL2JO9g6xFDEibl1yLOHToJ5nvtuvary631eUYutoHp+1rP2
Z+M01rnjoYESeJiWKKb65ZgkywuEEKDjNMIqK3dwl8M5Ac1goRTeRqzwpiuWFdHC48IgwhcNaaRR
RjwK8U0kMfMETfg6dC6UTJNk6wzU0vMukTfzmCpU+zJHDY4Hg4Xpf3vjMcSkbJoP6znbb+oEeQyP
eV7RS1c6j1QV8nxFY0S5hAwzp34Q+qjKKerz4BJQ5wr7vHYKk3jnkeM8hBZlVWNeGCfObM2Dp3dP
ktZRZQ0r8kob23rHBmr4EpFFoP50+KR6cCLwCal3ZdzO9tQsx9neJeobu4gfgZPM8XrcSFdUFaFk
6aFP6orioZzUdeOI7XGdD8FpnLR3OwtpAQUBvV01ie1qbFwOfKP8jfB6ULNeXDPiB2qaW6SDeZel
4NBMsUgf2Cfbcz9AYTo+VmarraoS1h644FYwdmtfNaVBHsNrA+jMdUpc1UpdxaETPbRBHj+juHQr
YBP/DMwq3ZleJUGw5uSfHSqZyR/lFPuh0c6BP6qJyZUSzfIKdTUCQgUiQJ1dzibP9CEo4iS/vCql
RC4tAZ4tgkWMcIihaHKLOnbXQ5HH8yfOlyVQ9KSJ0jnrvi/LC7NYZLF1fvClsT7HfTbuSq3ylF0x
mhQtSmzXNgiRFmvuoxWPUZPLCKPi0jcad/HECeMdCaRk9f/MAksVnjRH28yLiPXmID1qPyqSVh5C
LQwelsbMQFF3w3qxQI8UPMBjiVbCGBgvpCS9o7AtIaJX5fa4dhVF2iwO5X8IO6/luJFtTb/Kjr4e
xMCbE7PnorxjFb1I3SBISoL3QMI8/XzI6halPj373EDIlZkoqgyQudZvRpdpZE2DrSUyeIfzi12D
8rSoQXag3rQyUvPXv8JwSMV1Zffm1kl/CPxRHDzV+fMgY7IpOz6bvwyJKyVd/NL+eRll8s2lj63W
UvZ+Tv7/XsuZX1hpy3CHZ/MeaY9pGw1OuKhnCa0WZX+kANxyVSqeccxDD+ktKbWVIBp1k1DfWY5W
RLLXr0cVl0vmqAUfyjjpRzkE+YEIZSUMmIKgtHZD6jisHmvlte+1Pcw51LjVcKD4NWuXz/Fqqr4b
CUodURzq57I1D03YbXpFHOLGKt7DzG14ShrKUxSb1WpolP7WVq1o66CtcXSxnlh26Vhibacjft+2
b1njxE9GqTi3BUTiHLm3J596zGMRHGSXPCD9AKRZbfANZDTrirumMRd47n5UeAU/JobO89NQlrJl
YWb06Az8yNykW42stVeOsbCVKHkIwk48JEMWr9zMb7dpZosHtSjiG+6Az7JTHobA/+qyWjzJFnIc
zrYx4W7GKmmhJRdz54t5TvjnxaYm7bYkgm/GrqXgNxWsYWYRH4FCNpiTuYnyydpp9W2VogYURUrP
Q/gvJx5pjKOlDcLOFvjSz46qKd+weXGQWCYLoGQhVaYhuZVIK1CGl6rNklsJwpr7mrkl+4I4vjRq
qi7GllWHY7Ul5cJEXYDVL++dwizuWUtDlsinfCubssMo4AnHsXOWocYS9Ulvncfr+HlSoMx2qQGb
nnQUcbrszfY99oLuKIdQyXAv7WQvPydoartUuUmeGs1cJA6L4KSMhIVUcOrvvUy5xHWgsFkC+HnG
skycs76h/q+mkFZ8pDy3hgNnAY+ieuv7msGb6DfLygopkc0P01RP0DaOsf2ZW/IgO4t5xOew/xwb
BS58QwO5N1HWhe2iTsie2kVuZD3GmXschrC64FFSLXFpzT7+5xEZ1xh+v0anVXiSGEWwq5K0fWhG
5cXnbzwVc6vOu3A39YO2VBSzeTCKoX1I0hfdTJN7GbHwGMHJ0Oo3si8aPedsDugkBU17l8Y6sObK
PLM3xZk7E+K955EdWkr80jqesWk8I9oXiWqfO24Gdu/6x5rHXA1dl9Nh8pS1WwKAxPXdRQ5zwmxp
avWnEemla1MXtv7UCd/5pfnZKwf/09yc3N8Ozdts0tuTPHgqygc8dAukHP+KyTO1Q/GCVLBPFSSf
AZ5jhq2uirLk6hrsZjRp3Dm7zDamw1Siji1F2TsckHgmOY9Cm5TdKDqg+rkevaqVsUT0M3wHOAkc
LHKfdCfGIrEEg5MIhF2N6Gz1in5OUJCB3MTP5JQF5fraacets7cD9UsIpYFSj/9cNNwiPHvqtgID
m1XhTcZjFZrNkfKHWMimjjj4bdQkmPTUSrc0jC+aXnYPsq9GYCFRqvAsW1o5lkv3PEXcym/RwHGP
Y6IkSwAA2IuM9ngjqslYYrcUvjuGs2GlZH0RbYmqiI5Clj0q4XM5G4LNA+TMZDYmqQcUneRMltbR
+1RZm3x0rC9935dbkazDAOnvCcRw/S2q8DkcW015tkX/Xlt1cpEtVX9uulZ9AlLX3VFcu0nTAufv
zqeSqafBUjb1vM+2QIHtNTi9lwx+/L6q7XwCZa9MuxLUtZ6SGlLngxUOaE79PBsylDLYDPQb2SEP
Wpna13EOgh9HRMOWn/PThiIK9kddgwKEH26cHBetwe3YGddjcvY6VeeOmWr3KDX3y6RsXN70KVg0
Tm0ix2UMy9INiqPdVZV7Pc38sjhqrkUK2ilRZFQ+OgN1bhJuBVZDAzDwkadUYfTY4nRt/6D7s2d4
ZsYfqe8vST12P7JY3JqIUb1OIz8Y06jK29ZLyp3obXKEWqafjbhSV6FGwR7N7jc5aXT3JSpE3x2r
zxahmtdPucBovXZ8sagDHMCpDwoURfnNNaNZ79rE7h7JScxeY2DbZW9dhAFFHvNDdjpF4D3wxsgu
ecDu/Bn/bu9Gtgy7cZeG24M4my+NdPE/Xkt2Vsrk/n6tCMMT09C8G3OeLK8V649BmpkrmXYTVpfi
bhS1f+brfmmLQXGXWYfiUDOvrVsd7Y8JPZgdWhHWY6rFzqYSebJu57W2iGukbxXuwGJuqoMxncla
U/elpWil/jAkd3KivJhjlXscPHqeefRjEFTB1sq8o7yWagz//ErBUxlEPHqMwL8eAr21gI6GSbTp
RNMtZI8nqj+7ZfM6Rs0abQ/OY/85OS7ZWQToBy200eA2WoNxO+o23mbAWKkFptxf55A/y56roTZG
2DJxeh2dRYBrFS0+TEjkqa72aqkhMOO28zd9UIxfjQntqb/CXYXSrgyrzj+GfxstL5LPOb3fRstw
GMffvAJt40F1xY6dk7VNUKN/NMfgQ9j1+IFIyL2CANGzqccW5CpLhblZs/3ppmkhRyCzuOmFB5vT
D0sA7d0XI9aGpUEF/obVJMqrqtIWN7LdgRvvZ10or/9gaY1tV2H+yIPyjK+M+9rrNW5HFVlth3zq
tkZn5+A0nXISwtPXU9E3jwib9+jKNcNHURvzjcf8QWJoi+rwosu96VEAbEGfRAXjNb9rVg3c4x/i
eKjdtGapPgYuWrC9Zf05PsIo6nP8Z3weL+bxvsN4eX35hv4+/vN1A67zt/Hy7/l9/D9cX/799fz3
O2OxHiigPBqe9T00uv6jQwV6SlL8YdwFTLoIwX8r35Ey0D/wT/82xKZzQORWsOC0rB3qQfHGd/3x
K3ptSLHVyhdHR/O4muOYF49fUeRZmj/jOUS7a3weP7mm2JE9aRcZhivHxkzqepFmin2sesPBwEPo
K9kjD7LjsynP6sZgyt+6i7g7dOEw7D7jo9ZbZMpC9QFbZ3SZskR/LUXz5FJV/YHebqY46I11U78b
8KhZDsiwbNLSq5H244CfVn2STXkmD0pPuTww2wYlFB5JChStcmpv5CEpvfYmmg+y6VuDtUTipV19
xmqzI48t24EyxRvDDKaFnCenyI6xRFUWTmeNvL+jvorJwOqtDp4K14pOone0a3yMkTgZUhs7TRVH
EvYG5ln0yL8kaXaonA4X9RQ019bLMe5Gu105keiFN+dARZ6MWf8unx6GiO2NV7DdcsYH3EGmBxfv
AiilAvPFOQbtZsTYlQVHZEPzs/VbyG3jQzt4SOACy0D52KurZTC4MApS/Sx77WjmWYESW2tGOD10
CHHNu2EWk+3SUA3vJQ7HLxq6hD/S5NZByTBY2Db4iGnmCSKrv+5S1i16AexAqN1XHYZbv8V5Ljwj
ATVvMY0eK1+UuIad6oQgAzSE3dSqPMjWQGrkIs+qSyOq4Xqu8IxdWXrKezYABILDD2soC6CeVzAT
b+q8HIptLUaWzAjqLSlODjcWtK0cLSiUfgzx7jfFcihHE73bUlkHahYdEq2f7hsrRnIWYbndoFre
2m3DZuMOOMZqSjA8t8ks+Njm4V6Pu+F5dGNtwQYwx4eB3qlKeKJggGdm0YBLScUT4+cBE8g/m+yP
4oPiVejRowV0hgYlnhqnW7IWoWoSa9w2kgBPnLkJzx7RO5Gv4sHgv2Q4s7pmAZaYFPzaLhv9pVRm
D/Em8S4U3OqjCboEbyhFwJcMww0XbxdVCzsid139Th5Y3F8MVUPKMEC77BpHdsBUytsG5PZdkUJM
ifQJ2e2/pphR1ZM3DF8+QxMinTvVIKH9eRnqpBjb8GS8Tm0QplymU5evNB8j5Bowzk0y6cYXpPir
QG2/FJYenF3EPBcyrCY6Dhqm/aKhakm9391gwQ5uKiGhuFL0Ga6s5vs6qT1l1cU1e6QiNzeT0LKL
mwT59ZBhdYJtMhLYNlCUcwGycqsa+LBZTTdeskDYsG805ysSzZvSDIrvRd++FLU2PJuO2q8VPW5O
OLz1p6ItqlWvd+2jqDJ/RYk82jVaND2TXwBGE9SQL3ptfA7d7qsC1gSaIC01sFjfZP2Dmbfmowp2
io93es5x5rkNJ+9eDqrmrwycB23hRCgt63m3VdQh2VQm+n1wX4YnQ3gnhefum+2ig2kMgHOiCNdJ
KJno0g19+1aNUOgKJ3XvBpTFjr0GDmAEqf1WkXwzPKf8gvJ+ugucINo2rdW+ziUjOQCXXjRwx1wc
aqHrD3pUPXfkXbcBuYBdPQu/tp6mPc6Io01SO9EB019IkIhZLTH70t8H5UelK+M3AKXc/eCL34ee
E+2MMjJ2buOrd22AtjfCY9M38EMIaCkfdeCm4G4a/TZwsK1uhIPlLFCHvGjiozcrSMuDP07qCexP
thlnaMVn7HrmIjLttnyhrj3WPDDUeIsdwyTo/LwO742NESr2alWZD4dgckgt/v1UtuVBN83hoEIj
+e+D1FZRKTsH/XCw4oqrAGAMwQghlaACMjMiTZyDOrLuynoQt7H3FpsGtuppFuanYPTvZZ/jtdZd
WAp1V+dgUnsoBfEysUJzLQpbo4Y1twNUZpfcmgtk3xjumWg8lu42q1D5G0td2001JWnI7A7rYI2K
TzOB/8bAUnS3TRMB+1f7s2wheNvdlrZLhjlP9LWMycOsp4BXgXbGyIRLyVjr6y+ZprSH6wjrRc+C
AxmKCS1RAXerAGuBd8yMf6x0547qfXxJVQ+TmdC9y4zKucszqz3gqR0tZDNwBv2CmyIpPOFOb43W
HwYdpIviJdOuVUxzw6JDfQWAiPypsm8G5Y7Mk7gbnCo5uJbuLQI/+GGWybzkmz2srQe7Ym3SUjdb
DCgoP+lJnK4av2p4/RQjAFCCN07DgsVxoKyrWe0eu1BtqNgW4uLPdgVIxI4PXQdKcDSV7CUIsG12
HITqbBt1AXjed6XfJO+4+AULkZkYe/RIqiVuo2MGEQPNcET2iFwsXlhd7Nx1JP7W4wD8ENq4tmmr
BjYGwIOdnevGUbDo3QeCt9FV53uEarc7c+qTG+jf3IrsIblgtchjkV3A3TibmVRBOT1gb6aSHsGQ
bXBcC+2VQXvBPyGBcciP2kHItg2d6pupjvsyn0X4fQvGcDdhcZCF48IWmvM02djjRl3NpjqoYUjr
ycprgvoFBBLOEEaB+LDh1C9lumAvFLyMql2ckBJJl3JU6sD5NlIX25F5EpIvKzfNkUXVG3G2Gr/m
N23XWKFWyrMbepAiPbIThS4erEBZquMptM4iLSM8a4b8oGOh9GGU+TdLteJXVQO+GMUuvrKaTd01
TSeAsjZSF1lQn6Vdj45ov2O7VWks1L4RF3emkUkmrWTcgsUUyOGLe3em48pQnwSos6RCP3huWj5M
cBcPmEyLRVUnYjeAidtgj6RekjaK0K/QzrIFUhZgynxAubDdJugT84QMzHhdGb2+UMrMvkeORV+M
g+1/FV11wQXCDRY8au1Z0JZXvYnyBOZIlUeb3Ch4UvZGogCOSvF01WMHYkbr3JCmMqZVAOGKdWJ3
ujYr4eub1kKQyaUszccQxxs30VT1oCYNPlvIjC5S3a9u5CGbizc17/xwDSb5DvUa8yQ71cxEfYQc
2bqyMPNIXVAhrRnE59TINraC9P0IDoyfcWHexsIzbsNCVGcIhqi6/hVq5rMWhUl/GJ3jZ3xIFHNp
N6LcaFESoBONYefuejnuiGB3Rut6KXlhLEe7U1P3P7RmQlt/CIvv2bnp3fa7kljdwnSr8cGtJ4//
qdkf2Nl6q74t3lkB2LhoUEIWah5SCYNiJ5ufHdcmxavEa/Kbv8UHs1NXMbraKzns81AUpDDM/FZG
TDcr3dUwat1SN718PfgHVQ/EvTyELm+trwt1L5solWso/qLEMzTiXuFbeI/MZb4NXBd3+XmWjKGm
CXtdi72DHNe3EF+Syd9cJ8zDCj3MN83kjys5q69NcV/X6jOWpMVJhgYXr1nRxGc5CexegdtIuCup
UJy1nkTcqOFcadQ9yVhk+bl76q9KkAUb0zaCA2ll7V6bkHeVIwaneSe7pT40qlvva6vpN36LV7Ba
xPumKC0DkxfdP1ctfP/Os06okiDhipfAyjJnkSqsCVfIwNZ78pbui83DJSod8zmMtPjUg0Fblr7t
vhhhw61QrWN22YX1bPnYn2RuuGwLEPOa5ib7JjO0E/i0aBvHcX8p2rZcozaq3pOtt5dm08TPVRVp
6Mtk6NLb41cFQ4iPRsT7MjEMnm3uuI38yYdXwqELuTl7+aizuyEbb/sI66fjq2+l7rKdvOlYJcJ5
ilJ7HZYTcfRXttqEbqqVG8NrrpOVFsi6+mQicCE3KIHM08cCWFhYDuWlK6f6zg/7Nzm9dHV7lVnI
sutUr5MouyHZbOw9D6h5Vw7ibDhOvg5x2320Ks2CwppHb42Ne7Tc8tT9PhK9/QORgyfLTorXqCiq
pdpo+n0+jMFGXrFn63G9ooNu61nJesynBrt4rIbBAtqvRW9WKG70RGcTxRVzUBXfNCpe48fsPWPo
oftqRwafR28bJyMLzYewB4bRp85rbwBlUVAf2JuoSD+oQcouEoGCqVRzDL3yK4ouyM3uyJ2jW0oU
HajWbjnm775bRRhQ+e6y1mp9F3g0e5EiltT3uCaTrwFD3ZrbSMEiXPYOCTu0EEj2UvYaFaR2B2oh
3n7WUfF0d4VmcfCehmse/tp71Wktpl2ZerKiJr2MipnPVLXhcUaYlYW+rxt7fGKvXx4CPQ7XElj2
ezya4xKI9nu8ZL3wT3E5XhnKmopkZu3UNA42maeFWNAb8VMoDGXbJegfOH6cPPW6Uh5sHfNL2Vto
qcK+Y+SJNPd6no6b+pDeTNpcxGmbdwn3MBWRHvoemYJP9IeMUe+kHP8T/aEMZnqQMQkQkR2NRV2g
ARzqGAgdezi03biTQRlZifXXyuXO3ug2lifla4vj9XM9C+iTBEThbB6afreSTVeAapSZAnPszLM8
0+czBP0vgzKlBxn6jBe53W77n7NkBwXxP6f6rfXLLD2cvtVTY+50TYsvXZY4qwK6z8oqUVmXMXkI
oDbs9NLD1QoSz6WpRccCF+4fPC9zKaZE8D/8OQV3sK1Xde7xOk5ey/chTbYzceWXoKL69sqZwDt0
VhMpK2EW9a5G6HaRek2I4eb8CgmvIK8tr3OdPb+CWQpnlfkaeSej8+7sSYNppw31N8/4Xhbx8G6V
ubHkbcgulJatQ4hB2EbHbvcSaomFR1rjrJXMY2epifzZVgXsnErvdsPczK0a6eXErQ+yFzEHAZQp
7E+jGuXPVpd99eLePsPpzp/NmK08v6pDG/K1UVNetZnU8hUMH/JGoRmfY8XLHmAOXWTccosChAak
4QlHpVenL1ejZ+fP2L6bx7KP/pzuZ0iMRaionw07/cfpAaCWV3sqrtMRYTePgePpSyczQGMYkb9M
PLI9iTGyF3C7+EvTvXiIGj21daPcBimF9MyNv3RG6B5I8bR42pTJl4Fd60Z1GtBSfCYLT7GbrT76
OMwZdXgeWtzZB/Shd82IRZISjGLVhqX1PEX2jzLFnaJK76Ams8SeSRjwNRaxXZxdwxxO0mlX+vHO
Ib7v2HFYf1n0/gzVFZ6FfRb7QFjrbl+n1X2MOrW6hRPQ/tLEO6bbYxV1X3VqcQ6TGoah72UrwzRR
QJwPWdZ9TZFL2Y+iwjhwbOPsoqE4vowdp9vIphynzh3ZqFNErI38eoF6qFeekYLCE8b4OPhkEWKj
ecGBsKJCPlor0EhzQgHBbTS505uBh9qz1aaLxEraF9Ow1YM/uMpSzgoCvVtmFjbRsld9GZH3eyHR
Ep2yFCc1ON4tq/c4W42NXx6aSLVXpDXDjUh5gqMxIGx4jOzAHPN6WiDU3QDIPYEfIksiqP4nYZPt
jVkmZ8Xa2120fc3zHY2yJdnH+MltE5BZeKV+zxqQer79LQaGQNrYmR6MHBvaYTCDo2nBZ0MqIlor
Dpx7qy7wK5pIN1NNRx/Reu+5C1MaDJC2xDZhO/ils4e7bZ+byKtW3pjqL7VuXeQLmVG4S+BCYg3H
g7RUJ6AGhR9f5JndVN8UJXQoBP4Wr+rWw8Aed/GM1OduUNhwCtUSJ2E3/UmedXn855nTW8pRjYCK
M+Az/LehuKP3195OzLoqdkliMqFslnRhtvOwsrqWzXo+oJtKj19kZznDRYpoMaZu+iiLX45ivrFU
ym9kF/4B+UrH32IrO1mCpNdrVZGnHLKBcnKY6MEtJnbWCqMmoE0RbHYZ8+cz8u5rRdUpF+NSeI1X
vt7sBNXbhRzxOSGNkJbynKECpfnXRaKMP8WNEPmZX0bG5axEuObKS7Ajlx2/XJ0XNC9RrJZ3bCW6
pyZ3b6JRgASZW66WPSlq5J1ly2mKb342a3KMmXhycHTHa7KcTtbcLMEzLyrT7YFOMFNFtGapB544
dM0knhIRjssMn7y9nEvGG2vJ2Jx2cu6gcsMe+9DcXv8GDYURX+CaIOe6FLk2naGmG9nbJ74F9HH2
16uw4KwzGwtF0ZfPvh3vJlV3vtqmYq9SwA+Qh8LyEf7g7TWOKscqYT9/Uoe8vXdN/U3G5XWisUGd
02unWzuHey3ayf06dKbG3batL2GUeGdbt2zSEBoagm02rJoBW8nKDftbWJj9rTLT82sek5PqATn7
Gbd0K1xRuLRYoTFCdgSWhllFjgLLHApKVfEQdh0vOWYlRxnLzCRecMe0VtW+jQF/a6zi15Wnj/uE
wuZjX0x3bd3jE9SSCxydRjzaDmREHAJO/dy6hkLUTGo0Z2Urhq+Gl3naH2Vz9ON8HaThuPETMIhu
19mbXDJ31NDvFuV8inn8xqxFOC9hiHUzu0cD11uu2jgEhDPjcLUp2WbedMhLR3ltuaVaGStyttY7
REb5doGIfG0zb4eJWvHEQ6I5ohA7O+wSRyPoY8T1RtUerD4vwtV4G1aVdoxYZh8NeDJuR4Zc56a9
sPqhvs+V3NuFYzxshzgdHzN9+CD1b3/ENvcR9BK+FKWZblyQFweS6dEtErjIydiJ/eHm97Y6dO+t
jsWv49vp2dMABTQNqFfFycwj2gjNwmfdw22Opjz4SW8e58QMcP85+MupJ6NGV2Ub6sNoPs79raUl
S2/earK8X2JI4J/IX5vuqnfUaBUpirPqstY54+DdseeJ+bWEZbUThuGAr6EjsBoAo8IaIClys97J
IBUt99pthSFkE88WiwGlrlWnoXeiGvZ0j3eutZ2NpbDwGtuMu/HwHXOXGpuGeLoPPDaciKycZUtO
oHqoroZ5q6oqZZexsO2WVdrUt3KIzzNsPxWavTBQA7635kOgI74R5Im3l01DBOk5VHcwnm+h3JPW
r58t1BeCBcT5e5U/+TUMkgS7pKh4UOGurNUMi4ESVZa940/hnt1ScE69CD8kci8PYVApC3747VdR
pX9eUacG8tcVG3Sztt6Uq2usQvWdqSVoWtS1/4IQ8/faNurbECYBdo/eswyPhkp6JZu8rTuPKh1j
a+mR9shue8L0Xbf4rIkL9HFXA1juA85UzUuereS/UXrqB9tgywudzilKuNjp8GsTd0tlQRHKXmbj
hNFSb9anWIFwuhnnUzFbAclDo1UO3iGMKRFAaRcy+DnGQLl3a5WZuoxy0o7SGVjTx13eUqiK+U0u
LDCaT6OT6tSBJnjAQRGs+7p1n1t7/gYVXzAW885BH/24tgBt7hpWe6vQ7IovY5W13Fr9fB/4SrRy
fV9slArcte7h1JUJnlR+L7Z8ZYuXHNGTbk7cmlBgVkmZYP+JEO2dFTjJAmuz6a0DScoTLEvv9CRJ
KZ8GsBV/SjXKMym4eFVlvPaw0WaV628+x4m4z5aRnRnLHG++vsv723E+pJVLHj0ov3cZGiCyJeNG
EMEirUbWougvX4d5aV1dSutFjvoMtyMLHEsvst1nR1WSwIodAIzyavL1GlVo4F2NPHkr+2Btcms4
p82Az1U3Rvc5WJ6lboNCHWsADH1YVF81rX3G9DL6nhtUQ/WOu66nbfNOK9kCmsFBdxtMpRTruzGG
xotXjSEZnGx41PtkWOVlZd4KJGA2ehM3N50Oo0TvzZnQ2YvVJ15ehEO3dEsPih4FMyosfdjcyO4G
PijOMP33hg3itiIdjBRPkWATV9xNnY2PjgaMK1dKcu+JjvkbRpN82lF76MDjvcDMk8Nj8iz7RDTh
sm76YsddCtnFJjZX4XzDlYe2jcvw2k6sOq8XRgOT/I9//e//+38+hv8Kvhe3pFKCIv9X3mW3RZS3
zb//sN0//lVew/tv//7DdDRWm9SHPUP1dMfSTJX+j7f7CNDhv//Q/pfLyrj3cbR9TzVWN0PO/Uke
LBdpRV1p9kFRDzeKZZj9Siu04UYr4nPj5e3+c6yMq6X+xBeV3L3r87lYlQrxbHAe8URJdxSQ05Vs
dpqlH2vMd3jL6QWZ4F8MPz7JVt/4ziO0d/BG116DlSWSlxfZUegD1KqqQNfMRajLFOm6a43yJXAj
d+9OabuSTbQG82XtZvFpMMvypVuBqM5eEoNiUDpp6VIOUhMhVh6p0L2ZR0+5m5+ndqhvNdMvd15Q
iIVmFNDHZTCvXOhqoX+SLVKq9W2tKeM6b7xk5VZZfVs44u0/fy7yff/75+Ii8+m6pqa7jqP//rmM
JWoopGbb9xblHDB1xV051uKuV4onaQpv5GCK8smyN9JiPhbqsxzFbiJlM82OINDy7+XMmZEHS2gd
nj7Jd6B59R0fOfE46Q4/R1lzpuRnSA1sE1VetVuWQTw8p+hWTD7lAtkCGwwZJXoO27S7zycXMi9j
AsVvzrFlkhW5/c9vhu38ty+po7m67hmupmuuoc5f4l++pDqgx0mwVXyf6qbdaGaXbUzWhnvSmOlT
3BcX14zVt9zNKLB0VkQ+O4wvoZcqC9lRuuYT2rr+A3Tj+CAyb1wnQ4XNXt0+YD6KZeWUhveijdP9
tRnOpQNZP1BJyG47JcZ4Jkw7OJg/e2SNYUTPPemxKvusOMgzXTGcm8+5ctbnRX8ZzHz5unLEZ9wf
gLMiHcj3HSjHsczH4OjANC+u7dDAxpJ3ayt77XnI5zgE8sLrDE/O+OxO4yy3l5jOB//DXUTX59vE
719Xz3A0w9KdefPsGvbvn1Cjag165pC7hRJVmz5TPdyD0P9xPQiVpBnYl2KNdo79WpzK1oOkL4r2
xWn06GikIr+LrDi/01LcP9PeM/cydj0ImB9BWGJIOo+TMcRtM3IXotvKZjfa+V1f6i5J1LTdjPLF
fb+kqFtUYg0lxEcGA5pyYhp5uxhqBV1mI+G0AlFPitRtlomjlScvLeHB/HLaIji8iyf/1lcb0O5x
zjvep9aO36Z9moYq2Q69EV2KONXXwEb7u5hfxAojxuQxEKSo2KX7z0rZQzEbJuU1DcN3RQV8ruju
Cb3p6REu1n1tau1uAhhFmrNLbnVynbfyDK7MNy6AMuPPUNEichi32bPpTYN7nVBWAczMDFzo5/xW
QCv0ScNFCr/GYhZ8m+yiSt5Iq0BMdhBZCtTKWZpWj8+vbkH7nc8SZ0KqXZ42U+Rdg7IJ0Nw8tD+s
hNpvsASrnczpwHTttSEQZnkIkp3pjsqe4maCgrXSGEvNDbEAgER/QgLfP6VKK47kmyHA05JxO6hZ
Q/9yCqh5jRr7dPgcU3gs2laybev2e2wGzdYv2n2kluFTqHblyiL3fiom0z171IeXxpzs7rLZUDK1
XnjEFBuqh+YeQ27qo35HvbK2xytMXyLzBz/Aos+FyjkD+UfhkWdtgBvJTsC38aWv4ftb/lQuzTob
F6MaY381DzZajzJrHn0F492eJq9Xz6Al/zzkOQY07HWdLfvUSV80IlPPsQYsD9n2jRxna9/VsQ0v
Tpu4N2OONfvg2+FXr4f1kYwW2w3RWLfOgI6bVxjR11oUEI98NwUfYyoPlJnOpvD9J3IyYuHFB2pE
41nxazVYC7wjKWsCI/Oq8mIo8AaQpMU6O5uqo4zlYDnRutTKC5mKp75EO6JmBxqs2eKR2AHbuRsR
KQ7WpcWiTcnBRch5coo888IYIk3K/+bzWpOLIHzKj2WdhilvbAy2bG1OfrhyWC6vtVbnyY1q/BmW
Q3G0/Nq+NI5uX8YYNN1/fnKYxt/vS4ahq5rpaaphajC4zd/vS0PtZ23QO9bb4PtrY/ZR0OYDmbeO
bT9nFuJ2Pti0v4KVO4SrmvL4LzE5ugMddkwKxURtZJ4t2/IsHJCVV6eM4tNkIC3Ydhuy3ylbSDs5
1yG3PXkQQx7jlyHPkVVQVYR4GCXbQe3BKgrEUc6R8esQIERP6FkFKOo0mroorBw+m/H/ODuvJamV
bA0/kSLkUua2vK/2TXOjgA3Ie6+nP5+ymGloJtgRhwtFOqmaKimVudZvMLr++/cklxO/zd+GZRuu
IyzH1XTTkcvEX96wooxwN1as4otiRtnSJiq0zcsCb1GATG+dQMEOXbuX3HHaI/Fk9AvmdidCKVEt
xHRNJsW784X5rS+sEZ9a9i8sJ+qD0Af1NSqLhWwPPCPcEQ0tNrKqZViEguB4ImpnnMxgqG6XLbWC
BXmjppdJBOkm0bUe44Uk3OiO7zD3xvZrj7xRPINiP7Sn/tIs2vyzP8bOuscYaJ+gu/gaqvkNYByh
VXprx828fU2IJ0ug74fxGe0SMOyGSoSOwzGsnPxxzkuuiiw0N7KqjE1+hZW6i4l3FQgv6zC8gy7f
R21ePGKQTYalqb+Po6Kt//5rOX+sh3jX2iTCBL+X0Elj/H5XV2VtOGQxgy9d0OIEreWvk1V791Fa
2pc+r/pFI9r+bWgD8AO+a8FWdrRnNHI2WGL3b6Ibkq3T6uFWmGmzrgOQLgb4kqM2Hxwya0dZlSXZ
FgidXI1tHyI9zu5Y7yDpovLYlHgh3yEWiF3swOTSl2px8rSxPxWYZTw3o7gGVTRdESXKn11dfCff
0ZxlLZiDlE0R1EdZTduwX1au3e+r+czSZ6vmT4a9lb0huPG1kVb1xnf19BDMkDMwkO2pm/lE1qwd
3y6buq9PoPaAWsoW2fc+qux1ZMQddgtZjdJUG/XfmPStOb+X6hb5MWKbD7zHil0c1QRTEpUQRqwy
1Ii7eWjd+Dvbg5xZu6N9tpFymxbCzO1zXpmXKhfjvpw7ZK9s1xrL/pcfXv6wvz6mOjFKoam2oZps
1rSPC+EeKequd33j86j71Sq3ChC1Qulvh5gbHjUS9yWvImvDliI6W6Vj3acTwrs2AouyRh48uYrO
BA7KFng2lerWuWeGi6wGVzP2SJnJA1pR2cWxmfv9xlRYjOI57qA6RahluHQsifd/v6n/mKp1Yajc
zoYKE9YwDO3DEjI2RekYWqR9tjXvtYbUfG6YZX45DD3qfPAdNRZyk71IEZc+gxrpV2bmuXdlqueb
mO09RkpokIos9w6lE1oHFQjNrkum6ex1Q7UpsGa+g37WL3pjbI5FqBGLN4t6B+galFAyrR0v9fYm
+L2DLBVq1N1K2X9L/6v3ve19HIm1+F9eaX88/LpwLd3RTMcQ7rx5//BKYwE3sWcfq89Rmn7Psivh
ee88RJF1CWcsj8TnCD2NVygeidV7myzFraOfNAy2bieUaNQsZDGaZhCxUY4beQE5WHagZDNHP7zj
SNJ6/An17lAYKIMxQGvF6c83+LcsqkM9SzWNybonBgruAMKoDqAHbpheX22pYzK32WGrnW9DQH3d
qsY8xEdzZYHW7IgMbJ3dVXX6pDvCPEizIZyIsztfFc1OIKILAYuqPMixeRrfxqbg/Z2FKIN25yvD
po/0Grqv02qLdijPIOWdz4GaYE/vAMYjQmKziRWfzMZ3P1u93SxhLqAuovXOXZUgxqrPHYgNEQ7O
g+wKssa/FpOH6ObckY2s8RpvxAxcBPm5HdQ5PERHNBWvJoDIvz8mtnwOfpsDLNY0LsBW23YAIRof
IwNIViYaWrafrQHkeFmHBL9wF1hHSm+/lKbXr0RdW7tgrio9GG7VaLKz7OXVjXsvUeGxEOIpY4kp
m0cL7BQvt6+ogdovrQb+w8lNdSk7XR0bFo9HhcPc6+T3Qd8/4U5UXkQp7LPwQ33Zoqz8FZg7jCpj
/DTVBag/XFP2WegXT5VSvcoBnZLVC6sdm3vkHuNj4E/JOvEG5UsTLuSAXM/cVeEG49ErMhefeI9X
/3xp/PSe2AdYT6xijN1gKLiRSeKlk1qE/fye3xeZo62qRfX9OB+g//xsqzKzupcHpFJ+bZOD389V
oq6+jXtv0yOUklhT/Hatj9cvbVBBbCd1suePtq1eAjghb4mBvVBcDtk+rxX7Ux+hG1/bb10Dhy7p
1Aq1Js96s0vswKEssoDvwJVgMILIGe3QK6Em1Jl112UDmtcJ1FDXLfddQeIPoZCEx8TwsYuG7h9B
n6vG/sjCow9e3Lx5dHSwL3pev7gQBM6T2TiPwNmMde8i7hbiRvw4+lWHzR2+RxHSFUsWLiDMh/Yq
xw4TDl5JpXiwVhnrayTDqnxKFrL3dsibpelG033CxvEkBs3Y6v8VSpF6Jx/kT95FVjDSnrZYMd+9
N8kTPpz/ofrhci2MvlUpdGshz5UyK+/XS7EcO6gFlka53ay7PjfuRKE1JDj4WGMuDXOb7FULV7+V
/j4uRzN846rk2LwZ425JuLss+rn3bLSWeesgNq2dXImQl73OPFqWisEHnMK4mBzRZECCmFiLgaJW
o3t5yL0GMQMvTJczmubW1ghz2tvZDBeex7XzQW1a+C2xfn0/NbJb5aJP7bKPRn2NutGz6bjjva1O
9VLru3orq/IwZFq76Dsn3XdNMd3LNi0FHqxAepI12V6M7j53ivH83tSKCP38NrrLDNHciey7p5Eq
rhMcjQi1jp+w9fpOvtG/cxXNfBi04NKM9vBJlJYBmgb1JhxSfh3Vx8w0UCsvY1qAy4cxuIxGIy2X
iX/xkDZ7cFVleKz9iGgDKcOt303Do16OxmnmHzpul5XEJ/GAAucCUpCxXa44kFF4OWnxo847Al3+
8Z7tcvGoDmm7trReX8vq6MbhfTaWS1m7jRhLbWn6urKFsUyI0SeWgLCXXW0MzzSOod6x+uuzHTaR
9k6YVl/vZYc8JD2wz40rjFnLqq8WcrTsaWz1HCRF+aC5iGeXjejPse1oF68FkASItPyaIECWIuv4
mqdpts3QU9wJNS+esf66lwM+h7pvHwK7VkLU6OB1uI15HhxnIPY0DlcosOkFMsDiNkJjJXNUYvP0
PkIO84sMFzWrAZlsqg6L5cohihBgTT6IYf7Okuqo+YjIBynVxGq8fZb1xhq1hhJlTQI69uClXw0E
dMrYGr5hVASwGEvNh27ykcdJG2vnRerI3OvYtyEJz5xr2f9YJJUlu+Iuy9Jxz/s4RbHitYXphUnf
gABgnf88uHP1va1ITX7GmWi5AeHmLgJyuZ+w6ltK5YC0stHdUwFiRmVuXwOV17JUDJjG5MFOS/1U
9HzLU9Gj+Ixq4+fJmSlLmjJcUpWQnomZiG6ySQX5vSwarfwMbwj0UeDmcGna9g1qrpVk5ecJkP/W
q6diK6uJfigGD3jYMJa7aTTrjTwZSchlDs/ttVcU5J28eFzL9qAOd02kiediUrtD0ptiJS+jVfZF
TQgXelmPdECL7mQiLBO2oDe8mdgYL0pbGhRN4z1G7p9lu+aD3QbfLY0Nhk/xcAzm4XqjqDsXw761
HFWo4mrWFilfENBnwyoUFDv74W0UDRIA5SLGb23Zx454ttTWXgxNPX1q/DrG7Skcv4jIh7de6d+M
KNuRJvEBYSo/criREQGda8mOPViQ5t70eVp9j/30Xhk6437ywwzGtBjuMmDzSwgT3iaO9VnbV2m9
3ag3OWu9IajXXpQsKvQTr65QMm9haDAEK77STZz5qORHb3qguuywyko5e72mnAcbHbBYL4+y6b1d
ltTe6/lPseD80GEGhrKe+LBtNVg4dE3x1UlCZHtMxXseMyMB0ewqd25e+PfscJyFAYWDTCxtlt9n
F6EH96QoT5Fq9Edj0Myr2vjiil9IPMuyrWWTPKQAbbBpGdoDqUgi2C1LBlfVguc+BnAL9CUGRdKG
zyh12Ne4K5mv6LS8eHj0je95GYbPhapXK2dM8Txyh+Y8zIdCj5B3yKqd6mXNWXVsDnNJdsphpWkU
SwGJby3bPowrkwHbS+sJ0o52qnR1OvZuWmKgU0dP00Aa3Ad88T3EN6Mxve+dCMKFh/QU+VZ/Wvsg
xm4nQeArN1GiLQRQ6aOtIxyrwUjrEKw0up1iNne3Kqry5mmsUYdZ2GsTvt1zk2FgUBU8JpFIq+cS
ouAaY7Bg6/hW+ZwZyFkyq9u4xVDVSxMjUSdH9HKuhrZt7wK0pJey6rRdeWCBGd2qKCq6R3iJ4I/m
welkqWe98L8l+pMXT+oXoOD/REA034a69BZ+JeynpNLrVe5YwT3sv3wT9YN6HpRyIMg/qodk5EdK
rAKJFfx8lpaqt3cwbOOdyr+9pY3NBVKeWPnVqLHJ7r5pWtD/4NFQqiT5EbGyW8RYI7yU4RisqwKI
8A8n09NVbCU8AWpkuae+1HfYLPIAFKb1kpWZcSi8cbyba2VT8E35QfYMCjhZKJoxIWKqps+2bwKJ
9pXqIHtdLUNzEV17IPH06t3Qo3LnThtZJWscbXsCeutpzNJn9KjMRdoq8cnN6+Cq69oPJsPuNQzS
fFfAs1lbCFO++rmrEfYrVFRZ6HW74KQHTf7QZMwgwkfYZm62S7M6wmaWE2r32qB3uy6GWt3KXm4W
VO6TKgGfxSX7flUBU3oxkdG72r35y+dCCkzX8hyjHTY69oyW2tUPOI7lQJNLLLtiK7z4SC2unCqt
X5FLf4WZxP0Z9Usy3u5XZ/IAas0nCbgn2yEQWIXPJwUOSC0DW+PXKUhuJ1lOv3Sqwvnq9ykCFXZU
P/jzJ6V68OsnAYKrX7PKf7UUX/melt0vnwSrdzcp1oK5VIASnZPxMkUvD1XabP5lkzfHOnKZrL9l
5Umj6aZqETgDgPRnnKfNvCJQVPgUdhQYCH+28VGvMv0l1aO3yY/qK8J/+ktgxCBY6+ppKFn69KO3
koPgYmNrDNT6dkrQjIfIBFUkqzNgcosKncEPxyWcQelXaJMYO3lFJCJBWRQxSbq5dwyja4wFzZ3G
rvxA9Ce85LmX7YIEnwVWawh/iCk8+W6SL4KILWUeDrBL0wFnrMR6kiP84RXNt+5R9gfYjvDZzUXW
Qo1XUTqqyWF0gxendi0EUwx246q19SpDmYGEzgluKfSguVorWbSL4ygCb0TVTcoBeU3X3smq2Vgw
Q4tGPwbO+MhE/KI7VvZgx132ELPlAIlJJqMreBaWfsTDG2bpUfaCGGnPf/8FNeNj5mHOhLquKojV
WLCExIdwVmQzm5S107PDG8YtAcLJIHs7MTF6KeJYDWba0bkVqnm0qoybiv8rRDuPRLM1ijsv+6qr
TvRQVHn8UGJivXdi0ZBGjCCWu2iJqggTb2s1VNZjXnSf1I4Xc5sazdWvHdRWimmfKHr3aer6aTcJ
YJwB4nCfSgPljYkQ2MUyccgBH347HXpIs3dqHp1+vlrRwpB1Has899iTvIzAs+XpdTHlh4IsOgZc
DCtnOEVmptUpBX366vz8TNet46PjZuZSjvIFgn4as+NRXgNNJJKa40pxomE5EAm801GYuyswX/CZ
3i7vTa4AE2MMiLbJNnnwsOLZmKjr3k5Fzlk7maX1qmKie/LxV9zlRore21x6b/tfpb+PsyP35/Xc
/5Y+XCUOXbEFOk2uVb2vO8XbRkEYLtmgTfMubbrX0iDZiLbLV+9tvtZOq67VjLU8TXZ0pl4uzdTu
tu9ttnAQTBv1ciP66Rs4cOQxa03w5PnqXhiEsSbRo1Rdh84D+u/50sqC9k3vxBP4sQAQjrKmAQKT
6pQXo+zqz3+/v/9I+BsGewTSahYsdMK2sv+XhFFmsckJ9SZ4Q6gmjA+WvauN7AmCV/PdctqtGGvt
s+o7YhnotnEt0dTfV8FkbSH756cc9ftFDnBwAcKKm3w+KMj6r6wYJKis6nVz+fufbHzMmhi2K2yD
4KZlOKZjig+BM0tT/TAgK/V5GodV5E41EBEOZlLg+WzbzY5tcrzoVe9nmzrYWHzjZ7fQU7N7s7P6
CLUPuLkGxYo0AuSpNO3ffPD6i1Sk6rlHM+xRGdOrlar9W1HxA+lYyuzSYAVtuvAz/Tw2FaHNwcRf
O094yVuuo2GbSI8syYMcCFKhx7cqzP8FqmE4HyYm/uOObSGibNkmWVHyjL8nj2DRg8TIZvsBiwlT
JGV+Ij/jz0beFO35kOp+fvIKOOcEsPcf2mVVjngfK9sSkaPVmph4/c0X+TDuvfp+bu5C3IHVFKEJ
a/YPBuLmx0C4bxAHiIHU5ohBg+2LjWPW9M5DYIIuB5jzd7IJtNawZyad0KalU16kV7Fxqp3Q3CFH
NzyoRdkjpnEnopxLKh33pl+1qLbMJ8iLKF4ZLIBP+Ed5ERhm4yXGOk52irqN117RmzJRckyIEbLk
BMYQzwdZamozXyCz3K4/dGQpWu0LOdDiUVnqGkKyVVvYyOnF0zIwwu7JTqzxwhfy0KYd6l7zoRze
YEzFj7d+i9Aoi+T6JPsAsehZ1pzyBM8bq2zQcvUDDc8GQz0lWvmzJNvkIZ57PwyWbbK3bkx7L3zU
afrJL46q2xJ8GJN7oRUFcfH/HGTn5CB4v8nNsTjK+nu3GiFpTNJgIEnr4rerTMrGmN+82nxQwa9E
WptenPk9DIwmPk9Ndu1vr2FA8hvMWltwCnPv7OaDBGdGJhFUhbxIV6bqvWg3sk+OCtOp2qO6OrJQ
md/l/+tTtW7ch57581OjdFCXziCAbKTThIIuBo0JkntvNYgfWGmFe4W46VxltddH5U3vieIbCDCc
ukHPrmnWfMFf2LigKm9eZMnyTHaAuGRYZWGyTZwA4ciOiH0+NhJ1uZbV94M8o0LX9b1JJfmwaLUY
mZSmV84AgRBj0zNnE6iWcpZt74fA8oOlX4TJgehxfETDCwfAuSQPteKN+UIWyVolG7RRr1EbJKfI
z1DAcops7fAzrKqoqNYpMhuoSqAHTZBrgPjW/vDLHP2Mvsse64a4dT/q6vpWrdv23sU2SDdML1+K
rCL0UhYdfnQMDty+vWTRdCL4k5x9cnjIngpn4TWm8ToMurVuRT1tZTXHHHBhTmN8LYPaf6lYsWhu
Yr4m09hBWP7tLKu7SyHJsNxsIuICev2Vp/kwAu579ay82uY92588DwoULcMHOQClt3FhB551N4Ru
dxRFjoTw4BZfQYPOF3AKxVllAKeOCAvpd+1oTgvZAVTsnkhJ89x5foG6DIKycQZ6PXT0gxwgSjSp
FYIunYOfarGMU8/snnqXTauHRhs752ozk3C+DCuEEwFZxRDYWDIbOy/UzRezBpo1d0dODJrbYr+S
9pW1dgIxHGZwMbwvpOeUQDmWUnFuUFeZjXiWJGb4RbwP6iKFl+s2xyH3fxI29KH7Rj6huMcDbbxU
ZUl6CgjmW21Oay1slCt6C+PD6BJXKsCQ7uJMHx50VBbvW/Mk+2RLpdkF6KTAWsoqsYt70zStA56K
wb4ODWMTq1r+aczqjfwurKHtlkEz1Zc0KUnhjULcvl6EmFdZlmdvmsFDjSuPuh+CoXwUGD7JMzMt
RgKtEHASaoBKium7a3cYg89wNW4/hO4hstc7aHQaeHVc1aTMllaFMILSIXmZmWib1iU8OcitpXsr
jLKAk9Ct8N+uUf3/jPnzI7hOVrfVvCx4/wjF18W/vJb1P9/KOFMZKiBX0zYs9+NbWQi/cVOrHZ5N
c3KucdJese8o37QWf8wOjZatrGbIdliVTsCsIjO47FtCkGO/8nJf6WK+HrtYZgjiQRJUIiDx/ykp
pu2yyhijrSzdekvrX1KTyJT8vm2dV1akJS0bg1wgRMbHPQ97h7oswFA/mVWP8Caqu2plaDvbRIxT
lt7b3P/RJse5+RXX0MWopGSl0IxJ9iHB6UM3lUQeE9c7dHqxH7MpMrba4NmbseXNc6vjTrNBzxhN
lCF569omWRl1ZR9KF0FRUT9GtpKwKrOyfRiEKdMz1WjsvuG+qN1BZTIg/YXf5CgiAOnacHAyk9XK
e7KBtLwWwCo3Xe1U1iUZshKtubB41VvWH3XQ4P84V8MiX/mGVz356WTe8/yx5psBOqON81Lu4rgZ
sNNzYi/ZBig5XXuyvCfbGzayNsate5WlqnVUVMbw04tt5KcXslGx0jcUtLz9+2B5PlGqjTqfehsr
z01a3saysRtwHQ99A5asoXlbP1RL1ip98UoI2AYJUCQH+T+JXPeBzKVJ8DbsnrsmI8LL/8jCr2AJ
p3xAcSuzxVuRhl+CaEr/Cafozaxyk2X/4HGDOiBAMYd8mgeEvCeeQ1Ey1fUukLl5uXQryjWUPsb8
strY1kvT4I94X1hVWlt4y/elFAqleC7AjttOrZlunHAq96zHnSfSxPeGERpfCuHFKCb6xsUwguLi
lzUvobmjDaZLwYP17KqZv7fDqtuUPRNOHf0j+0k9B+spwZLebNTZm8Hr1wbL/0uSsK7oNbf4orvR
KyyvDlk/XRxI5Cor2c63voywB/40a6lu+9aut3bhKp8CxGvkgAT/qLXeG9UBffXoKQsJ0MwXVH2z
Wjrj5JxhDxvXuuhIycwdrUfCFyUr5V73au84pWm5slLh3kU9DBd0SV/qKq+RLyv8Z8HeoPC18bWz
7eI0Vib6SWM2vkLzCDdNaGQg8ukNC4RVFayfLrK3gvNkm9krKkvDpcI2gS0Jo+JwmrajryCG1IbT
axO18VLF/uYoT7Jdf90i3fak1L1yZ2c4ycoPhveyt92gW8mTMF1MVo3nWHskzepzFaHNMo0TwI56
3jWFkfH8XsUn6me1LLzqSGjp16rsDStCDvLcZnZXCkufkG5K7tE1SfyLwDuEfid+Fnn1dbM/dekd
NGjcyvqPPnmG4om1EVsqmJB9nHme+FQOdYVkB4JzAFUJ2cckaDrd2if5LE3nFSq+UnZ0LEZPPMaT
83BrT1yLqBtIYqcZvHtW099le82SZJnWCAJAWkru0qZoFsEMNVFG7FrSwDGv1lT2F3Cy+EFEyOp2
LcAaxHnXdtbYh1sRvxr7IOseyZgttpto5PCSRQzHPGcjMpZ1iVXPra0srXOoTsrhF3DN3OZr9yOQ
do/JguUrKLcuCr9Wvf9gR174vevLLU7FebAo0q8pBuHRomiv7IxFsMjjCEULf/pej97Vqpz+K+47
36Yq1970yRxQBUPgbiDsvUAlHpldz7aRFEzYQUBgc3kPqR56mp1DkGsuykGyVBsNXlGOky5lm1JB
mVkoAddI5TXIIIRb9Dt/yO7385we67EgmPJ156XDwkXmHK5p7K8VqzQv7HFV2Kyats/cqD2D20Im
TgT1oxKwVnamqvuMUtzV80ErLpSVn3Xdjd0UzqQmyWySLCbfT7VjMIH8mflPzYg1hWWk+aKrBhsA
GgeCfdBECjzrXD9iIQKZVefydyiodQc/qD9psz+bPLgzk7j10zMG8cpRNsmhVoAopIfO6ep9rB3g
PKiJYJdElVjp+uhf9bSZcK+yRpzpEvPcRGq31t08e8IXS4d7a/hfjQEITM0aetHFxSpG1ueffIhn
BT7NfHZDxA/llSpf+3mlfDZoNSxF31pKJc6EtnIRBmdnriQsQ89pPyUIu/VluKltZfZFoMdOzAge
Iv6cS5CQRE2iZkchPQ1zKdLK9OQXVbPLcSC8lYL/tn3ozf26X6tQ+UEHqAeX2Cjsm7kYWKp6UAQH
WZUHYTiZtb4NQtlQ6BhtMNSJLW2Za0V41yG9mThG8grkRz84ZluvdAuqM3oZKIMFRAegq6V3TmLg
wzp3oIdWrHq3dQ6lH7gvVdIuE8sc8EiBIpH13biRVXBfe5zkxBPePhHpYghgCerbLX6ufNWsvvOw
9j5j2h4u03wWKFOMapMlYXZClhcsM7K723Lyu3vNncZlEMBeVxOSD8YcYfLnWFPTh+beyarX9yZZ
csreXIWzm6GK4Y8Wp84JR3KHTT+8OZTmxFKfq7JNHqaClcsCziEWkQ7ifCgG3VcEwJYa+TCEdAuk
FGR9mutD7YNiknXe4v+p+2n1aqoZml+Z+kkFP5xWavaDDSKinZlgvwTQIIhN6wGssLUJnCI8Wnbq
n1tnTjgpTfXc5hnqFyj7fm+/Jkmc/8h0MKRVpTvPCtMewIGkOft9pR9yO423SdmWD+w6kfhIy+Rr
h+GmPEvriqs/MlsB3POWTK3bv0f+dPE7PYksoenaukpY2BXCULmdfo95EaMMOkctvH9EPssfTIZ/
TIn1wYH5odd+/TWNp/Un0SJzHWGwvozD86hjjafV0IoVoYXXVh/2OCFh+Vd6Biuy/BJGVb1v3ZVh
F+E2LfLgIcgekri55oZvHlRFGAeiBRi65EWyDLsWBIwJKYNdk7nK1RHVryFRmTq4HAxaND437atm
KuaqGdFvI27XbKGfEE42Kig1TYCthXawZvCNrcKeQlD6k64hrpUZn6LvIGeNuyl/xozOBemDgrFO
fhPnKCc7qZqnbdOqfVbcCaMinwQmXHuxI5uaLiFWKkc7eiTogaq33tdXMeLE5XXQkUJUpI+KapNy
RyF1keHTuklBpq56D38qJ0iWntDyDVQ3ddN7ibGZxD+tqWf7jlDL2iY+vhQImW6IgA9LuypYe4t2
701hsoOLC1ZmAjcUi3yBRC+ETjzUlJA/uc7J8cQCDee0XAxqOD32iEZHCu6NY8A7H3ovmiJ6bK/B
MSlrgHfFZjQcfREHPan7uClXKoJsOD+gJaP0+pc4R7Kvs7JynfletlCUMl2lvl48RKABgRToZ0Ss
9XMDFyzWwhZHhmCJws1wAHDsHnEwRPi8hkhGzjB4jCFNLpNBJ+SIrxsgxLLao8O3Qg+TZH7U7Cd0
7BFrKBbWQMQgmtp/UrU0TsBnvvqBsbUD1kxWmUfZwuvG8kA03G/89JQa5ssQWcbBb1R7FQvke1m1
+MtIcxu8I62aHMsTu7r0BJk/PZVM0mOA6GsLI6OKvOIxMIsnIZr0IEJS1Z55JHx9RRbL+sTcuw8c
zN3xHXeC7JwbVvRaKclWs/seU6uwXuakI+9NwHRdZS6SwAb9UAQYwOGgB1M2WnRd15xb6zABg1jP
ap4bTH3PbeJM5yAHoKLYZMWhsJ0KD5dZFebaxh5McSjK6CVPvf7sjQRlYzQzHK3ydu2o3zvsRxdM
yc4e2VJEofXhUYuq9iIPuo1y4lBmWPAFFaCrUjWOxlgDlTPsU0E29tqDRFmNVoB8v40NLWDbZe9N
i0Y9+6UjXqBpLpwgOJZEsQ9Kqgz70e3eUvjjZ1MfwEYb/IwGANelbmAszI4ecCP4yVVXIZDgTY6+
HVjJrlLdXoaK8Y/al2s91Hm9jMNwVrP0roG7iDs9+FpI8shjjEazirMWI/Q0WBOwcLeJb+crRJRX
1uB/sXSj+5dpTfs9ZsCsBhXAEJoADA5F4Q/SJZE1N4/ho31Lkdc6oABoHcGPrHA1j7AISlBnwjrE
W2SwVBcEDz18uBMMtnUHvqBwln+fZF3tt82//GtwCUew1XU1Up8fmeQDkHO94/b+5rImRoWjrbCT
zr93TjBTaMZmNZluvLAidEOcwflhKPE/bdMMp7Z3p31uOttStVlBE8TasVIZDp4SAH9qQnujBSUq
5xPahm0XfAKRpF7qKbjEta0BNejCc9rqybbFF0Ks5WYc48RXJQ+9hV5ET2FbPjKnumu/6FP8tRKx
rVTjNUywHYxMNMRMK0bDbA53R63b8nUhidOWlrrW/G6fprW+DITaLUdfq3COsiG1zNXKspJ13dtH
HyISLgTpIh3wJkQ28ofbhMFWhM2bnk0I/RX5Q+6Y7kH3tUMfKo8oVUUvMffQQnPcr2mOdJ0xtuoR
lIi5y3yms1xJoq3w9OoY+etqRtm27Q8xmlfuTjhZVbIee9RMKy9uT7raNCA8XSwE1OLYlG1zTlLM
gS0/b5eo58aLWHVCohbaHVL+CtmEEN/Mepx+/P331/54x3Inzvcj6HRTt23nwzs2R7fTLoWffcts
dbjrKrfA7Mkz+yVZhsc60FmkF8R49fnuLMo8uBdO9C/8GO33AJS8B4UtIIoTR8MU6SM2Hm2+zHYr
N/sGEE9/zUcQhrgp2Z0CRa2xFcIQ0PhRVVsXHt+s2YniB04y9jZgjYdzUHzS1Dg+xOBO2rAb4dHz
tvv716T/8ZjMyVJAHTwrBjnIj4lTTbHrAZ7s9E3Lk3+wQWtOwB0S5NhSH1gn0ioym6vH1RlkxJYt
i78PRm1YEwMGL9znziYU+leU/NvzgLssWiqjckwg4Udjpq76vtNPU4+P5t//bO1DbI+vFqluFSal
o2vunDz8gGfQYvZfAIHsb2HF86HG4ovb9voKpz5UNTy/3Ge2BaZkal5EsCbavUdt3PicO8Oedx0s
WIz7eGsX/UXpigXhSvdQ22OyiBzE/FH/X2rcVqwdHe0pLDV1PQb5DkElddXU/lFzEGvw8Pyz6nSF
4Yi1H/ypXhFqdLa9Q3CsbxKESVIMNnEzmnWxk1dPGbKN3SNfHJDcPZbgLdel5yFd8n+cnVlv3ciW
pf9K477zNodgkATq1gPPPGiWJ70QHuTgPAXnX98flVnV18pCutFAQmlbsnV0SEbE3nutb6lkuHpy
ZgDC3BWPLxmefZXqsEnnb6VgGBhjIdxkxtzvZjV5+8r1Ywq3atjqdGiwD87BXvXOPq7c9sEZuwJT
fu7tJoKu9pEQKVt4wPHOVSPtsKXDIOY021aobhPVnPSC9CtOulg33wwh3Jsm50BmGOTdWj5Jmw3+
99BLk5nmUfSMtyw4jSL52XNQwubzdtic5hPM2vpY6w75LW2KA1usdQY6m0DZ/W465OBC1HDagSCq
qotPch1OCepT4iITIhljcdKjmnYjzK9NIN3yKQBjfgyG/tWFPVhwCrCto4WD7L7WHO3uUOxQEJkI
Tc/RfA3sOjvGzWiF8yCShfZCuXGbfDOTFX7veAY5rA3wx9EM4jKk1W88JOXnUjDxJ7rBKi4EVHKY
Kq2tGn9C5y6edCXkUQx62XT0bE3XuocIv+YCYb+rlk7/Zqd656D541YW8CQ8+tUBnLp3DqrejAKe
Sy/6Idsk5vgxlGHmGcE+Q7Kzt8ykZ0o7DLdSusOtUBaBmKm6VDmeedaW/SSGp2FN6MPq91xwUf7+
SbN/1X69vToa6Dh8LJvhvSfemTst087boqnT14kwRVIwiOkdzeqB+6Qi5n0ej7ZH8FjN6GRT027d
55YOnRFx8ht5v14AWaUzORxOvncsqfdoFOj0JV3xUJllsDOX2N4va3lSZmPC5c+dnShcYvOq+FPH
kvObH+cv653HcMENEBxY0vb+Aphx7HFZsmnMXsekv0M2bD1ZAXL3FoXxJmKn3M59m9930NDQSQwb
y55xpFm+telcFmzDIdVba6t6mfweBW3mOYgg0+HJG5+Dyv82q7l+Vsz8fycWCd6fZnjjHZtJjOP4
gWAh+bVilFaiC01kwauhAN8sIBXHyvvQ5SlHBfCleznZUxgbUXXCs8N4CFnsE7They8PzqUl3dNb
MTWYzo2hJ/R65ckeScuqeuodi3yKUKGu9LpR3zhWfUppHB4sX63AEow1ENOCczsuZuhE+kA00PcZ
pdgXJ/MRrnTtTVpE7YHecPZcDC1tMxbTrp8+/f2Ve6dge7sRfUHx5puujdY1eKeXWYoecsKUpa9+
YetdkEnFDh5h+9b+g5PU2UVOltzhlXqdDYKi+ulszNq9FFO7w70EgHiMb5zJbK9uEdfwra3PHsH1
945vnEgsHIxOfMTsSxokZo0t6sUkbHQ+bGiqwD5JVXO7lNFLb/as0RFFFT7XDxG+nkvbwyL/+5+V
++cv1xv9D4cW2+cmlZZ8tya0Y+FqX5Xla+665hYl7XiLGzggaHtQ3inhmHlXJNkWnUx5EyzqSXTx
z6hZ7E1m2u4+F4G6eftQBbR2IfcAe3BRVmK3Svs+e2DljU61r78QwTxdDdq9flfsEqO9JVB5AlRB
exR3463gtd0LgEMJ99YxEIpM+9wQ9xPjvtus/JJ4J/bpnDRLchygGpSBE7q1j93VdD40st9FzOid
TFgXQsnR8neDCWmXlLAe3UyJPb722Brpex0jlcabntCQUKtyHX5QYi2PblGGs5AGoSYFqBQMOndg
H8prt1KPVBE0RNgDBEdLwwtze+OjMefNlhHFHfrF6taenrtuSY6UnIo+vcTUXZQ1KcNDvkEIbm8W
5wNHQiSeenztZX8JmpYsHzYfYOAhQ8XsLucYHS4IWncpiSdhsXL4pdsSVdyUt5zZg4svq+TCEKsK
u0y4RyuOpvPszz+npLeZOpTWOVoTXSO7fI37BtQFfcyQ0IDpWpPSETXkUnaw/SZW9r3LqQuLHA0P
E7jP2goV7tqBGwYvJHrmMg0tULE0/yhFS6blmsBr+/Tc0AzhjbEuOp71jRh+MqDv7nIOQyEYkROs
t/Egojb7iND/HLX0iKv5m58b6soK3uwnBdW7RVoXpjPsCHrj5sVdP+CQDklora8qqr/BKHpt8YEf
rcq9BewsHkXfT0cPmuoIl/bOTpBUTm7xvezbGyGh0ne+uh/J2boHlrrRVvFIckT101Ns7fKW3r73
qbQWGc6MHi6lad9OrmU/zVZ8mP06ux+pMWGezd2RZYn+9hiPRAjFOGnR6x1lQusfPClni7oIdikn
kwuK9/lG9bSqFj/Q94r8s9+c6L2/VBWetFzHZTP0Agu94bt1eCCZkrtO9K+S+JhNFs+c4gp8WX7Q
s4ZyArrz/YYbUu9tstzrMFUAT6SltjHBjAeZLN+LKXEPeQZwPnUBj7/Q9fBCMFnBKUvXDhWVE9v5
lYRIzCCg8Fji1A3ejDCT5Uj6SyRD28EmrcbZ31pqBt9fjPPV1C9ZXh4dRJ+PIAIqAgTL/gYGibtP
K+vnGzUH18iB7BLn5E7MgMCXZV8KPeRbrGPsIn1MGcL3GovE3eOJsQ+YB/CGqqS6jEC1sjXvs9Rt
/9SntrVZhueCyRfctSndmSUIpXgpXycfpZGchu6gIgZK2XoLR21yO6TDfJNI975b6vaPGuZ//0KN
028Uue8VWDHEYN273/7nc1Xw33+sf+e/v+bXv/GfN8l3JpLVz+5vv+rwWt1+LV71+y/65V/mu//5
6rZfu6+//GZXdkk3P/Sv7fz4qvu8+y/63fqV/6+f/F+vb//K81y//usfX38USblNdNcm37t//Pmp
VZfvSOmzL/w3X2/9Dn9+ev0R/vWPT4n+XpU6Kf+Hv/X6VXf/+ofhy39SPdnUyjY6TD8wOf7BClw/
Fdj/9Ennw7UiEKh6cpVPlFXbxSun759AtQCzWHyG4trhZWiSS9dP2f8UsLfobEuBJDzgFf7XO/An
/++PS/c/8wDf9ZSwcqKRpUVug/FCRi3fg7xoocdZ78byAgWvBXjRTXeie3QtHEguQva9T47dLQMR
ojcWh2yEmjwqc94lnmMeejH+5jD8rqnwx8uB/WNyBHNNhPT83P9Ofst4U2q7LkDQuqQZzHVc71P7
+zB79Z1Zfg3qCOuTz05FUXmHrC8//9vl+/Pt+Xc84q+nwD+/vWCKGDA6J2jtXU8jSOWi4SaKSztF
Xyp/6J/cKTrKTkNRMiMgB5gpt0PdXbU7JL85Ob8rU96+ObcK9wqYF9MzxbufvY3HWPWZJS5ZMbpf
q2jODpLDcTH3/hbmuv1sUJYAsiaNajmTYfNDFvk5q9LikmrRHeDDt6ECj7ApRr38Rutjub+cl/54
cRxjud842EMPedcOGJtsmE2jFZc80u0u1c0XBL71vmkia89h1sC7jgwdLunWcEvONklxQP4HXW2w
n4gjnk+QAJpx8vd/f8HezuX/5pxZ71+eBiuwXVwXDJTfvWlTlevCm4jYiodIkKYW4a/umOSDCPlJ
b0d9EGZ6cOwcbSAK4C0HTvecNwXajpYJdHbUDICOjh72Mm/myzx33t4wI2zVnkrvTOscBMNWTH1L
vndDOpGH2llCRb2M+GFl3MqHvvoiG001nYljsszNNk5U9SK74AOhEuKRcNZ7HrLsBhfXFrS99SDB
4+aMI849fm0MUz/fQPwR0tgw0b5zilPviyHtTyZshOvfv1vWr6fe9SoyX/UlxD54QniO3u2unLCi
Pmeof6F0MfeKjAKOrISEZLyNocaJHi5Tk26SCqowY8vvVRSTofD/+UIAbbjIHeBd8q79+pyrFKo4
pH4Bj6sbz70Z31D8O49LPx1qu3uacd279awvAoxb1xWnzjem579/M9af9dc7R9Lf8jnfeQxZqXl+
fQlJV7eGrHpxGaL4pwHY2CuXzdTPoGACkqJTSL3175a3Xzv4f7z/rPjWeh0stoR3dyuuHeF1di44
+LnHCZPQ1tD2U6X8+yoqjH0KbuBSuOmt3VlkFyzejSmwzTaW87Ft3d88Ou8aD3+8GIfqBx2i4EL4
724GP3KsYcF1eKkyFObZ6Fwdglf9fNmgug8eTX/+TkmebIvSSzZ5Mg4Y7csba6qWk17KZIv4iplQ
x4FRowo9jz4UGNoLj45ZuqdqTunmt1l0ouF3heU0k07M4m0xhORx639T0Nl/XbmlKdjHzHXxpNf6
7oeJbMuOkDiJyyjm6gInPbprW9pgLimOIMsh5EeBf60NbWwaF/FPrl2Kp1m+OBVOfb3ChqkBUcZk
5d5fPOIfQQBuqzoeTv1IvpxrG3CK1S4y44CRD6ZWs8ftbczK2+cwEsNOQstxa+p6cObt8e/v1V/7
3H9cKrEOWYL1dvXez7MzNEhTkdXcN5nbEMNQFxvT5OWOJaDWZvjcq6n6zUncWu//98+HxDrjWsAJ
HEhUvz4fU+23Ves1cBDcYHoslMK1mrT3Vo0SN3BpjAXILw5x7uDhWD/49kbIH1lTFr/ZlN/tPWz0
dKIR+AeCEwol+/tXUmNMzZumNsh1yYx9YplPIg/ygydVtomnZDrYJAfuYQBJSEKGc2NrzU6oW5Ix
bd0fglxtFV6zp9Kie/L3F8b9dUVdX5tH0w5yu+SRFn+RwNbZwqzOQuvZBMVGwiHfWS4S9myAjwaL
bcb8lRYbXtuNudLWrK7f1vhE7tZ9BROJvbMbD+Dp4BgXiriIKXJydAflQItsMAm6AVZCbmNs/t5x
Gn3kTg10aqyyu8nmL6azC3Bpji6T1bvXqcnVTZA21q2fyOY4dz7gABE9YMxCy+QHVBfuuWtrtdep
b+KiBUror+e+LC4YRGTTnvK82HE8yrbzkgA+T6udRbvpKFRt3o/HxKqqy9+/g1zCX+80l6MvsxuP
BxfKkSM5/f16p5U+2dgTA/GzUhgMtSs/0LRc9lUiDUCexR1q05FNew2eM3BMLLz2TSVR1XJCi1es
bzaeU6j954Z4iV3iI2wzq2Y+F6SinVJsvKT+2eekG9M9x66XQhSnJc0g9k84eWhEOES7MYkPPPkw
jWZC8YhyXRgMAMgq3MAz8M6lr3FZy/G2UfQxCbS1udiePsdCzYDsonSzLAIwO4lH9Rns7rxAy0nq
89vvSUxwtjrwyhBRNJtM7fk+uVItM846Phn5gP+idqpLggUo9JM2OI/TMerH+bYcl32U98XFHlW5
6WzZ7TkecAuNGaM/uPjL7B9ZN5IH2RGt1ThpECblpxxH7wl2FnNI95F1LSY6njSdfHiZyUiecxRz
sQ39bIhNexfQe9nUUtL2R+sdmoW471hD70Zi4bdDs8Q7adbjifP/oUljdAnaL0Jktt4uc3IcGLMO
rp1q67AK6C9rEJBnUfbAAhcS5L0Jj7tZGLh7AIWljf3ZM/P1BqY/5QzTV80m/JTnL2mZfnbcI8Du
ZGetSm5vSIgoEmPFDMz8VA1KnXrL/dp3fb6j8Kfxg+AITyHmCu3l5XbyTCPsisE576sSb4SoUV7R
z096RwLpS+HRVMOlBNKbd4H3NKqFJoKM9o0PggdosTzPy/whLZPxOqXOEclRfDIL+VpO/rDXcbDa
e5AtOFUC+8ZaQ1TiTt0PA814s0+OTq7jl6yc74RfHosoGR49m2s+Ohzku/5RZgMdhxx/q3IjOhpp
7nGMj59FRpZrbEVIhBUHj6JoD6QfgLr1m3yblPlPLbXCKhn9jMBNMsDJit0Q58Fh6joOs26+IPP/
SPp5e4aWtU36EgRPBLCWqav/eayJFSaWpkkZW0cIRg4cVBkSR96Ib29wtgoU1HM/9DtyqKBew0X1
9fzoF0yzq3i6NVyJ5TEB/ggPi65dUZ4somw2TFZRItW3drOUOzN3cRzjKN9Wbc95xuLaMIXJwhhj
E49SPhK12td/3OEtKRJdEXGnBvzKaqKfQdLqS7VUPwLFHhwERDLiCLllJbO3NdnNB+Wk2cbV5nwO
enJ7tf5m8Gh8iJwvaTk+AvVZ55+cLOjri0NNvtdlLIcbo8/3YzM3T9pRB4X3+b6T3TadtcHyUcBH
lK9J6Xc7EBXtXhsx2Vj0dE6FWmgfeuCM05TMuiVVD3PafBXOpI8tEJujVvnXSKchC0ZwOwjR3PMD
VmGftt4psqOvIojmS1dUPw1weLTKLBORrIMun6sairZPnpXLHVYmZ1Kt548iemptQqtU33s/uqu7
DDExltoMa5+DN86R9o444e0ii+Kcm0SZyeZnsNJRcld/1XnX3Al0tUW/fFNmOUIimfXOzWAdZAkB
tOYJ/YcHW7F9Saxoqys3vpNVQXxEpMR29oPsJlLjZhwZsriabzjRBabhyxK4NDQAaCLf9qKdD6bB
1TLpy6FXjE1MAUZ6rRrjY0s5fHBHr9m0ud6wEFTfC44UYYYKoQArd18T9Hoa/AwxUxLd2DEadHsp
QTPF0Z5RzIlB/UvsAipLm9kLmZXnpwZUZdQML20cpsghD0GpvQ21UYtjdaVB9Ja8Jr51JJvrJg0m
/eAEe6Ji7b3shn4j3JYE5rHSu1avLfbKtp5L76g6Tz3jwkZCmRcfWpHSk2fCDT5PvCpzmjHqzxll
NK9kKHvnIa9rPyzkGHzEmVndOhErEg5/ItZj0w3ZrIFCeQK0OCpaK2o+TZzQQkso8vJo2V6LIXiO
5ybheRsOb7QYI5a7SRT+Fg06ar/SnZ/VdTIHTtfC1KGnzNukCrKXQTUYEQhNtAQ1NRP4k9aNAbiL
GWnU8NcJfY209m+M5aYdfFwga3EGntzf2x08krRt45rJclId2r70NpC1SWMwnhZtV7AcRXMKWJ0e
sohudzntLMSklzlb7ktC6HYYjQbGh0m7M1P9THMMsQtwll2TBS9RIatHQl1KbBDpuJMjkHM0XM6n
QVgDaWzTbiJgdOfALcZOrF+XWastMKnhhPQeeRDVUAilpCd9/DBSM2zjWMy7SmYTN4n9oAwsK9Kl
liD1MebRzdydJzuxq8v82TOm/Oro6zy0xjGomn4b6lrNlx46E92i6V77GKRETYdUR+61to0PQQt0
MjKGKeyUcg9TX1PGZy17fot8DFVlhtPM30yGUZwnE8c6CkW6qR5t5WYMPjd6/jzkSXucCtEf7KD5
YjQcsxUewk1kFXJnIsoDGWxGRzJoaY6txYUvRv1jTm3FApmYsKOXBgAlXaNGlD8L7eAKZwx7JULk
oZMkyPnaItCvq6d90fvEu3btA+fwhW+HByMgayuv2/iSa9FskSJVyKb3tUfIs/FmXph3rrk45GrG
Rh5CZ9J7ghR2Y5zJE5o1qkv0aQJo/iFZLHOPXHxDIiY60W6argNeTDR0act17LHsTxXVv6B/YzV+
e21wHbjTBAV5sHNi/4bxzDpslpTEgTd71ONwkWUFusoK5F1brSmkVYrXT8TdaWbsdgH4fRv07Y/G
hsCVqPUAZh/aeIbqpAW5VGl/qyOQIpGVBbt2CG7TxqHRt9SQXUqHEISOlhcT81UAQ2JLN5WMq2eW
RUUI5DGqimk3FNW4Iyu8Je4DqUHqFNGexKP0Zs5pOIRNgyzh7TumYEEPtcSgkrlfcmWNK4nf3NDJ
E9vFTt1rvAykqBetfSUw1Ck6weRqdk9xDNA86mVGmGBH8oBkDDa1vrnO5/bsjNZuXIJX5ng/44r8
Wu2Ll6GUP+o6pdwV5q5EHLpl9P0tM6KEkgQowGggySg6dx+0E/e/Hezr1iFwrV2upgMeXfYUKgIZ
mRGcuulizNzfhVW/Ctd6cQKbp8uWpCetFoIpYe8QdOpBYAHX+UwsaXwcMvLnzAp2sSUfp2Ka9hEE
8G1Txi9S4mBXH6bYieGwTTNVys+pXLA82MU33+s/uTo7eabcy2SCyFkRpC5Kd0/YMfFSi36aeGR3
2iuTzVi/aKZHB6LSF8BOQ6gaWA85VPV9K+AZzWRaRYhFRdNGyJb1DeEH0xHZOVbTbu8/DyOjlnZy
Pvr8f7a4bGM3v5CLLPdJPJ18zLdh7mLtVUP11Szmr72VIiC1viMzsZoyjM38aZhHta19ZvOiFsei
/Qhoy94UWUBYoQu2rnV/2LlbbnSGdA5rwkJgOZIkLkYlSDAEwtOEVQ29qJ7c23mIq80IjImDceZu
nFqjKkoNLkuzbMYZ/H6syofBxHvvIRGynG4XOYa19TEGm3PC24N3oE2yHRapazMxss9AvYRMRNtt
ybCUU+SaLlBtc5OJ2phUt1UqAKwPe8+2fN6K7qmvF0BUjT2ctkGQRFsTwD3zPAwfYszvVTfgc1wm
XCIz596hpvZQ7i528XiTmwplLWOTXZXOg5vtakLIKYPHCO6LRi2LfmDTTNHWSiyymdEOdQR/5V6O
KD9IYGcvd012azjZlx7PB84OLOJykpuuNzaOW6L0JQ8lMrvNELCgU6mhBCczPdCriZ+Qvr5JXql4
j7C/ul0rohJFrfjIxnDPWfSHIIWCNYmdW3n1lnMn8GbDe/DJ8j7YWuyd1m1ItWkYXFolvH4020y0
9pzQAdRlpwJoC0soqxy+n9poXmeXEsOpsgPL5qd29Y0iYgpdh+yHThkWCi/7CUhwuyW3jjQfD74l
UotN4WRPVBXnZdTVzqtLUKYR6APlAFWo5DHo62SbwjNhUqrwgPRecYiyH4zWXiElsmfAsN5r3LTz
5D0TuUucTBOzEaTRrihizPxKobp38Id2thnihoJSWWCvqLNbtJePNYdg1g8C+oQRkFTFUjm0tOkZ
+6g9igPpG9+nRm6dwX1yRlzq0O0+jIRQO3VRXZyexnnh5du2SYZtY++nAEIFsoHNUlWcHMnwDHUH
2cPqvznlPck2UzgGhkuuyU4ZxL8sJf1d16m2BVDFsKq+5czww64Emp3ZP7JhROtRDW6YL/nGM4hy
Qgd9rXyCHDrry2C77UZ2+VVxENxkgCoRXFZEhtQeK+0Uf4Ls2uhbP3KHTTQSApML/WDjK9gZIK3W
F3JyI34KbUrCsIcIe+JGLsM+E3V7W6CoTXzvoRxiRNOOW4SmlZ9d+YXxv7nC1qe7eYAwaVuhA0xu
kw6xEY4YP0JuXZ/3P7u1B1XsWotyXNCsQtgkQBmv7jHrW/JSTQQLimn6CgGQrT7gpOzb7C69E4Tu
hvwszvlukW7MloA9v/GouNSjkOSFkIzeh9Ec49pT8pq27K6Fhaoi9z5BLkSpfhhUax1tNL2eHL62
xKHZ3Q/y4jmedOd1C7MnLB+KDGDtJPmGKsc5VIt1RUwJCQQJ79aAbyDG+IjD5mNp1j8JV/4w9RMT
7RGWdIleu/PzW0xgu8guYrKD5b3RzfXeybPNQnv66CHz29hm8DhidiIDa7jSAh2fVFBZAAHgX9kB
XSJnadqdC9WJ3SdLd5aZHwGQZSu2IUCPJV7oeJrnNnJWzJIfMUbv86OlfI8W1mTuewNNfj5juG0a
b0ZfmSCUr5pXd+XYSFldB5bhs5Vw0N4G3t4c0PLYZgXsQEzpLf9Oevv2K+zT6W2sintC2pbT//1z
3YkRHsJssepUTLGF6Yfo5NA2rL99+0BRUoOYkey4NUrqTY88I5w0E/Ahb+Lb2nHIKukq5Lv4eU/d
+mft258Rs/IjLov4iOFb3RI2flQmvjKCLdTt2weI4X/+SjoRhCk1t6hE/A/OKD+LHM5hD/0AMLIe
g1OsjCszH37rjc01q11uIUgLgcWcoEnA4iV5/ZLvq7qvQ23kxbEER0iZiOy09IYVk5KRbFeYL1TF
09azlnEf1OUmk1xCMGUoOX+QjIu0NEu7jY6GB388BiX1j1eJbF8bKHQCizNMbFqXWbN/I9k98yMN
gBp6N0MbaODDxRYeky9F9PKcsXAWYutJ44frttdFxDrMFP0xl20mc/unNFV3fR6bB1HFAEisO5oy
apMsVHMoM/IwZEqb7ZPUDsJ2mJ9143ydEy3xQ6c/+wX/hBQND9DaY4wdTv9NvC1cutQEdXBN69Zr
T7Ap4kffGq7aduL7Pg3x28Rg4MvDlNARdbQEPMdKOc6zw86t8OSWqXNBgufSENGQr4gy31YL6hSa
Hv5lqvvuigDCDJe+JL47we+t8urAJjUdEoeHB9Gw8ej21lHYiJUpou2TNif3khfLjzc/D9OLGw+O
1RUZiXFs6zWwZ46CO4kRYE2/NjMvOLYcLcKlsLwnED4tJkaLIAKYuxftEl/uumzWKh+PaTEXeJfm
gBW7mw5eGXCiIe3EiRt1NhMLh1OVEjsEXE13C9hyHSeH1h6qe5NWWTh5EFOLQF+jdIHyO34qYkNt
GW+4ZHOXT7Jp7twkza4VOArdePJmrJN479u85FLZ/oF9czzI5r40yU6PI996cOPHLPdXyXKiPg0a
HE5txd+qet/5a6ahTLxt3bjO1rC7AXH0+AXjATLMHKtrDlNwg0C7PSJ7/COdbJyWG75XnmH6aif2
AdUn7VNOxootyPGJq+/t6k0WOSmPy+DjR8UC6Nnu9BIM3sfFRjDZtOh/+dHjQ12QOzFN6lyNzpmD
anZowUtQoQjCkUqU2xS32aqqG+d7e3HAFCjiIRlJBmFQy54QaivaMBEc0dm182PN8b5TfXOpVPXJ
rtYUz4mgLs/LjKvfIHCes31gVM3el+z/yIyLa1XQP1EDhc8UqE9tHX01fDs5y8p/nEeSQxFcfLBy
17pYq9tL0qM714vxwUSZ/mg5zoly2yeT3hKbt+LTrnANd4O8oVOk7nuNB6YoIxZqRwFBoH94U5uD
iUgwtW406QMh89iA1Fsoj+HbH759zVi6w43/VBLDZQipH2Jhxk8jsJt9wgyYhhVHgM2Irnoui+5h
CER3YivMw2rKq2bbV8K9wgIG2Swd3FWFKIdwmJgEOP1Id6RUB89/tmpIogK1nrNUK664mncN5c9x
BBMbRE5wbFpQbF7VhpK2KJwf9FW+zQycl85cyx7NU51SPufR6ozJvPU+fowX67M5fU7HqN8SzL5i
HbKrNs2BaxBXPAaTsTEUGVBE66CtnXcY+6xdS6hlwtPIq2WRA5WqQB0eYQEex1RiBqriH4lTsanO
W1uUWLsiETYJGK1CBNu+vQsoyMJxmvMC3HT83ZGxtVuwnp7TRCJulFiNtGGfhd3Lk6k+1kM/n98+
8Bw9LiL9LgyfldSfGpZdWi2LT4++H+nZv/2qmtYefp0ify3pGyCnVNXFpOjfBk5EjBkuAs7lLu9K
7tPSxKY+noccL4O0zoulk8tAPEk4UveP4NV6gESDD0J3hPkg1USc01CmFBj0T3znKkueDZOl2VSE
VgSxdSqcGBVikOcn3VKE2LN8mkf5XSvP3aTybX21nsdmcg+DVT+M7TxsoCU2u8mdCBJX9KSGkGx4
3mYHD1/Vo3pSgvVLO8QlGH16jh3NGc/p9C7uIZ4KQsGFvhjLyKyKozpzTfeUZXSjG1X9dNvMuLD6
H+nC1aHTi/mYoVOtKflm6YzgZtr8TGQqjGsveUgwnvmueu2hMyJ+5BVP7pql1LE6UpJhjG7VjSVL
4q0LkEqpkXLKKgk4LCq4SVSxCqp82LByol2PsOI0ExDKNr+h0ZTtzA5IskkrAq9h8NEZDPuCJPJp
wthFByT0DLUayGnu+5grmZMFd2ZGg4qs2peBWvKUJjTWLeBf3sDNTTQkGXRi109uEy4azlmf4922
U3Mzj1mDqIU22GzPZ8rOUMwpLgfrZIyThhMfH5QUjzUjrY279M3O6FfPZxW6XRJgRjNJshIyPhSA
2y23FlsSLU7mbOQby1tobBrOl4TYMlyY7Q0YqeKUT/gipio6xDWAmE75G2zkcrfGa/uuQbVGS09y
DKW/6CnqHX9pfpg0iYrco4XbrC2fiVCnuP7qZXZ8G08PSzyL45KZ94BUuwPKGc2Y2L9NCuGcKnt1
BRo96KCx31RVyxjbwh1lt2pHM2TALFZs48WsLgPaYqP3Y051uHnAg7w2AlC6F2QPDnU2hQ9ZQkb1
SbIx7NVI1WOJY+RGX4oAvkZD1t2G5oAKcVq7SFzLASb7lOwmbwtBfdnwjzFMAe+9hdv1MGRRtLfq
b5pm+FEG47GKCXzFca8Ifd12dvSjlcbrSq4DC+FjQc+blwQ9T2gEHK5Fziit8aiDktg7m/DZ9iwQ
H2KreEL+rXZKRl9GLJPbdPBxv7d0CUbA+nSURkHQK3OarvCOuensgtL5GCn1JWgdgCsOtotS+mqL
i8baVgE4BxhAZZzAXcsihqlOtO0MiIZ+OeW7hbpda8e+9eb0Yxc7TDyy9jFt++/L1HEr/oRsURwb
xk42dv1LRGg7K8XeT2mKJD35Wp+XNqGFnzQN/7xiGfLn/RIMyc4Aj+2pIrtQwMtp/B7Ua4uDifR2
JG0obZviYACE2ubJRqbmgYkwO14+Ic6yZgxuc7JHRvbBnVaKtM4/urKttwknKyCWHJqDuknCpJDN
Nsvlw2KIl9kcJOsBNLT/w96ZLDeuZNn2V57V+OEaWndgUBOALShRoV4RE1h0Qt/3+Pq3gIhM3byv
sqyyxjkIGggGKTYA3P2cvdcmZHg/C7PcQy1uPOrOI1Yrk4uFsR7eyruVzOquaepsL2bTOlKcpuSh
XQilMY40X7nGz/UPJGKcHnb7A9KOvpu6aXSJsK92eq8d0hUtMrIedyQT8GWgkKHah3pcnpW8vHdw
uTmK2p3ablR9GHT1vjJnvIbqJVknkhS/GoaHmB4pVW0acVODBExLHieW8Jex3Blo5/CbKCnpqQlz
UuGkHsoajMSjsLwVKYJ7uuEIqpfPMuy65ySOrDsRDXf94IT3eoskHx74U+bZNFaboBEosbkmBEqV
HHWFfjLRd4WXm/OwupyOugxBoeVnhJbVTVsfC8cia9j+itOzOtmESNRpJ++qsncd6vSHJW6Sg5qx
sAB6s3OIVL2Ll+GS98b0mNMydLOieyJpIbhEZgENoo+YX5l4mZ1ghSM5x0oyUaryNqHkZLAO1lkd
5ZXOsVjvy1bQzp9hCdE34PjrtecsGKc90IpdQQ6HMpjhIzTnn71iUMopl+I2L6er1dvjcdaJ2lYr
lObLwBIjaduTodhfkWzpblgZ6oseLoEHeMjVC7h81YrBTe2ahjtBAEy4/Kig8mI6r+Xa7Aj08Isx
la9A8DRgiGN4Ylb6nSCKcl8O0OVsKNSInZb22CWy2JddZ9Ca1T6pIVa3QubTjhlgd4or5aAR7xql
8aFYuUA2Rn3cBo4HxzLygrhUaQXTJRr4Q0+rMbWU/XezVtNjFxBIVQr7BgTnKUVNcm7sChYAHJss
KkmyIYl2b1iM0PSQ7F0bVZLZRBWesAcChEttsMd9CH9NtVtqVj18v9r4Rj+6I8+jvieLF1G/jWFs
hg7pqW2D/rDosBuLGWyeAtIrDvh5qF7GFinGw2TeY0Y4CoP1Z16niBeanRVzdetNJj9zkDPbMmGt
hw5G6GrWjn3sPPSNtVJTyGEIJ1vsEaZ6bZ3fFtYYHuc59dHqgLtWZO4iTKctST9ci3IQIyGDbgCL
+WDE+mdID4EXIY7I9KlCZ5CeMcbBJ4tpilLQTa0uA0TD0R4ARCGhsdWYQ1MRxAvZnoJaiXxjX2YM
5/Qzk6mOXqq+xoXPVKSkc+Op6FL3w5JSL5DDzFAjEMMXoXbQ1ab3hgV5lLOI6kKO6CWV3bkYmrdG
EoIyrL1BUx1tzwqS9zmea7cajW8TQaSn3l58M5tZoddhuOva+ViHdXbTEFPh2pOJup+Eh7OipMpj
UB8BZ++aWNIxJDP6TkjZeMVPqRBHMlXmTdlNYodExXQLBf0nhp1TVR4KfiWML0xVjYbBG/WMZ0bN
SellTPdspNgK23ems9a1wMYigT2gBIq4owyKTxLaYjBpaM0If9q3IjgZpd2fk5QFlcKyKNRpiSvo
lDxq4ywQYB0c4pzFZyjNvd6kjm9TMP6EiOpJRZWG2Ua/EhmiHOyOGVwCLv8I6nUv3vQp1/bUZ3LA
MND/pgTCBlGMpemoh6Cx3mu70PaJjWRQi095nOMlj+J12GhRUjujzwB6HbLuaLIsvbPagf6o1t7o
TdOAxwmR0PbVzSCa26EOuoNRzhdzKLMr1G/Wn4smqRwo9A3RkrvNPEG1GKaaSUkLU02dtV0w1M9y
5lSxley5UvvqEAUj9XK1vSzYwXcluoydBUD+2vPNoafpfFPyp6sWz83i2MsumEOaanF/RhdzCvXu
ZDg1CKNa0TwKEg2tB9auSZN2rjTjnAMb2dWqmodFTweFBAuMdHm5J1d2xhGjMukMWntv9/UNqoVu
X5jLJ0UU7d5gFebpeoWwQXaF57SAY5tKm4/DLIgE1OW065KOJahhB346vCSeaFX9TpYKYV1EQ8O6
QEESYRnq+9o46CZl93mik1MN9EzsfHgIkQo+5o5+SRu+t1pLAj9QHa+a+n2rDK8xX5+HKRDCFEnH
Sehcxsl5tpbkm9ZHJ+aFPUNv8uebbd/wjw9s+5RMrRkRjMm11VTZmxXN6LYr4aXppZ9IK8oQ27C5
7dxugMQkHolxo9eTa3AskWgGdduQ9Zk0vrJoXcaIwf2PnVJRG79m7MqYabO5/c824DiLOprsuZSs
v0euFm6QNjPde56dF8slKBkmU5Ukdep1vKdoezvbppoX+RnvAQNIUZGn/Lcb2KYZ/O2/35cz89BY
JN+VJKr9mo/nLxBFmxFXlWmV1lHR2+P22Md/UGssPJ1e2aScyfrXu9Xwj2M+Xz/idhOtW7Ifbgb4
c0zrRefn+HX8fP3aR07/LE/nk1yC0qet+linBt6x9Z6Tot2D1nXYHtt2jbZRHtrQfDTzJOcKGgIa
StPyHFNh7SjCL/mxNOb4NAS0WescNshi/dienq6/TAWT4qgVT61pUD2ZmBwrDpKHTWX3bwvP039v
4cEWsKJX/7mF5xORme2cDV+L+OufXTy/n/jbxSPNPwS8VmgIpmaoYMYQbv928djqHxZGNdZRKBeJ
+1p1tH9z8eh/sEvY6sp/wFhsIVr+7eIxnD8k+m8hcaYaDpPpf83Fg1v9H9S6lmlL9MEYIbj6Sk3b
fEt/Ns5kudEuhKrNp4noszEZl32QJ4/mPOPfi7jGChgGinZHBuTCWCxGKjyEWOUoKduCwplTy+yh
0l3mkrgxOxZGzkKIBCZAEFYCV6qEzOSKbJhuStnej6wq97kCQQnmLwwaoqUiVC+CdmbASj3v+WeE
LL2M6WEap/LgaK9AI5JdEC/UX0zapiJLKWYahNhlESPBtc6s4FP5LWmGmFDyEqUO3ctldKITg7vY
m5lg6CxM1D01EDwz7e0jboy1xxu+OgZJRZli9XgqMjqywIIufct0PnoA21UdYQGxtk4GBhX5eQ2E
P0LeRq8UvsOWOLaGFhCXQQodo+SNWWrUqfUJL3oGepvVtCfFiDp2yFSPYLv20E5AENQiqF3Sr3QP
i7jqBr027xbEF8yAmFNJvfnGKf9OVbbelYbyLCg87BfYfkDTY4cFrH3OhwgGnNBvZZAFRLnbyRnL
5W1q3I5ThzzQxH4dDbQ7C9bSgVimXY8W+TyxzPek09fnRWel3aCAu84RuCVorn4phtsYCcFFE9/a
qE1vjMG8NSB23W52yilp+31T0b1vMuiVqqj13TDJ9GC0+t4UwUAFmBnnXJEU6nRD4g2qabsIAZSj
kcSvpk7XI5rmzitDMijBjRKutOSjt0jkQkt1GfCwnxzsyQRFkTSWrlOj74FWfqV8TL17EXe9I/M7
y9QJkRez3Ckq8/+u7W4XEKxwOMM7i4zGE/M5/cqa051K87PUsNpC6r6ZCGS8EBtBj1xqJwXuxW5k
hWjgLnoKmK677ZR46Hqdy7xYLK7T5pytjaygD54nZ0SeDRiE9U9EIFVmuIeiKwi5hyIGPG1hGRLW
LbRurK90CadTn5WlZ8uRZS1Aa9Jjmzio0Img6NIkg0Gh/MSiC3ZzWnTEaTwUhsZDB8t9VOQ5WYYd
y7H+pgA357Luqg5QX7QbnkJ7peM4CTK+OKmgBxcm9eOB+K1x0vvzUg1MCQb5BTs6mSZTRbm4EpTC
a8Jzlk59m9AVewMOCM8kFkSV9Y+xCHjK1D46FLNpOgZfcmW8ydXicYk0jrgiJtMxhKKdSxYzKeol
XVV32mC8OU322C4qPEUCc3Z925ybQOGjAjA8lrO4Lb/Gi5gpKePRnrEOx2p+CnHJOqQuqlpNg4yF
azvn4TGLA7gMyk87dqBrTGPtGkRkIwZlqZQ+Au6q93mnkrmnoYWiobFAwsHQSu0PU5/q0mC3tRB0
gA2F2G40AwQb1y1a0RferHHPt/wtTka/LGKNokzY7zNdfqtlCQvFqe9I5nkCiXjTNibteGklO+Hk
3aVLn5n53cCvO5pUKfFoLPl9+kUDpZ6OdMgWAtGAilFzi1ktjVVX77l+TwgPQTwvy5K8BbVmeSHN
2NKLMJUcerp3aGbW4pR5CWxswHk3ae6UQnqfa/ObIbLF1+roUExDfRzlwOGHePAAw+ipECozc4n5
t0g1eqUmQowJ7WhKxWdl4MAgCsFFZ8NBhc3fGOFwrXCvoEXmYqSZ8jjitG9r1n/zEXexUzxnektm
Z14fK+eS9vUxaoDLq1wfsA2sQJRToy+7OGBWktv1m2WP6E8yoz7iaXVrmFhlVmFgn/v40A9zdCIt
FeSGZjWnfkpfhngIKBitnoSCivXQYnNHUTh1VvuymFzoxu6ps8TsJaMdEujB5WLJo8tQ06iBpno3
6+a9HHQSA0e6kyHlLkIpn6vMGN0Y2dTD24JrxE2DftkvWOgHstjytWyspju5oqdnMn08W/WNJFNv
CqrIpuFTC06uy9wFzLzD8pYAMLHrrO/1erl2emPnzORgO7n8ruDypjsfMD9EDY3cghIqgXd0DVgI
itFXRLBbpPXDzLUH8uwR6gVIfhqp7YSgQVOX8belQxBCDf0VrU7MAo7axE6lurRDAQD7WNjn4CR7
9RsiznrfoasC6w+jqNJOIfgvl1bFGeBt41rJwhWm2xmh8V6L4iW1uGDMjYOooYk95tvJQbMDlDQW
QtDIyW6DJX3Qy5lDodPp0TfGo6HHt5YZUBqo6/6kFJzHTESOg0qQPZqFHQXBZLf088GaPZVAVdpU
XUWhPaXEu4pru2s3BPcIsg5mTvYQyypgwOJIR/nzGgK6hxdOpEdEg5YMqXOnjtTfdUJzLUG3JbMf
1VLrvFzqy8HqFPogKu4C3LMHo0LVY2Zm7wXIoYDRxwXfcSjKY50y8RBBeN9oy7nQEalF1f2UAX5L
OORmuHleFMRfBuxct6GiAs1I+ShWT3YD2iS3nnI3dIxr7hQnpSU8Bc2CwSJRroLJtZo1jt+R2RAV
YR/1JPgazvLZIY3ENVA7hFY++SratrSev6cKBdzOCGN+npFqOLzNMP1OlsO5F7nAC8ZizP5uRZQ/
+ualtZXjmBJuaI6vhM/Ou6Ru71axMzpOKvjOpRPJXcAb7FCIeWZ/C9KpcSly3NYhwss4g1kgB5aa
XAtAeUbUC7p53wV4LZhtHLMqOMfD2WpoQoTKKFx7br+xcstjFLKpiHydhFYMVkxHTDiaehLe5J1x
Vw7DS7pK7eLJvg07Dq7OMG7xZobHZCJ2C7r0mZil16aXqdtwdQM2II+x1j47TkPW5pz+YF1hHybF
uKuK4XlJmtJNtBTRu9Xtxknql7BD5R2i6kfn4Naw712W7kuCC6HKsocijp6Luv6hDOKQ5gUFuUAc
QxSe9MGeTNKcaD3KY4AvXERAMo2Iow+17SGe3Iq5VWXQ98utgtNJoN0IksFX7eI5tNVx5ZJU4b4c
tZzOMDdjhwyIEke5J0iHAXfEvkPqQXZGqT75TVX8+WbbB3dz/PUAB8Ba7ScZIQEi72d/v7Etu/Ib
lVNWCQ/zuhRNQOn68bYe3e5zcmaorFHO1ZQvg3WVuwzIk/qKYG1Ki7SQqsc87U1viBtlVT53fkt/
5ddNuq4ft7vbA1Y1UptfP4jS6VRqUAwXPhqrwo+SIPfnrkAZobXHbb+9PrhtbTfb/2j7+ru1diE/
dm1b22v8es2Pl9OqgFGymlOwQvU3YuYMvxwe4aU4ZyH19IjEAeVNQXwEym/T3/6DXAA/xXZwltYK
acTqVPigdtj89SfW+0Gf9N7EmAVV0Cj8ZghLv8kliXXb5rbz4+Yv+7ZX/Mu+IIav2Rpo5NeX+q+e
agcx+vKECOuy5EIeRQoVknXNj7i79sOUEkAlRrl4231QKS9ZNa+paPyiHz9rsq6qs63ssP3M2dQ0
C7N9/hPtk5c8zYJ9se1TqdefWlrLH0/etv7ygk2KpFJQtlsVipX/caPKgeLFerPti5GH7Bpg18gd
eQvbS6XbMba94K/NMBCveopCaprJLO+VuvC3rXRBZYVQOl8Hk/7HAHXCdzJISdD9OFtFIWcPm22O
YCE7h1qbWGDjVr/Y9rOFtMrT39vbd58Irual1SEmLSYKMETNUWrQp9LftgSxFf52M3a3kHfVs775
12ih8Im2zbAWfI12eLRqJeVjdeC3OY22GykTfoVqPaMK+qs7O2ZRQ66S5S0Op46BcMmfZ1xJ291t
S13vmkNS02RdN50hSVmJIqYFJHgyqvKz4tg9yG2ahjTaT3PaNkS3l16rVJTzNb9ouJToaIVJdz2m
QJMfKF6ac5M+2ABfrCZ4o0GT+VIZY/QNk35Iu7pBMR8kqGT9sYCXW5SGdUjtnOhfzAK0CJJjVM4M
l72RrtdLFnMCEl+5rDOPVWdjWlSjVqiQW1PeP7WL+K5r6JGHHrlmSkKBhlXYtxL1WvcZrqIYq08L
wPOsTcwiwhTyVdtjihMkJI49pXsNrP1V10tGSEHDHVsKDXFDpCCMiImzQjAX1oQnX9Uv/TQgvyzW
qPWs20Vh0+6TjGZlHVLsF2Pxzhn+ZDLQnxuHdZmixNGpV9UMN0E/77BdRSgcwdZSZAsELK9Zmc1b
xw482BfEmYZDfNUNZoRa00CcizAGoQftaIgnLDXxMRd+vl2Q12MO5wVDy7hufuz8y//ZHkW9zDX8
7/+PJtTnhl4L7UrndnssqwWF/m0TzVB/KCf9U1BypG0CDIwrlb/d/XXDssRzspRxvjfxVbKcWbxs
qcUZ2ZqoJgptDkhusn3XfpbzaVKRlm4v1P5d09GkauWnzTKdxfTp47EArfFuUNLR3fbV6xJfncVl
e+KmCPl4iY+7+Gfx1s00ydtYZygjvjA7zWG7R3ZV+FWW07fdNj9uMjtpjzhHzwkheRxQGOWm7fi3
e84RosbXJaj2a9/HA9vWdiMaMCduA3nliKGHawXnznYTpvNXvU1ULiR/24V03fQ05nn42Pm+tu8l
qSSWdJAPVQxv1zWFeZMpmn2Q6y+1/Q7Cjnlg+11DEmvgpa+/u76OS+BfX9E+TV6jIqvZbua+NHw9
AlU9NIuNLFyiKIBh6jZWqPtjUuknzFS0s7jAMC8v6bCyRQfv99bHPtzeNtQp3cl2pRngceFjFOvw
66xkF7eBRo7qLSb9dbkv8zg+K7Cs0FkuGFxuf5WIBz7ltjXk+XzMlPEUGnoN4beaj9agn1i40gTh
1HBZ5MSZu72XZbsglut7295MM2IgKQs1wtDDX5/IY0XHaVyNRqF6nCnt2cY4m4wUhvv5WFWqfgzW
AVIXcXMw7Q2OV/rtNj4madiBA+cTTxlSQ0ROTrJPpjDGH2ehMZHhMtPLajA6pD8RD5DVtt4knWPm
uBwYETDL4ogMk5loZJJyx3XfdtN2aeI2kq9bWw+27XnbA72VrDK9bfwg15pxoF/L8FHOsfWn/7W+
0Mdf3P7W9vR/us9uI17r4xW2re15H/s+7n68zMfb+9iX1JysQUjNrJXJS/Dxytt/lvnI1OPXe/94
TkRUxWnR9P3Hrl//RdGxQAur69y+MgZ/mfsBlVcosNOkd3rG+Y4AKd73DL0s8RnQlPXoo3gFY3Zz
ZW87y2V6HvHMHfB6itMyht5Wk0dQGO/MxtBWXy+HzHbkbsfJx80kbQJ1Yv2A96NCgXOfGLQTbAyC
cP4Y/kecB7ulyElLKGgaud06DlcYCH8bxLc3oTbD46gLcBP2vA9jIz9tjnKJMGRn2xVS4FyLiXpx
IdV0GJPq+ByZTYIZcoSdv3Ur4ln7pOFnjgknYVGgpZ2/vQaj+JLxLixQ8ijqqyzCBtbl77Cnavff
jYX/CRtMSgfEyD/vK6CjLH5+7+LvfffntsKvp/2tq6D9IW24r0zDDWGQpEDr4HdXQRp/oJQF9GFI
Wg7SEbQOProKrIoBNoNt2dBg9CJ+dxVM9Q/HBuBLFJsF18WG2f4vsMFs+Y/Qp7WpYOAro6UALsii
i/EXMAOoadobzMhOTaaeSDwLvT6sb8wYHgwsOmB6XffWKe8ENz7YsG3cCnrvvugnBA8kGLiFnbGo
V4hUQXj1WpXmndrZTwSbpD4ISpCg9fvUZzcDyas0FgUO2Gx01fiMdKFgcjs4NMwJIXJCSopyQIAJ
MJ3AUptYMkFhpVieY4dZ7qwtVy1S7snjir3KkF/bKX2Wjn6f0ctx1XC8NZUGTekndW8FY7fTq9Xo
KEk3ApfrNnl+M44HYDhfE62oyLBOd+q0kkcTT4/Ne2d+GDKqiyPe9qV4apboHezTVVjJtx6dYSsQ
tDcBkbqFn6rgPSmEEcCYYznrhepRzH1bouopCsqHgfC+NmuOs4oKR6XwSxTSi7kK42X6jrUV+ZZV
vaGmfoc6uta++Zql0O9FZV0aS7vRC76nNOQ9h7J5Q5W1ysGNnNEoYGo4FtfOwbmrmUfbMq+Dk7xl
A+Fv2gizFJEjaUg/jDpBgmufY5WvLWhLluo8JQksUBBOsA87hDgyS/eGYIBNqfQIwa9qpicILVgP
clhQNe8hG9A/wAg6qRj+Qn10p0jY+0q1z+YkvgSSmn/D8+JhqdyMOkk55pe4yDGaBnrriu1IUdoa
79kXIlN2idlUhzSi55BO4VnUIvaG1LwHxssSw0CfwQsnZmC7268dtMoPs3olP6Z1KSZ2eyx3r0mv
z26bTFS/y+y+DWsfLcbgoVGMxbgQLQKRyBpplGMIbs02h7Q1XolLpEoNwqBHxr4zKsEPv4TPaYsn
K5DogEhhem8NkgSypDiVxKrFkkOHf8fObi23lyAtulK+Np09XKDMfA+YWbld4zwlsoE4GN6GZMC3
GWkoUY9wXU0S1J3JsoI7sbmgUlAG7bvefCcpU3lAbcbIjoUAWgJ5K9GudkSAGsY3WY4cGPjjkzNB
WWoMF+MEkRaWxPUnzxE47u1kCRxn8lTCXJdVpL6o75UcKPPPxn0+cM40LBfqKXyNl+xK4I2eanxB
qnVPQUP3dC28r+GvH1JY6jtzhWfWBR+zOoTYer15DV7Ws+/TgAifEtJOFPqD03Vgdh7Use881ZFX
ZPijB7iC8o3zM0CTGue0FI29VjA1M9V3EYjJXVBXYBlNz/jUUIda1nWa03c8bWjJdL6VRi9frZHc
89IlcZczQX3VGLw5Rqm7a0rB0HxjjhwicgD6kOf8VmFBOYvx+00rW3vX0QPjMG0dr2mbN2Tlmquc
89DGfpZxiimcdFSVj3WV32B6whVhPBEhQOQJkHMCtPwl/ZbW4bpK9PSa77rnXeDQeTcbKoTjwVzi
p3iZDlTPPhE4UtEi4qRpBnC2Ud4A9cjP6KoV7gSXzpApejUeF3byzdAk2SETRcqxDt6KJppPPT8h
OO0nvTEUj1yrPY9gSnVYTMdMmHaZ4HpqFAGBXBEdFWsEsCXbN5nydwUSNJdr7TFqiabj6pkKmSCR
+VRUXIGAtGgHqLSrlS3/pnAhw7dfn/OKCwuSOscrI4/ugbWvQhRudFhcKDHi0GTaQ28jiwPHTI45
gFVPr6jobVpzer6cs31Vu3Msr1PCxbJsmq966bzrE640hewqKBITApCZZLkqOJamckGQPx270PiU
RovfRIa+J7gPDnn0gpQq2ROtpKO6Nm7ikc4zOKt2V7d9RJnXPBArWDAYpLcGX4Rr5RQ/g4saU6Vj
of1IhNx+6ohMspn7mFpa7tQkfcc9gL5NKcrDEFnXUeEXHEyr9YoQh89QFERczfaz2hOfgQHZg0pA
Dy1vMEb2iNHVnPgWR5Zc3mAwMlvv9xAVi+NIoLE3pQO+QkIXhtTGlGE6n7DrH0zjTsn5KZSguNFJ
nIIW5IU47HZg2X/0RfZojPxaqfU2dmOOJTUFbFQ1zrGeq28VqSDkzVpPA4MvTZOIUy+zZ6rwoUdK
ZrtdS8JWv6fKkexCp3vAt/uIku4HTsHnRmQ6VvmOi4UIP8n0x3aUT86pSyla0kin33Uc8RhyNNBw
r2R5F5MXaRObcKCT3pxrg2bWNmDBmaUVofBGS6XFtt0iVQwcY/ASK/5mwNqk6ftV9sV7ZOZH9O6f
SYSuXU3LfqgK52JudI4X6vkxp0W8jwfzHLREptjYUN1MJZUnAWY1tcHRwrtQc7Wf1+ZISNRfoIvr
MkpU/ip+Tlo/aoCXs46CfQ93hskR49Si/lRF92IvYexG2Xy/IOuF71x/jnt6enSW+PJxNLqANlaf
IOfyMjQNg1N2VVrmxgvwJqYT+Vd1TF+bSvU13DbxxDiZcrKp6k/LjFBABtOXDqkqjfcsxGD91TTN
wRuqG2v8vALI0DlbdHJXM3kzdStAgIsNkPSz0/Ns2XXFQWuLU5iTYdGMrafA9fVkSBelr7j4jFJ5
aoeFS4UNzivo9fuhR7XeY9Jf1gsknuvVIMZIrIJG9LLhgmnbhTa1kBvFhxh7SENJtGo9ETxm2tWQ
/K6Z2h3wBgMrXodDTh50icw4snX2lcSVOyl0iWIuiATcPtE3e5vSJfUnqIde0XCxtcx7leIeSLXo
QLzH4kbGrdWV6/yNaYNiVY/KyGeJHLx6WsDVLVN3Ua0WN5hMwlKJruvUJa7QMLSQdaSuXWeE7NuR
4xhr/9yBbIQ9JyoUsZcTGJeeIe5gFiLdYxNs3EZp78YheI2T/JSRJu6GV0dSjMtNpB3WJDsEJgGG
sDFCkodBJCIiItGqCJXw7DZx8dMetdqPLYHaXQ2+dr0FJmCI8LdgB6DjWMuXHMD2PlWYZon0QKiG
K8kYd0U1AJbQzAe+8uKkC0G3WJ9+39Rz2V2acWhda24Kpkx7iMuOb1CztzsafMzAP0c1BG5W+4j+
821yTBOCph4RvtlrpsJ3UNr11R6sSH7FwJMcUBzrK6xs0fwQOSXWmfW+2i7ZrhgSbLPVEvhRmd0l
0NB2Paozey0RVbPR+tpaUC0lPr6QamZPUx/HWu9bvdr71SZZW+9u+/Bp935woCjV+8L8Nq6LQqmA
KhN1R0tuHhcPWEIEZNa+M9dSx9a8cOwGgXuiEX9ntBdHb+yD0h2EPeon3D00CM2rlkfaUQUxTUgg
vi4EyglEr7R3cLsVRwi0Bqvd9b1sPZApz56txskO9fZAvbZOurV1otUhRvxOC31gCnGNJRyXWciZ
FCznGMaG3TfpJSquc9oB0dBD3cV0FRLg0oFzj3r6gxQRmrwNb+ir3+A7Vo9GZAjfzsgrc9DQRcKc
WEp31MyKx8D6KaYiQORA27l1hu94XoabSKrDzXKfReJa1UbqGplt+fyVZxF9qexQ+EZgIZscsnPW
kS9dNxwwNj5SaucBYtRtM8VFyt/K3rd7MSZ/ZvwSHNCSPCagg/xEayZQcGwB+7IKGV4wDZE5RZLP
AXbf50JZ+l3NweotvXiDvdEeoBXR445Swxeq4SDk/vt9fQr1vYCokK8oOzWekHn/2jQJs5plytwx
4O8oTaX7mkIULLFuDgnMLZQVg44YrcMFrYR+Q+S8QoIchbMQQsZ2Tx9jllNOKAoP2lmFaS1TLttN
u/7nX3fH6sUgAxa7FZpGFiqxW+bdeOmcTiO6pkISjhP+ktMN91BdAsFYUWoiwNEGW5J8byzY+aJa
ZPs41qXOC/FrKzAbuTM7xUAZyb7tv/Qk+xYtOgqRmPttD5kd1kUU5KDLBgJ136q3mgH4fEyGnxVv
tprU5nPaQJ+wLVVcx4Be+eD0uDLqUdzOinJDUZv6jjk+QsxQrh2E6WJcDarGmFFl7LUnpS2cnQ74
9rjdtQhnMMix2MuRuVk1qvpTFifaTbtMOFYGIndglxCxR8txhxFi/FItmC3RUt2nlp56TTp9zuFI
vFS9Y+2p8uJwKCym56jYjJ5vO5Li6U/1hf+CXa2tq/EPYKe1rtYJuLEx/nCw2GRi8fj3rw8IANr/
/A/t/2aOQhUICNupy9viCC5uXavGKRR7o7Cf+oZZDWjWHUFX1KFBDe/+N3/f1GxVR/II//sv1QJn
NvUZLkd/auWEmLm+NpLJJAtBI05/MNnXW8BpPV3uAJTgf/+3V7rr//fRSQ4QuglSh7yqf/zoTP4V
komK/gSqANQlC8a2d56m1asTmjO8BPWkRm34b1Ht/4iLrwNboOj0z4tfD1H54+f/ObfZ1+LHn6tf
v5/4Uf7SKC5pQOcdQbHqT2h8qf1BCg/U17X0tdWl/lT8osNm2sIms0UFlv5R/NL+0ExL1TYNrvWv
FL44X/56PNk2sm4T4K7J+zI2YumfTqW6Cfsmd5zyxMBZuHoYfWEOI9Sn2e70oxqUnxoKOPvZaJgh
FgSCjc4k4E4mtOI0gskyecWJBe3CrocnrFWXWLfeGFciTgX4BSvQUCMeM/2aB+mthMQ9Kjg7k9so
L88tPm0rvkdqdR0TnLLWOGH35fLsDB26JNs+SkLC40nYvlbdo9Q95OhOd1iRU1cLQiag2TVTh27X
2ZhHdQNFSk1iIVQb9aWHfYDtfhfDsfBqxfRXgqenQHNn1skVEyhUV6uXQvkCTopyW6S+KIm4OgWA
gHrpXBSTRJjEKZNMBFqFnrwn84SUuJXXKmOQ0ScN41GGg0H+GJB3Ns4qWmmZSorWPDlGfquHAFV1
c2coIwuB/qkz+dvJuubKf0KBeFDQ7yxRCOhnh0+ZRQhTQovaiSRHkSlAwIJhuE2D8hJSeEOUrGC0
Gu5HNbuNu+y2LMxTX5Q8BVlSreLZnT/Fjbwq4NgITr+UjvrJCdSXSLFORjF/IhvGHani59oLE9GD
lTb7FndRLLJb6PDvWlW61BRfA6CYsd0/6ZH11pNFnvstFTdZ2ldpTICw0luRJl81a7ngKD05aXE7
asMDU9WzHp6dtDuYDPmmnt7SLflkJvMlEePRaVJ/dGK/SRR3WJLbGCk2ycO3lYahNT3IoT90ZreL
kcPq2Xi0utTXcgeMCexbKd7qGRuKMn9SF3Hbza9qhnTPMaN3Y03/QoF1mazo/7F3ZsttI2mYfZV5
AXRgX265ixQpiqJp2TcISbaw70sCePo5CVW3qlzurpj7qYhikLS4AYnM/JfvfHe+rR38ytyJPEAV
g/WNYqrtwoCe2PHJRYOBqtQfR/Rxa63xnPTpS2DB+hFr8C7nMrR2ZRvuY7oFNR2iRZ0c5RnWfHHr
Gvx3SZWgl3/HJfC9aoeLPIylMt0ql0FtTlet2lJ8fRtVwnm4vmyKtyMEVCz/VvjU3LElXAaGuHh5
nWOmIg6TXdI8hudqY3j7QRNnGoapiUXIColSrVMxWSc95AiWw0ELzR1EapC5bMBQbqL9hBEBKUo1
SRdY002OyamydqqqAoWM9uSP3lwCFdddD8lwtcPxIkrzOTQSqFAaovzkWFfxy/wZI85jw2icm4h4
RKDd7qrgHSkRHLt82AZD+uKow8E2m7XJWQnpC0z6ZW4y/trx3Mv+RjV6trr4vU4aJgkZosV7dUzp
FkOJynWeoQbxyTMX9XgbpmpJfm41xNM5mpJjItpNFTNWlfopAWQUD9u66i9m2l1rJTv2cjpwX4dw
unlTdxEEfMFwAfwDjDN9afpv3tjuWzHdnGq6yTPYqeNBSZMjbc8v8sDI8agF4uJEAjzmdGuQyPYa
PZKCnTY/yUcNiqZ7YTjmztI5NUo1nUWjnltdbItggwjtLjAwIArrlcfvSTwHzRkpImE943y29iZr
F5nuKwSzKWRO8E38bJRwJcd2kgwH+d3SgLlM9O010oZlPOnbGEptHDEVdOF0sK1uNfmyxxPBOYbo
74NprqPomXgMsNFwpTNxIweTVzUb0Ds3vw1WenZrOVJG7zwPbOkXiTrdVPOuUbynAE/D2opxzKg3
hUHHQT6d4cWcQ2u4kv9ctfm6zIaz0o03JxZbF3bxwi+iFzdQvkoV8H0DJM6s1bewpsHRD1a9TmSP
cxMh+PDmWf4XJJgQ0eN3uIEHvdPYVIsD2Y11O+6LwD4RKpfK2RfFvQFS2hbaZkTbVhGIp659Mq3+
OlXquYR0Mci71s4ypoPxasfJo1rE+xaOeaWnx6yauyVAzIQMCY60jSCh/k5D1UPXTQevbK9NM20m
ooDYHw708Bzl/6DWNkW1VwyG12A7GytAoG11b40/nGFEbmBfXSudS4yQYOuHE02wFvSc5Bg1XFaT
1uUgNNO95vRXOWGj8iLHHj94rGy4MN808iptVX3R/VuXDVfDR9AdmcObHv5sIu8uGOyTvCTlnCBz
xCFyd3kRNTrXmKYhHO4D97mTSUUtZ6XxzOeK3BxrItkQtb3YJtc8E9Ui6c8oOF5aPiNFXDx43TGk
TWghDJtLLXuJPcH1Ed7X4Ul+VqY7p/mK04aTBt1g6SNsbxXlpOUocVUlfCDtTRYgptEgRB0/6QgU
glKP94NCihRTwl06BOhZLdqeIACzse13Vqy9xQGtNJVHbpDuRDAr9Ebowt7HTLH3uFUBNBtHlXQB
cAPH3rPcfUlxBdnFPb1vYQV9ukueITOecXLGbqSAjqM13w2FCMnw4REn9Ccv/FyMOetsqyyJGbwF
jRITedDrgOZwr8lGhMg2u49783Ow2setyNq7zrEfozDG8FG2AX72+80PFbP+o/3PlC0dOhoW2Wwh
kwxzC4nnBF979PWr3mjvnS7096rnK+hqUn9JKT0ylp5MXsw36O+0fRabLRxzWkRc2obGDpGjBCyQ
AAkjmheDlsZM1ysDpC7Jskv7ajOq0U1ztPBuzGCghIgfvU7dVa1NC7SynigsoB1GqKmsRdcsWAMW
hfLsNu92TeMpkIUxh4SCtTSBm1OtRodnWv1eKUOxJubJF1WnyFZIsjfzTSczOnw5ANVOc3Joj8fP
iFi+JZAM4SKkZIVymR5i/3UDPZtaL5Pl7UJWgXUVui91rrnrquvdfZR33wmhlzkywzX2HhCfyUZ1
9sBqnJo3W2aqylLAAlDIMqHUXmgU/SlNMLAnHIxSGASIQ4GhlchVe3WZ1O4OL65nOhhoUuAyj2sm
Dy4B7KgvmTddgnpE4FGvR5+NjknCKVXRwajx2mOyodKxdpn+BsTBizFxnmX51MoElYTxmpjFKbVJ
HvrudrKil8jcKaI+YHv9T8YMf98mY4bkuTZaAkQVjvaLKVAUMwxjkRQ7mQakpgNiBdqyuPrucKrJ
ayjjAUPv9wFGzZ/Cid/Fur/YLtBV4+ke0YNhmSohp/1LwOeZossREOW0D2vn0SiRp6T2nTRjZ35h
oxPFzXJAVqV49klulf7h44l2/hpvEl4blkuNncS8R5n+r/GmcJzBiHGS3uktm3jmGuiXG6Uqadm5
JJq42Eb00hRAXB8jKzvUJrMaG9swHv8h7tX+FvjKL+ISV7Fpw6rZ+eUMBIjDQrfx8508+dbQXyx2
JiREXEd9gMF00VNqBhgPuJW17LR6nafdheb0da6x+qRsWD1ci3Iwy87X/32I/t47IL8ZvQiqg9BR
c341VIX8LSbod/nO6wih1PxAlu5RaaJsOQjoSDhpAALuXufhXTbsz9PxjZ3YNWjOhRW/qN7wZoRM
APP20LWmc7DVbeVrmU63lqXLiOFFj2xD2NvZ9H6RctrKLQj0mG0SW7uQC0Du0lVgR26Kf0kY791M
PU+GtQNbthaBuwKhtQzD/hJ39Vozn1NX3VQsfr7bATcaAZQ1lwr/3bS1lgm6Bg1pIS5Tm9yuNyo9
fxWK7wF6oxIgM5hUUDjmyQNk5xj12dW6C76J75XX8fbxS11QUWGXiHqzJ0+O1iXFT2yZEv9B3SB1
KPpriKPgR3fOX4z7/uxn9rvhYaIJtSBQ4ZvyawOHnkZeVkDS2oV6szEL9Yw+cp+lr/POerhpbX33
v087WbbfXBqIZGXU7uKH8qurEHR6l9iUKzOwR1j6Mhm6sWPjFhfi0rDwQZNIXkZZ7ZigCahdfyXc
Rdmd7Q329dhz3WnTU9jkd3lxnJDSex5d6Hr+gPaVwaCyIU378WzAt61d/aHRD1HrgmvLR9n2ts5F
fj8xH3ZsxeT7CirYhrKwegyn2YDKqABP0b0XZntNHw4eZafRmW49URWeyGsPj9Qx+25T2Fc6sSW+
30KbPMJy3ETNqyuLsFrS4R6A7mWgxqc75S4adZq5hWvdxZqlrMxSWVDYDvRyDSCrYxT5R9/1uwWx
/pvWduRJ+6teleusCx7yZLgJx79GEXAMQjB24MaznrI7rot1ahnfasLRIo1e5Ka1LcUW9tspGxuk
HuNbr7MdyyNC9vBSYQYeESkHd7Q8ngMrPiZqdgxd81kvrJ3o9zBq7gclflf0cqcH1soNug06zxct
9feOvmqN81Aau3C0dvQJH/rWfbZ77SzDPXYsh3FN/ca0nI84CWSu3k1Mu+G+yh8HSnjyd6BnOXk2
oE2jQCrTwbgk/eqqb75rnhyNNMH/Hml/NXwi28n8gt4Vqafq0ir1t5SfA93PVIyczj2N0uxwHTjt
2s3xy6/yJ+d2ucv/Ybb93axP+pjF1qWPy9Llv/8pK1Tr1L1Tc2SyTQjIGgLT4p+X1N9csiQyddOU
tx7+Qn/9kCiUnAVVzXemi0+5sBqSOOl0rYcE6om3dEgFPSZqdZkm9gZus6boiSstPQrssmtvOsSt
vY4Mb+1Zmsy07MgKn6DZbnrdxI95uDh5uo9DXlMAd4njVxc790XVJ0eXHZ1Jh6KciJNsuHWBfutj
puq6TkjeTutyzI7oyBeD010Mzn/nJy+6h91F2x6KnK9JXOYY0y30zFMCl3sw2JI3+dFyLhOGNhaB
jvySFvsQmsBPo2FfC5IWaFt7t/xSkmFwYTZHwzkx4qMnuitNac9BNhxcOz7mtXEM9WCNT8BBhk1t
GB3VyYFsXN8zPA5T8OD6pD6odO/1miQC2b3F0Bdftc6pwN/Q5TOw9VL16N1iuVBGYpIoOfZDstch
nKacSTc1djKvID9OrZlo+th6Bsp+zZoa4rPzrOYqiuj24g3pkhI93sviKmdwk3jtfw9uTf3NBucP
G3W2F6Zp/ZLMz/WyHZAm5DsNtO8iz+DrVCDzopa4qXZMm65xFY96pV1qIecIvMxWNOVdiNcDokH6
CKb+VBPm9YSGnWnj4+Hum/Zm0ZNcEaHL0K3vz002XICO3jcuhSE3/kb6HiofIgAUDYhLvo5u8hLr
vL+jc0hF3t2ZkU+ZKn7PAdV0OnMe+KIEt2EZjMtNRVcPl86Hqs6sWk3U2/wGSWpziHzx5jDzZ0xm
jlEczZJPGt29YtKD4gxbjeQC2TtfGS6e21+0rlt1Fs4IGMETpDpJvK/pI7GmFq8JPFqMbgu97CKz
YugAblWongnwBmEuDZJlcjfmJxhsEczhuHPK202gdXuzbi5ZL95GumbkJshqZMoCFXRMpxsEFdt3
tl0hbrbFL+4CLgnDfyxJ0bXua2IpF/bu7ep/n+jfzGJs3OR/YCDIhf9ymkUAd6EVfb4Tbo5FVL8w
S4e8phBbOciNdjib9t4vg38YX7r1VyfCefp02T6zQms0iv5t+qxMYzR0s8t3bWjdsjo9ynWOPok+
pQtJ5WSkGeW1diXzZwn0T98wd7VE3IwkXshw6lwohmyCm/RV3pGyYpOdkNasVW0p92IACGwSKdSj
FnK/5JIoddBfkN0Ap/UMTB6PjxiRQbsR0bFTlG3T21s6eyi3hYsU9S4uRm9opU4hkhcMOAn7YL2V
6dHKVEr6MLMYdHFOCjEXlIMtmvjWTZwdR69b4QcGOTDfsZ8oqulNdosDMTwC9b2nGxAmZXLMDeLx
eLpQIjpkDvOGvIYDI3mRv9mY1BumGbd4Uo9Vx3lJXnGmOY4mYR+vTSIKv0691m1mXxRHcqMDHuPQ
MuwbIlc4j12Vnlq4GJb/TD5QKubcZ5mhCHoQYyG9DIZ5KqfsXaZD3H54yNmZ/ygqb9tnw1HDd0sT
73VKg4LIjrbJrmOcMLZW14bPTARXikqtEg0nBMLEhmzrJit/mVRqCmJ8CELwN6opsEqotMVEu0VD
uBsn6X6EThm6gGlTMrGxc0Ll/dKNzklmrUGcLGW2aaT3DaEQFd5uRez1Jn80jUBXnX63Son2KhYp
ddxd5AofcW2I3joF/niWj0t9PKgdhfN0j9PRMSed3A/2EQ4F+qKJVrsEYR8kMuiE5k7OvjKzVhAv
mm3/oIn1HMSO3dUdxZtWxE8TyRmtU5+UvZx1O5Lkqh8f4e5tKbK/mJh9aHlHsBnSq8O3UixmaLKv
WY9Szo/pbAgOlmU9y0xbBia75urNVeuZJfwQpywf7C7L8Cmu7Hu5YdLS8YaW+TkO6C7x9bWWTG99
yFLHbqLH1FDpAah65BG9egMwYhk4NPsHG5lrgy9MerGiJYZO2WRfluNhHvAUPeQ2MmIZHgTHk9nL
JCtg5jm0DQKw0jl5aLvIIS71TNzJxSc3WyJI69Q3mA0Fb6pCXl8OOJl9jVlUy4HYoanQzw0Y9eFd
iaCiv6UTFZ5wYiWtmPynfttXZJ2ZjmWeEC/Mn/971qLZ/O+7fKJNy/JUizZ0kDh/3aWkoxFXumll
u8YZ3/KGAzmJO8P/Qp6LhEdnhgsZjLpddk8akxqNWCRcSDL3LAdWE3pon1tigNYjRVyI9IL1xjxt
z2/g6K9VzAa3phXaG99iV6GkM5xYvJ+8xFtR/YbAC9/jnnyQWDePCbL1hVpEyyGS9N+eNSevFXOt
pu3CG7pxZ9DuSd29O2cOQXqAg4BqlWyZXfzTiuhZk1kke+IyGeys3mh69UKLXgidWJLnSWrUQAlh
zJPbVI1SLE45xemlHXaLQS+2Ig7JhANUb8cbHcVh37/j80crHRe4nF9CjLMLWn9FqS7lrG6b7WGt
MznJOecJ9ftJrWpUHuGLSme824uboYLNic1dW2Kjpu37ol7LNTyNWuZh2kSwMoOReZBToNelR/R8
G3n9NY73pBlPPXWNNFbP8t3kNinQZWgc7ZMHBYuEgpqAHBWJA3OHN/HI99ekl2VmQKGcAPpmLyMN
s+mvWmLvrGJ8GzO+AHn7TOIkPW2zq0t2QUV3Ue+jylHpMRbbHpW+nZdrKCrvadtdDeR28oJunX9v
/f8/zOqfYFaGLWOO/153PyEFCv/P6iUp2r/CrD5e+Efd3bP/xUWL77uusfxbptSW/CE70VTzX6pJ
8wgpA5fgSpbk/1159/7FWo9Fp2kjBCGtwyX/b9mJ9S/P0CiT8zIM2lXj/0l2ojm/zC6U3B3TIKWl
8w1JItBF+9fZBQwXwKrB0e/JxEs513yT0mYzLVtj2iJk1Le6tNechV19IqWYn4/nJ1s1oKCt5PZq
FuaNtTTetOp9n5naXTF5UjFX+/4SDgzgRrMbpnVapG7C5Y7usU6iYTOEykMndbDzjSCWzXaR0Xt3
uC3QMZbvkeRWQLclSmB+bOn+wYCJuaX0L4sEYtEts0tOvYhSWHZLC/c7tYaLGqCmyfvTgKUm/u3R
mgY3687vH8j9D6s8ngCxV+WXJpioT4kOdUpGJRujTuydaIZLcMoKqaE69LQvA9N9FFGMTzaTkTMh
N0hKHIEpAq7Qd3TrwWcW0TRA62NVLFFRQgjPqzejcKjW284Z7fEz9ZJLUwWPo9p+TS1sUHQLiqmR
AvKk5xaLAtoeqSJRHrT8+ypvShr5vHeQoFmNl+BgxQVPwDnPy/aIHmdFg/HRbC1lrVAaqLLxwUry
R82IvlulnSJMRn6NxC3X/XQ3qRdbVYqN233vPStYoHgSK8j/ON/F01a+YRs2Xwcr3Jt0HYxDzroC
gmmRwIBf4NUzbrKo9LaONdCgUPQgjvA8VQpt6RfEyYhczNi4D9v8exlwVAcoyjhukBY2tOkQRvU3
fHmv/lg9oZk9kxv64oUaDBACxkDEOy+zcW33Oe7wO53qUVdAfeAsnNAXPA3lQQi8BsMAwnFL8FAY
+Q/IHEMhM1STv07t/K4FU0L/7BtxRLrI2CUHyTaM8zUswr2PFW8XREA5yFDR0AdTgyqXY9/VKpqn
RgsT2tUtf12Y1bsOZm4xqtO0DbsRgcij5+gPaav9tFLOVlpeiWokk4R2pzC03lEhL63YJhUQUFF1
WiIbgZ5w4kcrsbXyUoCeo9Mx8OrweyTo1necYtzUemts4KZGVYpxoPBeS9Tv9DLXD3n+LGSDiIcB
9FJjPCwmq3jSvtLrjiUkbQmL3rQ3au/fG4O3keOpVItdobpgbkf0QmoTolBMz1F6lwvlgc7fVZ/Z
e8WxH/R+bPDBtYh8ItgrBSCzJhl/TNTtUhtVcdDGD52rqts2McJlZ/FKLXuscdeBYJTcYAJ8JQd+
ajtbWVLqRkhJz7nIgDgppf7DbIkLu73TarQ60um+xK2G8ioNeqaLS8HgaLIt94sl7B80T2MylwH6
6X32UoCxXNUEeJPEd940PBgurreFwHRBNyL2ggJDHBsAaGOec3JOiyr1T1Za7bIg+Yq5KXDNhHip
Ac4yGlsNfk/ttleRQF1LvWzNDjBc2DptNbmd3kqw7wtcqmylJieNyWVbxrv6SfQuJ9lxFmaAxnS0
jvTU5asusUFVWcFjOxiHKVWhttIjpDyoOTlMN9GRXJXjOx/wLYvMsxJW7SKpo1czG+7UPlv7Tf3k
2zHUoiwiXLB3rqKQ0qFdKbkrox4UnB+zqAcXQPF9txV9MeE8w+9prIATpbuCizShemiiBrPgsWYS
i5vk8UOjuUTc1XvcYrTjnXKvvra1evGCUkK3JSI+Ns5deEwhZJBkah4pktyE2W9QHHiLqu3uhETi
qIU46/l4cTpEQ4bD8Iq/9zRNLLLGfm9cdr9TmwDVVejASNUnD47NgvC3Wjmt+KlaJ9+DgRi4D00a
/fQ12FxlKi4tWF++ZHvV6AAA6a9DiZpy2sQbnIomlhT6xZ/6sH9rjOKilv33oeRLog070dMIoU7x
tvzyFRDGc+jld/AV87VD1VkZ6i+aMGgJML/gUb7H8MZdIkWotBxrvVS9+CwCTj++a3p+FaLaErS8
D0F+iIdpQyoWcQAy/mXbwtOCJeZE3spJAdpqNCXH5Ij14qRU+MPq2Gs1XY4vtrvUXSdeq74GacBQ
dylmlLXfbcGGem92zFzRhefYtd6m0cSTM3R5kyiC+5BiGJkz/03IIRbtZJ6QaRyCNN8lsfnVj9Sf
jg/wHcUOthYokULTuafXCn8ycXBGkF59RgOB3x3otF2jjKj4TqCuswEUXfoSio2qIgXzk3SZtfe4
pQxJdjYzv+CYKayDsHbrzttHuOnprbZN0/wx7dOfQWwcJ7upNx5e0IRM6sodinNfactIXl30xpC9
N2JA1uHPySJ0F/AXaA1B3uLVKzGmNJKRrY/hiDX4mFCGbgPRr5KExAD7lZOb+2895ipgrEuMmKbX
Vg9uwxBdAhcnlD7OFi0E3x0NXylxlPqc+wD8LPhFC8Ud74aKVLbj9HcIwUieJ+cxZDshEOUh74Mf
jVsWGQ/Vmi5a1gENAzBZ+Hjh2tCr2sQ8Ql5xV3GbECHYu5K+j8pyvg4DlVE52j291LaN62PDHI+b
YNC/BbgtLoPGeM2M+rEXAXzJeOtlz5jO7pxx+OkN7VrJnGMqjC+lZj3lA04kztB9ix2/3U6u2NPm
vkR3mlM2p3YVjJDghHLXejutcbFAG4pHo9AvuDIdXA+3WC2jObvCKae2z3RJEIXyR25+9SqSBmXy
Ygo9X0BguJUTA1GNUYnZmCBBbVw5Vsl8N1iwgxwJlCOTS6c2nrAW46YnFKv9tl92E7ZHbgp7TmQV
MRfPl3i8LXJ/9O/ZUixFobK6MUIMs94GebqzS3Nvq+YelijY0mj6QpyLFMPEF83DOgM4aDzZP8IE
LrQDnSoWyqtHmWBZWg9WHHp3An5mS2M/MXL6vYUCvZUQYrcxCFCAi6tqQrcl9PCt6eXUjix91XVY
45ZRfrVLLnE7q14MM74iM4a2UFc/jbFJNm71BZcxbx1jObDI0/S+lEg4v1C4HIwvRc/lGpbuDdW/
Vbpfol52eTv+V1iL4doK62+6mz6MdlHK1pmLnflAaWt1reCyNTjxhGnmV7t19+CZ/GWkRsw3JCCN
bHg1yjJd6pgDl8brVGBGItKr5iF4cr5lmKVJFrzW91iSMiNmZnNFp4stR6Z+VRRYg0bPSPDVYNM3
vEQt3K9DWdhsfpwFDaLAKFqxN82BXCflx0VhZwi5+ifNLd8s70y68ruw3B9NWHD5NOI+IUlMi2F8
HMOMRvnii+/RI9qReW0cwuSYRIVrhPVCb6HLqsJcKcmgLwY3eNAB05jpXadG7I+S4FtqJK9xFbzQ
l3oKjfjS6ljF+erRQW6+zDP1gNgIchospalgIOoAWe1wuI251zLIqqfJNb4jKDoU5CeoyqZPXWrf
Fxq/sRn8YhkpmywWZ1EEXy1pdZon4cGqDOZdybad8pWSm1dFD4F/2uYaWk8DdHx4htPnM3mVZ5+N
NT+FrsXRruGjxSxCYfBQWFLpnG09fWelyY9c08gtT/sgowtJdclSkJRTAwh1NSWWjTtOIN+sAzty
Bd9n2HYFUtpxUwmqfY3TLt1Wxa5MVjE8GEBTCJ/L6R8LI0CpCfqSLq/04itwTL024AOsHBlzD+nO
DK+2C0FQyX1jaUHSW5hN8RWPrmBjV6RizEusVPoiTcOXwRXPTtj/GLv2pw5tiJ32K3hOHHZUjlXo
x5dOIVOTdtm+hpDbm22803xyeyj5cNq812r/QAe2vxyD+nsXNChXMXuJcBcvIArH8S6OnGc9zugx
rd7DliV21NLvQndp9nN3LTgj5L7Jo9bh0eDW7lvYAmLBp/yoqcmDp8FPd0L7tU2BoeYOuLlELnjD
knW86FR3GYi6wbQsu3NtRUc1X7H8d09m4b7SexGy73W3TLgDUntdc2D2UkaBWtc4i9Ed3phwLkZo
gWF8FBim0o2A4SMomSJM1rDVYUwm1SOSU29peEW9CzV6suMvg5lfxyBg+V/6mYVvYzYhCBTkRkNV
YbzE5oENwaZGZraorEEmkMxl0ekPU+g8gBl90MsS2H7V3LXVQBDU2MvIzai9dehuxJNeI8ZUevpl
yJq7qvdmBuOlMeAv1111HoV2U0v3m1/G97RdM7+oXGAuvaE21TUY5QxeKLZC0e96FFw7KLI/xkYj
++XSD9ixH5ii+zBnhqq8m04v+AY9dLw2IlL4qmM+1Ea0TFrthgHB2nYRYvrIn3uR7WInOwz+NRbS
2iWVu1r8MGEoswBGYmEpJOgb7Eow2OswXx12Bm1cUKRad+F/84VG2xkdN1pAjS28KqqtrXKHdFkz
Qs+3s3tDYmf9zPlimOHNhTFcCIfkN6tb2SGfT392SLi0qr/PdQjD/c8o9H8Ek3j2HOu1C+1bYLLf
9lxK+Sqtvw59RuWj70oTxajcDmGJDQY7pNArLNS8b7Ge32nacF9HD4PGehn4xdYtKKykuCgYHZ2U
bBYQp8EixNsXtHwe46FaYm9Y7tsYV5gELwj6DKoaqnH6QtMlclKqakR84bewfjCTBiBsyTLv0W3Y
RqA6J4Ou1zH8ifPCpguuFuseHQFvnaQoDcAydjkuZjPXb75BREmaYb4bg9SAsaBFtAZBY8oguYYl
Y32YpLNgXmJ374/TbobEfQDhgocwqnC5zMFJe2X5Y34dnYo6hosVKrpW8gbnJ2eaYi7xQ5ZdB396
bij1bhsrA3n4vis/kIQzhLBHXz8uMVcb1qpev8zEwfkGBOgWrwCZkbalY1clbETXVK6WI81Ha0WS
pAJPQqRCNfjek+dcezPhxzZp/miTBsNm4EM26HzR9QheP5IxIkqAMkAYkuSk1BnJsIZkOBsJRJp/
bS5/l2XhOwwQJdu3Mhcz3ys1lw+b73rZkAHJ0THdYNDO9ELvk2k4Py6UgA5tZVtppJFz8sazh3u+
TxvFBJMu8z0fd+e/xsIimrhqQR5+3AXIi/LOjnbz5w1NM+CEJLd1X6dB33/iG0WklIvCSiEvyZM5
HxW8ZspV06LX/Dwn8yvmszM/9zEc5sfzjZF6KXv9cFfBJWxFd5kPReS0nNj50HyOhvlf6kEQfXop
ZiTyUMxfUu8lrg3zOsAOLemO0apeW3K+bpOGH8fXzJ1+WiumsclwmmfUkQLJWxq7IRdPxbRq9ZHe
MXJc6NEBwcW2s52CafOBGVSJgXYYKuDFR2qn+NsH/+k7zHcRKOcLTccDZP6KH2cvQle/yHsDSyg5
OEKZRetqpdjZDYS0S5om0cfBHUj3UQP5vGooTPjjcj54vx5BA/PXItq6yoRPT5hjaBO74Xelo3T2
eYS5RPa64+ascYyq+SsVan8GAtBv5u8CqOUB4oC6KVWrh+GVcaELXdl8/Km8rOdXzu/4X5/DVBo5
NcvNah4JfQwEOpE+b3Jw6HRi70wf+b4cffMQlH9gVxN/YLItLoNxN3Mchw4ahmx7nShw0lsZ054m
r7T/+rkSD+mHZrn0cgPBh7w254+cvy0lNJetG1vDwq7vPkaSPPrzSJoffj5X4E4jZyRLn5y171RY
yzrp2QkUBuL89/PN59X6pyH6cXf+94k06A6HFTqpOdgfL6HkvFVubZNvPs5qXgXNVg/qu88rfP55
80vm5+aHgRyFat9vIKFxmJxoM/+bOQ/2+S8+X//rEJwfz2dtvvfxmvnxx91f/n1++MtzH8O2nPmF
8z8VGbsoKzXvUBh0i1TfabIqhHma/XF8dI8eiUBv6CbXNzFm7q7VEA3JMy5sHRGt85BP7aODHMwv
3Hs9ZRuoFotWJI+5iydi3R0sCbgj1/iYZwe8tLoFNhQtOSJIQztDUVdlpXQ7ZQRGO98UHu7TtVYD
HpofO6mLT28JAgl7T4duft1HvYzdNllQJAUkdvj739/NXb/cCFd/StKS5nP7OppxeBDyxgfVgcPn
fFfHP3053+10mAtRrW6FMYhgg5tqcJj/IQhYKGxQj3bGDD2zBeebmT34+fDzucEY7D8QkR93539y
PymFv/7pr//++c7opEG+AeIf7i2YaJv5L3/98493nnmIf/qQj4/+0xOfn/r5Lr977vPT538dbOs7
fH44qrRLrH/5x8/Xf3zcDF385e0n2I+bMmq/fLzd58H55e/+9FU/3wbnswGJG7HU50fFDC4tVb+F
eQqsJ5GU5D/dHaKu2gNNx/cTEbz6n/KLNtTlfr6Zn5vvzXWZ+WEzYKLpq8r2t9C8D/hikICrbQZs
QUiaQxYM5RrLl2Hy/3ycZKW9JFHFJnSe93M53c433jwAMIxlzq5LqeXRHufKDK3P0ANnSKDKAre2
GoIa2I1Ma1NMTsN2oPjIvYMrW06Gj5pONW8h2qQPdmbiromXqQjlTRiq67mgE8j1SO0wK4ly+8MI
KDV9ifyUaN+ZFKhKGPD8EADn94zawRqVDNUqedHO99hJbOl8qMlURvSkq1O0CQhtJM5TGoXCLAQ5
OTV7F17RvvzPvV+eq2vVIQqFHtNUVLBaTfxxI4Ki3n88F6OHSrAKVmcOIH/Qm565DbHPms9nJKmY
8z1NQi0/n4uEzhhAm7UYxxgsdd2w+7UsOL/D5HF3PsPzY7tGaVUU/nour83VtojKCKx2CdL8rL6N
QBjpjgvJGMt9XSVv5nvzmf7lOUPuH4l93uJ5ef+owH3cn090n5NTa11YTv9BZX5W5Ox5Kfp4PO8v
wY6GNK/t5mJcNAOg57tjJrmsvQRAJ1H1s49KZP3SzMlUevx+P8/o/GScF+Rm2at2isoRmMK62drM
8rPBlCnPrd8bkB3nx8EYx3CWYF1gdbmncRfpV1nE7d1of8PxizYNiRL/vPndc2Rgdgr+1ttQA/Ux
KpILK29QqaCFhIay/nyO9px2j9UvwlTVN1f4jgDTANETeOUdOUgLFnb/bGkT4Mr5PAXzKZrvdkwh
8G1CMDUNY/3zTMwn5vPshDVcJMXBvXM+BZ83c2X08+HHRdnawFXG5Od8GuZr8Hen6oM2WtB7DNAG
v2j2lCWORGaZwZGXV9rHKZqvPDfurWU+CkoiIfZdvcyojw7mwz7mRcvZvUvuzu+wF14Y7EIpJiTl
m08lYS3kYZs5svRZ9BAw5eOPu5jFgQULiZ/nQ6jK4/hxvOW9+aFm9sSOuLvOVwvG9+76/7J3Jstt
K1sW/ZWKmuMGmgSQGNSEPUVKlKzO1gQhWxb6Hkg0X18L9L31bFllxZu/gWWKkkgABJCZ5+y9dpPI
x/MN8nzFeOPgTWhMuEH+uJYKJ9rDw6C8LWlNO5kcEEgT+X5G0oaaYS71lFzkUDeT3ZCT9pGHFJrP
P53mO4WfD0S6TiUu6/DvdLNCQDr/17fnR+fnbE2j8cAE4nymnfPLtPk1znqB/0grPpBWYPdHgfv/
KytW39Pn/rlGJ/WDkLB/+Z///vE3/8AMbIQTOF4MB8sLtVEHzcI/LE8bzKcLE8jxjL+RBX9rKkgB
A9cB5xMpO7DPc3bY35oKS/4lhGEgNyeC8iyq+HeIBsJ9K9iahVqGIYUOX2XWdbxxLCHhDGNj8qqd
gj2/kpw4k4EhD87CRQ/96yLKbBx7Ak6YtTjjacl6WPcR+gZD9bT6K6aPAcA2xoqMnEWtWYwx5aLC
6IoVBrTqYJO5sNjobtiuy6YNDor2mi7J8SoTZa76wmwPTUbQZBIeu6bQNlrwJB2KZdjknGXjON0B
NR3YMw2eGQE6GIAcuW1cYC72mO1hTIFyFPYhcVa0Q8TCnsh6iMbiO8S9CbHSDFhiF5eJ8tYqbz6L
WVpYslsGyK0ufRJaLVd4kbfDUJH5MxL644XuAyEzwToJ/SsJ7XkN1TkhRVdnvVPDQpt8nTmBvaUU
aN8WcXrQA0BxWme3S4VT9uCMwTafxBbCdnVZGzTrRxTskk6r7PRp5+otIYVNcm1SUXT81LiVEUnh
iTz6cVZfZNOI5HK86wrIpuhLEcOFNRQzKitLEbsk7VQzyizQv0x6Q8Y0VC5cqrd9j7NkEEly6wfu
l6iE2Xdp1U6571uSOGthfJ9YJi5jt7wyUpOID1II6ZY3WKRHfVE30VNH2SvQzHWckMNUZFiwx6ht
1w4eSvTfmyzLkJm05FXpr0kPxMsq7QE2VHt7Rq05xInyOZvtQ2YG6WoaAMnYU3AIHVqYMnixwZnT
38noLoXmTa3MGzvpGsqFSbjqO4LBIhqdmxMdnCt0uj2ROskr64RV6pK4obNkNYrssiNWNRPOne/T
J3cbp4KqPx6ADk0bL65eDCr/C7uCMJE4DoiMOLsOeSM03PqCtedlW2AB70zzJteCxWjNHanu0vDB
yIZDfqsgCGLkpsKMIhQ3WhkTuJ2Tah80+0QGN6bMjkjvj7b+tS6z6xKF+8D0YxH4frKOYz6UZAye
gHPuxxKAFKXBApylRUjVmDxVNsAbtyhuuwR9pszTB6r2S7iX5EQt8XqGK5/FG5mZ2g65glpGJF6U
/inoqtNg+ayzIYElPnuuyNWFcW0um46IgAysSKZoVOHGLxedTlDUmO6sQMNHNJjg8YFhKgo+9EeQ
IJZq2BU9aBCncncdUkaKlf2wV/D1ILxDPRysfMschhS2ik4msYH7KA7uHKxbMD6Q/4d69hpLCJ/h
oeklYdKecfKFdtEGGIK72oWpJG+7uulPTp2RNOZs3am8dbSx/aT5Kd1cCm1GHT5YZYo1CpKGuSIX
EJhjP9vrJslSuK1g53q7eLwdIZyt4VC0GALhFIWXburUayLWl8VQR9s2RXGpe3MSRBZDlEqI1KQZ
t4gJOGP7K2/lNALRCLeaZA4PLL/Wc5SgfWXNwYIeCYMgbcNNOd/btGhiRn8OIjQexzmYMNDVpyxy
tRUtuoWCEkhAn0mD/KLJLWxMdb3y576d0Ppm3TvVTUV59GhNQ0Sfi3ZU1Y4sZ6xZvx2VYpsVAZWu
kbuTSj/JCnMlOMClniCO9xOkyS7RtxsR6idPTR6p5aBAOwIao/C2CCsUaGF+28yM7hhYdxr7xrad
gnwzhsY3lyJ4hvu6v/Ub8icQrem5WBh4zTzj2q2MlOyr/kqNN6YVH8C05AvLCp1lmZHM5Ovf4khF
q8y0HyYzv42CLlogWXCXduc7gCxyF0GCMvZYatF8ZcEmKKk1ALDvDqU5ZZueDbCqtj5ErPIPZh8n
MNmnF5WAufPHjTUOD3jf5MIxYmpDttxaQdvuWPXduEODX8CAe1D4knHDrZ2DadrBvuyCFXiser7x
m8bQHXRjKEmWhjWS6Xq7m4roIKIUD5Mfz6DpKjmiRloa9LT3qVTE1pLM18ke/YHkPjp6EQXQIifr
2UcLnFnNq+nC+S39STswNdfwlzb2NlDmtZbbwL9YBCzR22nLMK2yQwgdB5sDb6c5brzL++mqhQa9
0+ri0hpG/UDVxl5xKFZ9AP8rrLzk6ObWo4cofYtNjchBVZXkFROZF+v2Is7HeB3WwoGtglfnvBX1
vCnnR9X0GhKgcnH+BojasONE+7GVeZgMRLm10ZZ6UTYBc1NjRZDQj4dIQfYSE49X0Hd0rLtCp3yq
USseIWNBcjBvBmuuZqO1OUPk3Ma6OD/KZ5Cc0NBitbGtE9qoXjMbpX9BoNjCjD+rlGd9J92mVUe6
jkm7XR/FdZALFh/edJnO1DnMxsyPgWPCuUNRrE2XFd3vxX8moHkbteMHE1D8P0zJ/jABBbdRR9/a
/ype/wukQJd9/TWv9sff/zMZdf6CguaQVitR0cKVx6T7z2TU/cswZtukblk/5qP/p/Blyglfw2N6
aBlS4j9E/Puv2SjtSMvkhw66YZMf/Rtg+fntf7HPezoCYmEZWChty7HmPf/ZSDkaBCCG46DvNI/G
1Ryd+Qo8qQuCjc41a2Tc75kRxJIZGxpH1jyNuu0ggujTiwkfo9H9dQRQLsjiXU+jv9zp0amtPhsC
/U90/dNhfgc1gBnqna0FqkfOCYcH6sAbr0NBCh460YCtHfQLg4rFosnKazTIoFnF59Erj41K5pjn
he3utEz/5FIhL6erUapdpbVfTQSrSgDSpAsR9AlRtv5lVMgN6JL9OPesqexERUhOJ9jjk2t9b8j8
TNAQhf6Jl0Fxy4zAx+hUXs8vN6LTIPHr/BtJDZG6Kr7NvwOVeIFwkHleQxvK2/Ue+BKGu/mt2nPM
0FEqZFE8Nf/K/JIVCqR5C2TZb+aX6u3ygh77Wi+/Cd7/n42qwLzP2zRv4HmD6QUUuk0BO1vOvxPx
cgEqUp/YM7/kdwsNejBKEAQ+8+OKx7NsCogyb52QlZ2swV2d5t8JZ/0avWiUVfOPRU7wHw7qav7V
gOdi6NCoHmVL5xUEeQfNTPGv7tbzX4vI2+mZjwSsAtPJa0RFvqpCVtZM/Cr+tmKNQlxmxVb1mXc5
v5wZHzrV7ISlNvNvJFF/U/HbsJsSdFl8HC2SJAnZHD6VJU52cxDEe/MXSc4L8B7n7eLNK0I8/9nV
+f0AXS9cjzFbX1S52s0/QqFz/h/3q/61IU/NrLr1eQd4HVF2C1+LtvPhmfd9fvN5H4QWr6s82cyP
50Poz4/5WVOgwC1WcXKns2mjlT8InRzQOqTDkAIFRie0JXWZ7j2XBmxLh8equI7NO9/JVnrE6dBe
RABwmVau52/nX26oDyMT2I16vdA1qnnw4kSsNl2ccZ/PD/PzPtppRRhoPD1FvMf8uk2CIz5BTc3L
zS9h8tgjtTgn7WreKoeVxz9/Ks12WcUECPSwa5EA+Tyef1bNL7suxTx5U5tERO0iMtpbnQDUjD+f
t2D+s56+mPfFsLR14vg7VY0b5TH1iVXxnMUG/mFrKRx3mZGp2JZH1loo/8IVzrOMaXHyadD8Oy/A
B5pa5VPSZOvUcBZgGq79LH3oSydeRTZMdPQQQeMyCLuXVQ26igl2S2PGDc3LjmLPKpcduZVEuuL1
WgCqv0vyzyZ4g7nDVjF1gNo96v23XARwftAUOAEXjGaE14RQrKm1cZ51a6tvbyioL0ucgx1Vxiix
TtzE/sOl/Lvq8sEYauBBoezy/w+im7Soo5dfrDF//83fAydh7lRhJHRdYm7PcMm/h03p/sVI6tj4
dE2DkdBlkPiniGNgjAFAKx1y0/Ufdpq/h01T/GUT7eJJqTskdRAP/28Nm7P1/2fKKaeyLSxhIKvm
of7WLBz05JvJsujgD+AarDI0LlpcxIemrE4t8/eVk4bhNsq05MjylivInD0fVbKKy2vyj0PgZN2V
hh6DG35N+LRd58d5hVmlASNPl6NaMtRlY1dyV+t5tfVCtEc/He93RtM3fmdbJ0uGCQkmIfggDokO
v478VRVMLH2GdqvzUbG0JXBCmzX3PsWj3DQxVqBdIyT8xS209IP3fgvI/fHmHgRg1E6Cj+TNm9dW
rLDCzKFIBDST3bytUgua+xgSJg1cpPODU+kw+CRVvvQtkBx/3vd335+PzbMcl3NMWG9gPXgakpLx
s91msrm2RJ+sjN6gTwIUMaOvDjR4j+CKO3WGVMPGavfB+785f877b7H3gtPb/B3NMqi2S1Kbg2/b
bbgkIADIFEO6NdoGE65QsmQEpefK6FsN83kJj1NQhdlKONwsqBZWWWsfHJL3t4gF0nxxQW59c0Ra
4O6+hat+qxUsk4x4CCETier4wY6/mcGx47bJ5eIyq3VMi1rsr2ddE0irURUq+WEyKFfKIl7Xg4Os
2e/phLegLYPcv5oagPWmAo6JEeHarethmbqVeSwRrm3TwcFQA9jwA6bIfM79dE2fN43Ztm5S/OWU
FPMR+okpYlfKBHPUdtumenH9AAKMFn4TFnafEaGoQLrn+HH5wZnw+2GHBQRcBAyAAR7obTHYD8H7
S6tABoaQgRUziqNS94r1nw/7e0fdZMLsAZvymOjPP/9p13TZmJgzEnYtQAc/SXajLhzsQJZRfXAe
vXcUf36rNx+wI/SgglzabeVIdgqouVXQxS9ljCwajiW1amYEUThe/nkH3/gU7fOHh03SsS1q+5zA
DD4/7+EYJhDyey5o08X3HmottCvky23kZhvW7gIG+QnoV3cJGu6udUW8HisFXwRPfam5yYplt7Xu
Y22L8cXcJfSK2G5zoxzuu7JTPY635IjOVF+ozlNrJouvdYBbRfPNS38k4Civg9eGDCXSUq9rWdCy
S2zcEqMJZniRBi3aW+1JVHa0+2DP5wP65rS1dOHqBm0N1/zttJVN4JhFy4Wbmm2yMYboBlovmuKA
vdJCddPO87teaWtXeXdNKlLwkuN1nyt3NQz2LKi7TRsKjbrmkXzu4tKRRb+yRrTYROGhC+NkMRW0
hKamHJ7axZV0J8zvaFsr+gOTaR1ZXMaXQ/MtyqjiBLLXd/5nUjBi6hndUTPjxz/vsmH8PnbZGN3P
wWsmBtrZivvzpx17qZNMdtpuSZXI1jNzEz3B96EAp970hGoXCSItqS2JPx12+cjh0OzX0Wuu9Dba
lFOsHYPiJU/4X9e/mJFTrOrS+BL6kwGwB2cExJ6N09kU3OEhkkft3nmdv/P0r7Emw/tsaEl9cBkn
tapjFcPdrFUZjEBfx83eZofMAxXUafwM1eXNoOSNV5T3bXc0yI0U8E7QtLuXZqtT57OXYjjEEzwh
K3TNBR5Asi3VTVD290RZJQOxHUXWReRy3rKUv5d2elvHtr3zHI3kobxbt4og2YJSU5KHy1po7mZy
S2tVmD3jqIge8H9Io8Tjj9pTBvdWHF13rjrRp1ikERXyGfEwlma51Mp8XBtBhTGJiqOLMk9euyvW
uNpOlfCtdJotvdae8MYckkZkm6G8ryJyFkaRzmEn6YXQsbjFE8aw0a4Rvivtk1G4HuImiK32t8Kt
r21x5xTASrLKfoJHficmWEhZiDzOG/YZLT3yvixn0c7uslp1906AlS22KT6fNV7cryKAAu0pDccP
zqrfb1yS24hFyVMIqGFvQeNDE9gI/LiOOlCaZTZspQLvMVNu/YGGFeFDSz8FbPnnc/ndd7UZdW19
ruZ4b+5bXs3Z4U0Jw67+0Fj9TVekr13tXA2Tdl+L5DHxnM9/fsd35j6SNqd04Yh4niPekujw6qpc
w9q2rYUCJE508jjEt7UGnq9+tmcxqqcf9JYVaAnr789v/vuFC+DGnKfnHjB3y3lz4QYdPRmMjOyu
W3wua8R4o6ntxZRom7IlTaPdudqL1rvZB4fZeAPZYXzgjbHTM8+14EW+/XQz3dco73KcRQfpgyts
bWWQnNJgHPbkYzxnrBmWtkIsn4bTVcPNc0FX5tlRD7HNcvPPR8H4fdRnayRNYBrOBkysN586GXOT
4ZReQwuUWZA+3zbwZq69oCH2Xo5cmX1jXGGDU4QmFCcKRKuU9OJ1FvZ3hUPGi036z5+3yXzvo2E+
THPAsC24/m8qgVVVEKim3GZrUsdcpqm2Lh1hbFSkHpDAviocqqieCuCLjhkw7qWPGQ7N0fX1Y5Ma
X5LZAbcje+YilBpFs84QC9ehocfnumr14M6IzcsWIdkVUxG1hUSBeTC7rOYQR+EP61mR+8FhPk9r
fh0ape257rwitDzWam/mIoHQNM0PrWYLA93b5itqb1eGC3U4Vx2DMkFlSxVH1VJZIlvE6ZDspobC
ZWrPF37Gaq3RnWcTM8wCMluzTJpVX5btyvEabz1l1srt03SDH0hfJYFv7QF73elmQVPMCafVIOAg
1t7RA0gLuoMdDtCnWgyrA1z+gGNURGH2wexLvIGVnc9zVsZUSF2EDKygfx0ZfQPQ/yj7Bo9ds4Rv
tEMpjLdHG3dTZRxVWy0DOxT78MxSz3MqTuFrHGkrO2TCrzqh7ZieUy7xB2fFApD2hSUmUrxGlNBx
AS8ZTn88L2ZbMura9Ksm+/s6TOVFmhtUUvp5/uNgRS5rgBE2RBnbLK2lo6CpBH2wLv0GKXY0Pk9N
RiBZIpAh+KjMTb257Qvn5c/n9HnW99sJ8NPReHOd9W3ai6AYm23Q4Soa07HG/A6OoCDmeFUmEv60
zzDaI4F0DBUvPZPgede171Xcnv68LfZ7d3om4AzS3IUM9+2tT45K4BzvGmykrtr2Qo4YmJLHzvfW
TmWMx8hWLjZLSF11EHBDSI1TNhTJyUVP5gkADWz40S/QQdil17JUBXXlAQuvJ21agIMBG55XS+QI
X22TF4mq4rk1OrX3AlpIfuUAWe3FHS97V0vQEJML9DRUcE4NwtfWmYxe07wdlz48g5au7cbOnM9Z
CX4ef+qIAdtH1himzN/1fWhyi5KWzFa2Lr0NBHAq1PqjJfxnwy3unS5mbC+9tdtWj12LV70KI5zs
VAfr4EUacfoB/fj35Q11IuJUBXNgR/8NUoJqh9SlmNupBGsX+EC7tIkeBexo64OF1Ds3SZgruFZY
KPOqb2FLTZo4RFxC4SiD/DUuyQsAO8qt81r2IV2CEr1FRkinwNb459PnnSkv+0g0i+kJaqj624Vz
5ZNF6vo2t+ccwpqKyZiTg9gnbfPNtAjynKS/ck0M606eYAYJ9GidjazkUQKTIZcWq9KVL8Luou1U
DgjFwzrGfbchlyL84Lb7zomOLXjW8sIIoQo3//ynxWYbRJVJgGADRCqY2+rI5eNnpafXg2YvCY9/
bcjr+Gj0mkenN1c6FT+TMAyT0hxCrV/f1FNaM4BubbaG6q50S6d0r60Ial1NjnsMpN8iPm7KjeZZ
O6oMpDTIvdkAOUevDIOkENeDhcE0DFu1qX3MBGDciUQgVEv7aAr0+3qND9Jm6CRq2hX62+lX1LXK
DkFtbHsA6Cu9xLOa4gNcODpBLnYYv/75xHn3jJ1bj3TLQAW9HQMdL04CGBwNIpPLvjUvheBdTejm
3JytRcr5uwSqka60j07YNzK3eSSiUcdkWswfiHhLT40bIygMUTbbbGof+1HcGC6rQ1LIkmU41CeW
K0gIWH8mwH0IeSRkIrabVag01uE+dAQJZYJsB7WZ4VnThLjozwfGeO+uAfHIpAaHLR3UyK+nTD92
JIs1CVeUJp65qyA7wna7ScrmknXj9zBidqyE3Dgm6zV3vC1pKPhiQrBc02/kLvZqjRzCP2+VeO/z
YobMJ2W5jvyNNtoGyjetXCebugvijQ7TY49MYp82U4w9i8lr03reMqb7swFhiB8vKPelSRGxi2V2
PWbbnPyEW2sYvndkVN52RnAT+k1zBenCI3niUMnwauJOc6y8qls5vp1vMUHrVznjAgSPy1YiWIk8
ciankmEiV0zhIn10CNjz1GNTXeYlK4RooMKzJ5biGfDA56lLiz1wCPfBrIKXqYrWiTLCbZ+Hw2WK
uXhp1VN5nP13FXOAPx+wd46X9BwHjvWMN/8NfB9qMhrt3Km2KrCh10QxfLYJ/XHehcuis++isLuB
5vIa9x8Wsd+ZaxEZj6REn8nH6DN/PYGi2KDcX8NccIbU3cV6B8Bd833y3qxkKQvH2Pc18n+VkTsI
oHZpWZV9AXbq319TsZay0bPO3YjfRoaSlOG2lKLaJtF4qgU5T1Wi453oc5AZoYH3PCcMtMiPscAB
9eej/95ikjenmssixqWWL349BuaEgosM02rbuiMI0iCEzlJ8jcsgOGZBZa4jzQONNU37WGGdCavw
g6v4nbuMp1PyEyTOGcL23k7xAz1vvdCutmk3ZcvSg3y4jGWDWz3OzFWtf7jHLIXeWUsyp9Q9z/Vc
xMpv15KSVIcumMhUSlXmfS3Mc9hz61wPFG02UVvfpvA2V8ZQeXeaLYml6PwXMmJD0KR+RWiR713H
2nMe6+G6y8Zg0UcRNrDeCq47syXPtRL4oDtt2bphhBjT0u6l3yzLsbYXzJOTIzQHl8hmfN26X96a
YfrYjIA23aYmlQXqE5wMktdTtBsWxExGQJ1lbz5E9zk0wXVUZsEuMwfrMRHiK3wMnArmkHOld6Q6
G/MLCcN/TlxtG6vlHLvwiWqOdidAK/lubz9EGBn2lL+AqUcp3XpANde2ruobPG0kjvfWDY2N6r4l
AFqCIB2U8yith24y4u+Kun7dmwuYpHcuK4ibore1y77Gil5mOWtuGfrep9j1xsUcKRV20fWENveh
yY0IwYPlfUZyh17ShZ3RAu4+5V76wEym29dxMF0Npo4ytTMu2tZ7YhGUEOE1xEcJm2nBCJk/DGN8
p5MohwUL0Z9ntOOXkHlbNrbDs8AwzL0DHlE7AUdI9LRfjmNX3IJWIEOnnL7piYEdMP3SZnAtclNE
lyPoLprS7Us5Nv2SZPl0QnQM7C1DH8t6L1VwdnJWYG1KwEqU1OMiNrIBLLgiAzPFYzKRQH2k5fbY
anG3Nebvzk+5IWaLyRfZytLd6IqRPbpqCzyC8DEvzk8BB7EvWmlu0zneM56/FLpQPx6dn/MRBTaq
9rfEpWzixLKPlB6d4/nRv770WUDrv6cmJ+0y2wBWZ9gziwjm8AixUgzUOkHWYd9PikM4QK4gia2F
bOfWT4NTsHohIeoiCsjCOT+asixdpylgTxxd00kr6ukEKduEx3M6P0PnbzxFKVBNOSW7onaO2Gvs
6399qUAGRcxVrtysIa2qSWZGNIvzZgTK55qluB8gkO1aN0MD0E3YNH0yIRKWVBfIXR9GPgEMsm6A
vsD2b4UsNsaYG49aWBTw2VnLaEyT9bLUPpEgrH0aiupGpWiVizjXrg08U5MXtVt/0KyVHdj+XRAm
+PIaQivP32ZM8S9HsoK7ZtjXSss00DEJqCzCcOEgaQj7ou66gWuhxwcT9/1NBUV51qSke1VW/tKo
nGIT6058IwAf3VBgUuthRDU5jQ7ld0eFBzB06uBPZQxl0fUe0jFOt2VRuusWWN+DEzfkEYmWlO8J
Zb4zTA+jgCAUBwqKquZPD4hA4Hkb3k0GPv0he0rnJ0UTpvuhy7kYSndbsXy5D2B03Tqk+9WuUd1X
Y12BWEbnWk5WvHaK2VHAkvjkNJF1Oj9i6tqz1li4sok2Rt8yR4oJXzySceZu3Cp5wlFkX7gQZS+y
MHU4v1EStX5xhQgkWNJeq7e2Ea4y9uV+rlEiV5EEwduB2sS5ZdzqWZ7AfbtGRT0HmLHbnvK9exWC
j9QH6W6thDdWUZeS+tCXl9poToeBXDHiJ4y6B49Ppf6mVap7CgbxWXX9gYzx/OT0pnVVNJwnhQmw
Qquz9rLpSV91yvAldLJxYYoASX+hV5sisLO1atC/xSRK3k5ZdwPHxPmSxTJHQFIOe23Qms/28GDb
CGetSKytUqNwjEUOh0Ilv3ThRWWOzhP9X+CV9dTuGi1IPoN/WDbz8w4orXVattNSDdxWLVk09w6i
0CW8/HHXhUTE11P8kI/REzeS9ClHj56WyW1sFtARYcE+hPHGCqLsYej67saS0WU4PpSiMu5Ijy5O
GB/ug672721y7K7AwH07f5cK+GN5A3EDHBhOkFzj06D2esMgs3ADx78ledi/HVuBGwH22CGlBboq
YxOLM2Tx1URxaVeaxnjv+Q7ZlVFp0W8rxnvywpN16upfhx6tT1XEzW03hMalJ6JPNYKt23b+YgzU
D4ZCmssgSFqgXzZl59zrL/rcpEc1fxt3bXwb5SXZbPqTlxH6UcnB3fWO9xmhPBz53uFaNBPOEeHu
jCCJvjbf+aD7ndJ6MPi9FNe+47Iet1c1MuMr2nLZIh8SuZVVS5uir6s1NzznaGvw2Ow2CldDFIDq
ltV4Oj9SJG8sCuhp9qTFm3Gw6OcNWEeGrAxPTgpXGHFkpuAdKSswD7qyDKTZVGzcyp1WjuaYF86s
m4TcNe28MXMPFvW1pAyv3NElLdNIygNuO31NBq+37ceZ92fnG1q0zY0Z4QuwBuEeKlOWh8wRnKXu
FJ7Og10h+GkY9yz0fX26On+x6RsYiadv9aYOjsKr1jIwzL3w/ecpag9O2GbruPpeaOqbg+PcTamz
sQMHTzX7Lg3BvUnDWxXusI4EViFDJwDczsE85QVsBIgnNcuIhS2itaa8rWWVL1GSfEoSH1dHCitt
ir5rY72tywE6TS/WUI/YCuZ9CshF4crdRBLyQkEybMCHtriWfLN+idVRMI6zgFkOrfiiIueTroGQ
o/x1w3R+lcPuXLoJSPVR2cEKiuNSy8RRdu2jObbXE2A5yiGn1IUlFHZ0lnyBkoRsbzd5lABIxGR/
IyZhK5poCxnEVx63Ne0VqfkVloKXqR1wV0CU0wKM1Z0re7LMiS7R23JJKxRDQVAoqIJTjXm/IqLG
iy+MYnroRue6ctS0MtJyn9TT3hrTGzI7gPeDUSz7PaRo0uIGYwPidttE2npU5jZBPGmntBzd8Tsr
zpvSor86urVYZqWgApmNFoeNKavNbpU5c2U9OahWkdld3idJpZZObH+KhU5cfCOIM1M+swKbeq2f
6asmkt+kkVaLKMLoM6XtTe75n5xxqlbaMIK1i5mZYJ+di4ywRKnGkVx7SuNOrmEYtcvcy4A9ABax
HMCfuXaKhuE5mpwN+RTGSq/n+DvLeMpL/YpSiVqSepvr5sqdWHt6zfQSAluh+WfuCWQnL7WlqVJp
E77qmuD6UasuzUSPVyhCCjSu1rVea7DB7DReKgM+mvnZ7OTV2CD8UTanapKlkKeSmEinsLrqXS3f
6INRI6hXCoWmwjVTmFe2xjoir8sIMaiJ4N/hliDc71pLYnohrVcttwBw2oUFh8m7StR0ozceK2RU
0AvfIT7H1AroQm2Ak5WgAwr/+jIIKzSakdatRwhWpUM+b6i6iyEMo+VkEUXeF0fTiO7bifRdO7eB
NeSvOaXkAJ1s02XfZRy/Wg3wvX7KYb0yswA3WW+SjM9YqObBUdZTZZQIDOp6YX8Sp0ijGR14cw4l
tr4Bi/IiMjUOMAg3YnGJOo/bgyc3RdKUK72HLq4ASU2m84yKI1i0lU28nQPZq+oUw67hrAgklItq
bI9WLADy6ZDUDPIcyLA41aWyVhGdz4VR9YeuYFwqlbvPzKje4ubFvqtP+6bqvuUMgHE5RjftWJ8g
oSCGjkIYwRWUdAjNw+H8qIl0HM9etwcjQvpjLbb9FJSHcrCKQ+SyzKXOaBtlSUCM0JCChAcvByFb
6YQ1eIDPVoVOzVjGOfTZoD7ILqhRGTQBSCqbEvz5yS62qgNAVki2vdzSu6kOhlZTUSz1aqV7SXUw
Wd8gWe9Lc9vp3aU7v2ElxvLgkgp1wE5nc5XKBd4lCuOFIDNw3oswG/KN5cYgv3C2xMEQHRzW7os8
ashfxSbH7SrQV6meNMDqYoG8b5Z91HCpVSSviiQhtgmLYuNnX1VQgh8N4IxmqisO3XwQkpjmArpY
gIy+1h1CG8d0MUL2odmOQ6zfZzKglsOYudBYBF7IGjag5TTaSnrdbiyRjfQAzMAWms3h/IW+4MZt
TG9HsMJ6aLJoX7e2QKIGPGuZhvT/q1rmh8jWHmvN7zfN/N35KZbgxyiHUjrV2SEi+ewwoYk9yGF6
kjaTJatDWEYhioQsx6nwY01tsYjno1w1DdkX5ZQf2Lx8P/lc821m7UFrod/R00Mb1OkhmR8ZfUi6
Ydgiy+4+S+UXG77zL85fisklaSE3HvI0QPlcQ9E7Px+nHrfK88PejteU6dxdlY+AShIYgedHXjhh
xndYBWGfa4TR76JSbd26EgBd6+oxLJth8+NbLfTSA6dUtxQE66KkYJWHsT3VopgIPr6Mmh0dhuIx
LYLsx9OyFRLkbwy7dCrTnIRnckjshsCOrOu0i7pKvkJ38Nc0M+SF1amU+7i6shJvIGa4IbFoK/Na
LplN93Q8GdcMl9MnbS1tZ/CJ4xOMkp3BCm5t9ti7plRbIbSXlykVq8t0IE4g9vRyU8FG5iJPEGw0
br0JgKtKwz9Q5Jt9d3W9rPN97FT6xvZtFteWBEiA871PpFwIeg8aSSDUj/Vvfaf1S6Plxjrq3sto
/i97Z7Ibt9Zm2XepORPsm0FNghGMvpMly/aEcCOz7w7Jw0M+fS3qVtafWUChkPPEvQiosWRZwTj8
mr3XHiLlp2pXxBlX01CHIjBSAEorvAEqOJSOzzeXzG768ycLyP38KPrsFSr0n0lETmcAr4sZVWiz
sVt0HYrk+o3+4Tp9frXujj6uus8Pfz58fvvPt/TJAqQY4In4fPefv+efx88vbTSQ0NWoCWz76w/2
+afazx/3881/3sfpuMXuhjPw//xs6vOH//z0Pz+JM5fvn4ykz+/7rz+Y4hXYKWW/N6aEKPb52UJz
Dj2wciRxgBtq4klPn2+V61v/evfzrc+P/V9/DilHGSHLBw7P138+TImA5POvr/WS3ok6ld4/PwQI
YtmJqvnVDzWtsh/jEIW+D5OMd//1sOQ00s3S8Wx/vvkZMmsHipy40jo1sGEPaQf4Lpi6eEuW4UXq
mn1FQ+lu28Uh+WfIq72qjHjbKs/f6OsuUOWzHSKO+6tyA5ttYjhhVrm/uRFhLuNw3hciPWJXWyDZ
j9ZjmI0+KiEiXGEFhVnLkruqGM6IHkuF3aK6nxBYmcX0Qfazvgeoz/qU5D+A5trItjfTf/m0LveU
UQd99pfK+07Flm4FB/mmqxYP+ygkYd3m7HGL8qNXAwFZ5hPBCrJPlZXbOI3fGyb2YEEXLSJc7Efg
PRxDjxrV/YoVqTag4scdoQV0/zHBvjkt3YgjPJduhvUzO6Zicfd64HypB8RF9dIdaK0ey2xFWSBX
YD2Id5hKe8sYLqUogYDiAQ4D1H6WG2NfBfxuTSyBsybYComZUXpY5quy+5V9mWT3hA+LX8qyqJ+S
ByTGh5k3fwcStKoK/wn3zw8YfqCxBhoP3xq2srdP+dKtNHi2CAqFBY0dwyJmLEzEoNcbA02pJndG
A4CqstrvaryPev0SFx1RTgkGLIaRwcOTzS9QLOmu8Ls/bTK+akM370Z9IhC7VuckT7FiRFolAMv6
qyxxtLf4UsQOfOLea+rgnAi0CRm1kQEA/jCaH24dG4dUvqXIt14Sg3KmzeKLhj7lbMzHWTaokSz9
AmWy3RVBjmF7bLKt3lUQ0LPM4PZ8y9s/jZ2oHWDsPDKcBFKn05ThkmHwkLr09kEicJNiFS7nhExC
kmnMXhSMtYzipmkiOfTx8oHGsbh5dgsNRvjnSuLsnR05PS2EZ1nVvmtl2589AiLYdYxUO9itrmXW
HkBz6ce5yLB1VV81foSzw+gDq6dkDUgA7m4hTChqvDw+9Gb7k+5WbtnhNPvEM+UdYqU+UvLVMDz2
7TgkYa08sZWsNxGkd2wUK4+GEEobCEic5ILpAJ/IXmlo5n3GmoiQb6xJsXyiYyISJ6A2QGpwdoX7
Jk08agWGFA2UI8bOfKy044KgPsxUbR8rt24v2JW5E1UtdXDByJZYGWJ7phJVVPodDzp3+MXKtlYu
xGVgPtT7KLPg2IqwhQO/8yf/mzLa8kQwWjOKexfv81jk4eKYtzFhwtArLTsUenPTDdQf0gHSDluJ
sPdZEgfq9MEe7WuwTQv7x1TqwM1tkMlpRr2PyQxUEuWvkb1bCnEp0cvONm9onNKGIlVAiQ4BV0Wa
VvZMP7IWthkcgWWuicpsx4djlkTt8k3AOebHcew3tt5PXDWlT350Qwfpm7fSZC0MMZbSHgAH/DUO
5lL/uWrAWmIeco3fDn0dE/1y+VuzStaa7LvWtH/HSdmn0cBERyXv7isXuRbm3ChxwPqjO8SipQZz
h/Pnd0pUnqqdbkfJ3WzTLPCu6ZTC27UyCPE1ck5HsJNm7ndB5+RvWwTb3DrtOLLJNziIpln2+ZAV
29ic/mRZMz85ARHCSIAAolOkgBc5kdoT4dpiqdyjRjdnoPg+V/TuCeEJZ0NSgFm6+dXWqjiq8LUc
AXY4lEBacJhlfO6Ib94mpJ5+IU3gT+xcm/bW5+xxNAmPmDoif4CdDq5pY4UVmQ9bQ1S8tNdX0WTB
Ie2UcfcSQRMXyIodpbd3yZXbNBTK1259AESR2ozm6sE7DR5IKg2Ueh+0ZH99PpicjYMV/I27lAKL
JcROh5if0W8yS917XXppamQqTpaH0KF3HitAhoPAGACHjuce4fyZhlJtTZ/9RZXEokFBlzFc56Ra
q0lz74jkGAgmK2ZWoUfQVvp9MoFS9A7uXGuRyLrjEI+kg9Q/bSM3gDS0GWtyaJVfe1m7xNX3rIVV
HI6pn8LvEgkyV05rbc4ZDEE3tPXx51wv6dGLJd+rCrU46HfcV8wdH935bdbu2pEQGL8PMki8Q3nO
rKLZ1GkWuVnS/54q+dvUVZjBldjUOuwmoWryVNz5ozEtUFLWfi5ml1ko6FqhtRdUzntJBfswzAQO
QkLUCdLNjTlaqGvE8i0zEzvKs/p9GfJrGrPUSKYq37PL0bjcMHpUY3NImHpFKK9IDO9jTlloCUQx
2sl3ho1OSHGLdgf8u6ZgFS9uIM51sQ+Eua8Hc0Wq8MoM+J4Wx+O949c3p3fK1ClqgVNscEPlYVWs
Bsn8jZE35qMgGmvrHix+gLLWKxmpZ2XotdMNillPxRD4u6laeyySCk5BqYWeNqpH2p8HACbQY/x7
QQWYlJp4Cqv9nRUwfQOb3FJV9N+KLs/2M8OXqBll5DA121EnJ9hBEcaJufUj0j+uqU0X0iRZODVT
cfZYppOxaxvbJCHoYxISr7wydzOT+tBB/XzvA24uFmGUS4J+Lu9SbrFUD7LNjN38HUtH9SJZIOHI
rO3Qq+s6bBh5RY2NgM0footCI36USfFnMhICdQzXhmNRsOAprV9lGZh7exKcscy6DoYgMmbwYP6z
UDsyl5mPziiKcy88uB5tfAT+gF3SV780J7DO3ZAHFxUESVSiqUSNZbJsUwEJEuj+bowC9EtRdqEx
xvmjs+lh49m8G0GjfPA1Tf54EjgDT5z16oHoO3iQxB0uG8dV5gHnlnhY8YsUVvWlLZNtmSfmA41C
/QVtPCh8ACFbY/wuxrh9dfJ8vKo0+87LrXsd/JGy3klrqNt/TdIVvmWj7M56q6lQX99FGVdtB9cs
TpZs1DEtmTF0XhJNajL+all59knEEIHaSpISvpFzDECc1WCSkmBuzY26Q8ER2BsGegJGSU4Mg9w0
u4ms4Wm5W/yaN05uV8cSt2Y48432gVZGc5f+cJQ8lrkvn62bJjd2prdBtdVrVo4HRlAGcrTyLyQi
SUicSCK7An0z3KE41Jdu+sVAor8WOTatoURamdbBKa9GG3qGBUUnI1jF6EdeXTr2DW2U55xlFoyM
ZF8h6mG3Rdk5d1D/AkmGGtXjrk7i7GC1Lkc7ZYrDhXvSzd8ZzmtnlpA9ysTYEbRKgxsPP0yrublm
1dwcg3FhDEfm6PQLGSR1pDLMSsUMrq5N3YfMnb09YypnaXuQw/Ti2M5wm3MB2sE0ZNQ2s4lnnrtr
7HhHtHvp3tL14FJ21LBT/Y3UXIy8DC9RVQaHqjV/eYNuHQMyOpTFGMFSFpCgUez1eZSnkn3TxupT
mnjfvlQq+cBax0DU86ZdQUbDrqwJMdUb9wjVuY4SMuGQ+Ltj6CU2N9x4LpknKPtgNZEHTWnDHiW/
S05dIzOcZ5Y5wCehhm+qNrcjs2YiorECQ2gy79zMtkJ96sfDIsr4iJTnuKSluS39NdqJk2ISbmQx
qto6jd4eRUFoiBvPX8nDBMiPY2FTwTXcpqoKotoXZaj6rP1ilNWudxkpN6hb9gRdAAaPgwzASsW5
xXh8Y3b9vPVYvBl6f+REgva2uOBohUxffJiTOrLq3gk+DDuWR0l2jdNbzmaYIeaTJ9XCD/G5vdgw
mxKf26heEbZi2pCJCo0gq7HTCbsBK7WssKHcBHGvnOwH6S3V0faDH8kUy6twdkaap49EYRYpR586
ydUriguPiUpLd0dHKw46Ym1LdfVlmk8Ip2n8cjI4vdQReyvL9ogwUZy76hgXAvcnEY7RVAfFdioe
ed55N9G55Ezr6k3vwzgX2ruh2Mp44pnPXRxplvo9Uyte6obGk+Haxc/jZQcmr9nzxMQHQZ5MAwwL
ZzThLNOf2KvddyP/3c4VYVqOmi9EW/tHQaKBiYSZm3qRXlNyGEPDrt+qWvXXeCiMFzm9tgWhRjGy
hGua+8WtGjhJGOXvCwQnzyodGQ+VmXuV5c3x6eUSH9U0/BriH6t+eMZUMH/nUng3LZuZYDuIV10L
1aivcf22jBekE4uNVy24idaH3k6GSHiLt6FsDG6B/mTtdYGbdUhEQ57Tsry26ZBfWFHML8JeQm3R
6DU+neqO/a3rF//5+cDY7pAX5kdLKtiuBwKICNXLQmp3zEDJ/LrEOTmvri1fbKmfUjP9MTEmZmot
2dCkqNI8LeivyxhX9AWkQqEG4tdq1eRDFDBqPEJFu2lkx76UFrQQtM8gHPyV39MylYvFw1y2owOE
1wzImrLmnefqdTSmAJSstN8Nhb+cIYCLXWbqxGTrzDx1TbLOcVg3d066N+Z4ehboRiaWlF2u/Ave
UXUKEsTbWTt9AKHv2Bkt9g60gjo5NKxNlvVbmXbYaqvE2I6kdUcGISqTcS7KpP1SO1nYoZbCtHSZ
S/wfVp1GwmljOBEO9XucBuGgxckl8+tHkVrZATTPOgEladNqv7F85xQh7z5SeV5tXZArd6uZh5D9
SB6ZZTzu6jEXYTqzDDKcX2hRtaNDKsteGcTUrgPfzwdNTEHYKn4xbZNVz4oQADgpxqvkFU+oMCTn
YtTlac7873WcfGiYNx/AvZBK1u0RMRXk49iaKBnJulyKqtrOEwmajTDZHHducqyGRIWi6hKQWGN3
cNopY/zP5G6e17ScdN3xZ+yenWjI434/TFSHXeZ/W3owO0ABNos1ibMi3IClSP0NY+zAJREQEaAZ
v2Zbp/6dy+k00BPvc8PvtrlbPc1lFLdKZuoex815nuFtzZXlRPDVvX09FfpWurDk4Oq9z71mcEiW
/Q7UXhrGfk4plE8eOVmivDvJz8D823kStlEzoetzy+8NOTVIvFX+nbk6wRhcYpPtHmmsXU5vDH9T
anVIBiwRpdX0Whm5uAIZW5wq24/uQNIr5+gRCwzTgX0xyOyAx/61TtN2GwemFU7eRO0x+C48BHKR
8gIi7UACww0oVOV9+CNxbWkXw19y5lcbivRxHMaNr/eIFUxEyFVNikc7DPQdPjqBEcEbUpvB2WSa
m7CuXf64NirchuU43WPbcI8D5NAQnc5+AuE7ZhDIaW0U56XAsOAhWacrKoYCUQ4iPOZaxK0wr4DN
JwixLTLjZxfvelJSQpweB3sggbBsAW7EQXNo7blBaEAoW4vOdF/GC+HBbbsleafeFO12IjKYeMu9
azf230k/4h+B5KJvnDizHpphyFPcaYdGL3dFyeDKVMx/3Hi8ikr7rir1OzGZhVQjeIp6mRWYGZs4
S22+L9ILrq1GJq7RDP4WNVXFQpMlagc5rrbMbMf9fn3p1iFoGRFZ6lvemJQp3qkbKs57u9sKt+u4
1XsJBMgcmhXlVDZPkPNrdRgsHPJubCK5ZCRDLYG+jnyKoWGbWzU5AVx5+q0bNSa1zPhpUtHztDOt
nPJvpVjmU6sX+yKevXPiRIbRox3X+ppcboZfphMMoIBIVBqa2trHIia6k3vUqXGGP8zD9b1vdUBO
rHTaTSzZyqL5yZrM3c+JxVhLw1pDFbRLzNTaZK5+rkgl2ChrjF86hkuzYl874l44a5LMK1UPL12R
QhkoEuQQJOB8GeqfnmmX0O3Y9w3VbKwIGecwrn29xmBNDpl1mLH3ErqNa8FhFI7nFu6v1lE5Vt57
Sj4J48W23ndEtmy7liykKlZexGl45slS+BoIUEHmYd1lbZyw35E3ZhOXxTnLZYiNbIMRyg7TtLcu
gOqWYzVVj8Abmktdw6QTvRA3z6PmdAd14RBeNiougnuZMQfJmK1leedsVD+8UkERH1pbiGXS/mj5
Zr618fKz/Ex2ySCC/aJXyCnIlekab6tVnbiN3kKoFOtDJlLeyTDLamuPzUxPzS9uamfaf1eLGXka
ryQ2DSdOuJM9uwWmm+nnOJlGmOeNFvYW4710ZxMLtTM7yrekMX6l5VCy5aj/9DTte9XWcag1H3XR
pxckdn7kOfmfyVlHXcAkDzmWe8efmi0UJujAfvzLNOt7nH/ObRlkzyZ7sp5E+MvIVQ1V2T0adeqE
KmD/UjVlHyZDC+/NySlksRaCcaltztnqgz0vTVZF+RIvOfdtybDI13IGC626WsMPZhjA6bLi3ZuO
8yC8U2EMBnkyOc+O37EVTatuh4H/FCzWT+HlepTpKVzI1iWoqzHI2JPjsatzEqEFRwl15LOO/xqe
aJ667cyoIXwQgW2e792EV6YXgAqyOTcCuo02wDaSECGKSJJw2XL6PpQiOyfD/GxrL0xE115KnAVh
7jZsCBf6Yb9HhjXBrUka6oGsZBg0F/bv2GBEYxcDzzKgRZLV5cZ1FIRrGVgnx9d+lRiJdTytESNH
7gdy9s/K4p9nK9/FPwIZtYptsU1YOd6JtDlYHpIuJrTJ1u5ia++xbClSl8wrv9lMs9EcfQ1oXM7Y
L5L2d33W/HOnhgAD65QdCZhuGLJYGieOphEFSqDSZEKl0syeF3Ip3slIm04Y+5p9u+hu2LB+UrbL
Qt/qWlQkBEem9hCcPx9AR/5pma0x+8u6iOFFdmQn84j91r6kwvpFTan/LoX9dIhNuqVz50dGml09
CXWoy6SxYyQkI8CkvJ5Hmye4j0t6TRd2WJm950FzW6ZRERPkXPN2XY8NyeuAnJWCqcxPZl0du4LY
1gQG7LFWztOqgeCZHYfWUnSs90JuGWlCzhA6j98D5doo/Pe4FBTnk1XsVWEXYRVoijrAesu9+lCN
/U+z6YvXlpEQAd0DCg9pdbdqFK8UVcQP6hVSAgiiNTXSnA7WUQaCBDRSjWKvoE1r054TabJDWTAw
nX0M9l08b9LBTE9C5y46qpjesHMwmBOqejIWXBhGkp86gAYXJHPRKmTfEbPjP4l5k6GmWj2a5+CH
h3At1N0E47jCe4B1awzLZjh0ZmOd1ZyQq0UvNuSM3wqwCAwaSDcUFj3N0ujXYDG4D3rtvkrYxcwF
oG5GY97VDYp9T6JbNeIv5zmOX25lXLpRHozmzu54lfetyYQmreNrpauDruzgVFJLH2WJy9xte/RO
ZnlLZakdVBLxc9CXa/nL3HikqMg5vQVYBtMc/4SZGOW+Yk/JCkr1x6W1aZW1a970pKatdDkigFty
lIYpIjTPII0rJmuWvq1T7reS18qjMmYQZn16rFFQ3atWu1WzkMfRLfpbkCSgD9q0vE68LlNLGSen
ApXbqRgQAlq4tLilgz2GfelklyJueXrkYO5FXXJa1Xoefh78vqSb9LSWJI7BNI/cO27ZTKmod+2j
SfK7ZTL0XWy5LbVcEtHFEgtELwd52+qHthivTOXJm+yES6Yry4lUmF+amholnhAfyYLNkMyMX3Xe
1o/M63ey6ezvPoOWECsQPxL+jl3dVdZXHcq+/BjawX7tLH14+PnwWvfop+iHQaRZSfnVKdOPxnXl
R9Mw33PmYEOMU3pwNFrhbJkvUnOtY2+qgoQZe78Eqv3ObbBGg2jmkLua9DRagun4OHu3tEBTEidN
FSo5bhOjK48aq/Q4M1/7LHhJq4WLSKc7nxsLvK/EIYiS07oNgvtHnA/OXbaLDFNABA2jvHu3PszQ
+nHLCvWw1QR5fdLttwXV+CadvuKTC9YeF6zGVD7m1lKHXrV/q7boQj/3OpemH0GRPasHYW/JTeh6
xbrhpY7pfBndeGeHOefWx8zA+B7MtKmDt9aS0dvSWjvHrhcZJgC8bUtL3S/Q0uYUtejgGhgKA02d
OWn4eJPih+EYd9zJ2h7bZhqZApEbx/0Pz1gcKvJmOGbNlGyHTBQ7wvNcHFQpsDq8Tl+Kavnbcn1n
vqxf7WC0CDyVFF68lhdd6vdJcfzkHoRsfZnwP2ZFc63EKmyxSV+hEo3PlWjZshATh6GxuJnGJREs
t5vBqhCQBM+hTJr75DbiVEiuOhxD/dl3Y/0q7bq/gTs76l3zxXI0xs84c46+EBQ0gxOaHhWXESTW
m5qDF4b9w0n66dbGIrCZmyT+gkb4qz35gB2Lrjh30LCfZs8LvrGCbOtZ4J5npnnXIG8Y/pkYdFVq
Vhd2tGsqoDxUgTFHYz6YTwIdV1Ows+3W0EflJv1t1PWrwZmx7cfG3JXrXUQrGd26SYbyDm3TxALL
KZeGueA4vCRaoz+D9NS7e8xW5e+C8VToKr1/9PLRDIR7lpgLaDwL4xvCRAzchiBkgTXDO/2inK5x
a/vfrXxo2P5wUzQY/1AdemyXYM8xsxx/1ipHurhGmZKV/YOOQD+bgntCkFk70M03j+i584CenGeF
w6koZfqYFDxXn1rPBo15+XzwWVCB3BifOffvBzaIJynqG4i5zsnOe1REuZGd5Rx44dDhN+od4lfj
ZOKq5SEZ6Le1ZZoO5TjupSyMYxc4+UuMMM7Vu53HubjmfYIxZ4BxmN1kYiRTnSYNW2AbWMlXkTF2
Tao+vvCs1zgYOwbQdlH/KEEis1T1smdVj+a+Zzv6ld02Mr0nkz3XLu5mheCuGk6t77Vfq3HtnqEL
CHnQsA1dybN+i1lo/m2sjlug5zzckUmf7HW+a+xbN7ZCzwJeI7DbeN7NUKK2zVjdwNZm1E+06E3R
6ledWf9KafwyIFDm91pn72nHeKfz8YtNs4hsY7boaI3QoQiVlWyvbVHC3kaVyR4q4BDOAUWLyv3p
J26zT135xdSSu0gR3I5Frfax29O0xfw1wi6fzuz7Z/b0DZvgKWdOUsYHIilG/HqzfE64SyZ8B99c
weCzKLKngduQRYnpbnhN4vKIj7j/Irc3CRvHp+DGu6JhNvX5kDuGd7MTW79CY9omW4190LfS7tbo
GC54o6j1b4MA3ymr1D9bE/K+kXiMfanJ6tpmOdptxxnfUi5uhr3FV8RU+Z7xIS3VknjHtk8gJU5B
+2tmRTRnhn5Jc9AHrR84J9Na1iBGGJFWz6reqqzfPlKhN0LoTKoBpws9Dx6m3k7qBXB+c9aG+EMx
DnrJ4nyJWrJs4Yuv86oajWndpiSZru+6hMlc/Pmv52lKbS0LZSdQGSOEcEde9bC6DrLcenMWQjEz
U1qnnmCVt87Q//e7bsv9DloceZulHA96gyy8rFV1nKcZs0CV/JhHK3sr25egDZqv0oyTl8ma0Fzk
+TOYUu0O+GDfpvErU5350ltBijwv8J4FwSpfjc9dxKjak4xrgj579zUtl8sQOB7jlGJ+LRombZjM
zqJEhEGbY50nD0tUEoju2xKzwsJc0J7wZsq9EMwcAtRsgAXGICpGWmgHEXa9yssXR6h9X5E+nE1l
fXNmfJC1xSZ3Rmq+k4AFI7a7KCqdvrmZTfWXUYO/74ghIGt2so5U5LwkKDbIrWTBH88axwyVbqgP
pIiPAb0stfV8dSn4w7aZJPWdZhwCwx7ucqHlbUm4+TqzexhGf3zhB/s7CxFsF+Qhu7FIp0ONDG0j
SFW7IPsedmw1WbDGwr0XKIp94tvlGJ9lQsFb9eNfnk4GhEnfcyGNVlRXxXorNqwHna79oK0csfw4
50pz1G5QDcDb99mpitcu0cQr9VuyATSa7p2W+miq6bGnZVhuDpx4ZuXe+2jp4xsSW1pcr5qfrHaM
G2E927Hw8isWDocN5PxDuINx/XzQpMGyBw8k8ws+xprsIDribAlfOvNclSfUesZL7JyycSyebR9b
57hSnGkGbY3rWa+L8WUINPPd+F32481XQfI11czkDlHkXblBuy0dr8Hflk73T+R95S8XHLBxcAJ5
A6B0YW4Q1TMl6oLxlTVxrUd9J/pPosFZLxbuylY/hMQXmI/RLn/mAdpLlbfWOzqpFJHdl0HSkeSu
AZHbkuKa9vXds6V2p2FABJSCZm+WXJyNRDv1Lc880JR3dzHGgy2JwSs8+Z3OwjhiHLPOjOySg1JG
RXY7nhlRLvUuQAfK4KSwXUWrmno7M4k7MOAm2b6z+JoyFSeuqf5Z2mb6towPd0hJL4idabf044ds
h5e5NfytspvpCqniJBvLAR6XvCVBp5/HaiCQY9aWLfcJfz+ZtvzHcPnfsTT/P6IpRkfMrf9voun+
A73BfyaBr+ZIvuZfRFOf0Bcy0HUT8Ydt4Rf+d6ap828uYD7OEbYeK5KST/070xTbet+MQ/o//4el
/xvkIht2KaQ3OD3mfwlhCq8Cb+5/YCbY+Fdd/nPIAbZtOGqrQf4/gBoCk0uEuMPywLzso8m7Ct0R
YO/uL3RIcjZMGGZB8ZZV3UVHAD+vSnh/1cSXi3Elip2xFnmsCQA6GmEU9OWqpfdNPTlMWt6GVbxm
twTmxli19/1kPP1Ru+HKXEclvAIIavorZr3d4s7/WJDw664WnHNLZlGZsgdvchtpGIr/ftX+G6sL
QK1+AIExwFodAuXqFZhW18Cy+gcsjASV+W3CVjCs/gJSsZEXNs6j1VD747Gh2LL6qwYeJxKrQ4Gv
lMjxAE9PwHvw8mobolD+MFFI4CtbOEYOqZ5hDSEfpW7sH8bqhXBXVwQ71WjO9Z92mT7iEgFKvxoo
MFLMq6OiWL0VLSYLydgrKwAie0a9A7MG59VzDDZzDHjzNP1CHfTsiMGGsNLgHcTIAbKQESzODn31
eAyr24P9+8JPiQFkdYI47du4OkOW4tysThEby0i1ekeW1UVSrn4S5sR2GCTjtEVA9tRQrtiYT3JM
KNCV9wWREia3kgyTyrS6VdLVt2JhYOF/EztL4TIJXzq05cay5Xf10DG++KsDBsnlyV09MYAd5E6s
Pplpdcx07MJHgaLMc1PU06jDsNOqDRrHP+xBiJbRUCDE20E7NToqFWw5DvacAJsOOLX3OvG5Hsge
G53fhceYUxvaO0qqLajrh4fhJ8b402IAykho3rqrJwh/t6C/d9lzjc9l9Q3llf8yDfZ3jewIWzR7
y76Yw/inXbPIhxHGTn7BJ4jEH0MSobYsXLAoVWyn7NWzhClgE89ir6HaHDA1+V5KSjQ2JxO7E96h
vU1nKDvsNRaGqAZj1FDb+UYpJBkIBpLzFMw7cF+EBK+OKh9rlVw9Vi5mK2c1xejzb8v5mEc09CrV
gx2Ygo1BhYnEjN96WeAD8QycXq3dgqHnJRNP5RUMI8u0MSZtpmao1zsugUbN/JKnJDln5NJfRz0/
2sU8wm+Eyl50Bw6W6glwZUDDDPpSvSrJKFfL59DqGZkzpImPThB/WwZEPf6MG0Yh9O0Q6Pm5Zp99
U12ltBAHa5B9csKeFw9hjpUghmWlqOHOxu+mAecl4vHUgfLYk4gT7PSRy3eO+9feH9Njmnbzth6n
H2DH46TeFUPnh3nHlDV1m2tf6D+IAgqObMbecmUZm8xzmVcxCZuW5ZJr2aVpuHYVY31YLsv3VKLm
S6W41IM9R32sQleb5nDA/N0UiCAxt5BQqsZDHOO3ijmlotHrn9LP9IPxR5tBAgxF4uBAUi5Wlk7i
bGT3DaXqXA/rP7pVD7/OJzzCUob8gUPCbPqgEXnFnCXYT4ahbfWx90OCFJPQLro2pMJaXhlGchml
vzLEfmwxuy9q9os7nCLGfkF5Ep7TUjHJjs/hLMjZ7bEI0zbU+l3ket8KcJs3zOrbkp0prbdzEU7y
mzxdLKSN+RU5kktwEL/YdCQYpEswqPCqgBJps1H0ESlGFau+uWqQ1ctuQknnN1tltt/L0XMiW7PH
c8muSzRmuKjf9lJlr44qtkCkMPZOskI6QRtsK7fbQYRbJdneZdKgdqG45t+zGjS14qx5Z9JUqqha
0A4IsesMF7O4DK75ID2+2sTPt+7qmPCQ90W7IAr3K1YKb0vQYyTXPV9vFpEiT+ulSYxjgjBtp7dl
Twvklmit4bx3qEhRzXQEGBmHPqnfkLLEEb303nJVcwbfdbTT7Ac3UIxUS/ySTdUGwJZ6QpvcposV
MNNS4jLZPd6SBTmvttTV16FmlaSra4459G4QSBb6Qfy7yjX+flFsMW+kjCp+aTmaQtkzWXUd4YS+
YbyZff61wqYW9XV2po5GeZYhxQn0qdxVenv3uQxMgHDQPWDngC8/OJkk71LW5q534GGZ84jDJsEe
EMcDQ1+93WTp9//F3nksR66t2flVFD3HDfgNDHqS3mfSmwmiWGTBAxvePL2+nedKt/so1JLmmuRJ
kqdoMmF+s9a3NNiEtwkzSTTptsplIiPd93JY9+NHJLoSMl342k/tYfBjsUDlMOG89aKlY3jxqjW1
R2duEramOuqx6hHbXbf03WZ4t81mvqBpeOxLpziMLb+qEQUslsUQrQxPuRSbeH4pNf3m4WQ64oVF
ajtW+Vb686pM5ogRVz++R9I4c0NraNqs+DDJG+Gb2ZpdhoHJJGiOLg1Go3RJ6cyynMFXc43KvUkk
AlfSFLweJu8scX51ZhdjcaLLttr6w0HbrloSHaIs7x9hkqcubKIrSsiLGcp53TrMHRun/OJe477N
wn6ZzOes7ccjm5diXZj+E1FwbIq9+i2ds9+9RbWPnlesOJZ2szdvXNxW6HngpufOttbFd1OSpGW7
7nsSmfjdZHIZsNoc2G+0c7+NLOgSkw2ZPSQLu5TTfJQqD0DrH2Hdsq3K/KsXyX5l+WNCYBIbBY+b
cZZ36YWp45n1k0/pb5PyE6EhUZNMlD7as84JTQnffhAYlxIFohdblCoQnrzJ4oXFV4srldYUmzQJ
JTCPRGqhFpVoaR1Z+KvcrRnMJkRIpO1+StCgjPWwdUttG3BU7euZe2CvZfHFBR9Y9fW+mpVwgtuJ
CWb7OMYB1cnHfd+dlvJD97PuYqqHSa9+eUwHDDTQMAQY6qU4nzlpJcKypWvXEbZzjQA82BqsLiS6
mzLnlfHNcTnLnCQiI/lMtZ4LCYnm3JdAHIxeR6KVL9K1lUY1/ZK7hjDA1RKW5Za/IXoL69cu+tO0
n5MPj033G1pzUT2HwgTwga8xstgw1SAcylIZbiMjXNfp3IA6z9qddMP0aufbyRVIaYqQQm60wI9Q
iug6Y8YeMkk+jRrpyOUZyBRBSYJMrLQUv6KQBYkRqfeYvOxjhZ28zo5BiPfANhFamSGHptClsXZl
9kM55LNsrliXpB4MiZoXY04Mbpqz+VabRb9uLaddWZrWbdqWU8UGKlMD6m+ls0e1cgDO3/8xSWUx
xK5viujdzkdj6+axTfTbTI1FMOkiCHrcX04/rqkrg11sU2ebwSA3nSnrVVo0v8l8DXeWdOTORCyE
0mcXowOpOmc4Z8PFM9zpiATPe1CHDJMzB6jw41Cxbq/mtF5pLjp3F5PLGjHfAVgg96kudg++SYrh
RP5ZZ7ktQvyUYzYMz6Og1DfHYDtIN8MVC+llSkuUMJ7YyKkobnWRrFKveWAb1txysy6vLaYwmlxn
hzbr2bO65xS5NC4IyWLXqKqlHYmRJGsltPOTeVFmrb9m5WohI3LbresiWm86MuNrIb9QeKRHunn2
ljH/GzYffW1H6VqSOnD13c88agXhNWa2Ezn4/6gZ39GEnKbc/HCUWLsdomKZ9CkuHRTenh56uLS5
SffdTKR6UNhrKbkVsLM7kKJ3LXP4nP0kPhnPLg2Zp9t5Tq5hm616gx22U3fW0i/2I6WLlieEx/mP
adH/glK816IAd/4UnEEj/6AR3FXVa2X4X6Jm+1V0245NUTp4X8FQ/kQtDvj4w/e66xRD2+xpN15r
38HR+quPnb3GmmoMrX3s+JCfu6um2/sgIKgxaK/jOOzqSF+FAklMm2pniyKiIxDBYxhQk1jHwGPb
xt6y0pqtNtebVmu3rTu/OmOz0MrEXOlIslA0+/C4551tOY9Wg0jGE+LL6eaVF7ansZHgI1Y4T3oS
+Ez54OXuM3dakl7wKlF4Y81p3mBxbuouanHVB0flPEJbKXjFsYoWnXGWK+lUr+p/MplKAl/djVN5
aJPhsbKDk5c78aqwjafSqI+NiQwzJmgAEiV3Wss/ZhO8n8k7cGT/6Rx/HYYxxg8W4Gqehh5k2evd
RmYxaTT2xqvlU1uGb0P9QKAy9oP8uQ1vDtt+ZGA418NjZdk/rn1rLAtYBT+wshoCUuk7fIAgfN3p
WRrig36tbCgz/Fwa6kVqAHcT3OO1Ce+A/VRP4D97o9gMWmSugXwgjBpkvhBWsNC8YJ0P2H7QcKsT
hKVprhRSK3eKjyKO9yU5oF4UFstJxju4PCtajz3qAbIIdSaWs+1vHTRXsxmfc7tpf4NCiT30JUXq
v/bI28kG/Bib5n2oGwTqm9GofiFgfdGw+aePIjBMEi3lZnLG35o/7Wfvk6zZtyCKGBbnz8T7PCLe
+Gzs8aJRXcf5zPJdbu0x2smm/LIm/dabJqNfChZMAZ4bwWMHY1eM3jN2C2urheY71uWzO1m7xOj2
ef+Ut8pLJq8U9GsPA95isKalNMTaKbJnp8920VXW3FznADlObk1Y1lT8drGnI8uWocZ6OSmxtuJo
4mxI2g36R83Mb03AkSJNykNd0jwIp1o0o3/NDw41pSiZwdPpHW3yopdoD5xBW2iPvVQnpHmrOgXU
0BdQeEjqSQGdzGtpZAukEI+Mcnkx2vEJaPKzN+cn0cQHN+027Kc2TudchqJVY+GrDt2jNkXO6lwj
xby6VKJakM29cOMYZodzYjTw1mNOBt/BltJB9Wtbh7yJP7pUf0iKhZiUVsRtD4ljP7pa905Q0pGL
0LLvmx8Ag0dbK86+Gy+Tebzwl55s7tKjo5TI+eckrIs2eRfHrn7S8bk28luFogBPzCGcX1q92dYM
3qnvFrbn4epDz2kZN98NXzTR7GORrPzcP5QdRxoCeWq3TZKD2kJ2t83y/FaP3i5k4x8WqbcM7OmD
9N37JbPA9tZkzUej6Y+uR5Av7OIg3wEc+o33Yq271lOO/Xcayi8diSLZ5qu6b56xRUZpdvXRx+lk
ZrM6XLZ5vvfs+KEkAIuGkU1B8we40oPbBZ96tfC98VO01WvIBW5O3XXZus915n63EQ6U2fRe+tx+
QZr/7bfaF2qaQyHYxgbEH/r+KUGr7Q7I6fKtnoCaVQcLVoiPMsGr51G8RTZyY7ZJefQOjalocLBZ
ABLr3t6PVXi2S8AD/aAtxwGEwuxw2k95gz7XI8F2+mMOnHKi0t+KkflU6qgKWNFQjfe29V7y1Fk3
mn8ZKSYK6bwPVrXimrYMZX/pUmsts49OS34VvCeBnz51ZbTGt32a7BIehV9sO5LGNJ0e3emeuGAQ
96UZK02Oa18WB80db26KbDCPto1V7fR22iY0FhZhWahvnpIk2ie2sQ3N6dw5HNrMhJ3uNjLzx4sr
QeuLhJbIBI6exTvRV2tIVMwQtOao2Z/iwqDxSqSXuWQ4hoUtHuClAPyvcMzJDMZV2kXfNdrfqoc2
gZ2Ntt0GRTI6C4RVxyrrd4aHlcImm6vi6pqj1F46PjFv2vidZ8mrBK22DSGLIilEbYwOeYK9v6hS
7bnmtrkIcnmeavNQ6damNMTrLDmqJ4lWNdY3hPlgcXMvrf8gk+ohdVhsNLL4QJy2EUlN0zbfZpts
OYzhw6Q/Dj5DJ6vaxG795o/lQ2VBbXCSgs7UhtmV4VVGjkfKF3vUUNsxkSN5QOW4Mp3QE0aEoxzg
yrfNp1G6D+CeZ7CHRZxd8zbfu5q+NdrhWqhJvkPyPLBqI6U1GquVk77YQ/lSuPI4if7UWclqYnmQ
NMW7P83PSW482RK7TjWd5azliwHZ+8LC5rTIE1qi0mEtClFOFXpVMG9L2kDb3bVcTNwkWJmsMxnn
4GxaWqY4VXn7Hllw35F2jfajYw23WhTvUX7V4uKY2Nxx6f50KAPTgMwddU5nvRvANsHsoaZLKQ3c
TeUEhySq33HyPMtFBH0j5BrRj+LM6PGC0ZzTvmxeW8rzOm4I9w7PFMBUWkOK/BDSn/vg1EG7Vt+r
0KdTxJSimNxx2cbag+kSiVx+Q8lbJ9b9wMcLtaNw4l1hZTs49o9ORxsG3Z/GFIcCenc6l2vTn95S
Y3jo+es6bhRGcRzNfu3p1U+YEjUzmXBFnfmtrgqErQTszgElTn9zXcHrpkl8IaCjkihcinE8qfeL
PN6P3u1ffbP9zJvsgotkixd9S2g2xo1HU7KhRytkcj+uz8X0ndnhn5jU21bPfgXCiFHFYCr1rQ4P
Na2wPSfxKkD9oWpE9s3WinA4kiroolybqI7WIvtZE0/FEDwYZnuA5yJg+VQzFVb51NZPc8D2ejIW
mYa/TyDtMUeSCO0i2xnxpmGSjascabcDBH1TwFgGQEVuNNYV3PwbBipKc9+dA2PQ134xOCsa9KfE
/kQrcKVzpWDKSiq26SGb98IvntCjcbnq5/e6t3CTlXKLBGLtuMVV19wPFu3pYmz71WTl32kzHcbu
JwScxwX8NeuBc1mZZnLIZtvBwp43GsxNCZSF85uwRg2YK3Qexsaarh7Tv7+yXezCuOWMti9vZdOf
S47lQ+bQoKcja+e49w42qgaNFOUzU2equnJaD5W7EzPT7RJPRplQH4EK/ZO1xV36tmt8SKydRkLA
zPXTNaiMnKLZEMXo31pgVgxAuNQ1My7RihYe9G4YLHwHZ303FSFXtWlPB7DwVn3rCzrn1mOZ0DyN
pVmvUW9Ha6cJd52LZamJwmc6gq85sklobJJ63/WMzEM8GaJmK2t5CBDNCCI/xtbnxPVvgVGZ28G2
bu5gX5u6xBNmaa+Vn0HqC8PnWUO8FBSvgQMg2WlB/1tjp62itrJ3iYRImIESWdzDyrLChzaqACDI
bV0DKEg6NKgWMrzgLFEBHwIdKEAFct+qbffd0SzKH1o9bGXRIqhDbW1Xj46md6jgk3Zldj2RlwjD
81DPlnVDP+WZuKVh6iOY9PxtVTW8QvG0YczeXhaBFP7Kj6o9GE3rpcx+s2T4VQ8Xm/xg5JUvtSRj
uoi9XSF4CzH+6CZKOXSmdMiYkBz35AuHSkjtcFgi8v/ijWVooCIXUaKEZfIrkjlncN7tHQMoQysk
4HHgisskr/ZWVpGOoulrKH/TiYglwbvRAYls0BgFSfDpDJSnYYzwTmtqMDiCnnPkULJSJFyl2yOa
7KFLOGNIzpCbH50yfcq67CfpiRnK/Gbju/x6bJS5qbm3qB7/5J7H7e4NmR8dQDkvM+tFS+zXMsKi
BATnqVFHcl2zFmk9xQ01MDRncOfwx7WLMXQZbhSYLGtU4SkHW41Ed6Fs93kXrehUcaMpTSwOLOuZ
fI7XCEG7fQNhfBSyuMrCW6cGh6zTw+hoguED9fT3bG9dL98R+wdFRwsmqn98/tkPXCJ0wsmiM3xe
QYdY+HQsXuUAtklzpn1n2iCOqi9ucWcdutLS0Olw7XogxrXBu2HgC7B+G6gP7BuBg1+52awINqrQ
p3JhgiOEkL95pL9Gpt8ilRFqdCihYsAsQ81nfStvFa+PIgqCHIwpEnDXQ74rcrHSI21rk3PGyhvJ
doq0y9yPLB0QOG+HUTwjPPsIGrD2cbmYZbq3XWePZvolIDAJUTd4Yx+pO0fMZfA6Y8HCcGeCDwqG
8Zu2SiVl4chPsWmU6AmGDEClnhYfht/vvXlYDbrxOCTxtz7kS/iiT2FifZn1dE4gXqyAj/zWR2eX
esOrFdOUCLFmOvSiD9x9/Pq3Vr5ZvR3tA+68Tes2S5szmZE08E0GdhuOxgi6F38sdlK6iypNDg53
xSQgWygxtS8R6ocmkY/kLi4Zgiyifryw5HpzmRYuZnf8iaL6IWbqN3iP7FBWlR5sdK0GSDHXT+GY
PZt5dzVgiOhJ9FB22dFpA3kaWn3PhLmnS4QrwLy6YLvfLqXmHrDMsgpx6z3D6W+3DXbpGKLJgmca
o0zyh5YzwTxXffYrpL4nSsp5GNJhO/YIrPWBb2bsRxfgipt+OEH7ruvOtdWI3o3y7Akbdeom31Px
EyYMNArqRrtlnC6co8iNs+a7a9PSFsh+wgUI8UtNLhB/yLRD0PsL0/K4IGsVnz/ZqlJPsiWZZ08N
SGJ0w7/Q03Jl1GfqGJDG5EWqg/McDniBETQefd1AiSLlD9aHw8ROsZ7Ni11GD3ErPvzef1FJ5iR1
YcIoY2AzA8VI3awxitw8za4Xed2+hhUrRciZ1Qsa5Wsiem/p19HOnTMlmy5/sqLaG2Nxwyiwjo2W
rSypuqI1sKr7SIg1FNdMeyHFBrrAs6MeoAwMfz27f6ipD//2ub99+Ld/dv8Xf32/uNmmk8XqKVfG
EvcpTkoDJA0vYV2BNg8MYt7hWxSHgl0BK+b5sUhwzdgZACpTPdyf/evh/+JzI8uTbBEwFhFDnELW
C8vDFM3uCllABrelkAcPHc5fD/cPScFp92J+qfWub2GameUBwy/fAHomQMeIYE9Y0dmMYtWiL1G/
rj2inlnfn8pckIByfzq3xjWwvXETeDEXZT8f88P9AQvp/3jWAFF1AxxnmU96qKz2ntPx+95/zb+e
puqn3D+WU6sGdtgoJWBdSrj6MAJugNsx/PPh/rn7h/cvCC/sed//55cb9UxkUCO4XwxLKG6lzsyS
T0pSl8e+ZaMZywMbNHlobfh5eHlQGKRRdWCdWh3uz/71cP9cDjVr73dfnuxvgTZ8ZyQB790aMkjg
pScvZByHEPZrZn1zwXcxUQCgxYoHFKj2LoXpucgZvmVoJHuvYVZlDj9p6w10qTzAU4LWX4KuM6Zp
5fvAYGYuk5aDLDYfIXqlqRHsQ6+49rGcDrU9gRzQubhO/SWtR9AdjhiXCHc/RkfiEeAmSLcMxM55
0/spO/Q0Adg8yguSLNTPTT+t5xI5fwh2JEv/6KI6WKNnH/xumJBQzY9eMqQH0w7aY1SSrzlVX3US
Vbu+CECHsE1vhuLSVLK7tHblc0V1j2wZStwzYl06/V5UfYAt2+DHmOjqtZQ3s8yBDIVsLqlJBbcq
T2su5YQVNEdnaMN+3muD/mANRnPpnfpslKhGZvzn0kT6Sx2+eEF2nJ11VNJh0VqX3rSsCywBzn5r
JDHcvc6W/CPyNF7zT7oLNrJVXtjnOo5d5WS/xe3o7YVhBafUDKiAMJ9p46eB1HDpSfOnMdv8XJTU
7xCfzl1EycJ/E28MmBZMvKqpz/g3qrlS+82vYazxxlplcdWaubjO8R+CAxxkxzPCa6aLSa+n69bl
XYEPR4mrt3is07y4RELkF117Zrs0np05rFeRzFipMG4riJjd9AZ2fvpzcUayTpq1zfseF49mWAlG
WdV0cncEBv2xGBHMrNgWbuUTuGjOIfYBcqYmbkyUqvm8wodJyWgy7zck7WaUTxeM4Iup8MkNUr8J
uyeN7RzljaEjFQ6E123viuwSOvnSl3nNncjPYGGa79zv9B1jumcKkLWu3kQ2SihNWKjk7OT4v6KC
IyutXGt9/9xfX75/BSUlXviu5IU5zvGukFYGfzF/s3zvu3PnU4mLbUEiwBPcHEZo9QXy2iHRgpdx
hD03/nIr60fvkucpD88p2Rb00cdhNJ7jNswXrW284qquFpovP4UJgcOYmcpW8+Mw990xz6yVrenk
JFMpGi64cxYwO00sqyo7SCs+NQV1XlJhroZaGVtgNgW2mVjvnWUp+je7NHc9eTmQHU2Jhw6XcIRA
1g2oU1HJPlZhNi7J5LKXhUdKuG30zz73Km30HgYQwQwbpltF5AMDrQPtLRAGLMJe67wOwXD2pvRj
0GzKVBpP3W1uRo50xqgP2Y7VNmXJ6K8DB27JkDQo9Cx5zcW5ZY0KlrP3YcfUafwEd2sFSYAqXxCk
CO+4BXkgfw8VRZjI9c9OYuQRub8e0CauNOPoEd1EJrz1x6G3W1QGoYxOOD4GMVf+aSyZ9IXNEoPB
3nBvAapRgi3jjWaW43FIZ2855v1751qP9vw4K7BHVIe3TjOzU+Kj2cgA7ZhmupA9OuM4xuGqXXSY
F1wIMVDNZIBVvfYWSDavZlSw203LXe3MvwLwUzSu9SOJt0SqPjrOhSv+s9+SxY7b6mXCiKVN1qmq
DKTTjvvgGdFetvA4jRuYuIkhOTuL0ms/CxQfaelOm0nQ+nXjTyFLf486VrtpI1BS2bFS003zaCAK
JeZ9N0PoWjn0eWhAkus86zb2Y16GbEKBbZ70hIqyMfcdi7CxMLpF04ITLQu5NAjJWFg0OVZMHpJV
IoKV8HajeDiX4VFQxa3iRgfFlafo9UecOFZe/cDP+BJoMxcdu0odU822Tvwn/DzjLnJMvKKFYxyr
8FcfGeZb5zBwcZpDDpl+H3ejtcKO9WZol4r6TJYoUOy6+s4qg8t0fyhl9McgTGshdNzKdXbzKc56
s6czDtGKabGBkQvcTEkDrUXpMqu5A0fNfFClZGPpx8lhZWeKGE99jdK7JmQZC3HzK/FaJvUoxReB
Q1tG3tQi/PYatziCzUGqRvOzCF2rvI6MExbm5O2ECz2Pbrd4rBv5gmLqq7eTn6T7JoDO2fTmFKzc
Odxx3bVvOS8W7JGFCdF7M9Lxsw8YX+AuTavMnwSzs7bd/CIyr9tUjJdb18ZKWvnEybXj1YjGbl25
LB+rAF1gqhILnF8RqTUbh46St/sqkVd/BI7xU0Xz1Y1zE9BC7a2TsVkWbOgXdeTr63nQObdbZoWu
SdnM0COaZMhGs9NwQgT2KrIkoaSR3fH7NOOKgCJv4YbVA+G26Vozsb7iNjLXtZjWvka+Vg+qWsvm
Z21OwJtg6YOSd3HKNt6GuvEUOdTMJrCMJdqefilADWA4o37Lip9RS4dFk0y0w1zZGOm658RBolPi
5PBsbAYS5ZsPkN1papvdGdovJ/LWwqw/OzieW1fWD4xl/Z3lGdeYpVTtRI+ZgnpabCoI6gwf2Vnv
mAx5l1BgkG5aqe8T0iqgznX5zgeSsfYciHFlhserGYeDZXV/3Gp+zYkA5nu7B8LhT10wJa9Zd43s
5jsc++cK7QGFGhi8QQ/WdaBvuyS4MWUB3xRWTJ/xgXG1sYkZBDIWhMZXrY3DIjdUt1C5PyUT4AVF
6bAeFYkUIqmu0KS9gpSm0Epx1vMnwC+1C9tbxK0yDWeMJxTkNFa406rYp/xly7rFQzQpJKoW/hQN
iFSueRbwMHyhMffdTapQqmkEVDXydO9M/sLKUMBVXaFXSwVhJXh1YlUMmFUXDR43BWttFbZVKIAr
hDFKGHgfjFzJT7gwfcm2joK+6gr/WsGBxbWjHWyFhm1Q56/6Oy82V+hYoSCyqQLMpgosO5RvZJyR
jnv/jHqYFYbWjJ4thaUtdAC1sDWyo1tX3KpCCcC2g2T714doTra1DeYW4Ie9oclmuaiKP6C4o4Li
3p+5DJF3WBnWk0LsxneK7v3pXDNwzhVk11K03Rns7v3z9wewPiROQOflo3anw+tNFLi3UQjfSD2L
ofq6Cu87MU/lFCz2ukL/SgUBjhUOuLiTgVsXSLApwAWbChwsFEJYwBKeFFQ4UnhhLu7HSAGHeYNO
UnGI4YADI1ZY4gg+8f1TqUIWoywpllWrOMZDA9K4gm2MI8ffedCOTcU+vj/0CoU8SqDIAjoyNjhi
3WpE+4FCJw8KopwxBlllCqwc9mAcIS2HvOPoAYEvewrDDKRkINQFNDPmlfKItgQ+twI3Qzf4MkJw
jQVM5w62c6cgz1Lhnm0Ffk4VAhq5o77qFBY6V4BoR0eJFytotKXw0YT//KZtLTY5KtLjQHsCJobF
RVKrgFEA1My3WU8pKDWzBXls4VRngzS3xp1djSuyOvZ3oLV6lXGsQbVWuOsS7nWrANidwqUUDt5B
Q+GxxZ2Uff+kgJ7NIcUQPAaojXW5XnsKsi2gbacKu23ff2DMxA0gd6nQ3L16EcKRhUEHt7tSAO8a
kvf9d08U3Pv+jFAEseoU+ruBAY5PO36oe840o/5tKky4z843U+DwEoJ4q1DiOkzxyAYuXinMuDZ3
1zbnF4hxTpms4FdY7k+yaLwF7kg4tfDKKwUub+4I85ByboJqzgu9wfidnVlry5UH+BydUKgBQhce
0yR3DFdGECpMPpTBkD18XOvxxn6wH4OBWm/yK2ic7qcFaz1R0HVNbzYEWOIfVEB2U6HZBYz2u8b/
/9sh/k92CMt1yNr639shdr+GX3GM+aFo4f/sv//934y//sk/3RCGY//Dw3ngmBZyUKwH/7RCGK7+
D9N2bcM2PNsR9wTbf1ohTPMfporbwrEgbBYSHllw/7RGGN4/fGi+nm5acGD4ivH/4o0wLBVb9i9r
hO0TXkrIJ3c+l2A32/b+Zo3QXZ+hrROaT7pMtF02AafTspL0psI4pzF1W1bMxQKEy9FoO/vFm+FG
mH49HdIclERvzK8NcJ8VEOWBZZVOkMJsj4cWPhg6be2oI5mm4jDqbe83dNctlTDYnP3QseYuKgf3
nKcVJ7JunpFSbEit3wkbzfVE833Qg2xA8mUssUoxLTBZ5GF20nbgbpt1ODS7yRjdT4/mhiuQEMvM
V4wRb7B2ccuSaioGsbOKACsSutfbPKLn0F1wBGU0phuKpIeK6+hy1pFQgKFln9Yk3rntwvXcuC9V
Ea1Mv3mqynFnuwHgJa11jiFb9LELd3NikXmiRgIFFCN1xTHsJKM2d+qlHgchhhAgRYHoSTiw1d6l
H343tVwg04ZXl8iOWeLQbQfN/Wqd6Y2rdw2UUjyYdi2xU6hrKpCooUrzhwknKbITxStJfBvjdOw8
DhLESiXat8YL/jDRgLmR+uTUW64GbRq3SIxqEWPDKh1SdK4Y4NeIEoodHuFN0g8dAo3wDF+032NE
J+TDtQ9lOf65G9uHTnvXYv3WlOb8mINOw1LShE9FjBpLsDqNKlue+xpzpykze58U+h+EC8MRVv7v
pPXdSy0yRpQj8LlQb+E3QDCrGM6BS4qKrSxFRfHMjvA/nHO3v47Y/1Z0+a2Mi7b5939zVYjl3w5k
lY3IyQE/0DO8v+VB52zYab8b96moaOn1oNs5VuesozGb6Ed7/AAGoEd+LoPk5JPCfEUIGHvIzGZi
HpnNtfeRjGps99FolNuBYMcHgUVm1cy9dWPX4frhs0Ga02KevPAgZP8Qp3oPFDyZ1sBQNqx94+3Q
GRfitkmqBDhIelh+GNl1hEMltgiUFW2WpFYLR/Kp9weDs2yto6q/lHmzjRAjrN2si+HtsNqS6S/R
z81bQ/Htz+K1zzrnEenyup+HT4rwcIXDNCRJ3UVFRReTGNNjY3stNEkE1cjcTIQpqOpJCGE52+b+
03/9gpu6Shz8T6+4rQt1EfI8zF/2/xJ/Kz0XyJYuiydRpR2dh8LtskGis7XOVpgv/cDB9BKF1+w0
Yqg/JpN2G2X/2eok1qZAcFbVZIEQ7+rfTkfAiMj6AgBUXp/weKJgM8+xESebBJ4QpQ8PYcUCwAiR
RTVyMA7JODjLOuhwzCbWzUjKfRc1qO7GLwg8KbC9/g3XtUdTHN+qCFmsHjPTmb38lewIot7ICTRl
aRx5lYqTZlpbrwsF7A/yK8NqvDle8Iom3tyyyEdrJQ0K+mKgMIlnYzEL+UHzdcoyAEx5N1ODeKcG
o/lqKut2XaGoXvae/Ij1xlOL14Ovlmb6bH0XbncaatPYCS5uE4r1bd4b1RKOT/k6hcPJDghjy3UC
0GytRR4FXhFn9CZKpFhaCcYDwjxIgpnyZTeQkhSDSV5keQR0nRaQ+9Al05XpZoJ0bbUsIVUMRyyW
BnTzTa3YY4QxvQsljALJAPIuOBEzlzdl/OTYvUpZxt/WJOEyBCATldFj62ke0ldE0dqQKAtMqLM/
67ZYqlhIFdhVCGRaJZl26aOGPT4T26N0jRdUule2k9WGIMdxNY0VFIsmHjaggNMd2D60VJEgfWxG
8DuDhDTjDhy1rHYVYekAvSl+p+GoRWRvtz2n9NzL6VjRbFmSmT+VOViNsNvbWN4Cn1yjHkT/phKa
d8DnDEHTkB0SKdt58rxuJ/tuOkxTiOvHybec6N8tBqtFbfbaojPZAjMO/w30otnlGTIfKsWsbfUz
x9USstjKxJx9YqJPJpUujx0XE5Om4TwoT/gEFSpQSVlAGNPrOD1YUU40VwfggbC/7RijLOgmB/qa
LyTKSh5EIRey6ioiDvuKuXAqd0WOEs934BRkwbSaB+8TfBqqNHi8G0O6O04CCvciX/mT02w1tL+L
gjDLXaJb/rJPwvRgEZUwmKG1henVrKZZcHtKw9Od/k3E1o3d4W/Ma8Puv74MsPb+T5cBR9c900eW
iFDP8i3T9FWI6H8wV5phHwQhC8lH7DHOYogg4ZtF5dMUJ/BgnHk/+3YN15FAD+r9VS06H9PyMtIE
NKWSuaPOogFV/+ws5oLTKy/6VyD6jKq4vYMyHr/nUHee4vyA/EF23XhqnGCROdXBKzR3q9UMilnM
tQcN2mseWe2l8uT76COJqeax2w9oqZGATlB52sk8+WEWr12xja56y66VgBtGSlBJsNiBBmmadp2b
BkIFq/iBtEGqTdh5i8g02FvC2T/OpukCTysgBMPpjVAolnXGrjAK+P4jobwOmVEQY3D9fYGPIYBU
t/Nj3dirrhyzHePjA2gXtQDl2o8VgyRsy5lODHg7fJoaKGhOrJMlEYi2OtMPcuIYabgZ5CNN5CuG
3PmmxRXK0FRzjtWkv0Jn+AQP/eViNtuazHN93Q2BDqCf72H6dg6++AaXfoSOelMw71wL+7+zd2bL
jRtd1n0iOBIJIAH0JcGZ1EDNqhuESi5hnmc8/b9A+/9sV7vt6Pu+YVSpBkoEkHnynL3XtqTnRvlw
rJvZi8uYTi8P8Em5Elt/b/TbyG/B6OmteTPk2BGciRS3zJ2oyzgIn6KAy9uOAAvJA45ZAEAs1VxR
GQ0oYeCst6PCPVBw7C2CYZkzJb8Wtq521fQQaW64NW3OOsLQmgdJmDAwYATaOYLOIjvrmLmLqszO
3WzTo11e9mPf/XaY+Rz/K/iBamfJVsj/Ui0sN+Ufe9dy0xoUz7ZwlJIWJuMlbfdPN+1Ae1sL5tp/
wGeHpqQP3JOvyIGYW9nshSlfyjrba9o8PvTWZzy7040JQpCGMoibufoQMFi0PKWHJlKqYPRR60gW
EpWFHM/ZQDtbmx+0qYmxKSmN1BHnolnp9O7kCA8d2GsPTCJxeroi2plA+SMa3xtk26TDWrXruU7d
r808G2+qgrXMsOt5O4OhP8ugcxnJDT5ylvm7iuCctlYyE5WEfKkxbvoRBJztnEcoIp7KUahoyI8e
LJhgFNFcNFWLFxe0yYyYaT8YMzJIMyAjcNi0PDn3MVNQ5KqpvbOJKK+iTtv+83JhLueJnz54cznb
6EoKIp2sn1aLfIaWpIeB/ZCqud2MsT7eViWr5xsiHv8+R9O+E2aIZB1S2NC2JLCGp6KJunNp6aaH
myl+AEsNgE/bEHNIwxzfMZiG8kX4wsLCF2hebfbuLeZaHN64/ApHX8IRQS0xKzjpVAYHvwhSpmdl
60myiPYghTkTWD1dk8lInnQUB2nivNd5WBznPgw9kkjzs0K9idWyeWwDv1nP8LKhIDL+o112/OfP
SHfF33xItmnrupQ2gpefP6Qhq+ErmoP1QI3IjgnV9y7SL80sumMd9mLHe74pGScIGKDwiW4eOa7g
FKp6naiNnqVOc4k7T5oObJs1Qn+Har1WJvCJ0i4rukCuvm5jnQ6RO98IN4eq7Wc163auDvSw+yNO
3Ru7il9RrJv7ojmHWX8WmDa2TRkih5EMEZwAp5DK4Ak29ncmddaeVXF+spH/1KPhHkp68zPhqee+
z9Z66QBCFQu6hYoRzGM2YtmLp9vUZJFLol4weWmQs9BsK9zCBBCaO+dMYNZBeNRBDkcBC405DqLw
TdMtaw95pycJ5xx15naCKHJjKyNYd1NoPgkdJLGRzOqUNSV5n/XEQnLEhdETJ59xvpJYasJ+QII6
ogESrVc1uua5uBBXDOnf1MBjOXDW2YxDbq1qB5c06VHY/TOFJz5X+gk/oA5dPXCVttcomu51cwC/
5NZ4lCD4kfRMxCkcgXVTqDOyme4hmnF0tD5ep7ZSt3OBry+ORHhmUPXWGQ3LRgPbu0i+S7RuH04C
c6slaggFrLPPqAmBkNqMtoxfexgoY5bDLfHTNXhylD8dfa7rDkTYwD0MkoqA5Oo2KrW7dNCdu7rS
6CaHKXJSYhXytLlF4HioBGqdAitfYRf6ESdVYdGqlrGtHSG7HwSBoi9GklkrXCDTBW/LsV6cFdEk
Xhn/68/DuIAj62YNLXri1ImxbpIRwDcMk9tWoxcaO/Z9Wz5nMovvkPLdkqgAfcxymTo0rDxBtlsQ
PKdmJKa1Yu45mJHrwaL8YetAzsC4w6mk9UXPDJILVs0w0sIz05RiWza4Z66/pYe6s7P40yiy4kB2
8mfOI8WxV2J2dVycQQkfO4P6M9USMJuhfTSMKduGE34Kuw2QB42BuOHDdf4lMJ7F7Oen2DVMjqO6
Y1nXhs1PJ1JUp+AWkx7Fo6I4GDM3xlTU2ceGjsotm9LDrK55LLl5ZyfaowyZr8mqIRVjGKvdRDwJ
aiFFRbHMqAyrhu9mdpvIv9ey/GLKOH9axIyynS9CEucQ4Tul2RBK4obxe0aOMlbwKfNdIcunNnas
nWjYt6/rrFG3IMnTZjiEPjjrIOiGOyfxf+2d/kGkhvsEg2xbcJlv+8THTQNeGYgpXGD2TDIQMFd6
sndIq/aJ+qE706Gp0dNtMyxh0Jry975ehvDUFPo8zQf8PtjbGmPISZsd59avCtSsGd68UlU5bxzk
d1ZnnMASMIdwXcjMedC92+V8wE0+Pym96jdpQIp8NUrLy0uiSMkNmbUifDbmqtonoCbXqTbGT5n/
qNzlb4tZuxl9Jz24Jgi5LmLeVPmsbsIOLr2eiRt/0XplwjjHPnr2wamTOyrF10bp5JlMMjkr5CCH
PiSYPJhEvHE7+zNbZoNBBza0CSMGgAbjprLY564xnPSlnAliFPwpjm5GmGO1siiZHlp99rDjGjui
PfCgWexcxAsdjIQD3ajPVPORVm3TtN+BcgW1aWf+rawKF7eFsrwQp8jOCaEYtq2GfGVM6GsM2kvU
g6bI/VLs6klnjYNXsekoOopCWqdcPhFdVyEw7dF7+shj/SK2SD4M15GBbnPG7YVokSgPH7ksQn9F
Sz6sKiZoZZfsU5DrK+ylr2GMWKEahcGwvmE0EuhkTKYuZ1gAbX2sJhCe0ZJb/jlYqf5YqDbZWYUR
HCN64HeoKVBzt1BKhir71M07dlz/QysINPBbnshAJ/sJO6axWEROvpklt5ETHQsksc9obr/TsNFv
quV3beWe3GB+QP9gINVW+KbzNtkE0F5Is3nJ4D3eNaKBVxcatof+KiVlWDA6EZnDJXSTB2eBdicF
x28z+fLr4buqHHWJX5ALBsewQcg+7plCFJdI+zVqQ8drmeacwpTefWBjISOd11nronCezTnNMCu3
RCzFpA+ggLYQE6sXDckcqmn2ShjPCl0nRvCQ/ZcUSyK3FyoBULXSa8c8PgRW/lwGBb5KkYtjKZ56
Y0n4KYzo3emzfVXfMMQp0JJbzrYt4FEbsXOaMibNdovMbE6IUwU0iye7jS5DgDJM69U2wJnF8lpO
L4nPbUdxFIbt/FaNyLigLeTrzCJ/cGIVPzORSphIvpdjRkyAIpdIxta5J5Hs3l7EHlo/pvelWT92
LcPr1K20bWG5KekAYCVcn/Yk3HdqMg09ftDFr3lEjBQ+OrgSjktYez4I7pYeFLjUw7dMtytvGHr7
PrZKeg71r/Qp5G0YlC4BbVGCTzCct66dqp3Zmw3mDH0bBa3zBCTMMjD/uQcNmdHZMcPn2G+1TRns
07it99U04AZprOykcJevO85PhFGY/j7TnGar14x1cSARplMSRGUVG9EinkzJQJrRY/r3o0Xj1Ozz
9EBQdrvuCJI4mkkGrc/C8wsEDIV4E6HLGaG0tNXwGBRouaQzjTujn44ZIXmra9k8WR9tWtYHDu+Y
J6YEdzwovFyb5C2uO/QAu7KLP9N4SLcidcRZVmI1a1DIgbvB/ykAvKmJJLqhmm+J1iJGrKwMEH8m
xazQiZbWjXc7t/d4At6Bdsq9QK50cHWKBFIQlZdE9nCrx9W3mWbxRhjZotcbHpghuHxo7j0PC9Z1
0Q23aYmAoMqNr7QK0HZhPHg1p/wuWKwDZlmxpplJzaRdbV33BSV3/gbkZQb3YonVGHbNnigb+7ed
8v8mS/8yWTJoBVAz/M+TpZcfdVbk7Z9HS7//m99HS7b+i2kbhqsMoUv4VgYlxu/TJdv4xYQnJWwG
TOieWBP/A9oyrV+Ezpd/nzpJjmi/D5dM+QtDJ93lT0ChCMu0/zfDpb/2h4n5sCz01TbfIHMv01wA
YX8+Yzs6PvWIc9w+UO6nw1nUiC6zPqCUCbi7//TB/M2B/qc5Fs1nxWyLn4qBFv0NyrW/vhm8zEoa
UF/3E+6TrXRoINv9aHh6ZUQI63iOfm0agSBqU4npxs2dt0obD2lGER/12Td2XTaegmJ/ILdvaAFr
g5xemwkVopNHzyTaPjHtsDyljFO0xAiWSwYUbD6Om5hRxyWCNIa7XATOfmiE3Gg9A5xeq+//+Qe9
dib+dIC+/qAWwzqBYImhlvrpU4UTmo5G4rj7KTD3Y0vqIptDsu4iC1Pt7CV6SvRmJD9NkX6lZAiU
Y30vojzzrukhEdCLAGdsKLIvRsf0r/thTeWHFp6YnyQnX2JSEdh5bEIcjjGXZPpr0nESJt69Y9wj
HeOA62rB3JsS+6txszir05hzljA2elcYRziiBat5/BJhN4OhFjoItvIMTmQIDQ3yyjqtMW5oNhEf
NGjxrhBNgJMAlbGbaDiQg/ZtqnDShQECI04aOWcO2qQhDAQ3phUKh81FZ8I/ib70eEKcOdz3ADSQ
hSE9gsM2zT/Qkd4nIviizQszbJEcdqQLDASF8mM568lM3gvKUKyt/QfkMZLjFP34f7lWP3PnlpvS
NrlOlissntCfbkpRm6WRtbO7D5HtMPvxn2Ij+QYmZNXnSC9yoKBI59DKBCZ04Z5dATArsTSKxF4N
SZzftTs9JYEO3jIUlRDCu602/iDlml4bx7QcpEpFLGYD3kKaUF8RTq8WbhZI3GBXl2hTiXwNts50
0V97kZJnEkRfVuwCPoowF1Q2mNy44L5H4biph8ElQtT9nobMcHGlvqVhfjYLyEtaBFXOoUcZWskp
k+VLN+T3IJko90dUSVN/jvQEhx9w/AaMAyqMnlADHJZST29jX7vrZHu2GNGisjewc4P3LPErSTWu
sPJ8mbmwoHK4F4FpEEQZlocwju9cl0mWmT6NTfJFgX7kQj1kLnfMv1ynvx7Uro8U5BhOaozAbRpT
f1070Dp1EMIHlyNUOaxrATLPCaxpu7ipWvnYmsnbP7+hvrQXf36IGZsZrFsW8IiFgvjnpdHqdUiE
Ou9IvhnTEoXlKcqw9vCj0bV7LaP81kB/vghE35KJOziiBezZhYQMkIPIiYKvRt8wD9v33fs/f29/
d8+6wna4WxDh0dH/67cmGRPnGSzrvU2vvCnCnR3yrbGT4RqzbMvrMLKRA5P9yzX4m7c1hQ6ww0aR
gFLip2tAyKN00oFpXWalX6PlPImS9cAp4q+m6vxNMJLk0jhP//yz6uKnTtty6SlBBdvksk39tz0q
DnTpDjy4ONb13ouCuwCNPFyE9MzRimHEwl8w0VJ75rPf2E8JGh8ORPRpC1sgW3UJ7wUK77It8dhl
NyouAPGwyPgiITKX/ybV3R3nQagi8QTIQOAJxNzHaVVl92YTRV46Ra95rV1yUx3zno96srFhAa/f
VLwvk2VQg6lJYAGmb+7NexSrZA+qpqNTkh0YK+JKAMBKt2RVfAsm4tHsnOGrwWjCs7EeVwXKdeXU
n614TspkWPuc9V2/8qHt0hEhe+hbOyBjJh+TsHVECwmuUpbFxPVAe36NnXXSfZnQrCKpEMXYxknS
blWuOkVm6LQsPOk4n82AzUDAYB0nLltZbcHKkeQzcoI10umJ6MXnTl/+Llvryp2mB7tlz6k09BGc
zZ+Qh/KNwfMhO8h4UxOiTgyqnjUhsBiqioahuxVOiE88YxrSYXQbGYOu0jrz/uWOkObSlvnLs8k4
W9e5EaXtKBf08l8fAF/6aRfO9bhHMtzjlkBO2N910zwzdmsKr3cvjhix/erljUHXdAXE52YeiEKl
pKYDZTL02qS9Qy4NLbSV70Dng0vCjDbutlnMRkSt4iHt8oaOOHHMsMG5kPpzFzc64lrCAcCpsaCv
2w7ZW0gvG50Mel7N+oxskhembPamJpMeoTXBOktbsYJmvvEXsp0xI9IsgpBMrOmrzdXRlowyTcv9
XogDs78H8rXgDvR6yaSr3cnExHk5m78mGodYiEpPY+lrK9YsbM5oQJkul/OjQZMytfIHp6LpC3/O
oOWRWKtSl29ulw5badpbi0jSVQpEddPG2trCs8WIjxKL3JlDO+vk2MLS13LE0CFKeqXIDapD0nAy
47mZi3fS9pjkN9YrCCAfbWcEMEJbWIAe1H5tHfvk/aVJ6aGJvK3m7jBmfoRV2r7wvsQF2mA0upoU
XHrMVTg8GgRJyT7Ckp/BPEmGm3qKu/XC/rNTPirzpR2I7RkrOGiV9TVVZCUSUrDNy7pb6SVtOsC1
2cHH8BhSWHu2BWpYJfqWTPCSjGpai2M4eaMv2Z3mkXO7WqPWSTyBhG9lRnO38el/awHFF2bScSQj
wuLfelJNH5RmiAPdbAUAJF2qU31rEmE/+XEPdyokLAI/Vxeo/q5pymjbz8yREwS4Fc2Jw4jxmruB
WyIqoanC445gmxqUgEZWIjdmkBck8oQaX8DsYnM2cO86hOxuCFEL14meoYsVi9c/fJmD9DG2qlMU
l4dYhWQyLknAcRQSEoMKvjLWGD23g42EwORmmHLIYXZBFPQCV8wAswmX6skpOk9O7gUZCiBcrX8M
6DF6pV4/Zzyuq143LuFga4e+SU56I+ePvANbw3/DVqJ2pW++WJV1q/Bgbxo91FiGjB2O5aXrVLEK
ykDuRAjIwJrI1Yye82Q8caAHnlYIRjtp+TxKwtNml2g5UBrw/zuddrCs92bCXhompIy5mj1uQwz9
iI6o5SdWFNiZXj/bdzg1T3No3E19tyk17SMrxgtFK+CZxMZXI6mexgx8jt+/95LOn1hov7UQJ6se
j40tDrKnQrWoVgrERNu80x4Nn5V5zllizYAgEsylhJZe4oU+gk38odHg6XedFq5MTZ7nuiGlQOep
bnXiEJJo9qrV+G7w2KzGhPYoEbpgQGKCYLHdJxmG+OK9Nsgupi2B6D+bCBDxSeoZU+PDbRmQd79W
rDaHeuA5dsdmx6j8Nq2qx9yxDpft4IY35YSxHc3djRjrrcKFX9rhS5L1PyobR3wvfIgWBHKPp05V
723VPbmN/JaYx6SajxUN/lXkFoSrTBBniUZBl2EPrym4vw5Af5W2OyupbueROPY5t8FS9TlWYjSA
hFk9g9Qn0DR1PxKnIjU3GR9TF6duZuNNMjIiC4q+36Ys9TkIybsWivh66vFFBUS34CbXd5oEeoDn
iATO9Iyt72nQAFXRsLrtGwxQpUzf45xPJzRfStzWZ+ZoBaCjUniUtq+uZDfRYpFcSs3N93axaFD0
6sIAlPYWpwPi5PYaA3amSJ7PuXEVk//N7F+V7MBkV/F/PoN1Bulp9A8VHZPY5GEuC5wlldk+w7K4
LEzfxGjjNc6qdTwwrW0dZ1PBxPGa2X6mz58fgHbCzANj6M0zJqss85mfOx3BE4BWoWojBAnjDz96
qhu3BRPIohkalzwQgkNXt1LGjgxbaPhh/ITeGah7rY6JC38rKn2IggWM3jaBUtBXxdpizLjpO4OQ
OkJnV8PwXKIgwWEHYsmdO9yph2ig4ZdMiJhHrhVajO9a9I2nvNn4RE6sLRpBNH8vo85eHYDJBgYP
e0vn8guYRxdRZ8FBNdkuqSJ7Y4REEYYlRmckN1uRCdwfnPyoI1eAWpE0z8Zb6RIIhHOmzEhULNg3
o747gfs4lkbwach1nwafmUk2GVFKqUc19dyWWeTRYVsGKMNR+s0rDMpP5Np7VS4oIF97AbKDuQ3A
Emd98EEFfXJGl299PT1lLC+rKXXwXDJpau10j1+bERHHyCQ9dq79FceSNEQH5VfTF68DfAwa6vpm
yMPbwgjf/OCtkSf6hi2+frPwYsPd6eU40vyT++u/HaaI4G+2twbIyjSC1jBcSoNBtyYvtLy5SoBG
B8NrqAZURxoJpX0MfLa2TYfQrvlZ69JthHCOUUJKxgN/ngvW3Db5snqmE7iChz1ymNdiZjReCWsj
K1PfCLM5zqxx9CJEzQUmWK12v8blzWYHTyjxdi9h2daI1RGeV8EzScf2aCwZJMN7SyQNW+ebxGj0
RsA5w8iHbJjrjWa3YF+02fUGkyU+r7PsPQHOqbPnDtOSJsfkhxlQCqHI1X8gicLfPH3krbof4KGv
ieWRB8BQb62Nsh8Zb5/3WzfXaHRa2jM0ZGBWot1MQwmthYJno6NYWrMNpOvONu+T8iTb/GDWWnXU
OLliO/aVJXZCC5vlAFj/9mLNVstQNqMxq6wL5eq8LQxj9JxkUcbN6DJWI2nKQgJb4sftjuMQ9sfr
r/54CZYGRRajXhQdKZ6jDQmmdyDA56mzU5aD2xrD9FFV1N/tXNwyX5yPYdXOZHFHsYd0mry+5T93
sL4CAxp3KJr3BCefAidDwpu2t6HukmxU5S+1k0VboFLtMfKxDcsBTk1oM4xJYn1HqPdNaREvkxtr
dF2gjlp5E8uQOzR75hZn2zUT+BWBCjF0UI1YPXQqLUvWQrZM2XvUZ0BXAi350dXR/TBnBvDw/Afx
3Td2eMGVRqU/Bfe+P95QJo2ea5P+UzTPeZM8VklEYGTxox7GUyRN5vLyw+nUN/OIdO6NHD/w+Fnx
gxCNe9kKT5dDxvHHdj2igJBXJDd9p9jXu+cRlgk1FCqMpUwxw3UsZrY+mmEOcux6gsWjTQmLacu7
wMKxNqWbfePcNx0xm0zHATr7podsh+BJz+COoIlrZW4eei3tj1hCR9L3jh1R1UcF1XNjdcWLohL6
zYCfcKGTBol2xiOqRQWz98nxj9eXfEi1o4iSW+pu4hg1blnSa3cmAX84kTDP14jQYAZktVpVdfEU
J+0n4sbutxvm+qvrvYJITV9Hk0+dbQRduLsyEUIoCMfrrxyzM2jzKDjeBAs3tfukZO0g55y/yyLT
gVeEBwba70FM92foge44/i5fGhoiTr7i3n/iwLQ3yYIC1GlBdg+eoToR46tcvl9h7aOR3S3Hm8rM
Pzg6E/2doEWTSqgUhis3OcQZRVxUwLWsKN080wBuLXJrY8n5V3MaDtceJsNgBjgF7PwGOnqhc2CL
rO1cd2+c2iiPBFQRNd8oor1j/sBg3dwMiuMJ8Syruo2/epOGHIPMH2MfQ4eo+QFaqa2scgTaN4OP
NykxjzbHy5rcb1AcE0MU9YUYV94trb/rIdEvY4gkcEDNrN07hanjbufIPff833qkplUG8qCU2RIB
wpci33jW8ea7DhSMpYV3bXNpmftEVto3RObUtXgSViKNPxs/+SJEcGOjnFcjP19c34ZCI/YX5/NK
Mhvd4BB4iCWRkv7AX7KnO63vF+8iu6vC80zcUiSIT1ppZUR++hgQeoN7tmeYu9aVG66VvPdb1HvD
RAkXR+UHsVGPQFb28YQnrzYS9L3dR6YmFBO9PKS0yM8yOjPNdMi7lMxnclIDlQTAQD+1/WgKTlDL
HTPOoVpXSx9TzaD7Q7z1dA+Y14Mytsa1WaPuCYRj0UagHe2QuuchwU8Po8Uz3i1txaEI3YVNc2nt
+ldf0REgmQpIQ0C9TvIPpK7mlQjLnT3xcVuieNE7cMSEbdLDSIZTbUrM2S279lBjLDQomui5Mz2s
bcZN4II3Smvvx/4AULHTebivlydkpYnCqMVlHn9ruRAoe/MXKdjKYjqDg4VC3QUvmQiIOHjkHmYT
G6U/lzweCdBIw7kIi8ZJhDKPmAjnAeMvwbkMBRnFuk92TBcjVdF71EUXDYnbb3ddQoJEpgsIhSPV
yTAKj999zTP1Q9j/1ghJiN5YzQYTbZ+OI/MHHBm+85TGZsNtwZ9xaqu4oWB7kPPKWxnhcqReOjF2
Zl3q2vwELUSPxy9BDogfkSZuc/Mx7Avy40J3e/1IicIdNgYiDxqVaBOpc3J8y8v/ViQf1LYFhU8f
nu1s6eNqJPWqBoAgN/hmaJPHbBxvY8zZm77gLAdRGQu4SCU4pRlfPGCbtEz2Oc2GFSoJuZm54SGi
cV2vze2cZhydbeLBh8gTCR0eTcHjKZJOAjHOqBdII5UjjeGiNMnBblPyTKeEtlFmHTpm88diir8F
Jl0YXTujjQDeFUNVybCbOVWypX3Pdhzap2rQw01O3BhMYmfrYhIksSRv9/AdwwYde+jPPLQRzZp6
n3fFkqxQANEcOCkQzXjQo+lQa9ZbwOiBU0G5qXIfInXyfQgShOcdZtXUmb8y8UzAs4s7mMaa5ibf
ooF8UYhfqIN5k4S+GRSRy1Dau8ygOydi2kqzhQeaU2Wz3Hj0LxCJQF5eZjKkWH7RXuEyD85TlMrb
dLYujc9tSwHVpFm7sRGKS61bPHPcY7OZk8kA7lD3Kwz6fS2RvFeXpjE5CRRQR2ZW2q6+MVgqMRRk
cu0j7l51ujxJaWprGvYiq3ZSImUa+xSFSUNfTSPuIumTlcCCyiLTfPq+D+Mj+PKTc4sqNuyDV7QK
5HQqqTEwBrffEzzKFJgFvncOyrfCNQaLmp+w+VGVcDSmKDyhkMCbhbNsH5s0SN142GusKUQ6zzr9
B0ZtDLaR47mlvxmiB9IDPkD5HNli19BTDxz4zy5UgJWgY7hC3gc1iWNOY04+OGSizNw9MKNDUe1r
IaGFFlvANLugLIsDk4LXyGwvohn2BR0pXcbwT52oZepWFTsSkrkeL9hOKMYCbKWDeq+BO3pBOj0r
tOl6Zn/0jvZZt0Xk1bpmepIKrjIOSqcsjOKIVpRleESccaqLX8sU5380jd9sC2Ru0yeH3kjPSaZz
rsl1JAmkGa561dz6rtxbrXyqwF05MwqJKr01pujSFSIiRyc6z26sMKzXe7cWoJUL9V3v0jegHOcs
gpfu9kh94pT70RZEmoqZQJ7IetP9OdgOTQV+xKx2tGzjUzYjb9dww5ktKgJu1IKQWsoU1V7IvQlI
Quj205xNGzSwP/xZwpkQfoVMV+db9QEvHK8vgagwtv7x+9qlrVkVw1FrCudUVzjnkKg81HwHRz1L
J88mbolkUm06NSjmWUtg6LIurcZZiGMRIm5bTah8j9ffI/W9Q9EPi61zMrqLRn72GcjiL8iZ1dkb
xAUDOjoZbFBs7NSQGqtJM/QjOfT489gx9WOJOfB4/dX1JUnQPEXs3ZsUNf3x+uJ3KdKsBkJHGyYI
dP7zB3MYnen5j5sA6AN0dWcbB8Zj0IEwwRxWIQviyUsI7jBpi+xRM6GMQrY+Rs2hYzuyTgJN5oZs
UhgDiwv6jxfLLdFFm924uZqxNbP+TYT7f6KEfxElMEJ3GJL8z6KEEz7X7jOZ/qxK+P0f/f/4L/0X
Ard0hJw21ln5h+PVcX9ZuuqMXAxLMcxa5Aq/O14N9xd9GZQKIQwk+br4w/FqqF8Yn7iGi8D7NynD
/0aU8LNdxXQk4gfC7ZkQY1uRPw/7DGWENf3p4DgQUpCnFUnlVamvOzVqBxwe6AKDo2XP8Gxs8ykr
U+RWTh7uBZ1BLYXwM4yHvK1ZcuoYUp69iBvdAqVwi2xRDTXrgZGZazoW+KhGZx0m8WOCc3Qz0AZe
C9VilRUEArgR0ZzV8KOW24j66+NPl+Rv5BDSFMuc7i9jDElv2kInIBUzDnHNRPuTw2Fs8H0k0lEH
v+aUWljAKQAo7f2qqQHGcSgFkIYuDA/rmlD7GtIHXwsKx/TsCvQDCSR7wkxect84zpYod2VtEZuW
xETALmJBkkRrzia0T/Rn1dqNx+j/MdfEd3OxP11fcKWplXJHsfFdf2uqgNSe4UDk0jZFhO5Byck3
meqzYjvN1J3YjokV07p9NJN7P9nM4WDeDie3SQK+d/MjMcpqXSeTi+uifnK0UD+q5cVtaRVkoLsX
Md31pWkHgYW4sA+zdvnjy64Nr4eKKN/ELalngFj3RiTn4/WF2jWAcecaHjqH6nh96SNMWobvX8YI
FJ5vtSAMdQURDNLpe7EvbfmjL9iZJjMAzb+c7eE7vrHVuBsSWdpj2PGZ5a7trwPF6lxqQbDLlXsb
FQlYmrFzrKPRVegHSQpGIMlm0RaXNBmTI/mkzjbK0geV9v6xLDKUacrgCJAgzMiX386t4FD4n5fr
17TSpiSbbAJP8nAXGc39uPyFhtuvCYZuL8eQaQqzClrntDcTOQGlB3icE247BYekhvLXuYjv0946
Xn/F2Es/Nq+JVvXbVu/IpALKuA0IMmrSal8GM9qOaems+O7U0xL32/WgjT1OCagepjFzEGnJ2006
ulVVwCeiG81xMvSLaPnSLOQWkkd3dhWljQx7cBvLS6mojq/UiX6hjHQF+JCk7F6uX7q+wI4khjib
tS2qqAumdHQjV3rJ9aV0vvSlNQSwljLX/EaQCMeV4awsbqpKjPY6mmfrCDymXmOzgPpNurys51Nk
uN2mr4xTXdTntGkLT0USkuO7QMm9GZnosT92zVET/BicDGvCpLUXMKjAowYVH9rSXMZXbLhl7ln5
HB/r/jQsXYvAniOv6B2CgRv3xVVEm113swaxQZvN6tDEbXgCgaKWjKynICZSJLWomMb7LtOjYx2h
sumyaFe5QNPGysHVDVqWZ2MPHoPxYDoO7Ngubx0pjfbm2E4wwhlAQ/P06JnAj8RQecj9b53Z6dvZ
Z1hGUkuy6wIohcbSbhsFZaBeSWxbYMm1UhXHckH2hODdN6pgOjfYBy6XPAIOJaHJWrbfKkU5C4qk
DS08qAgX11kf6isB9e0oq63TxebWRPKPI4mcDboysmyJeW4/wF5qx7HbExiqH3x6UtiV+lM3hOku
jKCkllN/sgDgoErdakP+XGXzYhAFZ9u0ADWVba7NDDF6MLgrlZbvxhCS1gGjkqZ4s/ODsMZjSEYf
Lsg9dzHeOENnxdPpxdGrxCyfwJ/ug8+C7B0mG7yk7gMLB3WxNVOAp8gyrwslG2a1N7N+41dWtZvH
7NLY+BMykdQr08SDneVYrRkmNCEKl7aYei9xSgxX42gRatVrW6NMIe4Z0xE0r3FwacSCDDiOSX5S
tHjxaeLQobGFbHeTyP5HXAjyaYMY3mJ8BgsZbtFjvIU2vDYdt6mgrYsIoDiEA8Y9fAIgRGwKt4WT
40TajIdDfeAGS8hcMnr6lZokli55GihKncp4zmV6xMOu7dquui26qvEyx/8x2Y9MrL75LYsvDKnr
bT6l+TGN6mYh/n7LhVCbKg1w0rgm6dQ5YBI7aMDL1orG0cx3CQY9ts2W+4Gatm9Sf92FmHVptOOa
bLZBI1/Irqv3rBP/j73z2pGcSY/oE1GgN7d05W37viHa0nvPp9dh7worCRAE3QuLLfTM/NNTXVVM
Zn4RceJuKM8tDl2m/QLg47LiNLtk94GUFaEojZzlXDs8GcpymNZ0ck/7hljsrKbfJmS5XQtmqbvU
NF9IEaYyeEwEc8TSpSNx4s0ZtZRpWYUY0Gu9lwmK7hTWIjvNLG9ro+l2as/Hq1Du2aRObqGLJ5Kj
bypHqGTw27j60eforJqQLcI2AXA+1dhtC+2kaxUKfI+a0/WAu0zyuxV/Q+FsdiYBQDlnTJgsSJeF
qqkGfiSkCkXGf2xOhmEHqVxvxNn6nJLSj4U0uIFSpIk0FAOXAp1LZYQHRUx3NZAmn3Otp63wUwif
KIlysW1mInHVvE1yBgqSFVyyIEvphqxfcFkTmrDQwNYQSBOzfYmG5tNoGAQqoTLbwgRBIxcS4J7Z
sOxSgUgxGLlIGSl0hJ9qF1EvbctgWbu4COHUlC1ptdsqgF8V6E2ELSzWoyXb0H0K0IntN7iNenQs
4lfDwiC6nIUnIGwzx3RBuOnt+ueJDtlA3hOWdkwBIrvOuRdzCyuL5rTMgDWd/17qOHcaA1VCRl15
PdRoL9PQ2I21EsBYnYF1QY6endl4n7iYaSZFTQOsdB11uX7Qq+ykGr3XZZnlNKbaeI0i+OtS5isd
wRlZz5+Knn8ufcHtwW5PX5nusqZ7Q9Ncl3KmkzjdM2xY/XjhaUFkojcn5zrvb6LYZBuhr0oy3+8a
AMQ4o6soVFGHNbJbKBcplYkdiREa5jZlyPE87kdckbz9a884U0Yd/lvBppCiA7umS5b8kii/ZOUF
vBmIuPEyhuZbXRChb5e896j0ACLt0xj+yhQA21EhNLSuK+oGQN0CH8h4TWQLvEgPPSIijnad20y+
5tQmqWXwilXL3FTV+MjMJ3GVQf3NYNuWc0wqwRT9xGJHxp6mh1Kgo0wjT7mtQSomodncbX9JsqmH
vsAG0AWbztSoMewVDz8YkZFYLT/KllausQM+FesJRTclszotDepNmLUp8j9b4D6o9lRvdUfDqrmF
PKpyLqPSEeyd6pMp88IwKyMAzrxtlLbSZKG5ieH4Pq+wfXN+Nkv6V6Ze9Tog9I3e8jnVFnfQKwMm
ebmXrOy7NVHh4Ze+qhqDvwqdHDb6qcskMvFCW3hLbEIMThVmxTRxfhh2U1e2AbivlNV9IaPfNmk9
YWQjdg0OmCgtQj8UKDuHb8fAt8lPRgKwq38tm/yTWSSoVfbuSfvNm/4AkPKWaiBnrAwHF0J+luUF
RNJExBqk5ngfnogWs88Lk22WSe40F8zbUFWXgbmflEabQlP8ug4cPVRvxiJfEMqlbV6I6AOpgJmS
vqAwKLbloqDcThC/UAkco4AWDWz4B24uJeL6bZlMEg+FfBJMoJyUr/gl2BinYyQpB/37lJnspdLX
OQM6YyQfetcSAVcVtJTOJ6EIrFyntyrM26tUUqgnj1SHZmY/2mIl9ptA2BU9xVplLBMmbaCqM85m
Jt2UL90MgJusfFjoZ4iGkH2Ktaq2r59keXpm6PZaVMEDoVrZtrrhk/yz4RtLzsRlegbwuzEmRE+F
EVNMNSCRp8hJIdsb+Hd6ruBYAY4gU0FEJBJfC64De1Q1DKiRFHM5db42y4k3SpPoTm13HoiChLzL
fsGU0k+XlrGCxdxepctAaw/KQitWXZ0NRfWCUNagixN7UIf4qEImcaZChmuEazqyzJ+y/xhb+Yn7
zUaxyPLoWv9byQPtgxOf15jEVEvP+44956+x+p7CvDgoY46xRLdOFvBMIb0tbLPvLduxUml0t4iX
uyTH96TJA1sXQWtG2tdC6qbHY0DE/hnWGvQWNqahVt0jpuNCJj5hBxCZhAKm+6utr5IXBF8UMQRK
PTSXHUFfyjwCXIod1Qm9uJBsQ9+OQt5baTlw369uAI8lbVeHaXLUK+VzlNJ7g2l+A1mWk5wWn4LZ
nH0t1VH01NEbR2adeJFohGL/xISeopJwNyVFvV10q8cFRN/VKmJvYA2Ro9IYtQZSkjh00jLziXcy
dj0k9hqJyKRXiLgCNL1w8PSBCKYcJrzUIhvJ0Eye6qy8Kchwu0a6jin78YafWWsUY6MWxtlq6Bum
y/oAVe97qTFShuupSgOrTKWjTVQPQ2prKVh0vIl2FVdZEsmrovbVKMPLRI9wUOJ5zNnENBE/9JSr
vliyFna4ej0rs95V+CGnNsR7gRSflzSDZtmlmOpnOUcgGTRhcppQYyVnNMAd86cXtrNiQbQsAmvT
075TVJ0EY4EynsIS7lEgwv+sZ3ND+Df3FyOrHDSDx7ReX1LWQt2MnTaoZuw4nWsUxOggKsOsKfRL
KaySQcaeuG+bs9kT0p+Qb205lj/CAuKrIskXyg7ZtqUSZEHtKdOVk9iYX0E43oyEAKGesUoQb83g
NH8lkoGLPNbeNBVAphjlKRsrQBXSVO4L9rtiQ2nEUmz7rKBGC3MdEPzVW1r6nM3wR6nDmcVxCdk5
kvTD7t2dMwTpGWiVI0y//Ry/QWkf7VCWnkk6D9g/9300flVYM3bCvCUPC6tohM6RUmqCFTAuD8G4
bkokVbXTMfvqWwLPufVVgvJA2KQCDdyqW/a7fhzR04Uabw3LnywpB6NPdlL5i1NvfhSQc5HykV7b
nRJ27LhzHQRtVn5pAeiCVJ+vgi7SwYgzArADBiBNqX1p0Tf6xJDUZH2fezl2qwCTSNPH0IsphnEZ
M+/ArFDbKg6UPlko6Ayt/jwEK4cEwqCiAeZOl3TTwUXfDBOZTt1qbgKFZYVCTWFilV5Lf3ZVVD+K
3v/InEXUfNUMYFzM78PEEL9NDC768R3eMQ2dkj0I6VlOBp5DBpBMKa3AEfR3YjRIFAq3sMkQEZuE
16xdtq3KwSGDFAEx94FvzLYpYQFrzfSVybtXpS1Nj1Mz0b3KJq8r08jvgG8cyu4tzsaCXNu8l2ao
IlzGIN1Zq8QQkgHckyKYMYzK4bnnLOckIyJIkUGejTBkJYlOLYqCYaOmrFBldRcGDpd6hpiJqlA4
IjtsJrCDjXM6ccupp4JoqR7FsEh8PZe9SEowikegrLJgOa//z3eZFVt2D9+TLEiV+p32xgSRj+uE
s2euVj9x5Mz9sovE6LUUQDJaQnnIMJ1Sxm1nVUaL3ER1B9uICvVM7+0uW2sccoPLf30h00p+MY9D
hSETt3dNjxYncKxCSGIIzRr0247RI4N6+V1dUgbKKRHysazgCIs138L6RWN4wHJJSeOPwCygnkBx
JgpiaKRqV01kMF8MHfKptkC4ycUde/vnpATspQXI9PrsTZb5WLCJdJQGsTAqg5tQcyObgtTBhwX4
o88u9WJ+B4AjnOWOCwmZWaJuvmS7MRa6IyaYpoFCBnZM4JGoDKBJKKYyWn3L4JGb41csgc4uZfpH
VYNi5TaVOctnpFSnadoGtLKg/IpcbCUFeW0QoE+rM3O3mhN5heA6gaP0FwbwvpoQlR21KKR1l3rd
NTNo6dUnCJjAFaIY1CRXJOpRTsFbcoiCnhBsEDE+QY6paUwLVeqXpHQzWfWxGoWvcWy5x3bvcbRg
G4aq0Q2nRqMsez6xhsDDfSAthgwX549zeKl01ZtyxCbkU/6zcUv/+7mZAgZ2ox/QqvCe4l4d/CWd
x1+2FpFAjD7p6W/XJtLM9aI4AVJ3TRDKbQWFc8ihIcQ7r1V47PKfJqnYt+oS2SY3Su56qp3ovHdN
qGQYhpQTzc6EKjgJZLhf8EDMkjtC0sN3ewY1f6+7gIhpGqT7nKpR8Al7kl7b1iqPNODycSyHaWtJ
y5NSTw9BG9Maq4pupEc/lUo9DoVWeEy1u5bVz2qk3pLWUbT+udTgAGLr6rG2TOwp8EccVCN96BSu
loFdP+UVd9KnaWCU1NYElhuExsECwd0ADS4oE5Cz4C3gdCP0MaOq6aAVghNH3Q/0fU4tIthxJd/1
Zb+FPHcR12tNKX+Qwl5Kg7PEMnHiGrqvpRQgz9H8BfRcv3Y9xAE8Po9NIT8F0oOgkwtSS+G37eaT
GZoYPoVedfj0TC4djNx5m+krXSrqsGD6DSiwUiN8TFA0bAPwPVeG8smGzRnjKrf7NnytdThPfWxw
iO5Fsl7xFbisnui/8pCejZIWIKwJH5FCUxUnzrisLnqh/gpC/lCuP7Mwdk96mbh5z0JuiqDNwGLC
jyWFYqxpDDkr93VhnjBhSlM0+oNKXlol2sereK7E0xTG8g5H+A5bGiiXxgz8prAk3xCnEDuD7mcV
VLKpYXDGfJ8TCK2BWAppRGjnmBFiYi77mZ1kPRJOwH8ik4Ngqt8Ju1CwHmLOCkotcpdOnoVAWtam
GcgKC4VjNYhsHLq41RvsQlVb0W+TipdwtZEYuF3BHbmU6dSOGWMml6mDy9gyA0PgKl19SIS/Wh+H
2Vs5UyA2VGm9SalaLI0c1oOcMk0XW6BF0DnZYjPCXMavHMQTuf50jWKv0E7O5npuNowIED1bkTPd
eVTr5xUpFjccvCXZF2P12dTY0RDF0MEPZ+c6pX9bEZZPssJUevAxsuMB3pjEUcI3B4TNuKbWfUlf
aB8zXagHdUBhgZ5H2cMk7lmIdC9rUQnX6dO2Lsv3ssufrKYsfcyh3yp7XUe4ZTpduVXCK100Mbn5
YTpCOfjuopDcSaxKm3KeKHJTUuMUsMlnr7V8TDk2giDJwIkvfBBqc76CfVwOFkEIClSTE3Z7TMmQ
oeWZewgrKASLSxSlHDH6LrINECqbstJRgpVwdIJFmrfNNsvpFouXjlkacnLUG7TPdCLsaPUkAxYi
gPerRLgZwPqrGCcYVHZsLfm5FYa2ADz6akrYTzNuthZVxpn+KIs9hCU1031JoAsoH5LrLFgBJ5Dp
cYwAbpZoyuhEixegf3iscXQuFvy9ahzpNqW0b9GHCheCBbLd1B4sOY+AbtHXlST7qitmPDoJy9fc
q5vWaD7jfPquGMvA+db2RpVdswJ7LsEkKoehIm0MXR8x8xqfjVZ7rQHXsDCVsxH2nxOzH0TwZXbQ
xVp/GnGNU3BrB/LQs9wriW1Sy3aq2SPhuGMVLOHqp3NgD/JE+TjzomNr5j/JrGVkHphKySYnAhXp
1hGq7AYZVj3ptK2pjK99jI7Zhh9l201ZdR8bLu5JV3bxUI9n3J3PQSHEe7OaPrqkro9NYbLvxWzg
qpNGI20X2IogipdonEnZrMNKtXdEyVY6GYScjME/a9jFKQnIi3lWLnFtFJtCxp+mSVR29wYAwjyy
PHWUeydJ1Pk+l5i+Iuy8YtXf4kL0xEYmCtFRlCnuItADu6L5bUJhPPLmfY91Um2SckHMsAQ0O+Fo
iAP1yOYr0Ndg06Zs8Q2hXk59qz2NZJEvVnUusDOrHJxxy2xEETkB8ulAqQVSkxm11X4a8ODnl9rM
MO9nkFYQTo+MZltfMTHNt2L9bfTzPZyTezVHUCH0V5G7R6riyxQmbVOPvKMGZ1Crm2gfj39qcNS3
Su6fOC4H+8D8HbAQZVNCE0cV12yAyReIdESFAuWSc5wTw136u1qGV0ZH44al0NaEznygPjTwtcV8
pPo1IjJbjrd2jH/itNh2nJHAEHKLH9PyeYwjBl5cksACPgpyqpRgUWkQj5PmxaL1SoPao9QV3SWY
qhbnJ7c/ZQ5fQ5CJq5n6tsBQRGSJBkQwWbWDOH6pUAn8cH4Jl/TQhQxRl8p46yXl3iaRG63mbCWb
MbT0mnJiB9Gb7A3DwpiduKhviSKOnIHy9T4xbGUTm8swHg0a0xhfJoJTmaOKAazdG5DmvUaeI8eQ
otM0zltNC00AKG3txOWSepkRgPzIly1pJ7/qYGc1NNSPMtQYapW1vaBaJASCmorUjjOnbBjH6pQi
S9xb1YB+yAhcX0+TEfhLaOQqIRbDBFDY/qgCzxOgp18O9KbqInU/EtPQwcS31v55NaKtEpQHYH2v
6qjQGhswX8l1vxQIXlH/HW3VXr9q41wiLqlUlsEJQsiDYZWk7MqjIsWyR1iAXK/R4MkSg9+ghLxM
fmwr9erMvC49B0v+xeEKQj6gSdKxH1MlK6gzpcwosXchbSU7o/nJRgreaUXBvCTjBFYE1ThrwbXJ
FfUo1sU9TTng0Y3A5ZkMF9Pq38OVfdrOIu265kudDx8lEMpjitrtWglqJ4WevsKrNVChg+5RMdzp
cCIyW7qkHJtxkgQbM9Lhp4A+HJRu3lVaSWR6YPc3qtOjob3DCznHuZr5yG+YdDWVPBVc6rSofcOa
6SwRNX0b5sjSSgtVbApxxy1wx7KqfOiF+Lnqx62lwhpjsEg/UsUikDOeSfp1br/QJ5K1keqnAXK9
PhWp+1Yyqn6JBpW/3fZeIw4WiOU8POdiNR66TnUTctx2NGIKq8baC9LymEsjnLgYZyFkHWkNbN/H
lO6q9LHLQPYlVOToo5IfAj4kfifi8dYADN5mIKv6bD2lmdpup7ihpQDXmC3MJaYyEeVGjL/YNsDk
MOPSkQ0FtCZAuphxsx1L7EBoseEIZ+T3VBjZ3GsW7BXMzsj6VE40ZfodqoVE7daKiOnA2rONuxpQ
tzxzkBg2JjAQstuSq1RTxZVM1Ne4azl3AytezioHQhbt3hlUgxILQ/4qRjbq02SWbiDL4UvaXZr+
F5u5eFvkwjq3wuIVStDxtEtaOCmW6eWej9utNKYHICr1tgsYy42h0l56UfrM5znz4lS4tD1BKXb8
R4Ey1fOQddEJ29sWXpQrqmP93OiYzsJM3oyFdIHEuGlk47i6wOLe+kmjj9FId3jv2FyqteKFlUj7
uroNcd2TRRzVzSzjNGKlZfOf5AZhGlDRamq5XZmYrgoz6mBSdt2/JEv1WzQ9W2TaZLJGebO0svhW
dBrd6fSZm/KURMZaqtVvQCrWm4ZqpKiibWKBvl1R3uMvmsGhKGDrPc42r5TJBUDIEQeNIyyi7g4l
nusmJgczjvcyYPnppsAOCeCQ88QnESvhpzED++sGSXarZDkR12QMP1upHxO813QCn8kEMbNPCdRw
cEDeoHV5DoVdVvXDgfrnTU/r9rGfXpuibXcieyOnE2Jv0iMRF10ZUtzNXK8qwe5WMKQP40BcAwc5
79QsvDMyVvdjvtz0MZ3dYVw+2W0IOHA/sl5f8U6rKkTaNBTjcD13jxQGq5tUTbj5zVJ+U9b9jU4O
BVJw7FVjYpx1xuUBoUcCYkp2mYLFYMbQbWrVk1MqpfvqK8Ea6BkNpZ7gAxiJcfxYXXiwMeW90aq7
UUUJ5p9v/arI7nEL4J1e3EsvMKRQDd7OpF4+kStPhpYlPwthPc543MxCb474KdjgtPd5jo5i1ZIq
0ozPpMUE0JvpThfLEEB6z72PFkiOjJKXpIovMio6cdew0dq6i643vH0Ue7Jk4eTk35RZK1rRpHS6
0+xc7surTIOObcTUkdIcG2+HoNqiuiMay0y1i4mGNYsrV5CKN5zRFw2CndvSuJ10yTGbpPTBEPd/
1M+/B0FIcggKASeLQSZixWehxcPBJrZFlUwzV7WYEBRx0u+bksM81tQY5cgsD4tBvVVmDL5R6e8x
BWF2Ey3K1RKx3yXoirgGUCLaWjx0E/bcrjhYWUR6DXJ3oSX5S57xXneI74UeU2PXafhIVqUTvJ0n
D7r8lHZ7Zb40SIR7y2TDNVtmysrcUldulQVBQt224vpRAbLgtZUluEzq8t7C4sjQC9s1qRkdb/5Q
dk5Muz3uE1gxRjpdU3lxlIkGHq2cLrq54rZawV/ArXk120A2cT8TYKhtyRxz7PvBw6fOdKgKsZDr
8J7ohw08UH9e2TAhUqXxgC9l2VhFThP9kJxDwbynIsGMYBkEtskWg7tOZfild7h7pmH041U5XCGU
VUo3qy7vaDGoz38PIt0vcax5g6bEO5XiE4b+kbipJpZZZnIqvrCkeaFYC4AivUpiwBSnjhQ8+mZw
7lda2ZT18jGiqShVGLkqf6jRFbxrGkCTNdhNSs5RoCiaaziQzZzANersnaYOBWSmh6ooZF/CTzCH
y6FLMvpFNUIjkOk2KO0wV6gHp/yh9nL842g7Idy12QIdMsL1RNicM1KC9SAfp4mFqazqnfCcqHg3
KiEffObO4zZeY5UymVa/wr++oecF5a0KruHEzptuVKAm1rDcFQqrHWlRjmGfGg9WvnyZttXLpDAV
trUVrF8QLdhS+/yYdOa+h+1C3aC1ifU836uxcQ05IzSyWXsWbWOOUGfCVpsq+gLjb6MWTb8m9OlV
BnkELaZcq88BWUYLTeELn6ZS1j6z3MJoQ8TeJlx5FQXj2DZYUYrQ2Jmp/lbEMdOlzjr1+RI+JAiP
CUQctsWsjNkTkYPxjPlLTmh318ILSggnOjgbnP25y7DwI8N6zRIWDjcShoXl7JeGTNFfnmwrmTed
Qj7qeQYENcCteA5oj5KnNTMWXokZreO7uRU2bY09sCCVxl3s3IxEXCBqHcJF9gOGhXj+h8htImYo
ZPZUNnVuBipjI8xG5sv9xDNVmb7l8w4ZELGa7YGAsus35T2MA/hpcaxuxaKXXGEu3nTzUZGQhsQh
PZaZhl5TMN1grm4lO00pIB5lMqdtZkBWN9858ge7LkGNkfCez00gO1XQNHfDFDkrtTumLXTSJAS/
ADDS/gQ+NkaO4IwM9jkV58sSZZadZLeyLTgpTdE+ws63saBo28rYDqigHHp1/H7mROuwROdeIs4U
T3RvemrSV6Wxf+hj4VJrY0dfG+vukjM2E03dK4muPw76aDhmtdzUqY09ohC4MMsV3q61bN0W65D3
cbBdR95TlcSbuFO/rZmzfUbQdxhLaUPBxh6z2ryn2OQ5lejq4AA/76314e8rdU2gdfpKWlxETPNT
gGAqAXZO147Zv4c/NwbWhIEibnFChI7wGDVKApNCxqW058SB4BOXbFgjzlO4w4quBtui1+hC/NHf
n/89tFNNJ5xgPvHUkXwT3tG9NRWMPqX2Gq2/+vutkHE0af9xmxAZ38cqxqHMKH01WxCpWDMYxKcd
2XZ9LUZ1WZTJg64PeAoxgCSwOeNR4cQ398TnMqv/x8Nz1vFDm6uhuhDIEDd9RymIvvzjtyyLooM/
N+r/e6n/Ny+1akjwrf9nL/Xu+yMq/4uR+h9/459Gasxc/yZCcQNspiqirq+okv8oD5IMKoIUTjbA
900Dj/U/jdSq9W94qFeADx5sAD7Sv4zUKr5sS7N0UVZWIq0hKv8XIzVT1f9mMRbXbyHyvGCuYc1W
Vt/4f6YY0e6L/8oI9LM0J8M2LUpn5OZD1fvC3afCK0Nka7XB/j1UzE19tqp3/ADtPpPidg2S8eXf
Q9KiaLRJazp/n92/h7+P8t+H+u+X5QQ/EZEqIlIkx9s/x+Lfw5+BMVZkrLqri/Efvyes9/iAQrEU
aCPxByy98frw95WMlATXp8FIEhhMYLldV/sqYQC73rmrfcAyy36ESiG1fFlqHa1daHKvXlvkDM3c
6mV0DTA10r1Yn7GwoHpGOaA46FJOywCO7722NNMYM/qdmZ+iNqcsjUGqZGEeVrqenjU8Z3ZlGbt2
Tj8tgKqYVYnmRGsi+c9QKwxY/Wq5vQpsRffNGkZVBfaytKBU9zlEGxEMnlOYmE/9bO0MGWdPLZYI
mgyfycHCZV0DzBOsEQbX65dt064r1ZpoVqSJBhaceH/P88/p+fdVzPZwh8H3z+b39yAtdbQRx/gy
DW25jZt5G65xV6yP2AHCfR0G8RYekpdV+uBL0MO7jyRODxGEbWibBkUZcN+CsdqFzLV5faYdg7uH
PGcYldKOg3Ub42MbF3sJ8ROVeSRZu3aJ/+shxPP8n345r25aQtLJbTKl3v/X6iyubeF/vwR79M8V
WzZlfQtiHM4Dxoa/Z/73gMGLBXd9EFYxD5eAzkkErtHf8+lWE2CYbmQKsR4WpBJ7SInvY3tDp7sp
R6klI23jd9EejNSZvhsYOyjMllN2fiH6zITxfEouEe3MDzaEnh3oLOb8sZYhCQ/4a+2+v/MVLSrY
zfPnobAXdvO6P4uXDpvH2BJ5p7PhkErwb+3iNf2V3MVuXspTFHuAfBXFaYlARUivMlyJizI9qNV3
qfkmhCQ2IQ2J9nmGueFKWK6BGDn1AQo8YjRDKfr1tvOwWz5FbKg2bGCVAf8diYGDAcZ+tha5cdDF
HbqYCAZUdoXGpf7EUI+0guPDUAtP/0mutAkwTJSh9KhYQAiO2cVDAXrH15/1ngPg+rJxzNEo0FWd
fnJjdZ+NmwSvOdz/yNrWk51xpmW4Ndk1idnwXFmf1TeNMLx8l+ExvunPAi0iodcdu4cBuD1kK9yY
9tJv1JptC1bZ04zKSUnhobxVqdPe+f3qbbIN74MktF0dhHM+QVWzqzemnTTpZDho8aZP6AME6h0R
aZ9Emq3uW92ehs0cXyvqVdEkfnrdHpsvOHoGrbFA2VJScM7yJZoAV++4vXl1O1Qo3c4tR/xAPGc0
hl+kPU/RplHZJWGS2Hex3d+R6Yqr/KS85I0jaawhkO0gYLrtTYGnQSvWA17+3dB4YuEx6iProHNt
3isTkgfeUijdNmVqo+hlD/qR1ED3UnwaT8Wz5WWXhLPF6Bn9wWreGEYa25nkO+8iBJpgA9UDmd5k
RRq+SO5C7jA38YkEmXjF85h3bmG5bBKPwivKOz8MH1v1Q/2ZHtEmwoO+r3bdDsshHCUBJgdp1O8S
Cy+XQ7BJvnAEAuCJkeVOskJeYKs+p4eRQuvQ7m9p+TAc6+fpinU+3zavWFrwlPJhG45mRYTOppc1
22O7AnFotR4fKI0dLttm2GrGASHG1J3wvTl48Q7LcfkIAWNN4zrEaXAaMMeUvO4GXmD5tfYZo0Zb
BhPhGU6613+tr+gRpPyP+q3stY/427qx7sytpz+EHi4DMr758hRk2wnzwghj/lBdW2UzdY70Quq5
dqw9XeHsc3WMHJdiCwH8Mhdexe0AHgfW8w8ZShAD763J5yGHT+9F33Xrj8TW3O/h1CN1nyrc8i/q
MYqpYPOHk+Xqnpy7GIGhJaKtvMaMc73sNAK0og7gANbtsWa2T80ra4ajUQz6W6BlP4vMzqhS7l5b
5Y21I5hhOXEK/AZJnjGUizy+aOh63skf8+KU+5hLilsu325i2LZ4zRu5V2WbfHfhRneANaTb8i5F
Lq95+7E8Jr70Wf5YLKE23L1Z92mbHFiiyPe+zk/aETsUyyKBT49piz/x8xMXf4rfFgaKfrlhtRzf
h8RfdtU16bakMJsAD5cXES4NziIEqsdgL8E36LbZVfiq6/X9HQUqzvZce8XjFLn8g9gL+XemY/8c
LCilrjiTJyGR5Jv8HJh+ViMW7uWDBmeKEDQ3OtYd6goeGS4NjRsKXkhZgk1gWGrIAjKL34jJNg08
/cblfctPyWeEs+grvHfBXrsYpL4X5Yc2JUjZ8DdAJ72Ww1NSn1JpYz0IpFwFn28TVE7SM8A+GsJ7
O5P6mXzI3s2X9NC9BieLTur5ms42p6LwmeRkXj5rOhmQZlti4FVB52866RnblCje2ukCKzAiNZy5
eA5ZPOLcC9QD9u48++EEKQ6uQpnebXol04jZlB/beFgeguFdbn8YN9hcvTUTK4McATows2mOWuuc
I7/yPdTQssXJS3ufxcKI1iUj7Bio2gxiWot3Bv/oezS8qIObJ/tgssvfbMf/gK/4weTxg7H+ixv2
ZvvoK6Ts2H6k/egWZq8pAugZKYFQ/3Iad07w2uxhO8Tc+g4ixHpcjjQKhl+DfqQXOs3Jxblx7xe8
tPmWtgu59KToWjY0e3hSdxpGUJLEBjgLu3GOt+uEjXq58GSlfte5a1OtTY3JjphxwjLmqu2NGRAe
ukP6Zu2VfXLXD/NWPSuX5RI8mXs+0aQ5DsKrQd8aS0wKWEJ0qleeQksjeXsR0JUlv1DOVZsx1/ak
YDvE50J+kC1X1fZAHoJ75o2Ppa+5Ck45O9tJhU8wvYifsb6l0xEJeE6c+VB4qf8MtZV3UPuWoi81
8gN5OyFEASErYTI4JoI9QXU7hDUQH3SKW+wYdV506s+OEQrzVgFHkLAlEUJ5PBCdWvKwqhAHGJPH
pfR77SQN20F1zQzuBu5AR668MLsVUO57O4UDzqfrzkL0tH4r+qcvWHFMdre2tat+SnJxT8KVaLKk
kzrE60L9gw2AKEGxu8mJs2IK8SvOG6j5FUl1AGq1p/V4gDcC7b9oLrWXMBtInw2sOLJDJjyU7PhL
falO1hsom+LG787NJjhEh0k4m+w0HMSdyuUp3WXqdu35OG3MT/WldMVjdp+pIFuX0+5XwPhxDq0d
7XMETtxhI7vWBlP5e3cTNsNt8cKrIO37XXsZD8pbvb3piP0/zft07hbPvKxBwcWLDuq2wFjjRghT
4yl301dxGwePTYkE7JgHXiM63IE5GNT8PKzzlsCV2a5anBV2hekN6bNyrTuGuegP1N+4I1XzG/HT
ehNf+vZlGL3maUjd4UY2MXXbB8LVTFh+mg17dm3e9DoUOjvb09irO8lNPWS3+WV8aeDRrRyVuD9U
eAJtKjxzotmeU+7ax/GR7mY+sZW7VH4HkSk7E016lp6WnwhnZ4zj+7Q8NXuOAWNFWSrymhd+9dfq
Q/UbxH2mRDKfIVekCZGqknQb3f+drvNYblxZtugXIQIe4JRw9FYkJU4Qcg3vPb/+LegM7uhNOtQy
FAUUqjJ3btOtg6vwZvywcGpPuontY0F82F1SPAmoFeuNhmHiw3xdW4oS3snnTM65p7xYuazaVd1f
yMPWCg9PzorwClQGMM4xsFjuCPbAKwlCJ4T6/BmfW5Am32XSla460S06Mtouke50vaf3yyZzB0LI
EKp9QjzDdE/6dJrqWPxwTiOwIF1Fuc9qPq/4eTmojA5du4bqJvs3uqrq2N7ErwzLvncEjqKb5C60
SwMsrdlD8wDHygaq21N/qS+1vJciq78oIEnJOvkASu1gdG2rEyO+buFW1+SbP575znDkF0w6Twy5
ZpvqhEFrOzqN7jDf6Y2DLDLB3HTmsjm+miXfWuhgw6v8orbr1LDyFA2MzYKPnxOar0Ny9B+8o24a
eJitPDj2BSR3O25d2qbFP43yXNjwt5TqORm8Oroa5deYrfDeIzRleIfGS3A7mUVgchtNOg5rrjnO
NOpueJGqnrcKNWdoMn+qFZyvaMvMzV8OO2KcalN267iQzM3fP0aYA5NDvjbN+ukr2AuQZtHhBQSg
8/fR3+f+/glUvgotmQrDrAMm7dizlJ1uKa0f23Ujwyqa2fQWgrWCJB20FH8fDTM5+O+jTBB4X1jZ
4P2hNrGHZnI7ElAmOn9fHjWlzZk7/z8/rZYlkeGzvRnzASM2sZMU3qsaDricUylqzV+4KorCbv6F
skl7HClc6kXUeJk0YX2btiv1hR7Fz+vNIq849v8+VEp6+inFjkbG+5b4W0Z0D1LgfiOZLHpL3NOi
4aSGPUQAMcfTai8jyqi3I2BiUDwiXXmS87lLGX7NNSntK0Vd9wZEk2X+pUtLk/w6Ri5L4QBtEmaw
+AGHmIGJgSur22B6PSxpJvc9njCjJcTuQvd4UVU/dHscZiz5ql+V/SSR4b0VTFcz4FfABXCy3/wB
K9lpqUVx++R3UH8+oLL6u9AK9t2H/EGDBF3fyw7M1+FhWO2KOcl5Cu3OVT+6ffWk6wwYy6pA3Tbz
d8SO1GM4fvQQMG39I9iIJ+mpX9svYbKDX8LSuNDqR+EZg4thL/d+qshJZKK2RKf8E59oUsv0on1h
uXMe5+jNVRJetAOc0fErd/M1hccsZdq1O4YZMCwRBMlW+56spt/QlZ4xdd+HcVZt/BBzczkd4h+K
Yjq9Qbf8j+a3eGLYiqtd3FohE9UtF6/6pbgM+TH00XjoULvJ9/ra+zYkubBEeLXUdgreWG53bjzu
SEs9vM8cBqWpHbrc7rJdTqcJO7yVdkYHQOTmUjlMWOvEDn5JCmZYRE/9DLBAYszjKdnbeDWS0ozJ
EVueDT2biE5+iJciPsZu3n0oUWg0bQzblm0J/9yKpyVijh2rEp5w/gWPgJ6qf8xmfwOXWnC+R2tk
H4t2/pthRRYDwvULp/Y9RMLJadxoo+DhRx7jsvPaL5lb8MOroreFVQVbBv26tfjKpaVwbTEr4udX
fOIiXCqkPnu1ZNLF+X6hf1a24CjSVmJjucZHXN56xMIvuxic2OS+NqT8XMSBqePSyPgl5Sp91D4d
PjUVCDJqbjflIL8VUPVsdRNsVScgDdAuKmr46oJiCTSZZYT1Ip/SSbn1ZjWXYi322NHFSzhSt5gp
pG08qo20Jd0pPRbP8JrApUZX+YMQ8Oz3DtKo4Nb6rEyL+7Jw+i8G1cT4ho9poLWEXCf/oOGAbwod
hQ6fvwNIHWqYf5XX9Wp8cDcqb+GWRx9A6EOGq3wj1Tjb0710cxG4ip4ofhc0AvgYdoUrKGvpQnF+
LjOnCew5b7uw8e+FSeKT/AS2BWV6pUrgXUsYk8yydPXSAT9xcGYWgJkgnTvc0a5F6MSfxp52IDP/
jaqlCHutXgv07t8Uf7SnGNKuZ7BMwmeJGamD585Q/SEGYASRRUP2z8y8fkcfKQbW8Hzt/P4z9LEb
tTDyzhvehKdXVkFZOmsj3O5T+8pWRsYMD/XMBmzEkCEBXvP0TXu44n1cl8cImGmkiFnBdgzxyQms
XFliU8loTXnkH9jzB8yokJ+IqF2d8UsqbWkLcWXGWxqrec6r6Gn+giIgHbiyMBhQ8xjOgcxYBZ5B
BYR3mm/ti0USvkMGGxmwPhHOaF/NdM7SQxi7ODnG790vW1z4wdAMd/IipVbb9qfmIJCjIdj9o8Tp
smaT5H0BTqz18wBzQXDj0/CEyACUoUMGpgTTHglybQOXYkf8TWuneU6l23HRhj36ppmQHUD3ssx/
DfhX6hrRMnsSiYrMIPMEYJ8g2gz7Bc00TgZfPonwLPW90i2z+8smdPhotFChlq9H9lxcJu2AfeTQ
2ZJkpSnGCW/Q7vNHUDCTsvraC4Z9M84wC1uoHh9Gn7MXcCjY+YIrX0XNwnKKwKzl3DgAOoATVGCo
u9ejPxWbfuVfJ1J/iOdZ4mLoQo5tHe5u/ZOceUgC5WpoHJz7l7JSTDebvCzcLKDV60usJW6yQ/cC
krZC0TLdsjNeZtW+HO6gXpxEvnZCpseDzZGDStcxDiBo0VZ58OxiPjbt4UCfphMZYPg9LtiVmGZC
3VnqG8VVSPCDgrCszlF54T5Ww3q6zTsFMpYrd55HTnh0+9Q8R3gGs8PiwFZ+cWo0kxfHbDfE9HXs
vNviluyHk/EkmRZpb2CLv6O6wuGhS7bCV6fZM+UhXE3hJoP2CxIauaOxLCgjIGpTxSBAKKkX14Xw
+3e9uTGqI557NgHzw8arFsFMhi/ylj7b98oj/GdNsqIRUQnkOLx+N2GBvRRjX0ei+SSzGMMAcfKA
sNDiIcIZMHzyhPRdj7ezGqSxWFjRsDeQSeJb8jZc5N+W23zlcdN1K8N/jaE1QkTBlhmoknQxOPxC
FT9L2HicrzwoOPYycz0UTNdxMFk2HY/1Mv8McVpmEvCO8SQG2c9hz5PGhg2/JO54VWhVBJzciBdN
8WRY12tMCXBZxNUjL9Z0qFwrQblRLQyGg6PIA1K+H3uqcMGnenFR6G9571xv9YpZFs+FXuxwlSm3
ylMbHQNSGiL317rC0N/0qtE1s2PHavyJHNpjNHquFDhJ5ujSGxITo15h36s0Dnm7EB3ZQa7z38zO
wpife7cnMXJchvxnxVCcOkWdb7jf78MSneQpicicZinQVXJsE7yF5NCH7mipg5XKDoKseaHAYFqg
ET23bDANx9qw59ioKyeiT0a2mrvwuixOFUe/Q7iCMGDijrtwee6GX6m5Lky36ekuD+KNQxFQEG+1
/qc4N8G68GI30k7cFOWh3oJzcFN/NMr/Q7/tW6DNcdmQZr8MVoujNGO/tvQdnwISItFHrLPE4xlV
OWCxr/fARXzyTm4FDyYu1CyJx/A7S0LI5GI4ZJE7t7iogVUfpa+pdwAmX18jl4Jy7ty+acXSvE9O
RNhKYPvnho1khqMTusUCNbTtDpfmpm+yz+SCF+YTJ2U9hL+/JAYRQL8b1tKDfNp/i3oVwBBwQ4ux
Tr4Wxm/iABsPbsYn2y9MkuzGIflCg3jlwvrd/Ow2qMSw/7VaujhmyOVe+ORITzZYMG7Mffkuwaz4
pxt02+7LvCERR4RkmaIHYpNwDy1/k8xugJapzsCqCGTZgelkB3p+VGRM3Kj25M6uSxud93AbnOCe
8QRQ4A0cfG6WryTNyra5vNT/hezACwyYlyhMwUip1Gq+cylvxp38j10Xtzo8yXGC27LK2mv+oyIc
wxLYHlkJy3I34THp+L/Ig9nBcYAvwYHizYvhx/CLcHATn6pLsGK1fvMm/cpt2h1gaVkeucnVxl+r
lG6eluxl2vanea8OqIK2kZdipY7adokgVfABdbp/HMvkQaRv8o3SS9tCXGGcsJOO2us0TRZfFS3F
pji/sEfVygpRVMqArLBHbS4zfAlD3l1Y0vfgYmOJxY7Wrv9afPFwCjhVPFgs8g8ELq7fstkPd3+T
H3l6m9v4mGKbB8rm8v0807fXrr42NzbFGPwE/OYtokxw5LX68fpaPAhznG7ov2BXJA5qn7Q7hNM3
Bw3lv79Tnlh1hPrW/KY6gV+X514dr8NLRvnwpp1LAJ1rIvOW0RfZ+k5+Q7qfPvpV94stG03ZMdmP
Z/EdbWqxTkmw2+XIh5zRZ3aCThs9HNoH5i1LeV06i31wQr8YrkZHPRY5FTiEuLvsKg7Pzg4GxQqX
9dNiO67Gy/AueeauZkuiWTpMqJS510cgcQYVocvdIMWCuIkUojlt61L6QlvSX9kjScNQod1/SdB4
+xXleyDQPoE5m3ih0I2x81FNlk5deaxwlbzrneYtoKkvhzcxsmmm8YEG1FfQmr5wirFg5hfjdiIq
1IEdlJnrgiDHawepZ2sqJONY/IJEsQxkOQsb4bxlwuvHTgiL5BWgTj6jDZuOEllepZJDgVg6w7e0
qTftc3jriSWCmfiOhxFqkbli7mRXozk8znpQrkNBWthTc/R1caPj2zIQWNNYGDekzYt9eijDdQpL
SV++eEaSZfMB6Sxg08dXgCa3tYVPfzW8j/9QpgxoifbVO0r77ru94/YKhSM9V63VoVMkFPFubsUv
gCutd9SHsKklL7yM96F2cOmas2V+Yiok3hVoPuaWpbhqlQ3h7THWLjMNDHCTG45LEnAI1FbIaZDK
sM2z5B3+zGoHnPLUQkvcgftM1+m1UxxUitfqPQBRYgRFMW5MaGjJi7bai5o8e/6iaD28R8NVQ9oz
WRNLB2x+B5L+TRQVmFd74bYRGmP1KcAbNg9LU7InIHK2kdULhPOntYx/yp2hh48+N/A0RmzSKjop
r72U2g3Lwgo6qzJvTeeVjfti5dMGE4EBhYrJHhYlaGo8FVEBbLFlmtvEKIIofuO6agXvKfiYar1A
puX5+keo5IrleJEmO/SpNGDr0HbS4k3H9NCShMMDczK/h3rFN9MXpGgzkEjv2bVTuh36vZ/JVXmo
mS2eqkOwNYIl3lNuucl4eCiVOUiCPf7UbvHZ3bWvdhf3GPXbwacIlIy9KS5h/wqY9f/aD3OcDypm
fbrXbJptCMeMDVx5i73FW7MZrJ6Gf3qSpDMLuzESmGejHCHhinBPnjSsJi++cHrR9lfzjPPlY0Z9
er0OvGKI6v3dz7cjsZY6D9OSzTruyKHB3mKDaYKm7lDAMaSDCJr2MPBcBpvRfGbdpC/xZeXmCt8j
hpYKRHDDHjJbQJ/RvKtYzLwYulmMierl2GFW4clzHcFMlCw7iNfc64tKUU64NDO6d2yEmJpmgVuM
yC0djgX0tOYnxbF/gMaGFFxbDxsKAuaFNH5wmpfCd/5BuGgu2OyW+eKsaV6U3rVVfZUW7mRSwCzj
75C0N44sO1llnwh8MFBJRTthGowkv2RoCCjN9HNF4wKnnmfxELs1zdc+eMrsY1T3joxJxIq7RwWc
nKPExuuOd/Ayl9lZRhi/lGZPA5fjzOn24THW9k2/Npx6FmhYPUiMx5Z94M+lMo7fqZazcpdjPPEq
VtRoi0/jlilWfoc0rzss9WyXWAvH/AAJMHACo/UCZsrO4y44MD5t3+LeMvHTW3j9Gz08A8XFR42Z
AoAJolnibQGhCv4CR/gdvs0PDjlZs+cDqV8tKDaexDVxfHPCYT8xRw1dh4P6m50rSpy18U0KS+Wg
8J7kte/vWpoDT3tXbNZEzgnLk4RXL1OdyY1yp63tfILVhRExQyqP0WH4Zle1yzSZeRlBONKy/eYA
Vaz4Z7oVpiNIFP5c0tlS/j4441FgO5KZTL2obaqByAsnJhVBsQv6MJ401rWwDG+R21wTjHAlJ2m2
Zr4Kn/gfVKfyVhQrg2h0nBAx+Md+gUTAHiP+0zTcF7HjF9TObBQUG7wVt/tKwHk8HXjHZizIWled
Zo9weI3D6QroiLVAZVfa/Q1cdkLIT8F0NU4INbUjJqSUhHfFrd3moZANLhBYb/U3WbLqGNyWhPgQ
QgymxTgSLF/X4P66IvTrlGdkuig3WsYQjLJWsPAZzBmtFWtWJBTzpMrQ13DryUQYIKSET/2gO80m
4UrFVv0eQTbAzmJ+r9HnmFq+hdzaV1aT6vXTiYE5A6Ohc3XDBrKk3ECC7Kg7hqevO8iFwxjrnWAz
/SadhDUSsLf0wqG+wNhsi0efp/wwMIrpR5EXrRk4RBZ78VVUj/FmOOpwJH0r/fUf4mOi96XwXlcf
uRdvyHd3QHWUT8Du9gn+X24KAcWDJW/rZ+74jrBub9GVP0e1fQyQmQ+v8aSHYMB2Tdr0PjiO+xyV
3jxPIXeGGJzQYtFQ26Vv9RuP5vjGImPDw9tNuyrvJhv3cSQ3aU1WiSLv+uJDBMK4E/HUth4em2Pu
kosg4hUCPx7s5jfHXQ+FKpgQszKOaK495U62aibsqCwSZMbERd6lsb1gMAaRPIEMuTbKvYTxnbHu
Si80HJSPr5FZBsY7Tua7esLqRzw2zx9G2TM7K82dRfJIsfxujW0vHKQ9B0s9bRh9cfVwVJgvr2aL
JCwYzKOXykf9G12zrzG38l8GwvjreKyY+bs2OLwbA1udFT2abf1bw4nVONKXxi6+lerSvMCS5a9T
CORmsgS0VS0ZAeKS1IP6vXF3+BvxQHtRhj3kbWcbe/0ITcgSt+aF2eFYO8aPFju2Dw6BTodBIXK9
eKtv+8/pO5F4BpfxP+Yc6xYS87KF0Bl7w3APOizHHDSaYeLk5+AdLzIUxWdjb3gisxGR2haLPM17
dbZCwoVkZczsSCCXltNX9KCp8DOvDm2YELhIwG7fEPHIi8tf5rYMLFIjbgjrIldYszuIpAB4dbFb
FO5rWCFdkhweg8quCO9+U0/Br3TBeKz5xq6rtaBF3PBQmIPCgCVs+cHv613+djCrffMQV8qNkSLE
7avwoV9G4hBW0lrGQtCSvxtKlJ/O5qQAiLsJwbq1Fh6zxZsxeWwZzRVi67hUH8GVTUEXZyKapjol
hirH4GDuhxVzhpLQpzm03iLr7CR5w3dyahm+CacONw5Ydzec3hjyRNdUtcub+TW1Sw3wZ9u9MTx5
VfP1rD2E79Mbr9Ge6zOuptvkiOuMXBNlY1PhwUcZ769n7WGjwqi1AWgAF70yZNbI1XNgv8nvsp1d
wyfLLriKgM2WeWTkU052tvv8pK1OQBhWo5dQg/0a2OjcKkAhK+QX8R6jq8qGd41v5K9J0IhJWMFQ
YkluvNBjQLesvhb8zGL3L+WCLnapF1gBGyfcBWaj18y3GSszuIU35aS/01V3wzP2i1TIIwcvRIAl
FJIbgOW2PWRH/SDY3NL4WfJgbSO3vpTnxVo7JXZ1Gj31i6hVBd8UK97KK+1kLpz2PXrw6IabyM7P
6WGwmS5O4xaLbXgvwPKUnWdbWudehKzPFaB0GCt4eMAsAPMXhc1jdtFbdo/22RP+hWZrWf3MkC3R
KzumlC873ArIeLnOtOtw5m/qCivUwNlp/6pwy/Olr8jmjKo19/kHLAZVj9B4HaJqRj4QDmnBXFyS
5iGisXmdFXmtHykxk+ptsRG3GdsnR0+1Y12Wm/SGAY/xqX/xuQ498S9bBAtF+oih01DZP+q9bEtU
bBEVkV3Jp6F1YiY10zKHYYWGB1h0WqqBh4C6rCxg5yGcl4j4Vp/hfQqM3OioyXWMP6neS+UN+nj/
ciTZU+jdsaT6rna8EmRZU4HQbdX34arPdjdYm8+TYHOrbv3Q1j67t+wt3rI+GV5jwCSAbEPEvLZ7
YZO8dWtYVFjUM+Wna7ygK5lszHZp0tn6eIucmDSI4cp8MMKuEivfSx/gur/4eBq74J7vZopYYJvj
05/Wi2P1GWIHi/IW9iGcEOY2uBYQYrgTOO6hz5HccvRhxMKHu9fvDS34gNCZGDtnfMfz5AU6tQnu
MDqEnX4GFWgB4J+cdG9JsjHPEMvO0FzP7Uf1EO1ZoZq65Sc7NkIvtKN4WZ6VIycIJ42+gTWkVtDQ
AMItCk2p2gekIJ6pso2ThHMCNjWUx/V5emuu2on8Ci9N1hE2xlS299pjgznigyBsF28pQVUHEQIJ
JzPwx+tbiLzAhhSzjRH1Q15z4TwCs1D1IgtGyjx5C5ud4L027PHOrLu+x/fFjaYUuUvEYXMLaIMo
v5zA7jbvqb/PQ9ugrgUx5rNzhsGSker0jyyAxXv8RsPQciMDL6VpcqpTfYipOWhrKrxanEKmUnay
n/aTTjXqvfiwePpXxPhsieKcbmiH4goZEPWkP2zz8hCLK/1b/04IPOZScRF3BrY8Ca68y+idnqp7
VyfGIY7O4Eo8GhS7mZWchh+xXRXXeEXELA9mZxmfwomTLlOOWfBRwWFRWFwq/dSwEqddO6wW+SVK
z4Oy8kNihqAnWYTFMf97UENEnK9PCV07aBPYyi34HhNntsyBJ0GbwxNkOlmxGkh7kCwiCrr6gU08
xyRHUwWcJsGWXbHK6gJ0mbkr4BWzpmAJCCbvi23rWemT15ooq/g8WwueYsRafmS4/njDV5SvmwYU
QCc/zArHuaFWMEvCK0iiWZwrmiBzMg7rcD6Ag+u0an9HT97i41z082xBe2seCRTVYBUWO2z2NNAP
1S6UVUGcCcyMAPkK7B0XeQWQHF510ve0CXe4+0avuYSluwG3DKymckLOqgqiDCFyFLlje0R6xNi0
XykKNNQd5zRjaTdgwwlWA5p+vMvGTQUJQt/InUtFwhvOUqIGoIzi2SdQiPaYuSC7ASBfYQgYyvPl
r2QnOZbDOhO2PREvxSVKjnK2z8oVXrfosyAZvoS7MKyH/pQj82DaxQwS0YiO28BeSb8mfaOakMXu
qF9JflhRllCXUQtRJJDrXQOGULJTdhPbFLnsldyOF/Yy424heD6kuonEx5Xf27qOGn+ZvquXxQl6
UtfCjUUMivnIShDQ3S7z0pWKz0BdN+NOG+Fw3NmYI33d3/Sv/vQ32O/maf//5vx//5UUdnU9k4T/
uAB/3xeawYyO1PDh+IFRnwVjWe0PniaH67/PTb6uukZrnHo/W6xxinGyDmAsbngSSgFQTn8hQ44C
0rr+PjJKGPXDNNvk1TtTUOkV/z7190WZjD67aYG2/z4nvXK+vJh/4u//uNS5ZlUtvFaFV5/FswPF
GP1Iw8y1//tcPX+hSqDa//2DSWf130f/+8Lf9/33I6ba5ezmpDjZvcp46++bstRU2PHmF/r71hY5
P+aZcrLptbQ+Bj1SJ7pxdYKo0vkrhTcr6ZHp1UNTuNjmeRMcIDluW2tEamYjvopuSTft62A6I25q
7cDkrhWZomG4Ex3TNPxEfXdRVOFTFvsWlZFKDBXjjSiZcG2PnZrntfOPYz4qXlggzC3Td1/AYduI
09FN4dMlQT96r7YJ3AwpnV+AICxyRo0ptNhJiUXbECRaGtOgTe7giaZKfBCi5D3ri2GNaQMsexGa
NmI/CLhdxOCq6cZVpjPZjobPQizkrUqgEc/yajJVh7uyjnF5qTUR017JRL7bAo0Op6yVpS3G4Ew3
DO2HHG4AAcUtDeaTSWOb9fREFYIbxYuCo+t18jegpAkBhRFux04Twe/UYFs0fYVauIPW2AwchAka
42kQsRYqwvc+ljcF7NRZSOIzHugWZYmMrQWYI+eXC4L7WIFgUNIqiJcLrLq0CJLXS40h0/X9PtDl
30aEzqyHMPwbTLxezMvLcBAxIDB+4kz7zBfgGWmk+bj3JyQ5wkxAZ/8IauAbQlAt1WC01ys4H0sC
6akEfZW4k2GVTcd6zELIdhACp/zHHHMcMxtmb9GlpH9oYIvVPW1APGEipJLHpJEeZwnhIt1G4T2q
+/zi41CPAlg+SyIHB3kO084ICwxVMkxMRXJzNo32NeKZkQtIztgD8TCL8DBWnFnaRmZK+nKirHv3
xbBcl9k/kcA84sMgrON6NZAjoGHbv6t6RA8RiUN23UbxIcbuuWvnvSbNP6MKtYV0iMsKkgKxBMvi
1dKRJ8YzNAyyi339axG+9gReA0qZEsxjUXOnCHotTkh2oIJtyqE+HjKNANe08FdaaFL08qitDaVz
cPCafctfsLlDclwyZoqKXtwrVqIjDRI4ZLVGEQU5MmEzi830Xz2E9bY00Tq+wEQwbWKDznk+/AED
au2lMuRJqV2NJ1tg+U/Ngp9Yr4HWUs62ZM7wklmyLRiaTOz17mVOG+Ol8JTEVAPY+XwIJmdBCYJW
tQyIalUXHLnT2Qzk9FOrCN6W6/jdIK9g2fpwnY3yKia0BL2Av2zXM1UVwQ2DmKMtVhbXTg2A/cpE
s2u2Mvx9taNE9y8PJ5+FZPs9YIQcmDbRkLBzU9jf+b9BSLqdlLBzqziBLLqKihwnFU9fMOruKGli
HIw8/0XUcQXpFjtdeIZiDns+FT1c2TQO1KJPyXPQ9K3OBegr0MOsY5n1L1DwYAjVlSlD8X/V8a6L
KFQy/HrRbCfnIfiMmnEj4bwAERH5cK2SpKiZZCswhsB18idLcYRIouA9RPBL5nUqLQs58Sal6ayo
xuNA7lSMeM2JxwSmatDngP/1C0vKV5c8kOXe1eQ0EvUxtMwQx2SC/NyxgsPaXKYCIFbB4DNCT5wl
k3g21Kw9FjItTDJ+i4b4gWMb3GmNcFUyDB1o2V9NQW9P5q7MrcVwyFSBHAX1nusSZ/UfBWhi4BKL
kG1xb+Py1JcxE9SPBLhRVphVGmDBQUjkrSpsBooIJMMcOI3ZbpI+mv0iEZinyha/FwNW5KwJx+Co
GckV9n1YItFUnRdSu8RiP90WCmPiuKJyaCVFtAlhqonRnY5yi2WZbgR4lRNV4tfKlQi6HPI7mKEx
FgYlQ0S23atGfmOEx1wK5IMod+81HkJFzXPSvQqnHUXaeNIxabSa8JCVNKAaQ/uXJi5VkWDKgm7O
GMqS12V/kwX/IvgBc4pKSDZwEatW22LJCXd3wZB8sfPZIgvzXUyAKf0sZoCPQkGKp3bVjIMj6Olt
Mc5yBb17tmbor0WDcnjQv1I9+51afeFp44C5mggGT9Sibsh45kEtkTGXspG/SceugGq+kIrENlX6
pW4A0pID3SM/F9pEEzqLcHFXCzEFaQan4DGDKYdfgamaLztglcP0s5oAfQ8T5yGP9XVqun0A3zAX
m9ziNLqL3WUamntTXOa3uPGNkEUV6oKHtfFSihWNdZLeo4VCGnuuSRs5YkZT59PAGAeOh7QAGTFb
HsW0mFp30VFM5ww+el3ooECLVoNvp0Xcq+/2vXZMfKpRQ1MLZ1G/1p0Ulo7epOcsy6YVWWrLwWw8
Q8WbSAxfEBteA27W2eRDtE/BGI1Jc7OkQSDCi4x0OF2Ms1F9zAOWvBGjz55mmLqhEFcj7ulCbDNk
CXBXhFJa6jXgMvp/k/ROsC/ZFxlCtNojFQENMnP3ajF5USvYE8XQtDCX8KAp+3hTjCgptSB1CmIt
losMaV8cgPKXmt8te98MSMCAo4W3EBM0WhiIJwOUhcAENVSmOnGN+qxIpeCExNxQLNPYxyqoB+af
zGw5YTH1BvzC8AcFYsoMU4CLDXOkmvoev5Gm9IIcCp+hawS3ghkXGzJKmMV2zPcjwhRktn43rBHK
JEKBcbShxauIQbs0EsbrQ5CvQ/khmaDL6OwzpwVQK2IE9wgnbwSOm7ZPphbzeQ34Q82uco4FYBXg
UMqGHHQN5hE5zYiYyzZ57ukmb3AqbjlMCFJ8NIkm3zP1MCl4uqpGuRI6AEyM/lBstcUPV5yW3Vw8
dFMb3qcOx980u45yi5Nq1zfbIVgrI/MAWY+GrSYTbqgvaOr7DBSqXpg7HC4+Nd8n5Vxkil/EpzE0
jY3y6m4TK5DFSllDdVcOjYeyFeiVSWNMooKVUXvB43qhvWH+lOnqe5YxyBIgscVEebok4IAui4QU
vyrpR0m0e0FGmT3ir4OF1i7yIX329C+z0WRql5Lq5QnUhbC5vAxjHemVLUWQGmScckzyYPBDQ/Oj
BPpTaYaK7qt10mgExBLyQ6mNLL0XgjGGB2UmuwtBEo4d799utaA+FFN98IXwYxrNcKUPoDH2FON+
pmLeF6B4x4MFU/7K6DH6h/8jNky2VTH1xrGJ13702qjNcMKNOvJyJSRyBPSKBHpmh3GFDAkffy+e
WyChTgk5WUtNzzEdLQ7BIE1rowN9ISXRToR+4YolQ/o0JPQbtzshwysvYLyq6QgZRekfjgbfptjy
bcEJGvS0pb7jgpU3n0CTdbXDF1q9vmSCmlqsNzIkaS+KE+91D+NIdVGAv7AaJWyGYY7qs2qll7Yb
Qo1hSiVgcgZXyJDrdaSB0o+NXNHnnMogQ3A7ISVtNDIDSIIxyyzE8tqAdzXsxwWnxMDsp6l0rKwn
2JBDd1cUJV5jZn+CiDDKNYJLCPWVxK2O2lFxRIIIctS+y96ojPVkVFt1VINLGSd2gKlSU0NVNBWC
ktWqfRqLcthhnbrFpGjTL7QS7+Qn8RlyGe0apMKETOMYlU8RfbTxCCXt2qYjUYG8Vy5TDJsQF3QK
yORtCswvYmo0HOOVhdvk7UVq+2CXqWxl+ZR8aInwm7RcUA2clAyNdaiVH3UFxVjImnc8cJhriMUh
IrsFEvC4GXhybdyjCdduuQoRXnaGkCJpUq5iJtpl1B+DEmxP8qqAxASzIPmzpXKq8tcOt9wfY8Bf
SQi+/ARkx08mzaEYc3NiOQ6KIR2yEP8noYWl4KpSCeW4BFTr6HrZ/BfVWVwwUcGpsfHKmdkbV916
YVSChXd71SHYJCUUECOg9mxQiFTadFeJDVuNc7BiEDeSs9CqbSVmDgG4H4XMOUywsZdIYEdFnsAU
agDfpkk41UgL3kSGZkPUfGRj3FhEfcCbHBLD0yDmJ1u9l2mh5X6rK5wfbSgjMskzPprgzomBUttG
BD9NU2pcbqBq1JHKBvMtvl6xJbQ5f+m5rdBAD0jKQmkKHF1DHDr0ETTFiewa36fVeynJ1Q/1yP4/
9s6jKXItzftfZaLXow4dHdlFb0hvSJLCFLBRFFAl770+/fyO6nZz3zsz0fHuZ1GKFAlUkilznr9N
O7haPo1iRRDVpk+pRREZjBFTNHi+m5BfVvcHSjWvQgU16s2WVJGjhm5izKCHXEgKyZSKhDkj/hqB
GoP8gTPZ+9aU5zolWbRTiBtaQU4eNE4leZ3hcJCE2YUEmSAACNt7MIUnLaXO18w0Avb4ADVRg4GM
3VvS5cnKNt0Nq3mNchf97E+wtbqVoYIEbpwQS1v2vc00RNzc/aBDiMXTcxx0ey+hNcKh/3abBRpv
GCe74W7i4TtxbuYq9AWyWk/5ZZtnzN3jySjRW92Zee6drGLeVykZKnZkhTtpj/d9L5i8axYzhG8C
hVbuRdpgr4FGNYmvFsuCg5N1KYKc5pbjPFu7gQe/6727dUfoVxufhNZf48C45Q+fb9yGgU0bGjzs
fXVx9PgtkUmyayzeIVq9ox29s2vTSb4ZI+rxXrZISybeX1197oQ0rqTwT4bvpd91SkixsLWnuFU+
xayHgaQg6CartF3aWnB9OrzL6IFN81GaLcSGldTp7ahwvqbULnX43o3WsabW/uS5DUeHa0Lr1AEu
HyStLmNFMElI6xm37SCdQxh/K1JkDEHYfoQ6mooacIAEOhQJ8Oqj2a51B29/PvDuloAz26BDsNNG
EN5awXBhk5yHU3usqfzhNE5qiU4XPaJd2cNtWDjbkgotBWXg8TYQxUUUZ2zsUSJYJbzu0NXo6zpz
zpm2zdUgUZPrfunuOjQuNcJHqzBtTFX1r4lLr+WF0znr0pnDoqbUoUF9NHiWvzZ9f7g0Sbjv+/mW
wrPklLvo/sa5PHkk/K7L2kc76EcbK/bvkxrxNRXLJ6noHcvkwmRmzbOdOlBw+toevs+0qR4JBHnu
TYmYq28cWvJQAvF5kgqpzahiRij33MpOMu8wSrVop6eJ4zrTttLC1zA9y9TGiqoTIhOXKKsabgcB
R/0w0zs15kTVMQV/R5pR6rXxMVcPoRGJjbrqO3ygGExXTXQxKHjDPBDdFwg7SgOFYUmYX0MOWSU0
/0EnvvWGCh042U0q0u8UF2zpHZIN3gpaD04sC+9BTGbEFsMu141fXCg/w7mqKDphusu7gTpwma39
xlThYxJ6zUhpVHOLjR15DLSu95hTvLuKbQ5UB7JwYIa/M7jYYM4icD+K0IQgfO8anWnHHl5xULV8
iHV9pihLW4UoqqsyH7daFcNzaG14P9nvbvANi0MJJkXFUedtnMF401vIlEGxR9OLMzC5pHbzRod4
syq3jW+++AXeUixYR71F55F24Y9WBxSKyQyIya2ODJKLshiSsqmqF045ACZf4BfRzddadsONkAhP
dZsmF9np79IeHuYaTqO1L0ldIAVoXOR8AgHZkHyGTpRfZ6T6RgFVVqg51mKEE6zhyiE4axgn3AEI
ZEzF2acHh0ZyCJEB8moC/ApkJEjcFuvCwkZFi258TMoxf5il/u6WInxntvm0KIPJhP2oauk3umw+
ub+9ZjbYi9UGrLLuiqojWKk6WmMwboMqejV1E10WFQ7cUEluxsrZAatxaThnKFyIdx3d1lhHJHvt
rIBFjENWQy2HLbcuqAmT2OIhdak2699J4CpXBkrxwmd1QseJj+u634dmKrajy+Utn8SP1PeeiNvG
v5IuFyvIJ3+8RGP66pLjtZvtrDlXo+nCd1HfZUeUgnle9aMn9FGNGauitubNZKvcaK9HysG6pZjr
fNsL/5YLXXxyDc+8CcoccMMVj6VXMRtmo4bUE1Oc1b1w84ruVb/eynK9B9cJvI0/+6j+q+aJTLa1
PVXmeiwqbKmFfDBbrn+5MOt1GtC5runaDo2qUWJ/8kmu5T4HxkOzAQExNIkESW9vs9okwy+39w7K
A5k6qo6HRaiLk1P65JaxUMGPwCpJjwp88ox6fcgVxW3Ng2ZSuqAF5SrJKWiSrC3o9DQ/IrqZ7qK4
vM46pk7SiUcSiZn2ZhfHS0aeZWLaGzu2tn6lb/uphbP08vYi3weEJxkX/hUTYYW2N1kTqgrr4H+X
eb5xZ4lIv4fPCOMfdVk4V/J2+X7sY3bvPHuI7zKsfnhezGljldqv3Ox2g+3aTG7andPVnwHAG+l8
aCWGUs7Ur5lwjoD1lc+yW6H2hU4/aOCQjzeEAZHD/nRxx1He+A4cqeVPLOQqFgeOhqLY19AgTAZX
DAF+Fcxkp4bhqK2crnsNAsLtCvpRUpspOSzzF4N25r1hJSffb8iqHbAfyk6JLNt2nU34+EmeTzaF
AGyWzbXWXKIYAsKXnSC0ts1bp3Wnuplgk+YBU4ddk1fQdA03K436VIGXR8+pI7KiHG5/Bo4YucOt
Ygqs9rGhO5vK4F3VRv3D7qxvssmsV4+gyNiNy7eYnm691S5GbZ+5114HPtnn0reOoy7TVZg3KFYa
zsEsNbdx/kKMnbP3a3JkNNQMOUm7GPljpO/ZwMW/xZbFjWS8YR7h/mxXH2lAO0skXOTFhUre+Z8f
hlN9P7TKUGVZ2XEk9jS+W749qBx3gqhWQwSRpmsG//z4+5vUd37tZpVNJsKy//vh8uP/4/NfPz73
Na/ra99xYRiHndCGX/yXBLmrcDSqa/Pj8mjZaEWfU7SJM/Vrd3m0fG159uub//K1v+wu3+eTNlP2
H6L2N5TI2hsvG7Ojn5T8NZP6E38/XL667M9y5CktI+3D8IoH5pPiuGw4unDcfu1rM80Vv/dN5bNV
ub0vTjZb+2TWqL/RG6qwgTKPadLO/JVaezD97CYtJ3fvj6Rmui7sadZX1pGaFOs4h0RUey5LmmW3
rVSpqXoiUd/i2CbMgyb3Xz+wPLnsaoBCFH6Hp+VLkWWax9FwcbJ1ekJpB8U3q+X7lmeWTZHV/OcM
nd/iSGLctunvZbbif1uebg3LOhTGx2QaFoJhr8fdSrbfOiJF7MTCgZQtlVbkVJD59K+3q6qE/TXj
9qGNIWj6eqpXdmG3x2VjjC2CiLCoZ/SNMwoRUmecov0cNbQWuWuBfsYiOiXcwM0axixsGuhCTVsl
hI3tI5UqFaugqHw5wNXu8rUsG5Bud05d72vyngvRY29YnumDXJDHX+YEXoPKf/0cSdDcUKfOPvr0
L++S5Tcsv7sMNJU8ovUn/pxo9/X//f5fll/7+3uWp8YWJkUMOa7Qf70oenX/eGXLdy9P/Ol3/69P
f/2G0o2bndc1h6/v/dP/WUTuPkrqUypYAJOZpSreMoIULC9e07TwMJgIFw2Bz86Z2nMC9EycFOkZ
vZtDhmkR0OWPxBQV1Yw+rEARHpxkyg92GNdnraM4rEng8dtg34dUf7bpQQvQrVQFUV5ErKx9T/vR
1/ovmz7oY19BxNcpS/2alQsTp8WUTVKBZttgYnCWhs/k6eVyJAGGDKLeo8UV7kOzgQKatgZ48x5Z
gBWXZOCS5lU60lld3wRt4q9LElIxK0HW93mN8NNlFjFHQg0aMjzy7GcfRCR4lmigWAusu2S6dkB0
a+zyqIvs4rG1IRCqkGQQgZKiByVbs+iG727xK0apGRyqUTwYTn7H8rahtEtHiBDR8McteN/bor5p
czJ4BHOZTsXpunLxcxXdNRWEK1eR311GAbHUwWAKCU3XKTV4GnjHviAa008wbcUaWmJrLmdOLUJx
HLTK5H5MCCXdUquvNHjf+PFd6M/pitRIJDSi/bSCxN3MceWs6VY/kbPeIT/1EaM3/jFwMYDojvc9
QVbZwoOsgyDCQdSh6MkbwHvtR9clKW0ozbvubJM0bSEaLRj9JLk2FcN2bJVoqEP8uj5qUANy7WRa
b44l6UDoMM82gGkEPO8tG+14SIX0qrijOByBY1p9x2WQ3XguOSd1GwSUdYCTiiSyuAU2M4EcXB80
sxgPlcPsEMDBJm1Un5xBu8AT1H37WOmsiwWTaZuTYTJRKAoZfBkScR4k/RJT1sWb1i1utZauL0rH
7jTDfM8rhdvycjQOYcARg2bkuCMyMMcYk/j5LyeNTqk/YBwPKu02zMHQuJ2RKRRRumCnxiUgZUTq
PcGeDXBAhQRmKgNi0BPxorfyp51oe1UdqPOjt8ABnDDhfM00+6G36/EK9mgELNYSCwWYbTne3iGP
pgIMoS9An3BNJclBuExBlMedHP8hMXvrvk2NX5aBiz9KnwIWKDjqKXqBKuobnbiUdv4e7rVAMCbM
Rrw3E6XrtdsPyEA1+A3axq2Y9doCE5/s0g0JqFgCMjFDrrBmlTmUNhLYJnd0otoJOS4S5yPo6/C5
AN7yfa9chwNJowPBbT647tanX1xPogNg5pNRmf6h4h3SPKkBdRbWkyjaM4G7aOBcLqJmNmCrM619
L0N335b+bRNG9dE0c64jRUauKQZzTFhj079Waf2ml7yCrEQEm/n3ZSGuTTgy+vF+99qmt1gKym76
FImtkauNT8BogPCof0RNgw4riZCBx5aqOkVUPec6mToh5e8UANN96d8WMxU4OucH6RGUUsUkzpj6
Ifcw+AbdyURhN2DsaWoilbicb+VAGl+pZQGa2qx6z2xgg4aExLW0Cd8z0bdRT4uSbkwaSizN4SFr
a1SGMUIZ3lsEzG2oXVjTE+AnEN1O+al1ouDqdNyTA2gh06RcYZTijVxsHTVMjv7SSJ4mM+qoDGEM
F6FjXfrQ/2iB0DphEYlhIO8aO15X1cXXqC2JD5wl7lm/4+we+x5ZzHTj9SBTVoBoqh9UU8dokI/c
Do+0SUJbDo9V0+hoS8OfhuzkqgIs2LYWmt9RkCucOfxSWGI0Lp1yIg4e1bl4ptMma8k7iY2N1t/x
EsmKbvwWxSjQB8G71S4noxIaHyXsSPdEHgwt0XmoSRFy7GZNszZDjKmCNKAsQWlsN1Z2MCTBQpYW
3hUpK9FwVEkIsHdbP3bbQxvoNKKhC4OseurmFFNTfz80DS0MLtjHVArshXpA+rzbfcQkpQK05Z9j
TCThUIc5qzT9WdOrhne9xoNkkZRZtdNJt1yMbZ2z7eMOCL+QADzSUTGgNB/odHYRoY0e3IxAi7X1
TD/xqUVck1pBdqtEZhy5TtFH56Scs02dZWdw0juN7lAE6JG5KWL65abKqXddi/5/GOfkONV80N7c
XEz6plZd2fvACOOrk6ABScfxLgG3Pw4lxErmYuMaY4lpuPAO1Cu9DghenXF8TW3IdN2Ob7tZQx89
YbWwDSxMei1pR0EKP/XTuavj9FhtpyG7T0vBNTX3fpR5A5jfYvG162eKfiM0M+WDDamVzxEpojZ3
5kxzPm11qtqq+SDJzvXACQRmx2pvHt99vbrQfV4SmsNfH+N4FzqWbDfDglyFj7S7WAKprlcd0OVk
FUIEUkD5ddlxsAm3g2bGBqW+tjwxu2TjVY75WDRtcPJC6yVKSTaMa707dirBZlAbQXg+5q78KdRC
EqOz2jtO5vgSagRVNDkZxYLVHvISNrVmBRsrQ04Qo4M6JVUuDhXdnYZCD/3G2I1qBtAd5oKKOdJt
iHzWVb7nsjH+9WjZ/f0S1Q80UQQxt1m+0LcGy7lRvXKqiR+1hHp6wxn0tYu3HF3kd3qiTmU+5TuW
jzOA00TuvWu4PIRIL24Km5474WkEkNTeLicTMatfZYD2X3joPJcl/bIxXQ4FQ22W3VBzQdAZ2NZm
W3fHxH8LzG6cf78o2TTDvGmn5j5UR3hicj9o42S+sTlbGC4ZIiqD6JJCbZZHf/la73rcN20MRrUR
A06qyUnTSpa0gexQXybWJeg6BrpcfZZfm0atUbvIClY6jPPKrCA790Ilsy4RqfRwM7NQlUsJL1kJ
ahM7FlKmZT9SkdlzBRrjpXJvaz19i0sC9pLMmtXf+tYVB9shschVmzlFyKuprOxBH1RSFWGxx67E
dVYX1m1ISdwOEZhxnLpCHpdHta4Zx3KwC8AMoNhAZcRWUqq1mMXIwd7yGpZHNqPu2jaRcIXRubQq
cWwbVxzRsfeh7R8syv7IFkT0G1D9aABX0hkUym/QItSmCrfahbFLKFvzOg+s85j1shW0QcVHWOhU
9GlYdpxGHktDyGMj43rdcQ+llA31gWNwqVTRyWRdek5OWgCJN6lPmkKJoLSErZsaOsNkzywDj3kt
fT/aiczhcPIYeTfUbPwa1ByzbDr1SAw+YvpZAgz9MybXySOXciIAkbp281PeC+xLGjc0Ur1KDyFu
HKFwZgO+eqCcXOxGlQg+q83y/i+7EkgxzQBzeLsDAvTUZ8DK7Y+NN5Kh4qIVWJFYjgKX5o+jEUpE
pcOu6FC8VCx4vZKAp68DcNmdYjzlxTT7665xH6QcXssST10/K61kPNPfEerju8Qez3XfOQxjefrP
zOyb0Gy18WIQRjh7B8AdwjcD7ryqqxRL0K5INsmG0pC9/jZ/hgwQMTDhBnk1eY4b77F61x4pnyUW
DZEqSm21FiRzOWZBTGPiyjmHT/Mr8WKf4x2Mhf8UPtLI5+6ciYTTVfaLEEV1Uo47YE8YxBJfElTA
dKNqpC0W7pDlYKzb9iVXgWNEkGy5qM8P5EnXA0Gv207fkeoY9nv923zXfhTsTsgGb0zEEEQcwQG+
Gpy+Yo0wp33hv7Lh4pB/1Tf6N8xokIQZbnCEN/Y5eqfLDfFySRUoRyDw077QTnin2njDyrkedzhC
DHMbWh+IYYi3LQkafRSv9wRYbaIrLWL2DTZjhBaPGkiptsV2HqugKfc8fQRX44w6jeCCDf5YEglS
qNfPkttZurIf7E/rYjxob/LoP4DHs9ZrVK8H2bs3fnhmzcBlxXiNv093/ueIN/z7QAZ2uwvOgkIM
DPzdauCibTNIbs1qrcFiISc/Ez47lwzdN8ULxwEO+Bl2AtbonJ7idxyX5Sr3N8LcBjWOAhyx6C0w
9hLw0Gk3VQSFtUIeR1DUcGUlxnUDSbx3f0ZtsRvfg+rG+vbTa7fthFT+POHzdituhnuz2nvOg5bu
/hTXfmVFEhT5f+Rddi2ivG3+8TfDJc+ddaH6+uHzH39DeKJbOssJqruQpgrLsnn+48e3COnMP/4m
/rOsxiFOpcCoqR9LDcnKJvmlnYp98t4dg2+knKboFra6f6UAc8p2wIrO2b2dPzhCWNei0UtVtstk
r8WWprOMjyJVOalxsAvdg59fyewcSjJU11KjYZo+GRoX5c5A8vdCognKwOf5F+l+22ybvZLCcYsH
dF8+9/fxt+yxfKa+F+vfuv4ZH0msfUl/mBhcdv0lPXLvR4epc8BirN/L3QQjsXPuuZihNaD8kPss
lwDa4W4kxqZpZwwrc83ZsSLmDWXpbOKOap+dW2KYR9DsMz2GXrf9Wfef9mN2Jo43/IUxAUOD8wsH
lDWv7BNT2prAtNf4HTGk/glujfx1eIBYeKz40LHakFXMM5zV5DVoyPqRkh0wzPpn655DtoV+/IbY
rPqOxMK9FNsLRgm8umDDKe/fEUnUqxOxyN6n72j1t9q9fCYFc+ttgp/zu42xW+6ix1TlNBovrtxE
5+6g78OdecEXar411FJuiYiij/ieGEAEz9l3inlnXC8omzbInTFHcp46uAHe480qOuQ0koY3nGHT
nYoAeJT66ifBZJGzYXWwpsxmvSfMkrBPGOwQA+GpU8aLEz4F4tQ34htkpQhZ6ZyByEkXV+kNHLbI
+C7TmlXGWqv2JDIc+BODrbyKzyw7VPvxByM4L5Ub+M46Vq/TyXtlrtyxctuyNt/Tfg3oRtDC5dV6
Q0mIQnRzjHfu5t8c+Src/78d+LahC9N2bM8zzP/3wCfIvkHRZQwXw+0veJbCtbrGcHg9Od6LoRSm
NxFpXW/YZlA2YTR6wpHUqMRvpVX+Ny+GIoT/9mKEaaJ41k26D/56Floxpde11w+XyAAr5F+rGhw3
E28REW04bLh/rPHZxaRjwIPdle1dAIGLzfIJ/0h0t7yc/+u7+Dd9F4Zp2Xwy/3vfxV39kwvnnwsv
/viRfxVe2H836ZPQJRyQZUiTg+qfhReG+XfL5vrq6MK2daE+4n9WXth/N2ye86Q0DNAnj9fQFBS6
/uNvpqq88EzK013bdEzmk/+fygvh2eqo/vNRb5nIPBzLsHRDWgg5/lp50XRzMnRedM39N5fB85hX
c3O0VSFLQ4XklCJqLLrnUFakunvAqcD5Ty7ekEAPMSpFhKAstQNfGxRG+dGP5Xm0WQ+ko7z+Xr6q
NWwtacCsQJ1/r62X/pmxLR1ySLXbNOiwvqtN4ZB+SF+OspzXG6+vq4MtBKsHND+U8tj2zh5nEhEC
dMRN0iNPb7Jk38n+5EvzI041/1p1KTdN6T3nLmoWvJ2V7TtXG/tbMICVVhWMp5shUTMvggq7s9Fk
t1aX1Ie8l++RHR5Lf9ZOgTmQUaAcCNVCL82KLWGpnB+XR52aKWxjfC4HgrOrwr6TfV7urNS6JL1O
7FgY58S5QzmP/oe+LC5Td9oUZaEys+0B39IolMTIXtU+QdNisE6l2nj9KKmI+DFkQX2q/ABPoYl9
H1ujq8W/F6TLar5RzMyyPl0eiZz7c9ISgas+gzywtX3rjDe4PoJTMuOQmbsJ30cvqJtgOFr+Bs+2
7f3E7a9NXGVIVH+czv92o9VlChbTqkt5+jjI+BxTwHWaJrKYpsI18A7jNMf2Yq073SBzpsa2Qcek
qFG9axOap4AlYdaE2GR7vW/IECTPd9AEkYhFfYxasgh8VL65leMJFC0+Z4tCsptxcOqTP1M06ySE
AWaqeioLsIA7vTjQh/ant/4vn8TXp1NEibnRKG6UJgBEOfnEhjBtCnckDEU1jyybcTRrwBTrp+4U
EzfvoTkGdgwIotqGbHUyLI++Nkt3C/3cxMIjQF56WZbN8gf9ZXfpb6lnBI61gR4HDAAnxFLW8vsh
ANd1SJMU4tJ4XbpK5pGmluXR165QX5vpCdu7GXIRNcEtk/Hy6GuzHAzL7jyNSFKthkgDhREsJ6Mz
55BESwvT8sXl6IA7eZFZJDfLYLy8dV+br6/JkKJBdBXLvLZMpek8MWwvw9oyPi/PpPPgr92SBcAy
pi6tJctmGZ+X8zyLamRFCIdIuHSo/VgapuqlbAoypzz+aT9NtvbU3psLVuAqECZcEIQ6/YFProOL
LHBqKpghU7yiVNCDpTbL7rIxFERhKrACIjoWjPok95c9wZpB2Ur0d2oiXbCOcYE9FgSkUmBIDipS
g464xbiB3sDjFdFV5Ur5OCkoZVhQleVFMZ4puEVXJ9vyBaHe8mVDl+Afj5ZdT8E3Xo0UWwE6k/oB
Q4E8WRzdcoMgWBz4J1FAEJI+Rl1dw/8ti5m/m42uACOvAtGeQZMiBStFCmAy5yfeWYU4qajkrzTl
iROeBjbrpVRgVQ1q5cYSEEi9kQtbHWb6SOwSMNfCSy9P9L9RMAWIISmzxUXguJ9QTnBGA5wl833j
0a9YDGZJbHZzicHY2hpBoNQG1t39OQqQJao73cow/E8sZ+lhrkrAOpo5DL9+SBWMFyTds65mF5ec
VgOkL1OQ3wz25207r06PUaafhywiMK3iO6qoJY9OJbQMMWkMU3pburRgI5h4HcEYBVhjYAI6SgU/
NgqIHEEkUwVNZmCUEoJ3JTr91Z9QvBYiM8gC6lhTFQT/xEQOGTnRLFFPZHPAX4fvtTQ39WSzzAMf
TcL8nCrAlJMoOiv0H7lxpiDVDmxVVyCrUtuOCnadwF8FOKwbshaEu1EdJ453A1xvoEzn/qYAXLrg
Tuh8aC1zi5hBN2wIqJ+eRwX8TgoCdsGCEwUKow360BRMPCvAWCroeFQgctXf+y5VlYbXP0VzlezK
eLrTFPAcTEDQkQKjSwVL2+DTyJ/lyVGQda7A61ji3cbolWeZvbH8RTJJTqphtscJ7FtTIHih4HBL
AeONgsilAsstBZsHgPAKRrdMQr8kwtmxjvyVO6Kd7VGErDvZEY4bE6FlAWlh8gSelwqod7Pk5yRm
fRd402OXTndpbQ+PqSmNzQz90hbS2YxFiygVPGSyARk8YXR7I/bLbVXyS3GaXtuZ1B8+eLSmeaJd
RqawWQaf4ZTaFzfVkOj5JcY0P3saS2LSEycWTE3mWxGXwXaYtWMuSRkIMeVcp5ScyhYh9Ex0vqbV
2qWzE7KxBpeQhKyHpbWS8WGIa8LVzI4YavpwHLcTt25plesM8Qx3Eb3CuQOxMgteVwRDtTXCwVi5
rvw+uKuwOxWKnplz41DQO6rr0WcShLSLZMpw5Gi3XU9n0VRNGBMIIm1HTqA+D1+brC/X+jw4FDhX
4qDlAwBN6qkGWe2WF/PpmBMGSQN3pNK6m/OnyOXVgXXKYZ+SlPeUqte31mteXRKOfHiqoaCP0uG8
TYxKNegFl0GRWrSn7llcCnJlOTvDMISo9btzkwnriXZVbTupAnCLwl07L5+SKT50lnbs6lEQbKqR
ZoJey4jjaj2oMbAzId5s7yM1Ym4neiDWgAzaZW43qANjMCibc1Jk8wozaEoI8YjYZuqu3mzAj3mE
PIh++AiUIzmhMn4/p2g12kNoi++DogtLeMPRBjJ0PGIGxqcWLyatJuavpHas+7x+rCcM7F4A5AN1
fqgTzMGsS40jhYq83NjfN1IVy1oos0p3X2sGRT6J98ALvaKqpBBVG6pbZHMgY8GhySiDmuTLrEhS
BLdnqfvklCsCNZD4bELz0lHzuO1tUKM2A8OpM127zRQF68LF6rL6VRYA73Wvh9siRQsQC43WSGR5
c2ZA5tbO+wi7G2tetR316pauyxj7JqkAI1xwCycsFTmMgPvegC2uFW3cwB+bxN404V2qaOUQfrle
iGYLynlQ5HOiaGhDEdK1CzXNpT+48RVdjS6FFdjYfB8UlU1CsyK2bUVxT4rsxna1k4r+RoTyw7Le
pKLFa0WQWzDlms5Z3yryPINFHxyWMrqJz0Ww8oZn7xXhjvbtxwwDH8LEh4qS7xQ5n8LSC9j6UNH2
nSLwZ5h8DMHdviv1kzZiDaLwz8GsVH3mSgDAG5ECU9yVKAM8JRGY0QqkSFuVdCBFQ2AvYgIlK9CU
wGBQUgO5iA6U+kDJEAwlSJhQJnB56i7cSxW+c62VeEEoGYPSmeO4mVeDkjhkSuzgoHqYlPwhoajF
j0P0+4PEvW71NGAu+8ujIOGZZXdoEAxPGksyVcu2bFiblr8fLbvcEglpb/Ln0cSf3GOW3LAhGWWI
MSGrQWjZYC7749HXboGi/BCMx9xgvSe5m6yreQJlrnUiVsGUMcNHJwdfybqsIhI+1FKi7PGkeT1i
Jpxk9S6kVnPM0ydZ6NMWO/u0qRJWXpUowXFTpHRC4pxTmxmR4e9NTGUueS0uOqKcTwnlV3N0TJV1
1ESkxIWUHi6t56mqPhdWn+wiuIfaLKtjPvU/kkCbNtLIDtHQ97vlyzVNF4Fj9PtMJ0G6IAvZDmbi
G9Qmwle+tmSmDi+vPrqu8Tmlc7NxkVMyCkSldeh1ihWG+k+bVq3KjSBz1Fh3a6ul8LIpFVOUlbmL
FpD0maACspceOTitaU2oadS+l/rTNsmcO9dS+QZLheLyUKrywLhD/bvsClUF6KPAgg0Z0G8AzaqH
XLuwROssDDFRpWMxX6ZGP/logx8sWTz7adLvuYtgSRj14Bblzu1sZuajGRA6It2rlhUc3AVmr9gh
CyqUya4aCuc0NaTBuyUmSZ+q2gvmyfHih+3PGTn7NrUc/CJDpm8E5jmCxjtvWKcwIfg/9LeIwEZD
2B9RAMNpTj25u5FjEU7FIRJGBTb5IbPvRE+uRc56IQ/tH11hWhjU/WOK1+SSE/6AvU4qvyKeB9um
ow8RwY+RkcshcOHbmVtDSX8UUSha/V20cfBouxpAf0lqMtO4RqpMbj31vk1LGTlAwux/Talf3Lai
JdAgLQl5VvOiLg1zY+KeI6BQ1HdhF9R3g40VbtSLblfH1okjD4Av5JJpRwIqN0PysI5w36xNLRxv
DY94h5QyFbu48EF4e9p/qX4QP2VTJxezUokJEjFtaa9ljvR94BZPUZ8NgNzQLdt4E5V+ZTTdxXM4
0Ojor/pEdMQRjuN91knKLcaKLqeM+Z8DhuAsgkrKCiarc8aNrs/ZSQuymiov/JGU7l68KWouXTES
jhQhDAjHKL5t7JBk96H+aU2ABl6Atm+FeLG9bRs578fJvDYRxeUyHaCiNbjQrOGlW2RtmR6X4MDj
WGZ9vyobnQYNMh+a3tUfJ2UHtVKDsKei+ayMOd3GBm1LGgIJrYcdKqowWk9EkWmemK6D57w4rnkN
u1HQ1TKi97XAmccwpNxo/FF7wZuWT/LaTlV/yU0QaidH9KRLH72d+Rm1c7or0L6TKaF391IH1Z0s
QjJZtexYPlx6kaen3OpZz6Fu12mznxwqgQY50JiTcKWKOblWnRTVHUSd7UR3bdSeLYyZl9jQTjoi
tT3ur49WSrInPUL6QzeOgVtTOgK6dLxPKpzgPTfpgQ1TMxENo3HUWVFsetiM1VwLcajTl8mNGU8K
PtfUGtH9dViiu8FHHN3EDV5KXZIR3zgcXGW/C0PXw9LDq4lYwedcZnbNPCGbSRAATjWFGgncLp6G
et9V9IjbDLJz0p4pJtES/94M9G8VKM2eX5tvqgBftUuWq6nVDvFtVEnwuW0ENOidEcERRARZuihb
N1NmHh3R3Cf6OJzr3BnOyyNGFGOVaCSH2Had71Im6pucZSpzD0n3w4TEvZhvtTAgeiolcY9eReHr
8an3wIC0Ig5IBDLFsZj6rVlE3a0Xq+g6m4KUGNIpHvqNXiEVMmzvaKJRfkiSLvwmgvGGtE6iitvi
I3XJNkjUjKMF8V3nkYs86Le66J/C0de/6fkrVuj4WmAlxoylX3q7QPmRU4+V1+9Cn0n1tmtqQUGt
QxzH82FoMtK0+o412SDSuyYNsju3DJNL2rwPOgVGKF/rQ9g6wWM5B0ctrTCJ1vyKNC4+B3FOe5d2
xDzEVFLTqJsGdUFzjUVY4SRuwrpqT0Xb/iAdQZ69Dsbf6+gSjwW6Pqzg5Qaso9tbhfbZlZCdnemk
OJTtZ6wm/d4y44eu9eqLCK3i8F/snddy41q2Zb8IFfDmlXD0FCmvF4SkTMF7j6/vAWb1OScqbve9
/d4RFSpJeUQDbG6z1pxj9qr0dJ9oUYTekJ+IiDu18SwlOcf7OcXFECz7rmjAaefzHmctA6EnqYbW
/oMaj8B9NfAHZZs/RIp4ZjV6x/fS7AtzuhJeLJ1iTItRhxW8r1aOZ4fKYoaDwT4tFTZzNlWeYVjP
TDTEsoE85Qj8XWlNdppDa3I63SC+LusMf7cQFuQmRmU65SjTlI9w6JhtxW7FxGfBHMmIIcuOwy6q
wlPcyhKhG5aEu3dQkAUYOH5zQfIEPb17BhunkpvLtIz9ba2mTtusT4zvTh/9jjwpPlPtNtbh9I5l
vI7hEpP5lzqKIh+HYRuWkbSfpC+2GCOByHMJEkajNx0Vu0U3oeXhCyMgr7YnIZ7QiJRbKzN+J2zb
n1V2933NKTISBP0kIeSu8nqLEPWTXGKAoSuiQB9m8kxbOp5dRZxWesotbZfEenYe0hIZId5wCO4p
LagRTYMgTmQpyNZPuyRkqumQgBoT75qBLhFDYUBvrGSDTfP+qVZCGuwzPbdo7dahBPc6bBzuFMet
3cpsYBed3by+bgfqER/d2Mjn+y5M7IxlU2iwvvuyfekyk357U0p7UDCAs4mW6vrC0creoNQQoiTt
w9RhKTsiyA2PGnbIFAPJPmCz3nXUrbUAXzBcidMir8yEQEDwt5Dk3GffUzNbGDOGm9HJL4gku4Mi
qMTZ90TcZuTQ5rhNDCOrdiZOuqde7Ceabp/quERgBZBpVTPMHFSN+WVYCFEJLfVk5RDQVNlkzxnh
+ZZQ3hvWoRDL5iS152oAjzHqweBp5jA/oiDz0xYqGqUodSNbGMvLNojtKM6ic6ax9zbUJSW4Jv5V
A2toMJOjA8t/GjFBh2xa46fWVNC6qtzVagCRsQ6Qw5yCp2WGaR5LpHylahKdLMOg4GCJAFKWwBUN
IdotbH8AzlmcWmV0pvLPsIjT0WhXi36JJKMs5R+rkymbyMpuXApXnAk/DNMcI6dZSi7JXZSRZeg8
lRpPhx5OpNXQ3VUks3huRBFCnhJcdPWT5OP+VYUnQnosBILOhOiJop4kX6vDhx9RiSo07VC0s4d/
bbjWjYhwB1seM4wa+NgDyW2sGsqfrXQrWOjCOreO4UA4UGaxR6xBn4wCX4ygrBExgGUbVCFe1xnx
xOGI9XDKSjeSI5D2fSYcQ9BOJFnidsmxwMETWKMBGLAK3p5UndxCr6aTarWYoIvqTazN5liOSXQw
ePWTYGA31nOCQimbbbMl+MxDfPczH8R4MJlkNWu6CTWesUqA3QlibWw1xlhB/0NKJA6grUlaHjT7
2KLnPeaj6mQcbd1cDDW7Y6Fx8diSTdGqYGTHQdmOVjEcogaYEMu84ASdIp/i9VlaKre4wPBLiQi5
HVPBTphD3Ws6TXpSYtid+tSOtkmzhuND3e9jvK96YbkFT2qbQytvo5gdalqXZzM8T1mjQdFFMYBo
Ktt1aXaVhHj0rJEbYFidRpCQwBGot1gAOGKTPi30u1jGjxxG2YnChD+qlrAdark9KGOB57gdss0Q
TSQ29Ia0Q730LaMqpdaAoiMQ0KXqOMbsrJbCLbsihLPgssaljd14MSkdy0NFzJ3Jea1syIsul8FB
y604USEU/v1CSwhMgVXNZwGMvK4EuELwESN8MgZWoqUgOyepERDr+TGIQX9IomyDlGG6HeEx6h+C
ahHGZJZPYpYsWy1UhH0SWmj15e5U5uP7kC0Ss2xI6WJSqSjm/SJ77JUpkLbpm1pPi68hpD0GeW75
9Zx/dXmK3ma2jK01iBn1SIyiuQIvGnSRHVBeJdW7SQ4lCgRJqAA+THQsd6lRiTuNMBgLQxRrcngw
uyBDzKyCr0zLM5gQT+Gd+RXMkbzWcJRS2zwV4CViCPtFPB7NFKekHii1q5qdvs+QhlHZE25akhiH
+xcTRxwP1yS2qKj5Rauq1FNH0nLMkC1knZuNH4+GcZJjnRRJpNF9LFzURH/XtN7aBetPnZG8T4yH
A4f6gQI+c8Go6K+5AVqj7kEiJIp8q8BvHJK4gynLmdUlb9Wt5Hm8FeuXiZzgrOhv1sBJtZiS5lJj
QzMsZNQaiaMcHuSjYHQZ/MpSoxaV1AfUpsmutNLRKTLpQY6E6VFcMFSkM1SveFpIqlQleZNx4+yo
rQzStxJQmqLqVRoNy2FpYj822btazF123Qc4VPPlMrV8fsty+lKHOt7K3NQz8n1byOf4ZIW9aasR
wMgs6b/HSVOvCcPQYkkmaA7NXyaehbAEzVCxCKMdONbQotVhYXOe7dRSay8WkBeo7AY+zba/UCCs
Aawg++pCFU5CwbZRo3CbzVZ/MhunFhQWA46m+LIg6qZaA+CMSTjPhO5koYNKqDg9mJC+0PWBUgxA
XTWYBQxKh7E2EqQNA3bU5EPV1KYvJGG8C01cXnLd0TyprfSSzsNlMcJhn1EObFNI06pVxqtRkzrN
MG9GjDibBJscjCDi07oU1yOTpz3ltHg6OQFkUhYKyitUKUVu8bke9J84aX6LCJd9qzC/otnYj+2Q
n8sug4+UINXC49G7WrOcMdmDCrEUxNoUp7F7Q5iYMZX7asZSn3BsIv5TWQtuNYFMQgXIxZCcSA77
l1xrjr2gKzvFoN+8zEblzzkgJzHDaKZl3U00eziyJblNE0gpaGr9UxXAq6GA+xRKrCVZsAYOx5Ll
6j1+c0RibU3a2KwpO87cDI6e09us9X6uUduVlrphXcvJTqzNazdRnho1AjYEAbzo3BLQUvRUlGqp
/a2EE4L1mvQvUSMYNiFsXWSRafsWIC7M8rns7GAeV0uMP5lT4t7fR2/Wmq8sxusYFQzgOMy2o9Q/
R+bQEzaNdWnuLkvwokNC8QahXpgCdQrEFp1bg8bTvuzUp4ooEVWc3oCZxajW1dwTtH7/p5e/VrT+
o+937wDefxcG/VNUFwXR22uxN19rSdXaje3b0u0DijAlfr3FRHFP86lwBKvPmAnQMt0Ft1IB/zGD
qGL/+TlZlS5JHu4oHor72YIirOgdAYJjxPZdVad90lmZG6vxsDHF8Br2VohLC6zfvW9/l/2yhxq3
EtBwyIVIE8T8M1fMnrKsgL74kjRIFUJax/txrZSJmWUAWkaB2urSuA9lQHS1EsAdTLpxf/8SZck5
6DDPCZRq9u2solScGNw5XaxDALBhw5bmyoel2Qx6/aIto8yZJY7w2ePGOySZRA5fHuaOaJmUMXSp
qg6I5HEJwKzECzNRhF5w3cpJs8d6TbDowsorL/CAqIM+Swl89zDJW+INWP6CuqXRHoWwg1Nyh+7v
5P4FZ2azz9Yi39+/ExQ58dK5fP6PPnSgsEtKOY1oUzDijuCd378rgQ3848f7PxgV6UKNQieJ4yG7
4CYdiXDlO/Ov7+4/RusFK2X5aenqc1Qjm8yrKdswsWcuNINgD5kmIDS14IivCBqWF4Tk9y8aq9du
ITruj87a5LyHWpn2Z5UhwL9/uf+4yGxGk6Qk9R5W7WCmJCCHi8g+gIuxvqJlrWlSz19lGOldpJAy
O1NVp2lMt4INb6I0nPvMyG8r8U2aFbhda9FUgCGwT+/1UvYg7d6CXdFbSeQ1dJb3OUbP/f27dP0u
KjK81V1yuf+KRuK0i4yXbn07K1fzz5euGghmHOBy3XXnd7lMqJv7vIQ1kAsIZRe9/hpMimaFDnAg
62aEMn99GZTy2MtS4w9RimpEgyyt3yvCNAcB7ChJuhUGnTIilcx4Uh9UM5W8/y8QK6hOzf+NQExS
qU3/3wRiu+JX/Fl8/lMh9u+/+bdCzFT/ZVhosBDOW6ao6qb5l0LMNP8l8mlQVRHSq/bnn/63Qkz6
l6FZhigahoZeUTWRdf1bIaYY/zL4B8vSFcu0ZHS8/y8KMcVaJWr/VIhh3uDUxMNxwJV1U5Z5gf8U
BPcy7rcF6sAOFvoC7gDyCf2XhGNnMEfUbC3RzqLeOLfJBC4/mZqNOpsIPyX8PEBO4NyprLTF6EQi
CBNIS/q+HzM/73XaKM1n1+aYzVL5S2fycNRCuja6rO6HNP6sDUqX48gJv2RfeSjLPiRbsMdZmtPX
GfVIPLZC7C4lEfJ10ba7bnrrwDEdRbyvVY8cbB5DXOcy4Uo5e/TcAN+h5IQ+ZAWgvHk4DuC8PLFE
0M+2+qRZuuwItJjtuk6+2IazI8MlZrcTTJ6gJR6l628CZ5TGAstvxIOOH1EjNgIzIUVN0w7knlQD
eDOzZnyUwkS0TS45YdVkh1ogkkPBe1GGoy+EZP/0g1RyKqcfuAb1qoBKdJQqWW4buVi56VL9DK+W
KNGGbrNDj1yBpmZqOXKkuVaSG/4swFPSBTYM0Ci4xBNpd4OkbcdGcjNrVBD2k1pUVvlOJNS1t35j
ntvUsnHMs5QUGelCbU72a1RJ2ABZiurCYVcO962LToE0dWc16Y9ND6M0jqMHEB6ZK5fqV6hG3SVS
dW1jpHq9LUPxUXjMIyn04hYxoAJx6y6uMiOJgKHCOlvBJF7r/ifpLhbMytcR5q+T45RyFEP+pmDH
zk3vbQUO0may4uWs5uyGFuM2x5WMK1bVL3V2TUkoQQBGTHSajW7LbvKhpVq2yzvhJii44Ooy/aXX
cHOGpW+IIeBslQhj6MdGfiuHkkgFSVo4cyKDSGo4BShxrq0JvysDPELDPfsOSivD9FP5eoFrQBrZ
2baGwHHNFJ5jJPxW0SjXKMoo8A05oURzWBwGnReNZNJtX0r4hTs5m2+dgsBOKcd2F1ABdmS9OiLj
cq2WApWgAE6eWsI8tXk8zOK4dmLYHPbB3ANk1B/HtKxeSYKYW1CfiCGdKitVLxCRRw+hSgJWlyHj
g46yGH0GDJT9ctmP206IX9KqfIR4WTjBFI47uW09ITNaWxY1fatbJMxLaUGASAQEDKB8oQg9FjXq
D0m0nHU02Hjnn/oBsGXA8rqE8rxLOCOavSA6syz4LRQ3Ny/rCz2GwZ6K1fSd1w3B4sYRMKmHexpV
TJ6Nzijm0TEW28940V/7dhZtYSQux+o/5GS40FwnZGDNcuXUeBPMUDtm9dUYE/OcJqgkkoRsNG0A
0DoYpG3HyW7MB2y8g8xZi7wmoQu/hCzy0naOfGvJv4U0PUeKQJwKYCyZ+w1mmJ0woqmNomGpIAEs
ZhOephX7QBpXHNoT3aUpgxtxRPmC6vBhLoiGLTk84fDtdI9WzNgZ7Pjr7i2Z60PSg2TMWvrY5vJd
wFx24l4/YUYiMhXyIZl53bXX+t+pyDlQkDsVe83sGJow2YEB3LNTDST9hnqrTwqXS4U3g+Kjh9Ok
UErrjrLcnjkuOEU4n7saLSmnMGj+5JkbADGicsEaVDEBqVpouhI80qFLTmzYCHXQq8gFJLyHHKBu
KolwJCHHE9SPR4nRsQNuvk1C6hJCqI9OUtTXqDAQnpioMtlZT72mnNSMqR2wq4AFJ3IGSbmJlfGO
IIQtY54fRuE1k3vI+VCHBZV8ay2OOF+PbE6WVL0iY2BbrczhW0pQnTVV7UbsCuYIKASRaL1FHGFd
YEgVvtTB9Kem/gxr+TzEEankaflizpWxbQeUVFFabMG2/pbKcrxaVkFc22I+5YNAR1bozMeS8JQw
zkcfZ9dDsPS3CXgeVnuxZHPDhpLiwEbiFOekEGQ2/ULL0fwJpThgq9k/Vx0sTS3+bXYc/TCObqpR
o84uTLQa1P5tgYTTLvqbVSUnOLo3SDa3Tqx/qSZnxnjIO88YzWOQseTFMyXaebqgi/NMiQZyWE3A
joVqcE2EhQiAfLaaKc06gnXFMx376tJLxnMRScvJlFqy6KsIri4JV6KKk00SjkqKqSYtF/qvSeUv
UvSbbf50TIwfaQmB9Vo72Me1Y3IUnSvJLRKpvxoKSUz1clGCZLmBkSduMg3cHqc1VyGZtw2yz5VW
U1Ja0S6JNZPkY+BqBXaK0bzB0tJqGwVvJmdX4zEc550Mk40sLhIzJo3YnazHrdFzoojEpT625vIZ
qMWK2EpfdEMcz1aFVKHK0XNWU3XLp3ibpmbmqyqzgR6IqMNDDaRfcR0Bl9t5iwkHyA5RJQ1AgVas
fldWIR6blJRMBVQdvY3+U2/0Zj+T/WzmcnKqA2LvA1Pufa1HGZDB+Um6AK6BphDiEli0VMXxa1G0
swjH5UXRG7dXra/BQAzECVrzjUTGaA5Flp5J8SBo+l6iv7SPreVXOvRfCc1Jv12bNDW4iwOTEiU4
cqTgLkO10x7nhNaMEGCfB0NF7XWRRoiE9ZOYssURcjxCmrK4lQTdY4qMGnnJgvUnpfHRZQ9Vzloo
zBDh5VIMnFB6iiAFgCdlOuuqKTnR7oKqJuj0liHGR0k021W6mjvgxjuT9CMj/gV0qp+MlQDbG7oz
k/MWLRTbUry7Z4rXizRvUyUc7aIiqF5XRMOnf4B/NEojosdIaBLIE5Dmt7bhUAkUZJPEYQrpInJy
9k+H2RAfYBSinlkGbENDBgp2kD85OEIbRGaCmIGattoKko9fG4CY2v2SQm061vkYk4OQ0+jinRAF
U1sVQJzm12Qgaiil8llX648Oy+s2bVlGQpWmb4cfmgLNY9w1xPypN1Ma0bEI+WsU12RdDCQh0rwn
9K8gDx4j+QaaG9B4YfmKW6oTUlKc8c8CfdLIGJRi9UXuJNmTK2yGmTdYzUv1IAaCX5p4H+OOPAaJ
ArtndpAzEk6WfbgGkpXLdzQmyNfZ6RFM2x/oqYdOZYAbzCpUZlVa+xXgYvovJApBNGQT1zCxpXR7
YJPhAZNDPJJIqLoA8g/59YtEN6bEDlj2g3jJptrLSsUkBErvd6gjUWMWyNp7kRhNgT1IuSQvplKL
lyQ/RYL1GKedsFOoWSKrmF21HlF7tIc8MelG0tx3FkrP+URL0ZpfFib6SYOJaJUjpDQY3hIVg0JI
ZK8pEwG8K7tAY6p39J7kXRdAhcyrMy7rj2gVzMyrQkaD+AN4Wo9nYpi02p8EUseM4lE2CBucChOt
kNJQxzFm5E2WLIJCBkbZulMe/aKxiFSBBACEtMFTrEZPcQCtbB4aImzxUGNPVBuMGiVBoGYQ93t9
/bIWkfYeNYd//3z/JXtsNM/NTbmHjPwjRqSMEhd2NVWvMiYwRAPp45rjBHIlZa4t4k70tB7MQo8+
i1WEHJL1u//qx//qd9OAK89K0ZDd/zYDTG1X0AUozv4fHuX+3wW1JOP5mwh4ZUcES/iv/xpZIWqx
v3/u2MM7sO2A3/79L//49u8XFeoE4dHhQb/616MJAoSXMCzB7phspv487v/0XUphxMkLF7nNR+Bj
rnXEf+sj/+Md3L9NK6Ixc0Ww/jzx/XdlU+hA6FITYSkCNUvjTIU6d6vdh0KjAJe9/0O5joD7dy0F
JNjyLGd//0PTMN1gryOhFtAXrBF6tLq0MKSiO1a2WcVa9y9BUhxKNvO+tEqw1qnuH1/uv7MUojPD
AtclArrF7/oM3SoW8X61qKTZRE4RzBT26DKQUrGogeLk2bO83lDQC6Xdre6cO9SMnjXYlhV69h+/
U1VzKyZD788G+5aDXGuFDyhwr85gAketmu076+yuM/vDPgNdYWwikJ48B7lRMUlvqMmBsa6P/veX
O0atXE02f/8OiaxHxVnzg9UccFfuhcsgeMGYHu8AuL9/PwwTmbIlnM5VkNYbFSfunOe8/5EV6bdI
KkrP0lR8HWFY48e4/4tiIBGVh2b7tzDu/t1//CjPc4+V4MCIPmqrUm59BRnNV19YC4bpWly8f2eu
ZcL7j1E1yHhDqZ3q7VzvGxa7/V3md//xz+8Ydw7qBz/dPdD+2mNB3jwkJPLk3R5f0KtobfxV/9RG
N/JHvfQI7v70itJxE+5mr3ZAC5Iz6rYwEXvyKL2HZf86ej4A9Y0OncUl9mhOjhZW6mUXPPpDus+P
YDZ9IsVc7Yp9x0OzA//SIX9w3vjLvnVwxrrv65MdmZxRoT6kjfNKf+Y42enutTCcV1Pw9Mv8zS96
hyekZPpI2uFS/pJyaI2PfLD9/PgaQPOmfEB6X29Hpg3Jbscu+Mprk3y2AFefxwaf/gOeZIP7Zo+8
1CE3YCSE0CnRX1iPpMzYtFE3CI94d7TN6pNaXLgsaAFI4Sm1by4Puit3WXaW9kY20/QxzZfCGt0F
D0QkY9xwOzwMsycKHt0NFFLWDGrmQTd25FNPy06UdTY5Z547OGVd6Gbs1MeH0eOWYH5YzRTJMUu3
A5XnH8SS1CyMldZji8i1wfDmfnrsTZ+XgdO9mdeo7tHTWRR2Cc0v9osbkCw9fvjQ5Rt+tOhxEeFx
D6wjO46oG/US4bYaD+Rtk8jNTWBLoFsnkwPzNwxiGas+eeX6VvoAJsNvod1WI8AJp0kfxw6VHlRc
lKkIioszm//1yaYzWdvchfJtAQ25Am9snr1sXQGJ4A4R02rzzhzxsrCunfrQJfabYQEayS4IiquZ
nwCNoyx9NC81IVqXDON6MLn8n/paurLPfCdfoXlotROQAdD56cs82/GLciGouSIDF3KCeitOMjHM
p2hPtsMG195mfOKEKdX2aH6J3yICJK616QOcfSBlmQs2/K5xWnxwdfL5JbgxK+I2OpNI1buLFz0N
Tpza89e2fRI9l8J3eyx3cXPqBNCMv6vSkUnQtZUbAKOvIj+RFELaxQtY9gYlV1qfxFu/sZzYIdji
B9BS7qBbZA48V6dIJgCzeM6qo7D7Ufng1PSRd1N27eSt4ZX5TmPGqAKb2FtGNO1xrBOdmyuKwxZH
y/bKz/SDEJ40uWPyuRraNbz+xk4FvUUH6XE4578qYNEvdEVpo1O3r8hZJUfnRa+uFkk3afUkoW6p
r23xzp93DSDq9XqolxZkEQ4XBiNn7Nydpg98G9V8YTxyy3r7FZ/Tt7+mZrxRK/kgRX3AWsJhxU5b
l4GULdvix8qcCe/zTULvWlx47mRmQDrZD7e/QqO+ZprZlBDV6sTgQoQQET/BQOPOmo/FcopeeHM8
JB+IiBtrtDfSZGpIxsSfw+cVPAb+spwKlZxG4PJwmxuvHQ+q4DEZzPKPMHCW7z8ZyW2zgztlCUdC
3xmUmeEolU3WPL/sZ5jSK4Z6n92vUpGC8Xyuqyer+u6VX1Ft+xZJk82ubHYi2fYUthqPh4yTo9B8
oZNXeQANtEjj5eQPs7kfAOUWki9hyJX6TyV4oOS/4SOf19d0JnNz+qiLd1Hs7Kx8kKuT+bhIYKPg
UnFHRigdfL6lAuhYshs4i0eSz0NE5a9XEP7lS9u6YcNGjKw8Ji7ec8NnMvXIwCabGK6JrX6bJOx6
eGP75cH6MC/cYShOXNfB/oxJge025zi6af78zSdYl+hBUjLkQIR0a9tRdd3m1mVU3U/lqvgkqZK9
wkA5YqySfL7jdhj+sCfVgjmYOfadocRz+NK+/2ZenTgUzS5/tOyLH40fXF7KsXihzjR7ILQBivNO
Q5hRyBEfhd8wThk93LZ4M3+LXuVWG8Q2asqe/Dx76iO5qSca+IwTiGUKBYPcVfYMQl7JtJ/fuk10
5hpQd6OK4S/qWw9yOXSDy+yNBD49MXPGR24cwTZcLaN/5iUQusvJ2iaOm8FrTt7sZciwvpl9mEon
Pms9YUUsi7hQ9+R6sXKoBEi5sQ1wFsLJC5Nl73C4JwKV81nEqhW4Bnm9R/1ipqykjHrhWe384kf4
KFncBW/Yc7Mo48gXXXLU0M1JXWBfijDv4119FE6/J4RW31y63uFVzOTXsyEjHYCHT16ppDDtavEO
NRafYP6Vqfr+9EruC4ZdHsExfBofLldfeDau3WZ8I7/qw7iy/HEfDZ8LFH2O33zjk0yG7xeMLelG
8GM2BeswC7vIjV5XQtVhdgAV+ExPlyw3aArFQyUzIpHCOyxmy3XhjjK0eK1Yqez8yMGe4QAshtuh
cLnYSqZw+0BBiN+fjDyWC8NGJrSvj6xf5oW7ZEFetxdW4tbDYns0rqtcm/XAfzU+OIYdoXhjPQLi
6DApKL54EU7Cs7TnJvG/1+Rlsr+5CPojUkTmEtaCE1ecb3n/vC0GP0vosF8/p9iz3Yh4u410ZXmB
BKOVL9mL/MhtLI8sz8GjcepcRrTCHAX8mSmLa2WcWP20K5+y/MjDJp9RcZC5f7aMy3Pe8oyLz1Jm
oujjRY8WY4bBwpmUv2SqpM7qMYu2b+/8MXsUBNKEDx2YKtfW9zY+cuOZfLIXpkFpzyePfsmRd8Yc
8Mbirp3eeRfKB+8GKRFrKFeWLHO3FTyeyvh4b9oj0mXhgy+rxgFJjhM+MezzHQQ/44q2buZjxH2h
vw6W57PQkKgznDtXdZglGaz0fHgBhs8Vzkm/uTL/81fTOkj1yWOYZT+8LBZ/noKj+LIFuF4FD+03
H+uA/A7m7GXHkg2cmBfGU1snksrjHbso4chfzjqJIY/rKFWhWZGLRjSsIvoB2n/zPLFZUL3xIfuh
Fm+y2wtvKEkWHwX8I/WDiMJr/8y62TGn1h80QTeaNj5wCcpj/JDMYA6ITLTz3bBJQ7c4BP1urekz
6jsLAgh3cg0IyA2YNv1JuBkUA7cTlxg1Z2W1R4ofA7UScL38d03vqYN+wGCxXRSO8LuOSAaA0iLC
fhJM7E5/qmgfZGuchmRrp0/zkUM6+VEbpoZpneRkMl/scTqHxvPDXL8VuU9YcPwxcuNFqgGoXBUM
G6WNyyvtuh2K5eN68aXivkXz4vHxNcupLHpsmyoCQ1HaHeRHWTrqiK4MG6zEZvzGnz9TwViLABVq
z+Sd5XTkYcY4sVVSeRpWtal2YdVbp6p80U6oyStuIg0RyQ8CgEtna3LVYR0G8EorSLY803NIJsdi
nqPGm+cHdubi6MvlKWK4siNWD6ojKi4pcshF2YMst/Ckla6SH6L8N9AZ4YWl1XhOOFEygENX4XMa
OrR+2NOsA+xYM4+w1/9mzLKcs89m7ObbyXLAJqle+z7AgmLnD0GJeCbNqwmZ2om7ANr3pu+3iepN
qscaWBSHyDx3/HidzLMk2ineS9Bliuv7PpNc19yE56bxGGnlG/MVI2AiDZGa9oRB+QT5iZcVVycM
bpCCfAilmFXWaWW2gUBJ8o6mICcMdiuTLf4yY18RSbp4GocDL5gTB2OLgA6n5bzD8sreDdbQxnwi
To+6I5t0Vgz07NIZuSd7A7LOIjbCIwuUrZymeSuHTn5sv6f2JyflVrjS3cNXttw6bS8/SR+1w4fS
8EkdBiwQNQdye0y2xkzI6l5RFzyQAt7N6aGmIt0F6tb4shqJA3/0Xsu6m3yuaQYcZWLrMQMz0b2k
ZLDtQ46oXpzflubApTB3+UdV7iZjr2pO0rgRrGpir2AKHxYi6K+Cy94Sua8NNpAzkcsA7PAv5fER
f5SgnNr3jo977rOQsmvtbjr0L3pwNlZfkuzPRM9/85ErE7R7SMLQkfDY2qpBQ71GAoKzWE5R7Kh8
gWd8pd40U49HmEZ16Lv7YZkyDlbhdqx1JyYTbm6k+l16IrciBFIn2flpPFF8pNnZXsXYXvIPmrv1
nk4L3ZPIEykgsnVBgLUAbkK8o7uRPTeuTktspFyr72YBr8lGwABNo/ZsKg/iO8hdhtDERxmfZf/L
JJz5ocanpXq5QDn2lxmB0cXi8jLS6db2ifCWMmwae1JOAhJDbT9z8n4pyUc5z4VH8ILKzE+Q9vQ2
abINGguuc++21m88I5v5vUfMW/kJ1kP+he5RgnLNw/Oi9tcuuljiJw113oqOYrPAcN+6umOQMgLh
3DafboiXvOh835jg2uJw9GGd+eAYN0vz89/h8/zAgoecyIwPqnhIqOwiRQeOOFAIYNWFob3pi2Oi
sA3xcWf/CinS33piRQ8Fy+CmeBV6ohg2wRPkJjIceg+/W+mU5MWJiYFhkfztdrhqN2IwQG0ntY+K
0KL1uWnrD4P5p/4YCPjpQk5OkcP2HvyT1djaLbhieVV+ZUiFXoIPnGFURDYNCXyP4Yn6rnazCGev
iP2gsbaran+kGfkoQfsaHKYx6SM4WreulsghwWjWuMM2SUZWRW6zOuxi35SPAbrgx2nP/MNQMIBU
b7jX4B5r46h154ZGe4MW6xprD+H4tBATjV4+mjEYvSu8ACq6GwyZuVqjQkN0cJSInr5k34vi9Nfi
ffyoM47yDisws+QBQB5Mq5l8+Y21b4+syjJ2PAhlX/w/Ht+L/Nw90IhpLRvtNcVofbhYwxnZQwBW
c7Qn5ovExXZMDknn1lTaEB58MmO0AHJA3mFMoETb2oXstrZ2RHHoz3uuHTDKTfCxeORXHyNmN7c7
hhIz4UD29yb8NP1TuF2eQBGStGUBnAq5IsOuNZw10c6snbqGBrbfJhV7Zc575Dl+toL5IBp8pqqd
apcflid5K2bB5mD1EpoOpMlniiyuTGlYPKkaJ4y9zKh9xesTSF5Bp53CHX1U8uTIR+Z8tSVknD1K
4Oh4q0kth4bmpYeQDb11EQ6HOd/RxtCv4aH2w2dYAXXipH6aOBqFuQuzKYGkp+lA6qOyzVNX2SpO
frNINo6OEdMZ8eMb4aBdYOA8yswKoEy207Es6HV+AuFHY17YzVuxK2j+OMF77Ys1FQC/hCO7r3wV
xBqw6vrhMThrTnQ0LgIlhY1xKd3yIM6b6THe9gjF2IXKx/xn4nh3qSdneiI1yNNHO1ze9Pfwo39G
GitG+8Spn4mFZfY5cbOS5SiiRyBJgGDWU/Uq3RB8lqc5PWNqLk23aR+50VCXmD025BeSO79qzDEg
bJsSJQabLb88AWpe58TStpjzzxVmsJ3htm/JK7Oo+E6HLPQlrrKyixPm70OposPY1ANenY8qfiLa
jE+xdKvVB1BBkrFZVMDsP2saZQMHdiM2+HNW95+fg2ykGipu3jk6sfyxQxDQZbM3KxF9NCSO0hL+
X+ydWVLr2pqtu5Id0AlJU2VGxn1wXYAxNmDgZQbV0lRdl62/nzgnc2fuiBtxG5Avay/2AgO2PPUX
Y3xj/i/+AJ7xhHfznbcG37MO0mW9h0eOccYEHrdImKvwswT71MG5B1bBWYIDvOtfXSQI1LTeLb0L
Ech6yzYct9UNjUIerGEpdoAboBIfWWbRVbHSYdXmIQxajPWifbS81Yh7dEl4TJ4uLGeBgW9o9hl0
CfKi3S0ESBaDz5SbdOjja2yuZnBjuyjWrn+ejEdG/YC2554dJck65JuQ/attmGZo9+Pmg6vAJE6U
u8CWtc0YvWO/TpbNWp3Urv9m9UfXlC1i8BbsfZ4TDHtXd93cfIcAWX8RvkAFwe5o3ecL+Taf3sFz
w2poITbDa/wnvLWf+Llzxu8r48tmerLyd/FIrjei3r1e38Xje/0nKQrY4qz0qFXvASuRaMP74o8D
iYBQCEZ0i+zOANJQLVhAmTVJhez5dplaI6vcs2ZCH8T4AAUQFQKnPIqOgnym1+KKs6He9mwwdt6e
Iv86lQf04JeQK4MgvOIjf6wUSfKIcY7onxgO+Sf1YBH9lO2Sm8e9CueHvZzVst9RZqzjfepBlxA2
tiCFZ2w1HMK3lkDDbSDm7kW9dMYWyghUxeiiIWOiffbLt+KFkepXEz1SaWnb1Dq3ZLxbJ0xYBkG2
oJwa4uY4OuKD35GVA4pkj53v5r212mJbbmnv73hLik13bW7Om+IUZSW+ybG6cFeyh10QneMW9ZpN
xPui/eEZoAv8k57M/MfG0tNYd+IyUE88u/juuvv4w6TvDdYTl0i+MDZ4lUCHr1kSQHPJbsVn8Zl/
+ff2oaKzZ67xgFwAtYAorwlvaKS73WJYU6r8RP48H+nDs38SR66OcGczx9jaD0PxCEAzPDRQnv/I
u+YzfC5uxXquyh7kUyZ2AZi/khyxBeSblSN/SoxbMx8evy1QlXCTmc9e2Cx+mgWQy2kXHBkNuGAo
1+RZcbgtqAA4gHfhtvtsFtOi4+3Doyq88sdh1+wGtAhzUHC34yQJHilv7/0TaVFPBFidYvd1Yoy2
0a3VBJUV8cb1QnroO/sqhY5ef9OvzNhePlgAOfNp+6JulFARrzLf1s056bxz4m/I9daQsXPO3tyT
TeAotzvBSR4vfIafC7gi9PFbzNi34dtk8PsuLvmzxLy5cG/hYXjiSvwpo3OXlQy0X6zg4F6eLI3f
7atchs/ETZ9A8+NS1U7xAbgLd2QuBXlOVs20KrckBefL4B0duVoA+Nl15trUX6ejs3QOFGdMN2Lz
senlLu73jf/k5tpdowXnYF6eBulA7//7V7LzyL2pRmpI3fU3QQ/zRm+6mJ0Rm6ax1civAJKw+CdP
/Hf7VIbHAh3PNp5XWGoGHyORYCBjkjPKyd+PJL3857+k89/++tAKOnQP+lOjk5XVzNu536///eP3
Uxsr4pHG2FaoLUE1/+3rY7My9nCPQ53FTqM55T//COYPf/+fLHpKdOXZHz6aobVDO+y26r996t++
8vcx7Jxd0V+Pllcy3yRxfbVt70CygVqzqN3Jkm3R7x8BNstZkc7HNgt7Y/37VzKbCAF1dRi+9aCO
f316918/5l//zw80fKp/ffz7OWlShTtuNSR9/ee3+v3/f334z78p0g2Wf/uX2FLQV2tuTX/9gydw
oC1+P8Z4B42igGz9+xD/7dv//tooQgN65ZG3VR1QQPKeTgu/W6OMYvg1z3DDbNx0BbkSVZnuo67c
2ZDPNmz29a0pyvsgneO0ImZXE4DjWKMe7a+14cNHof0DBLXXOpxvv9G8Dv68hls7oIFLGGifWK7u
a8t8991mO2boKBudMZrmo6sVNyUq0uRYWfhkXNABMf+BVxIv0fKS3+xHE7Nmb9ulhsHEuLMI5DZ2
eoWsIJYEfAgbmayKb0kfDUsiD/bNWKHB05+KX61P3AGStoZnsJWcgnl0hfZ/TCXlmV6Cax5XkQG+
yV8PFrVlGZ+j9JWclo3FlKOneSNibq/VA6UiOG/VJ9XGr4hBVeGDqtONZbicXSI4Tx+6h4O+xRps
Rxpm9uq5CLUP3ZkeST7ZyOATeyK7IKCIaAQc33wg8i7H5+CT6p3bkJDa5t5tAT04E0Md6b4PyEXJ
lMvOSM2IYasKm+YIdSQdANtX7iK2T6gaYr3CYqCT9x1pKskJODkJ7QPmzML8RklyrwfuaxAjYTXb
aTvEX4ZxCPrkK+uB7PTZRBGgavSr7R+VeZ+skbNjq4tum2Mb26ow3BTabiqRJto27XRjItNtsps7
RuzKjUMFJgUxCc4o9iyTvBtC81JX3Rno4iLsK9RR0ONiNkIVmA98eSnGo6p3qMU47mWFqtEyn1t/
23lP5AFGi9w11609bQ2H7D5mno39ztP0WSP6I7ftwTCjT4tqKxn8AZhVsMZP2RdMPVKeMxEZP0XU
ftaBDht8sqj2uMdXiFx4xkbHvWvgeUCJtIncwhxF2DM8BaSzxAILZ1UMjyU0ta8pZl0k7UvajK9p
UTEH9VumqSJBZ5T9GAFMBtVqR4gjq8HKs11cutshZQxmt/RU1rynprCMIg2EfRl95+R2mADzgrR/
LjzurmNjz0TLetiT/ng3oAda1UArauiVGOaT4hTW+ttUkN1Ump5GlDf9ZGq+DK0BZCOd3mNn4kgx
MYiSobJCBqCt0Aa+0euzfQqWRoLyMqyijS+sH66ktWE0L7L3PprReZBspScXqQbm5edh6I4deR+V
U6Lc7VLADTrZG8GVgI9DaoiGiRXjD9Gbl+GlShnoJPgQSdSscSg25jIIrWfRepi7bPOj/NKF/wfz
fLePc56uoey4yZK0bRty05c8uD+O3Lw6eWxs7E0aZlBS5Q9YtE+TLjcofOUJ8Stu8ubH6H1zJWke
yKl+Rk2Om9VEfTuWJPB29oeTIV8YcupoNmJT6peAM2F/uGP+HZESP0rRPsR67pGqcUL8/GCUIKsN
vOsb+DZ/pOiju759tWHPLkp9ONg4fsGTsd1WcEJQo/vkhWAad+Wy8Xvu4p73WJGqDvuMgrz7Y9XT
FbVziI6BtpC4AID4eXR0nPoWznSW1OxxlaPoZWPNsiPxynhdvIATs7eNPZ0KTXtRvDd5du3X0PEL
rK1MZEJ97wUju0qoUW0bvY+9cSOUhqCSqgm2ukbHHCobcwI5yE08qqWsCVeunXswkkcnNIFwjzqR
0AmVah+c85+uKr5lw57HZgGZHoSa9FVphe5SucHSNSW+bLeGaQlLx7XNuSRk40Lk8sH32vd8Yvtp
a4w9Nc6eXZVIJmZDeFZJ+W4X9XOZ9See89NUmcQny9XQRmxNNf0WeAy9Yv9J9uU5naatVhTn0IIk
pmXcGCp30hcyDf9Yw1XkAxmfJC4volydTUvgTXYSJvJ6THad4SxMFKZLze5QdDk6pOi4Wepd8qXl
HmjrqfljOYy3yqTc4xH9jDm8l41QZDBP0R5p8EC0Ey0/53dSQs4sYgsxIlI4t7nWbfinCc3xbICK
raYAtbqFwxNpNe/AKc43qdeFjAdJt4rq8jUeip5ol+xBnAWTEK1AwZL+2KlpLr8di3VBqd6S5tNR
E291HTJ+PupAHEnJRqh/MNNHTVanYCjrE+rqWVXKQN3IRzobWe1kn7CtadIXTbWfsAMKAivmVdc8
q4NP26UJiRx5Bnd/7J9DZ6qpTuccUZ5uiXCOFBHm9QjYyQtKioM2uGBnc4s1MAQP+Bg+DhCGIB7a
3qHIzyJj94UUNyPHvr/pA0HWoeXtq1zO4admjabavumVTsWuZ1y1bcMgpIqfCL36gve2zuv2QALk
EDCsLWyqpwRxiWvEKAhGx74jeWMzNnSfionYOk8j9EYy6faZlcOYrJdCHLT2zhWSdZPOmiGQOLyx
0e2M2Jb3ASNHf3YSumL8IrWkXOg1I6M0ZUTbMdCPvVPa5pJMh9bnp2VPkmXg1NC5MWgvsgtgj3rT
WTrJLDUjAA8Qj5w4EMNhWIVSWziVES1DxGHrui2+SLfa/a+l7P/HUiYwjAPh/n8zx68zCfzflh94
T8P/6Sz715f+y1nmev+weSgXfrNu2I5p/2UsE//AcOY5lnB9XjjPwML2L2OZsP9h6rZheyYQJuvX
PfZfxjLzH7oFuNGFWY5JdWaZ/5//+Br+PfjJz/8kitd/+/h/BE0I0/+bsQxjJFkTlsuDOsIQ+t/Q
421oxlkVYXGucs5kQ3buXVi2T6nFDMcdblXf1ZeOjOllNZARpizDvovGI2HqElmK420xtvv5xsJq
fnLLR+lqcuVP/rRFoXjAITCsLCVZyY6nsSqqXaf7X1hLENJNzAodeDVLAZ0Eb3aNYdwZ8lVwgrEc
XX1UWHqViedRwiVLByilxtRyKDuwUCGbbBs9yFcYMdjyVF6wscgJxrjeTaBNiF2zsyzamTmdboGG
z80CwAqMplBDw+A0jLXBD7qoyHxf+xUG/lyGB3C2w6oiKGgpqoCkpSJcx6Plb2QTMJXsnVNtdZu6
LpKra9AYpJ1wdmVMG691tNWhURx1NLii7NnNgOzammp49hVLtSyZYy3tbTswzS8G0+Ee2tdvmhgG
RBFiG0SRj0kotPAsY32VXC8Hp8++KzIx0ZI146rLTQPHfmsTYTFQ7gO5X1th/ZrkTK87TQHIyZik
YyoSYSm2funvTa4q/GouC/ZefFY1SieP9MW9Eezd0LCffIYW6zws95nJ4i5LVXoXDHLXSjM4AJFj
wo3LaBg/pq6+S8WzjZULMA7Ql0j2F6FHGYBQSy0cPfHuXSYYncsqzkkvspmXolptPfSjle5rH8Vq
rOBvy8DVMflox9gZk4MC63eKOhaYul8849+CbtHOES7UA+B+89nAt07aTt5REIImYJrgCcBxFey3
xyk3blmBGUKv3JchJyyRXFlw6FJ3L/AC4fOxm4U7MEJsY9rrE0ZHO4gUzGny5RRK+0W2LLJMKfZm
FVysMRSbMsHsUOLiKdOM7ZMjj8Ipw+VghvFqVM50HPECLobGfqxcEV94QjHGO7upr/unQvOTZe3r
DfcrhQW8ixyyaHoPsxObSeKmBakz3wa/7sJ0HfdsxWCUc/FWpEbxMS5huieyy7ghKAaket3BKu8c
1Pi4CKPR3mWFnq1yN3lwnWSEj1kEXPcOLqpyvE+Vq53r7skJ9IIhbnrx2DWEbXO1fHM6jPT/HmgW
cPbOHc43AbG6t1mlCPdRgkApQLrvjSzYtVZZ3XFPofdtLLFXsD+iBHBD43k6CwwEZK7dEoenTY9l
3sW7yY9ZmX1HGlxsF48ZF1B6dTBDmDiuHvNAfqetR3wbFlle14x1IvmgG1X6EteoE4Jnmf1/PbIO
y8TaUWT9TjN042jKo6G9uyNJS2FVPpDAmkagEnihVN8ySI68O1CaPRDpWsMTV3MDJQhBB+qh2b5/
Rzj8A0MMIKBUy4M5JA/ZNjgBPjrmzhAdB+FpyzAg3BVH7KHFbwsMpe62vir6jZ0TnDwULemGkVrX
A7SufhqWflPSdWTqqTJfsopKB2/RKtON8BQErkFRx5bF0NyzzJ2n36jyvqfprAW7Q8yqyzBPWfql
o3OnZwFnRiHIsyFLXWFC3kYlaQJenFNYOeVpCEKylRpfbhNP65djCJqvbVqYw157SYsStgGJCKhE
cXxByRFrLSrFaiz8kOfHfDewMC+TMva3umq/ayfeBElgYnJFbRqJOmOQWv247ZisB8JOV40OkBK3
X3pejV3sHftKe04iaW5CQU2aFjlUMQfGRk5cIONW7Twp2HbTQCCvEt4fy5cvjMzSZQH8eBFqDruZ
G0b88DR6EG/xdkp+7uGBpxZtw5heyuwnTZr2uWqNBUXyKrJ8e6djbl3PSG8DQNnAQqUJom5fGSay
X2mSzW7rw6rrSBnvuQkoj8WzO/6Qphxu69JlfWCoadPU5S2ySTENu8pZ6XwOxIJXKEYwAt0AbxZT
EiJK89U4NO6itiUrNwKxez37mrzy0OZGswLy/JUabETMuNm3FQQld1TRMk+StTBYAqdsXgAHiUUr
CFIKGSRLY16EB4jfxpA3pdJfipHlUS5mBNcELCQQZrnhR0ccofalF+M3tLSBtS6pYv2E2ciBreoC
pcgmDg5R2UDhgh4dMlU/XuAUDbZ2I+bzeaxxdNuFj+fMr1Hh9Z/2kDISEt6whQiS7qFqv5nB9Omp
RD5W1R5sSHepkeQyinzE7R4yODVQ8zSkP1gOYc1jzi9RWyHrg5AjbuStWaUiIGBOW2exdS8kco0u
Y6RqxKxtKsE4GmvcITEaC8Ex/J4pYV+s6/deZ08zEoj5T5HpOy+LPqcJZGhv2MxxLcTbkc/QxSNf
jJlKUNvZKbVI6m7S2TKYRen6N3YPRzh6ryyy16MaieqekL1A2d75MeOySVQ30ThqZzZA94wszNZR
n32M6B2Gxifna4oRUjnT7OYduEq4wJLS5IB1a3+fF2fHiSDxptouRU0zqWDa1ZP1Pbquup8iJo+J
sDl8mj9j6hlPWb2DO/hquD1Wui645SVOU4G0e2q4ZgADoTUD7cOWJtEEO7itLzXtYLTVm+fEJW1j
0K98yJkrCXBp6daus/XdKb0aZrOPJVOPkPN7U9rSPMOYpdLwjEefVj3KtPB1jPfRUMsd9v+YdQHJ
r1Y2yIPtBM0t7qyrFw4oeg31Cnx8mdksvpgM2U+e1J45ltCtqebmGhDZra5eOnFcnwhNQMZLBbMM
mlxnrEMKcYyF4wpJMcfZXDXIojjz9FKwyVS1fB2c8d0cm+ZkhJm18qM7JzCtj05nh9y7PYMOMgk8
GvujUiyna6dxP2zlvcpCfuBP7Pf6jNwFjzMvBxPy8KrJeupctoWWzvvFCLqN55XBxXZoTiul0t00
JsYcSGgtC3eID2yELlbadfdAjrKVSWdK2BXpA1L9lDDVFrZTRddYJi3TNTikshWYKnueD9vKHYaY
ptqJUu2LuLf+wMrnaEzuenP8UQC7XOUW+3JQaM9w9BOLEGx7iC6oJkmlqEYDOwhh7S6+0jsnu8Rp
xf6erYw/+tWT33ARkxXUfWEwXxZOeQm9WgdvpNd7kk3WSZ5fear0JUOUYt82osV8OSGQSypQXmX0
EQaus4RE1vKi2PgR2AjaQ6ienOg811kdiahmIp0tgyp2dmn5zL2XPjWI924ZtoS72JcW/ZrZ72Ve
ee+eZJVUG5N/nUiJhBo0Zfch5SpndQNPbbKWVih/TG7+S3zO2qoAvr/S5gsnrrxoHecBEdZu6vK2
E3+iGlS5aixnl2b62cPkN9U3q7erb9H6bxJr36uupMdGsHDPPZGi8WT3G6Fw3wX5ywDmFc80mAAd
Bt+6pkUm0WJSb/KcifBeuv3wE4DVUZaa3sZaXDXX/qz9LL9kotuPVnvPecQJ4olkm1jlndN7Ia7e
AtVu22MS7l/tHilCalOVsk8v1vlkVD+y4XV0a+h1XmcdJ5Vqa137I2SrjuUcMx/pdOqaM/TroXbq
NYnf1obxO/l0jLJQOsrw7FirlAD3F68lCbgmaqwHA/2QS9CIZMh+Fx50hLrH25nL4VYyIiwLsg59
5i9vcVfdy5IfP3JdnfXwsBgwQkoPMZCrm3/6tGHXmHnNyoUYeRBhnG1oE75FhnPAMVtQhzh59IJV
rmmGL93skaL1mH2RHT6C+Wt+v7C3MOspC5t0nvK5VOiIhrUaEB5wLnqsKAFUrKsX2JIu8LHh2yMn
Yh2ZOSSjEh9470GR0mdkHxbQQ/ubfzr/wfm8V3rxqDUkq+TJFB1UuPdcrjgzck65AT6cAux+MPFy
yIIRNsEv5CTNf/R+yDSu698MuMeoIjE+Ct1msEZe1qzRglQLyidw/GXSmSkCrqlfZGMwrXR3XulU
s2dJzlypuChY+xTRzRjhW7YgiLTaDfEeDGhvYmhJocn+tq/bY+C2yGcUtI/WLuFL6+0IkDUZDz21
JeJF7EyW7nw2JTZV4tsxFiZTuOhk81QOyEfgS9DTTQHyXVT46ehi/B3VY2m7zsYOWm9PeTKVLnyK
du2qTyfu4rvmWwH7pX+IHlIbqVcT4taURn3MhyTYAy607obuMGYhFN/G8TFgW+re0KQCw0p2gu1F
DyQ7orKdXZQpCjrPc5HTTslLrti9DqSVXOIe213pLBn9UCCrOLoQ0bolSfbH15V+1SKJ2o2VIrQ8
9IqxjAhUmLo3rdfQ4hGSu4kD7zUzkTvlTW/NEu0W5hZitBpJC7kCTS+a6xT5sBAC7y0a8t1YdWqn
Z8lrm7hvVuRsm8K4c3v1qWzmw3Fq3bTqnq0SPmyWwAyhiACNuGl1cnpom/ENJNxm0lFh9sTveRDr
ECRJYPKcbIodv693exqTY4w93UpOSYiiNs2PZWKuLFsftz1dcaW6bpdBEESgY27r0ZMH+ByUxpNN
uUsPuAA060C9RUqtEJwHg/7APNI9SPuuA1p5EG350UVTiwrFvmg1WUekfOhEqaTxMVQvMVsBh7Qz
3rvnDFSCFIVz8JsUw65+InOwXVHY/z5QPsGTxia+K2WFRrrgxlEIFqJszW13uplBah5lzvtYgbdd
lx3o2z4vwNjOl18bpz1dEOMD5SdHSZDhXhIOkBM4DptO7JIycQ5V7yfbONYeun5AE5tZe1zn5dpN
ZxG4ye9Ud6zsjcTEiOR7yAvH9srB88jEnRonpYhMpRmuuop2ZC36SS76lISvuDoG0ZwOiXvd2Bc1
xMp2zhar7EDuteZba2l6K99tlylIVprA6uQNIzGwsTsQFopj8/f3x0Tc0vV4T3RW9sESJZpIijdm
oa3Y2jxeUVggEANUEbqBfGCczzS/7a/WlL4lTvMAjQKBUN+Pq1yjjqKWeTLKPN1lPiBsHQwXca7B
F9UQkmt2jwtL2VvdtJ/7AXGl32mXDDC/0V4Mz0Dq1vSwVaCGTF5y0qcGfdKE4pvb64vujIzaHXUf
uMl36jFb9rCmY2TegiK2KNmZPfeJwkhkxcUhboet1RXojHT57PYoXVpj/Omzt7oc0qtpsj/yXxj7
BxszRobdsT2OW7I+xeiZ20Q9pCyOkTC5PeEm+b5N6pVUg3GM3ObTKA1kO5RMk+luG9M7R4HxjnCp
zlp7b7X6W8MM8JB7aNzHycWi1EY79KSTrEl4jwSuUOPDZyKBza3ZNvVor5k508WMJUA586fQSv/+
BMbIf8fY03k19ua03fRMxgIvODq1x1avHtkPmM0mJ1VhocbAWgUN3PVY9A8NjHmgl5jQwR1voXJE
dyal/rKp6gA3BPDXri4OubW28fdYIxyc0Ta++yGBUVDNPQCTEa5L5yi1wF2wm0ZZKcDI93xWZOfP
ekE28OSwVU/taVUPxC/1rKGXiUF8iGYF6sGtU/ypoo9XXUs+nYxZxsc5qgyN3dLCpwMuuazZvMAD
nZIzIBxgUflPSa+LUSnYhW7H3jgZHopnxUa9H0rkp9WLr1mgBVRyrv0EXEb4DgE0X+g2hBpWG+BX
3WfVcKDljEIm88T7Gg57ccAL/FM0XA5s+Y8W4oGlXfV4/dmcp3JWvY2rqWNlYRXZh04OUVk611KP
kGwD94nlnElg6QNLmvZjhN/SCe5yvqhPJvcSaLraAuL1WmumexdHCtwhahac5KRWs3/49iL1zdzQ
V9F1CNJ2HQvBC1S9xk781jtzOuXeqnjlDGiXlgtZQ9qPioXKsuqSD3Df990A/DpDl5TIfhUrbe82
chfo2bcHz3rIh2ydIDeXWb3U4YCvLSplVq2IRrpG31uNLO5oqo56pJ0LMDdMex6CKnoKu+LqKUA0
nPCbiPqG4ujCe4TMrccs7H4cMyUW2nBuQTeckAsv5sBDCP4XBkyH0NQ+Qykc8qZxnRJHp3utTgnA
VdMEO6mTwFqmGw41DYuKOFeNA3F14MTtLEXVepv86gtxz0801c8ApdYTfJDI619q6QCAHr5CGeNW
qsZ7LRSf2lBeSSRbdlH43enGxZ36le53+ynOYPKinYxy5kd2TOpVm3wMWoFUth++STBkkdzw9uF1
oFE5WSZjU9qEvR+SZG4HxrNwbPAt8T4ICZ+rkS8XzVte2k89XUCfR5uEwzzJYwTSFop2QegHsrfU
xcWYM3W1dwrKhOAFJUIvLli/gCJEXO4TDIDQuXFhGsAdeQGTys8o64tLF6J3Jf/kaSWpaPVq9IpP
xsBntbfS77wUrO+re8Qi3Fh15PKokHhTWeN93pSfjWkdpT3u8x4VajRkL4M9Z/oafr2Iqcsanbln
nvyMFmgayRWezN2Nl+5GazsY3ncl+zers0l+Nqgf88xbO0WGYbk4auKcIDzWypeM3z2Pm7PPNYXw
LS1D9k8syicAyUEsTUKpWDKb/AKCOa7Z4eSsSSx0XFw4g4WEq6xq+PottbWytWum6IJkZL3E4hkS
DQwD5h85Xz4xg24ymPhBNfwprJg2KvafCa8bFwQyvCkv7fhWYtqLSF9GMdMWv1d/6kycGtslkJup
douq0WzaaCVUpt+X+c/IHIxwrHUolNhmLTleTnspp9Taw/lQzDhwLcTgPPr5FWkvtT8ky8TrJLIy
+GoQJ+nKSXmZZIbTKXxIO0lhyjAnw5sBhZaj17BZ24qs35IkJfaGQjIwSSLBY/UOqXZRhVDBVZgu
6cJxtKZILkd8+wxPj5hvErWzirLbdroE5ICZDCgoLoOKsZRV8K7TWpwFeoTJ1eeO59X0mJWaSUek
1S1qmY93YG/WJmENIDLxWSWGvazdwsIKLICZpO1M/qnZQ0cfjgI3NuhlvEz9cKlx6S/sIcYp4iKi
NEPbuRvirRjwlpka8C07ZcDvHtLQowZqcRN09nOAIansoZAZH1nyVcpOPHuKDUFVg1cAS36sR7RK
k2v3CCaCjJAIPHYa2iGjxSooQ/D+BBqtNeLswVu1q6yLxKY2w8sUtTnjcouAvJLhZ0lWil8FCLSl
UovKLnZVV7Un+2Fqv/RCoH6Zco+7HCBCW6Fj18YcMGf3NJr44jXtMhWi5GlgJIHsT60VMoo48+fF
To/jBshcWMQoJ5vSQmPcgo5v4nrl2/gphcxeRqZwVRA8FX6CkDQKb/HsjLF766Hj0PKN0tyiYDjr
pfVkKDTcJuEG906l0P4EaPebzr4UdVTtRxRdmzbuPisVPDUObh8US5w7AXPV3KzWel1fPeA/nAa+
u3JZ2ZPSYozouOAneUyAFlHBHQIY0bSpJt6d4B/RLVkIZEkp888WWV42BMDFGGAo4jq4q/ypWwd4
yGMwSfxc3p8s8tMlASg7ZzKydVc6O1Xm4zqMbtWoFWcrINWt4jJssmDdJvj+9BRpdIdzzddfKHDZ
yBcuAYzMRKhAkq8218xFbj4HsVvuY58mzPZTAaNweq/tFHFmIvJTh7csTcrnVLr1RpCyuLRHWFZZ
D6cqlR9FOyUMAMmU7wSK4GJMtmbCw8Yd/XbZvTDtB/HeEk8xHgaRfiPyWdUmWbyT5rxZTvYwBcHa
yYttOfuro256zWqkc46fXQeXH0p/9FzEDwNT/cruqYffTbe/ehkjDN/ooeTYDBQCBE8wl8oNXQVy
CiSBg4MPuOepJlyWkotkQD3cAHxkUT/UO8MlTyLWiFNqyDsZJUzMq2SkEw4c3C4A9YUOqDbtJcIH
91oTa0BZwOh/IgU+I/5bJ/nS5T3u1yTaiwlCB7RyhvWivYyVFa9IXQoXtZ58KD45toI/6fhtj9W9
qxOYYxSs/QiPvZggtv2I4tvapmN0KtLqveobrtjkzabcdYbhLlSEzwzM3bViZBjmIpAW3TmeewMY
WJQz9016cwY2hypGge7rJUFWHW1KSpfCuEts51ghc+hvbBfXaQ1ywHQPMJ7/TDwlnW39eENCaEXB
o/TBLuXaCwVmd1Q1cfoNR3MI/Md8dIalYaK69/s7U3fYvs78gs55rGwUvsSx+wGKLQdXUli/1268
rkjxoMqzNmHrndrBvdccXB8VXetCN5Knrm1eC1se5seq7Pg+y60jFeu2Ea8lviM2FjRbGCa5t4ZW
v5Xo+ci3Kd3s1Ufy0usOviMyh+TWmbpXE7omr6TfJyuTJFliOxCjudQpnD5iPWLhNzkiFwOVCRyr
dcIhhRyJkliHp5FPtDrFeC8KjsowNa7eOD2FdfY6MOhoRLQa3O4OUBHxBvlzYj3xrK14l+5DHegZ
+5Bq8B/svn2YX69WY6CbRg98yxMCID13HmVTv/cFU60p6ma6Ab320OPVwBWoSYQz/Y7gv2hhJgjn
qpQ7o8VsvRAV0S5j+egk7Q1SEU93zR3AvECKxcplLyIHAgkuQBjrG9bZb5EtZvNe+Vj7j5nhnMpR
7Stv3Dgq2WaUxYu+tF/C1tw4tn6QbXZfVq1ATqQ9DVkFr69/jCImVf+XvTNrbhxJu/NfcfS10caS
iSXiG19wJ0Vqp0qlG4SkorBviR2/3g9YPV09HY7xOHzrukCQLEkksSQy3/ec52iOR7MmVPE2TeOX
QRt+0FVERlYTzUWIp9UmkNfhFZVptxsadSNS+gY1jPRwTnUqO3FXmcEmbsMfRUrDNaywNgzRC7Xn
kJFQdQvHRHJnE1tt3/rijcLWTTp2JjDHOW483ulesM17c1ewSs6mFSkY1KHuA3tYN5wjmjGeImFs
ozjct3H4bMZMvDVrMzUjgSrlzidAk+QQIm7ouoAU88uBrpKx8l0/ILKqffIpAjcaa1ov36J6pG9D
OopZROssyp/mE7/R4vciperBPa3obqFULjurgqztvKZJeIPO9zZN5Lpu3DON9legoatYDjessBmu
Kv0bXDXQGeNXbmGnGbL6YeSSXxh2wMHpem3ZG/kNUw/i4MTe1NU2q40EEdOzSfWhZP5SZOYtUTm3
eVy+077+Xg/uzogxYIdmtnX6z1xgOKbtKbRppZi4aIyobqN9TEb9o83EeTTdcx1Sd6cY8SPH9jwm
9hq01d5uqhf6mG8Tc8XWf9MlCVtT/ZVU4TnPk00ikwd6zqiNMfLjvnPRV3h5fKd3W62onu0QkgI+
3shLP0ydPrBtPeUBORSy/aQMs5saeDDJu9L0R5XW3zOuei0vj20Yv5rlLOqEbgCIbtUlzi7JsvuJ
FizhAJQ3TRy/+BvpmS7dzDuQOLniHrN3bRxmlnFfcEws1/3BZ4WoEhL1oLZFdtbppNncPysju4+H
Z/pLF390b6vAvK3T5C0tacY58S4Ng2M0EfCHGNHSyLewxI2yykuEYUAl3Y3U2leLi8qGkmbDTV5F
9EwT/SGto+95BupbQaqLWeC2DCZcYN+kJo8yilY6xcbSIdk2Km/DWbnd0UzRm/7Omsq73kSeP1m3
WmZQfuZ+6QaH2gfyY/TPFJeeFPeUxURHpDBwNYwTbhpObUZPaeiL0eXyzMz7tmT99JjLHjboEtGt
t0RXfWMX8+pLqTWmzsm5kyPWmU4ifvFypJTzyQJB8d4P7g1fbcISUWtE/Ypxhkggp1aY/nOKVkiF
/cyaPZDYSwCHLYI70aU7r8mfDeGuu5kEUUhr0RQV/tCS4FNYM86TFfd7OVqIE6jwB+arHHNrmw2U
gJzxybHnakyP90mqO5CGp3g07z2t+oAltgvAKYbZdPTpotbTdJsl9VvWRo9F9uxBbV6AZv02um++
BzZVDp8Q/eikGOZtUyePhB1Pw7k3qve+3XQgE/q6fg3F+B2N+TpLvJfQ5ZKDW5iKuvkczegkqILT
FtmWOnI9MmfRtSt80w2OTTSgieNg2mnobKCLIS7npveoxWU0o5PiBJF36+PaWDJiAHXkMPUYI53B
BlqnhUi6jXxTMc1a5uLJwPuw6hzjTHfr5OHzQh1wYI2zi0T6Ijou+34K+OvTjU75obTqXW4oTj8K
T1LcM+e9jPy/b7hrzxs3g3FnV9lzkSqsWQ/DFH2re/VkS7nxmEbQHaBcHi6LEiNMXG40LaRALb21
bYiv+X3JlXvQLe8mrMJTaFAXViZSnfkNM2E8OZnEABt6xyEghAVZNMuOnR9GZzMzN01XvDhLBSFV
GrCViLxhHRJ2ePndGy2k/zz/0JBV31onYLkXXcw6bEAA2BiUy4c23BBHZ/WrtMifXCQlgjy6JPM+
zNrHkGvJR32auJN7q4kFHDlhgMnFUNNGnF6sqd3GkjhHjWjAyF3agqKIpihyM9lpkAxTYK4T7dQb
GAAJfln1Q79TDoZc36ZMKPZ+X9+NmnMaA2sfhM02nqy9eO1aitjjc4fpd4jGneu2dyL6HsylzL64
xL37QbWVfGV6oCGO3cD5qLwzLZpd4KcXX7gnP/Tj5WiDrQKlPPn2o5/F674N925OBQddKG+AA7Em
KnBiiCyzZEsJb9mOzltON20l6ZCnKWa5pGdXJq3AfyyMpZM7RCrRVl3GDSroDtkAHah8iWSYuW1m
fp+HzKAeXu2synFORvZSq+9st7GWXqxXBwIoPYyzPqqJkxzDXcN84oCk9qpp/B//G8HgZ1GOilO8
+akf/PPp/3zmwiuy/5p/59eLs+Tw17NT9MkErvhq/u1PbS/F7Xt2qf/+Q//yl3n3Pz7d6r15/5cn
66tw86G9qPHxUkNA/6fQcf7J//Q//9vlP5F/GsJzneuu+rmn5nf44zfnr/CP36i3/C1O4PoLf4g+
Pf13QzoO4yPizl+KT8/+HTWnbdj07j3HtKX9p+JTWL9L3TZcR1iuNycJ/IoSEPrvlu14En2mS5DG
/Fv//OL/geLTINfgXxWfuseFBucV7ainQxO1rH+NEqCO3yDuiNxDZSXf8GrABwuZxeTkyhGtt9R9
wKioWo6uVh/rCAhqWErQBKP5rsVWtNYqVnTEpADenrpj6b6FyLj31ipmlXYmVY/gxfQLtmG0G0cP
EC0wD81gbgiACa3izkki89nSp/VQutZNqaM76xD5t/2ZBgoW1TwhH7lPn01dtx6I+jliUzqMZZ8f
ogC1ip1rPWh4H+VX7z6J0sUA2MAjT6BhBco9Bgq7qyLgQ5ZJgPaMqqj0RUPNaZ7EMdqXhhPt88Sp
YQzZ30IupruCQQ0ZSLou42C6lcQOxTaCQ78U1kOV2xd0d/Aawu4SyQZ8gJJHgtuGvXDxDAz0FZ2U
AonlQ+EVhaXdCJQrNK6/95Gl3SLAWHWQl5ey97d+bgxnckeZ0YuTKdrsw/LQptURCY/T+DD4ub43
2mZPJ7xCK59MK6IU0TCM7sFoOn0TdJTclHT2blWmq5SaACJxZGrrPBLxsvKIBusQnFqjjG5U6UyI
xUymU+U4kepm7US6H5tghTex3g5y54V4JawoBARTRis3HD9sLTWPY+vpa6dPZv50fisYQLeDTX6o
yt9YdzCppMPc+gCb0xDPtS9/VDncmTq1a6bYVM9RWwAMoZVD+nFi74vkvqkVcjvbIqJ1emwzA/No
sY5tnAtIoFlcRM6NFa5Ns0MrP/Tu2gH3uSiF+LIsDFB+39zkmjrGg+YdMf1siBWlnrFlQXhKCeNb
Tmn4IfqqYyWrH0SXmIcmkOT6Ftkml9Gwi4oLwzNskwDHQIISaEvF7TthsJCQJrw1XdOvjNyXaGaN
m75i4kttKV0TPJMv8ZoC+pe1tYnw/nWd8yMvJFQUgSVCR+Zo2BFLthkXTTM2IlUShVBj0BcrNedB
5igWuhn2IANpbFy7ewNwT/SnaE7JNYqIhotV9M0+o9UkncC7mQDAjND0isL/VtDhC+rgwY6ZUnrg
vUBmJ5xg28oQK1m6r1Kz0KWSiNxppr/PuAEr1VmnDtfcMTa+hBpS2h2tv5Y5rkul+RBvcgBJjlA3
ttFjyMPuAn1AZ15QtvvSQ3FDatK3Fpr9kvossX7c2aEhfGoDU22vy74HY4OWC6wubVQrPADGILES
7rfpHxXOJbBBlT9LFIFxZO42bQz0r1K76zPhcGljIZrxoaGOE11ftUia8lTkp8xg0uradk/r0N7Y
JY1+ppOkqbmQmwziuz0CdMGJ1nInkWMODjxGuxPbtCWzOKIXDeMreW1SATm3w5UiwV68RfBzNjWJ
A2iwH1XPwGWMo81Um7YOOmxZ454gnKyDxv9mTDJCawueKszgVJhmutaL+iE1py/h6ys3yW6CCDaD
h74skvqFBQnSAE0uTXRPK3+sdkOcffK5XUgWzh7xJIijqga7gzhSUq0CLzMtC+r6q6Ktw20TfR+A
LCR+rSGX6TiAk7se9PCcMWgvSP+iwZ/SOUyJ+V6oGm/7oyqQrk9+m6ykPSS32mNQwcLP82iPSuJO
1H2Hmd7+7MIQ9Y8RI9uwCR6ULX7PMWnNPZFg07JJqcohOFI1zHQvTQgtJ5uDlWG1mrkOva25MJru
bE81FODhyZHYoS9bn+jXUQs3XjVhH8tey0klG25UdOdiFkmz7F1U07E2YYulxTSBU/uBQpnmUkKT
0QyCDZUM1Lu2ekMjTOzcwLesGuqx9eR8yy6oAeiT52raKyia4KWZWFL69iJmkm2UfxaDd9SBIt8m
LZbNxmi0ld5RbwUSFoV8ZBbT8GNUAZ4/M6FomLLctNplwmO1iShtIjjVAaL1l8Rh6TQSQLiggRG8
cM/dNBjAJuWximsMBelmPMZoNrZpnn0IWztrOorkHoR5ILHgBCZsK637Vg3tWtM95skxQe7KcNa5
B0MjrYMnL+seqy6Xm2mw1NoSMll3bQVOIuwQgUD4R6VOXkEBasOpqXwAF+1eRgsZRBvjjK1NevT9
SJO1Lo1x69ciu0U4Q6KLWcq1qJGcBQ4UcApG9wSZNaiJq6Ph15w+EnzFFDvjfcIMmZOdjmYEy6Qp
KL0gvvcOrmCRjF66AdogrZXpgWh2Ks1YkoBpbkOaZmIqd+RZ71nMXLPP8OrXVPbzcM5yqePm0GHf
t9F83lp2Wa06G/BNCbs98nvuCS7KRk9Lz+7o0hboqrOuA/RzgzpcO3gnF/U4dOjYAOLaJjlozcR+
UxMlDxJy0ltRjAy+frPpbXWK2pIiWyBuLKUUlen6aJPFjmAOPU6fogkLrNup9PqDiRiKZCSwR1EW
rM1o1/kOpGKtMdaDx9KWO3t1GHp40iXYFGYtwNlJDxiAuXJHnsBiF+FDpDuAqCimJFpV3ThNtvMq
Qi6GCLOcqxxva7Q0bVK8Kl6OvZZsiGYvQ27AEYWKAUHsUrnYI0PTPbWlMHfqSYswGIcWKvAxCp59
JyxX3OGrre2XRCmHSHFUC6UF52wqbeMofXoDtDHkSVA149BvUJoNx0ySgJN2ct8m1CntHro7nzK7
qyOmAV4iVxrEhiDVEIaGwV5vCKYm5JnIACrwx7ZGiYIshHgAol+qoQIpydrpcGVZQ9CP26cG+pWD
bg95pWNM8E0VoNhglCu/JGkQfSrZ1rSvDq1yf5jNiG/X3NP3qg7XV6+PxMyhdoiOcPS5I1131OjJ
73ZbEi6qAhGF6WkQe0zbRMAV05viNDvYpfUWJ6yJ45zFsIUMTDGI7XRIBVdxzXUzpSzpQWu/o7SB
jSq7T23ywT1cUeB6Nh/tVKdoOzMh0CO0O19iGh4IAhDkti+daM7MbJOcYAG3RG3hgrGoRGNhR3G4
DyQEtGHNwH4ZaOPaaJqPhjk4/U4EE9cPOeAl53K0myXmIHEYWolHsEvgGdVnldl432sdKJs6+yRl
UuQkN9GVbnmgM3uMixEUwfwsKN0joQ7wapCDQxhrq8P1kTnHwF0f/dpkgilXGQEeMHqFPYFN/eej
0bQ0KhRr1fkR7Dz47YX3SNptfIPUPtl3jCe0P5HBoj9b5jGw1EJSQmyYv24MUVIG4uP2kAe3aOto
FxEqgD3gj43Vg8snuvCfz+0gJNHSt78NMyFDzByMrgzwGPnzZT9ElG4VaxnurQoFpMrVtp5p8KIj
ZJ0CMA/xSkXLRE+H5fV8041vRmewhp6Z611HtWR5fZjKOqHRTHvzelgT16IcIVs8Qz+31xcMUdxP
GI2WuTl8D5AwM89kc330a2PNCPUr017o2co2JxrpdNKXptOVB6uDvy/nzfWpGpOLXtbV+tdLSQkX
XHgt86zZQHLdF/K6W677qjap9ZmRvzGfqZBPh1AqcfAnYS/cCS0jLrrw5rqp50e1+1W1ebwI+2Lk
fiZICglYoxR51R0GFDMukx30EuQf/tp4czajnjrFJvGmM3mD2qEMQw371nzORVyfFUq8ac46vG5c
VNVr3a4vKbJrfTn11bQNwbZfkfH+jIy/bq7w+J+PcoHKHterWA9a872ZhZjXjWPkDJeuXW2YODL2
4TllVAc+F1d8Uztqb31SvSmRTy2iwFo9ou8aN9f/7OaL3UJSvWyqwUQsNgE3audQAFT0TMjn0eMn
ln5+t+sjA/XDHzLQrgleIrdHiTUfo+uxuB6oLrGyjZ3PfbaY8AU/ZsipwPZjXLO31yPzt/O37km2
oimLK+LPE9vBJsy0eW+2FSyc64k8MGqgaBmreqeYELjXHcJ9/I9ddd1LJCcR2ZnRtNiznPi5C67f
8vp9RYSr6tc3Z9jON64K9+THr8pOxaTrWTQ7XDgBQy52TmM8GKyIHYEZSpqKuffcEtUn8b0OaAJj
81o3TQypszhrOZ1xIoYN4FAT1Sm3uegcFRdpxZD2I4aWhAHWDaBJ5SnKE+XRuhuBKv7aDJ6isET0
dS0RY4q0XaN1A7dU7HSnGJaIAB47DInAgE9o6W/NwL9XNms3LeRGL9pDgEhkoZn2XtTisWiKJ+Jg
uGMCWhKTSdAck3cjA4Xs5aehO8V5/mk4xoseGIRharin+z76lukvMZr6ReqWr0GXv5oO5bnY4hIw
svhWkcRJwNfwoAMTLKp40w9AxYKeBi3uGqYWFkllrDwVs3fa6fWmdeil6BOskSBtd70/MvVxuue4
NMubQDWnxurdXZCG58oYHQRn8VoXibHUSRbZGzr310DH0OM6+RbBBHi+4d7L3OfYynQgJdGN+6FR
J1iPGYKZ1u0fJSazfnS7Qy3EKVWfg/ngTo9lCtTJD7U5Ijs5hnL4YEFC0U7TbrU2QCEgEE0RC0dr
CV86LQ0AMb6D3lhpHDH1FAfyLk/vRzf5AYtgmo0aDKBp8F63TFa0Ec6D3iZHF/vKkvbiTqK3Ikee
KLBtZdJUNly7YHc194mTMU8YUJmJLF37fXZqC5Ls6CWe9OHFd6C2NIF9GplkNIqUb6aQdJ0V0n48
Tk5ZnhFNrw2LoAqgQwrrGfTppiDlaOYZvdeye65t961jJ0whwKm2R/7m2fJJpcnBzfTHKkWxBqxh
XarpMzFZU3cxTbm4rx+E79CGRKeskE8tghSy2mCths7EwIuOOfBwoGXyopSlVq1V7VszdADEtfdZ
iaOs2ExiuMHNs+WC/6qjBiY6Cp0VKWaJOchjFRNVJQuoJ6FYGlXkrGM0uotSr3HGaVT4Yd1gi6f0
9zGZySMpWxYlfPuU4i6AwpYf4SbsrHw8NNl4k8AzQeMdLDoxfOatcUtOyXlSzlNieN89u/WXkJqW
ZM3LvT5XY8sKZFYJK1UHRJP0SHSU2iq7fS2K7JFPSZi9NxLrG7vbHDCZL9J0M1j5tBpBtlApmVl8
rNydCAMGhyHo74dUMHFM1voOwzL1ms52gAZDEKZTgJEFRLCVeffRUL9Oow/yGmGXT6NDBbRH+hrm
s4myDstPu5wUUs1moH2FDjza5pP2XeXkU/pGwa1g37LocYra2fiuzeK26t51UI1K18jkNqHNNBPD
gd0a5GimzX1b46b25wS4mUMVMFfGlUxSufFcu3mHPZaOeggbODbRlFhodnh7+l60KJcq6/qbtq7H
FayM3SixBtSiGZaq16ut25HOGedfaSWjZWeXr7g+CZ3oPHycxqXB1ka4XndbMsVawE2pgaRjqG1L
aOpBBzhPoGpPoscxCcebNiNYN6BhmAzUiLLQ2+kJ2fWOox3ivtKOuhkcQx31e9Dr8X3ZYu/x8Fgj
AKDXQc+rANcCjAHoZjo4yETtL2YWgI7brlpyjTpmYByG7AUXzwPr4uloCEDzHj4ZzW6/cMPA+a8o
SCjrfZBK305K/55HcUFiiLhpHew1JKAtBpfUq9b6IVLlrKd4GtYuvjCiD5eDgK9uuSdJJ2nwMcEB
/jGhR1YLL+Zv03VFVurn5yga7+ucamyWWN1Wb4RxYAL7wl0DE4RPIXDMj0RBslRz+iN9wEdwUh+2
buUnE84ZGi3Nvm1Sead7qL9SDTFYlNEHarodnQYQjyFlgSazIL24X/jxQQXbs7RMw2lEBH26zKQB
yaZ8ralYHxnWVtHA0ZSB+qLsMW7UUK4s1NY73fefKsagQ+5VX2GKgxMQxiLL1CWkikKX9suNUW9p
+dHV02YdiPSB2MJkhRgIzVWmHxtFQ6ZKf3CLOdYMZJssINoqal7bzr1wS++W1kA305PiYGT6Po5/
JNIe1/1EtKLdc2+MmZO1wlqaNQr6ptnENaHmKbc0LqSadndCu82BMECsHyjGTgsOmb8qXO/e6Frc
fBqjDLNa0Ox6bzIMukhjJ+3DaVGylKMLUG5O9FPRo0pkdmvnPaqNzAY00/Y4brghpg46SvR/jVui
fxI9fW2xVkiQfCQyQrypwcmZZ7Y9rWocr9NFuVzymeFtvAJfjwUNiqYmwpMG3qJJ/RyoSHuoivB7
odP5oZnuVcQcdT2slqkeH3zp24sgi6a1NQQk1UToVIR1R6cNy0uFEDuB8Vogqtl0pv1Yx6WDCwhP
SiV3llX1R812P0JPIsApueGKDG4Thr1kAica05CPCga0oO3uUf8tW1Xu+oj+l5kNt2NAI9firI6m
HvlKPx6FhUJUG812Ex4SCHCIidObiFEC3xWuYSOFlzQVwbdIrrOmhj3e0mzF1iWk8Rhw6qfGxkqd
jUTKkFjJc9GeauL+Fh2dhFXahh7OGJM1k0c0YjZRgbPNBZaqLdyT6H7s0LdO+oEyGSEQQASWupSk
sSj7IYrM+zAb21UqviXUtxd1xzl13TidvaySHM57Xj4LBjYoMyCWFk4D3zmmOFS2QbGmFhxtY4j6
Y5Rw80esNfjljd8Lfev4Jo261p4Hw2GnWemJ29wyCVvvFsyMvUiH/CnuPqLmxjcruW6YEkHo9OXS
t6yzwj7rlEDGGid593y4n/Qi1G5Mu++TMXwwb1obQfqmJ/2ihzv44GOkQ0xgLlX0gI/QX9dO/2MI
xZ5K5VHLXIGCc+ZmiXcp0bs3pA+yUN5POsurqEkvrcDUVEGJbOpmJa34ozTFx0TFY1U2Gu5ZwVKz
5axzXe1kRkASCERFaNTCN+aYMAwnkA6dgPU+lhIOZyiARhbLHqLUgpLpo0V43FJVGYYCa40kee/j
/cLFGFebaZpLSX32gpm7QC9QY0gDdmtbGYJ22d6MAwHUoS3uHCMkz9aNNVQfnr2qkSjcNSlx0AlS
BFYDNJc7ktwGlVTH0EbkqWclopCw3kTyPe+6fKXrn1XZQB3hOGZlaG5aG4p/qXvvfYmNJkb+ghzD
JLWXSxyV5VwwxxJydKpbDP45AJDiOUsdxfpqJFhqDpdvxlRPF+WcJH99rldBQ6mJpddLWiMPUdc6
QjZHx1+f/9pEZchwIRnptdw5DCOI8NDoLZTXeri6BtVfg+uj65rN5XwD/H+4ptLnQ/5AT2TYMOHh
Heb3/rXpoPuR0eBiSZ/fNB5kWu862s8HndhH/DgupYx1mXrtwXVSFpljSze4ydE85O4kl3HUcV8p
6KUzQcT/19J1wD3Hhg9whDmXb6+v6/b32BTjPsrsHqcVdj+3ZSI4YRRZ9UGhDhCfWhpudEauTx27
wV1W4LahWEau/VzkCPUqK3e4fhZBRWww7S5czznqfWcuiMh5Q+Xmr5u00aPVZE6Q6eeFvZhX8niE
Ho0mZaYWpc8SFc1GDn5/uG6qMh8OE7IdgAjazp8XznFM8mw4b66Pfr1W6P097jjaZg5w7nxegQf+
CH/LBr338/mvF3NFUphMwTDGPYd2atYqscsdbr/2MA1lyN3dp1mkZNwuCtU0h3QuZ1W5C7iqimFf
pzFklpbulhbze7bm1IeymurD9ZGYn14fzT9RmW6zszxQ2DVkhkUT3ruWM+P+W5BsVhu7B90EahDb
SiyZsJmHq1O+nB91cQXFhc5nV7vGwcfqnKFfJrrWUcnd9bU4YOS8PjJgES701qbAmbcXw7KGNc5x
ZhNaSC6M3xH+WH1cn1xfFk2OUZ0jBuWUqIt5o/589LenTHjrdVIC/b9+Pq0YLE7ZlVHzhfW2sH5u
ri9jKPcxrTy09SSzBcuEhMyh+NbAEsZ4MH/Y6ydOmCQsHTBFgLj4jGKcDKRYbK5Prxu7asB1q8ek
5E5MzDVG2fzn+//lQ8w7yXalg2lt/hzX/yHlm8wxpsxhj2bPd59FpYC5j+WyDcuANdeiQLKXBSxW
JgejahSSxYVpEnGzg5lssPDlB4iHSnELng84Y0FJG0M15Vq/ORomYbkYod+TIf1gDrRMrbEnozSz
V0YRXaTMz0XDWYLodhkWRkVms97S6UHBNSXsriEvbpjms5bQaB52UZ2tDQoVG2sUNw0rmmbI5Tbp
+HNKC1dfOjJcMW0nH4MDCJsbir6KV/YqMs64dy/4D6iCd269COLZugc6mU4pZ27nHII5f9bp9CdN
A8Je2XCS/79o5D8SjYDl/bfMsNN7lF9++0NHsv/xj9+Mn7/xh2rEtn/38B4J2zKl7eImQ7gxG8H+
8ZvmGL8TNOrihHRsk9xOy/ilHHF+F9J1TPzDuulapo6co6anE/7jN0QlgMLgezm64emCTuz/lXIE
dUr5Eyk2f1YpXMfxLJ0/5LnIEgx71pV8vj9GeVDzVf47mA9dawZt2rUozxdluYipVYEBwRzyaRzU
W/us7UnIiRdyTz/uL+qaP2QsfwWVGXzBv725C9YK7qPn8W2k8bc3L3LKRbbuTbuZmjVHhjQ3aX+b
FRu72dIGwDjn2hf8H/+Pb4uY56/fuRW+7BQ51Tv12lbLMLtrtS1OiiXaBb++oc9IHMa/f0v3//BF
56Pwl72c0Hz13Y53ROnVTg+w/7Ft4BOZhQXxy79/L0F9/+9vByUDVZFjmrojDMP8236tU7r2LLIV
UPPeZ0ZGfBSriWEua1g5WsaoTsK1VTCS2F6AsNdK4pOX4dUNHYbuwkxO1KQmAtx92AE2XvN8JM2s
r0oYEiqTKwMLBC0TJIuTo3+jP28gTIdsMmJbamPxoyOQZ+DAA1128l0eJFQ1rYxgKzSU2AFJ3on7
O1+rTEhQ/UnYDFlIkrjVDnVOqhrRy/xb1fo+BHCyF4X5yAwegA6Vq2EgOUtNkhaTncFWi8KDTw4o
BLFviUffQYuGs+VSK9NGh7ZV6j+dKOEPC3AXO+ZbOgwaUoYC/ERGWBs7W73TweTMs97DkWl3kY9n
NF3LPm8bVoLyQFPdWTJ9PDl9wRxQHuib7nuz+bSIYjB98lS83IKx2Z6isnqzzO4MnHNFZNVJk/23
0WRB6cwu6Ck2aATbsJANhb9ao19ak2w/yQ745kcb1eR5jhao4A5JgItwamCVtyxL9aZDel6EZrHM
I+LCaNmTAEqBxh5gVlkFtLpPIzcvlsbv9RZHwkxIkjX5U2bAjNV1ybXIpwdiw7dlT6VQtb0PmiWk
pzC+5trBLpKMevVkr1pClmAikXxhsLxGMk/a/NsMW4ojfB/teEmQ6Ya2BahsAE85nEeM2MvUL7dd
TiEqcaaLZWXnoPyRZ/U7DQfUk9ROKYLUqNAItElAAzl9+eYPOTYEAiVyV2wsuztTOLnofQHWHNDT
/Hcyazjro7wbi3u78pAP1ILsw2kZlZLYE9ygrh0+BpLhqlQDzHyNHykwctJTBgWXI7MiwxCZGCVo
hBXIwIiqyWr2mluaq97Wv2qT77gfXBxK+DQumoNP3GiipchwaiXavW8SYeHE0Ved8A2yGutDqDXH
xCLWKrMmkj9S9UoFfGbC1j+8giq6FjrDuk3Izp2NEtpkXfQ0YoXEet43IUF7WJQMoyAt1+WDVIJ6
w5RTGdC7YB1j8D6lnrOrQBwvw4rP7NT5g2eoRzFxmqSGcSxiD+ERVLq1pRfXasi+SfV1bpLD3lec
PxV2+0UIJResKxxR3cYtVM2JYfxCR5t6PtCey6BT+e+u597zt2CvNIzxPjuD2fi21ITOuzfIkvoT
PWSketHP0zc3PQQHVfFpxHa3Gtz0IRhx6HVBjYNUuI+JwjE2pHw7XzNKDDcJmF85d0nsZD+fN5iX
nmn63o4m6Gcrbd6Myg6oTWFHL0q5FI4HusaDCtiZOm+AjCSX7SWlgbIYQ33XtdmGy/fGMZ1437LQ
oulir7tE3Uf5AEaxrU9u2dBvURhnWnbf9czT8UIz7uaIPMo30+QyTKMq28axv44U/Ce07sTBgPQg
YE8n5Nrr9JBUTK7ZSpikpIJtb00yFIMAMF9DA2dKAgpumn7JjObJ7ONb7IlwvbhSjXlDCgf5K7N8
GAX/xrP7c+ewj2up3pwoVyvHax/UyLyOWvbWzQPiZDTKoN2L36mZJo6YOGsy0lUrEAiMn0sqBzQg
2mw/n07oSzrIwAxmQRNR+Y/OqfWiKlNsdBcLAFa+B0l5l0XKtgvBZ43F+NKUJZpHnSMPoXkz5Qz5
1+EID+mIMWWJbvTUSiLL2zSkpO3zpbxqodu8SRyIS4PxZ4GSkwR6l8F/IK7Y9B/dkl1BAfRMB+mi
0p6x2POI5bMfQ2vcUnc7NwMvUul8iGYgWUcMoMrPmokKVCGmW3gRMoH5pJgaCkXFN8/sz1U3npUH
tl/z7+iAUvqJBkrF8XBuM7ouTvTUQhBjUE0wJYqLWfA5234eY1T2piIJ6XndBRTGKONeing8m5Kz
kbFszzT/oadGaejZAwzuL29yVh3cUNzPXMeCIzoN7K5aSzaiAwmuuxkFe0jgLM7HrdAyesL1qdXZ
FdisWFrExzpktw7z4I5HnVKkO1ebkNbLJC5nrCh5Vdx/SLEYTiqFWzl5gYKPbV4iR2PsjKPntLnr
2m01YQRMdkPH+Kl5fLUA7BKz+hHGpnqbd8lYcYsxRUcviqspS1Kq5t10/YKGhte1IkziesLLsnmr
6piarVNuvWld854EkHIfjQq5deoGdRqXXmaGaxVzwD0fwJVeZw+OqAk2Kt9CK6AfSXJV5Iit7UzJ
ceQ2TpUH+2Lkbz1Uk6sGqH6r/hdP57HcONMs0SdCBLzZgnD0pES52SBkPsF7j6f/D3Qj7mImxkok
AXR3VWWezDEj6fUu3VY1LRQB2kiZgCcV5xHlNaHDU8Ica0KaAvfEnFpYS3XX7fqapuNkdPd0YfBQ
MddEiKP7EnBQ/G08QnG77KSpuLclDwVuxptaxZch7M5NqcHXY36Rbztf3OdnJe3vqlAx8ajiZ/bo
I5cwdNKxOrSZzBB2eqlng8wDDYt6llblrp+t356OSNGyA8QFBj+JoJTO3AKREKY59MVdYSXCBX9c
dDATmmR6v7xYWB9SPcGuLamCT0qD7Gy6HCdZQm/pji1pZVEBnTa79pRsTq436HNn870Fx8nasUVE
kM7dGKNbSIygDdT6cFM6pIhguR021Z9OW926UG+AsiU2wPmU8aPqkTktYR/U8ii/TbHgmBp5lSPH
mjAdjlPaD8dUb7hLNW9EH3fCZssQHG8i0F1QfJP2oRvcyk018a1m+d8kTehzYWfHNTzDdh0IU2zc
aooswh3mewwOgTVW/ZxDUOVZHpGYNnUUvHn5F7+2OkQu8HHmeuGlVobzAt6RzFyeZJX8S6gyBnI6
3WaDpuwWOoDLKW5l5s/QXiomEgiq1QN+YHj7CGPTpsTwIKDWishA1cMvdckzQjeFf6CrOOsIC5/G
MkIO2eEO62gUg11l4XsSRhDgQNsYVmm22SGDLIXZM1IOcLyV2ilaMC/isJoBcBEkOs1VmfTy2K3Z
aySw+IyzLLgYed1a3c3aCNvQkhAlIC+CPkmT1AAPonchKicJmsqfgHQ0p+/VwGmIchhEDROUEVHl
0o8Psx9U25QFh92h4iYSTZsfh0VhT2/VSXDX7ofVbjrq43yKlBUg3oxWw5yGB4CcLWc0/IQTMWMR
315EAsp2BAyrLldZWE/Ivv9JOFpB+U0RBhKmMFJMdlRcVeDJEyybFbSbFJC9QA47nWE6U8osBmvd
5ztLrEt7Zl4mpz1uOopQcL3qY1GSJwX1r7NpsZHVII5re7jJioXPUKo4/tSj0vrzbF7UXOEcSJeF
vRfuJxHqaVy7iNQh836FJvmUuVDIfk2E1jr/jAYPVRhL9TlJ8z0LMIeCHtWf2cOKiaNaDHoZMFxO
GDxKlu+OR9Ot6h+UdqShjPG3Cq7ahq5DjjZNRGZlpF5x4kW5SfAvU6lMm39WcUT+V+YkMsQV6zbc
9mRbchsB22+u8OL/7igWisRAtI0X/5xU+JGt2QuNdoSSz1FsOUkTfU15KGG0qnKJmGMEcqQXkh1L
ZMSmUZicZoFMI+0nyrnYHbAwlNblWcvW3IWVluw68iDmCiYemKsGqX3ylfUjANYC6ICVQi2zdMG1
tHWk94S8XDWRPoRlj46TtoxnRN1mMsOiLcjiC2YCe4gAQ+ZUXxDOGsPPJu2zQGbDYWu/mgSUFDic
apn5HyQoP2QLZxqGCRx51+/cshFPc/ZFVTTuJBlhct2onIWL1heYa1I/ROzoC01Fc0qdXqlLSh+N
ZED5VZNlkJ0SCNYWkftOqkAYZjAkYqxVSbiOdLGZk4gM7dMxfBCVEftgFMgkHji2yF1TeSPupB1e
Xysm3w3OR0qbVTmpSfYVl1PJ3rZndlrsBlBYjCXUi15pPwMFK/rU3PJbTe6RUrPpq8ZPEcm/pbpm
B5Jy6NFXxK5B+8Rwq3YWRoVmr6Mp23Ui+E0xG95yfXwyaqMjnQDzhxbG+8gk6SaXwx786bJ59iYX
o+lFiIZfOH6I5WuYMNWSvihiHnuCPE17zqgXrcwZbTB3T0xc1pI8NseOo0UvAaJC4T/PaE84U+ob
aoc+cTdQbCjc0vpAHDPGA31JOj8yQk8BpL7LO/O9zyTSI1ThOamNJ7keESUKRefnygq4D/mIGmPI
j5jNw1fhELvUnR+mgTVqyRnqwnN4zktNe+qyqt3FYUai20jzG+6jCJgpxE82YtCh5jA0Et36cs/v
voy1jx1J0D18jqobATd24oW5z8xAXX2zULF+zrn1rCtLv+dkRQjtrIcYaGLidC2yQ7jjThyEC3+c
ea6tiUT5NaIip2UQD4jt9I7JQKbAEexF+aHJ6lUw5y+1zRfHkGSub3RhyjaBFOG0neuTD5fhy2Rw
x6LIcyZ1YuVOIdbz2exih0+X270H95xC1DbUyNr3E+4/Ex8KxFfSUtSuP8399ril7RToA9xt5PS2
DKJxqza5PS3kkHPUepOhCT5eDO60XBUdSRN9pZFdvrc3AbW3242og0vAIkCYzFKM5IdhhjYkcNaP
G7zzXKq4ihw6EEFpitpON+g9dPQbyJQA7chaA3iwL8U1sMzsWE31uc+J/7b0xZfpKRswSaDnr6AV
Ypj0s+jopfJRSrXbSmN2IBPjyxDifxNoTsx24noAjM1F15rPSiUoqZulQyaph0YMTwN45NWcfSTW
eJ2y4i6uzX/ZsuxVtmCkCSX6+VRcWP+5f+kXBnpXfogLJNCqlPZLVd8rMpzqaBM1yBRfhdiwnai7
csRyrHPMsTudlNZ47JyrVOkLd2z7I04koJY1uDK5lErfSJjxAQnBzzBbu6p6GnBZkflRxTtQHl+p
gk5BLIlIXdR6xXebPZe41INsXfDluyNGN2QninRipnVsS9EftVdyPkp/1bWYQFLS/0xaYAlE+DjE
c1WUzJCFBv1Psnp4Vf4ruvppLOJnINuvZRqlOz1nTmXG0AiinEXVEI5QKQWniNV2n2jVW92TMwNI
sUIK48r0o9AmIDexjM38ba7HelV2OdJ6AhALwryVe5cw7dZRjLRihSyplrwhVzB9qbyaXDcDFQSk
ha2DxM/0LIA624w0wN9X5VYLOa8ywjmvokGGxKL6KhWKY2TFHzhFhI+Ls4icnZkQsKwbgbjVxU1H
NEsDZuhd7G6oesbScgYO9oS4sAiGteDqzXjrFTKPO51FfBD1V51Dkidh3StaNPqGOuhHxRT3yU0Q
zTEACAzrLB1+9RiLR+obZUWDrubjkruIM5KB0itft7FGnvoUR+NObCQcDSECTrIW8iIrA70CLUr3
+aVmEu9t9V2mNa27NG8yHYydnuLDhxmgp6nphyLOVzXmHTT1ZTB4HOMlj09ozQmlUoVDJcpP+dS9
GyXBq0x3iB8qFiINW7KyZnAqSkJArpGtXqypzGglpoybpGgBmKvFIYLiUu1AP5E7myFARJEyU7XF
RDrQEgwWyH3eIlXbWB67AvMXr8prBIWpcRqaafJWocUHoK7VscpmV09XC9FHLexHLQXSJRT7Stbu
SqMoR4D1Wbgt9ZloELhSecKcAr02oS7GRkhU90LnV4lwJjdChK5CnIF6rcoXQILH1NVXGdKwo4St
BSx2OeaIuJG4GiAxNOsMVKHdY3Dcj7J8JcZHO84rLuiomfy6YHctUOuD6aTh1BxZcCjst71aH1BE
TZRpaUzVZKFT3mldzFE3NJiJGwyXp7V5q9bCLwaVs2bMyj6vlPASRoOdrKM/NYzwZhECjZye9GaR
B6mW81Ob08mc1+U6T9MbggNcLrIIMWiJD7WF46EylHYPqX9bF9MXKMXoEiU6xfgxnK6tICiHIwMr
GT1iq9JqbbS3sFoVV57DXau3P3UhfOQZ9xlc8/ywZuwKOVb1afsAZa3dSx3HCqkyvdoiTJnADTAf
CekbRtruRtZeKQ41bFzWq6mB/NdUPtMy6zpXMzMijXDszOohX/CzacU9FugadhY75jRXnFgyJ6XT
xidTYioxeHzQAklLhp3a6oh6FQWwpeniLSPsGFJKKLcGJfGJX1kQqxIUPXHn5ALQhqX71kOVdp0m
v1oR/du8dLsIbF7WRpRGxPlK0ylyqLhnf4bAXhUSw9OJ5mO5gmVZpPy31EHzZXEKclPjWB4Ofe92
Evc8N/dM4Kfxow0NTcGcVwYS7ZwrYEOJHtqYP2UpIema5eym1sJXmTkJLjNHFutPqxXJAI3aPGAr
IgLvny78yhhjSJxiAY66BVdKFVswcJj8KyNDBVSacwLoclng1bZFUEHHJfWMf0O3954o5UlQKSCs
FTlYY2U/ZBJhmbKa1GeCiZCtQM2yGzUgqY1BuDWqb94WLi/8EfNOQQkJmKs4aVZMe07j/jMRomkG
jLtULoWHUeLiwdYFr0Ak4IP5JTtji6i11ekEWdW2AKGUWyE4/H1lPC1oD5fenRs+Xjn7nqbZyaCo
3hOiSTr0onRRzrqAag7QAatJ/pUIILGscsKSvzKlHYA2yrADbfJCMvIEG4gcZIpT7JFyAMJn6okt
jVrGAUgm32pp2M7W+MZaSb9OAg1oaIr5psMbi4fwo4XhcV3xaRX5Cu041u6wK72+VhCFCqqnjTHO
HfDfavPZABlss4geKSV5p4VfeoiIODUvHK48S23d1dLIpU4Ieop0802ZlaOeg9o1ltVGj49OizY2
4U9Fx/M+8S7Mqv3M4JvTEWQ5pTdKzLhbteOPBQvZTqT8omfYjLOIg3vaLW71NOsnRce2Q4tOcHuN
JPfSYM/r29Cr9e4U1SGclUF6wE5khQdSOm5FRixIjqjF96iM91pbSXQGAIKLmfKGvBqjX/OJO5yh
zSDcOaF+1uTFLcPylkbmiTnBvZNY7CbMCwna5lVuP+eMGftUV4Ge8NbaufqkMfiWzMpjFdQHQicv
6aezwMyRsE00GVGd1g53/CdUiGdVKD/Ulj/IBGL0ukF0Fk3grAUFXBfqJ9guJBmwWQIkF9xllnr6
WO89GgEbI82p4F4gaKX6VgRxs7mznrUKPy2vhG7+axaTj0UlZaxnv5MzbKfI5BFugr1pGqhmZWvg
WmJdgJtwaDGwE26C4lFlF2lAnpvFtCG54/Noha5EWZszH3KQEiGfQj+vq9azEvZE1VIECnyVMsR7
Ondm5rc1Z26NMQvQJjTUPZBfeHI8kjsrDJF7ii1kWrMwdnWaTveKyFLDmP/JgKwotK8d/SU3hSGw
q0EbUUga9M+DMiSPMJH1c9ZV63npjLdV098BgiaOXHB0iuNqImvjEvfTyB7dKujsqNzFaODQiSND
z9hmYn0AjrYVeQQZ0Kgm0LkXUy8Wkq82W+ZLp7HsJ0LCKIQUs1Sl9luxUzi9YdSkYlfP0qiYdw2R
9G6JZixJ+lLvZbluQLj01n0qfLH4bxqtr9JUboLMY66RMD2PrBY9xCsCM4V25vulbWrn1sIoOepS
+izgsUKShnZTwl2vpJjL/grbXgm0kMRPlCiXnHArQCR3kHtcQqSMzhxXBzOD9mNtQA5DMh5QXp7a
ZqCBOgJnQzL3d2BpMIza0jTmIIDIV0hbfHXGbU7L6jQxcbjr4n5UxNdikhKva0UdEVLyloJcJi4g
77xsUTyhEuNjxazOFlv9RWsmFZP3jbZA4rdbllDB2QUvjN00uO3aInsajbG56Oawr3ogLyuZcD4o
q9RchTMW70e8zD/4qJgN0fQ/cthrjxoBxcJcWA4ETeJHqOaHeWU36So23YgLIYc6KxWfGXg8iwZg
+2g1fERJtMeFGgXCW0OyJnjU/dqaOKjoXzXbOfVvL4wEvkAqP6EAYDeY9Uu0OSHMIbsoAg3ggqaq
m2vnBp+qI2ilSWSP8QAyAfYT6DAX0fISsmfZpBgjily8v4UexQJAQ5h5vUaoZRMnX3+3LvwDSnwx
10Q7a7YTKKZrexJ+c0nlIKTg9S3Mm4gpySmy8ZIAWGhAjjEODFHM1OM/dTYu5ijSUNiec+qVX6Xl
upOiivyFvnJT/w5AGEkkgyDaEeOS1pWCSzv2/+6GMbce1vYaq+24RYKX05u0LppqOxHRR2zSqsKq
VTETW2iEInDTgRXbCDeCOan4kjW7WZzWnZMqqzdgztgRqCUf5NT6tCbGpEmoIsUzlyDNOAGkBlwI
URq2hQinWKjS78jH8D6ozwqNxYNRrTTocpflp3fJZ9zCMSnVREhAK7vy2g2MvtuJkl34TcdpOeDp
AK2JvQAAK8+gQnDEgg9fl6k35HUSgh6jChFgKwxYrJW6KLjmLP4SUCZttHLjgAZI6vWftYutg0Ku
rI0qQIFu28+Xv18N3Sg53KiQN/U58awwyZ3BJNaXgFr40mwRfTROgaqgLJs4HeOzMoGPLfWL1mfZ
XsoCY77LAs8saBsslTHiT0INq8NCQs0ukt7w0R2ZV+YHaQS/ht2a92yJ0rUWlQjwCtAEeg04DUhh
C9kfgxZiJ3gULIlWkVx7Mf8vV9llZr2FAs/xUQ/l/L1JFb8VLV/J1Y8qi+f7ChbHI+UhpjPjRWv6
U4oGY1LZZGojKcAgw3/aKJApz8vf1QXhpNFAKzvn1Gicy9hZ1wHaqN6nF8tCDdqsI+rlpHkrM1iH
YCtwHIhJh3VBSt8XXjnP5JAetZbaro5QImcUrWzap0qjsyA3Su8CtU98o9K/JwbwmpzzzNYJAjPw
aiUh1x9G1dymbUNbtatSg2XAcx3ZsUIcEWOwktSs5Xfox2Pakz2KLuI2UkeQb919IGGE7Sj8hNC4
hL4koFUh71KOEf8X8EUhl/5ZfcO3qBfI1xo9Q+kdKqBH1YDznY3uP4u5PAA5Wp30e+vewIyi0GpR
05EDMqNVR0Vs6fWG9k/ePHBwildeFOU+kM2rlDSnGu8LM8Kx2zd1diGvSvZLuRk4kHRepTDAIlrw
U5jK8jEPtGKtLPfpa72US13tpwQMLifW3axkKO4t5p+JAvqsw7dAY+xiZEsaaEoE2C+iOWRa83hS
azV2h8ktazV8kSnPcE6jRg9jsGVt6LDxmRwD4SKH/KhaSCbrfAh1aHiTkVqHqDTPi4SKiBC2z7zH
Iz/nhDxN3I0wmjnLhRA6Nq8ZWD6B4adaZiclW35lBiIOoun1INNb8tWsfC9jhp2WPNMcYsrvxbM3
hvp0lOEVd1EFk1LrOR3Jsj+nAjffunbMiSpgwQTK26kwiKhNEsxa0aad2DzPBo3SpZyeaxHrhI60
e8/BBpM5sz7TWJsnA77u0Oj+UFm3iRBhXI/4bEtTD0pymjxQUNdMnVBNroVJlIbsknZCM4V6KGpA
HmBZuNZGJFF2WHF3+PupYhc/KBLsZhelwf//UibpwZZw8oj0h1Xda8ru8n//lfkhf/X3b5u+XZX3
v6+QiA8yxOwcsQKVBaEmPT5gu+U60o/ny6ZFn3hKGr4QD4BQvTw/ysRsr0QUohstI8Wnsil24SgD
bJtW627xBOwUbGz2HNdWgGkiE6DnzmlEslgrfD7pa9XaXWeFl4WYHLuUv8re+C+7L5Eg7dHAFx7h
PNe6m45ZbK033kNyEGssCGRNGWaCtVEcraso1/XOMiN3iWR8PwnTY/wHUEuH/zSNdawQVQNhG7yM
jO/3LLGhr6bwHGLfyHLrJEzQt7W+8tK6/sjirKeTMH2khUS8cIg1TwegNplqgToAN0JuKecIBbm3
5FxDJVlf5hqaHXN9KA8DKIOiINgLPoVT1AXFC7k356YCA5rUc1BX1HoyR6YiLQEwKkeg/Rkn6+yp
KKrWE7LqZQa//We6XtF9sTbPm2tzeEPbf9Kz+nkhnNGV5P5GBm5vg6JHc9K1R3pSJXqzcXR7iAMH
QRZYYqRM3Svo/nbksG0VFthdEokzo/qltcghXcvfMLE4RWJ4kxbWXF4EwAOd0saupPQoFtuTriLP
s5Q5eSo3dvCEFDWmc4jTgfQ+pvj7RmS6PMmV18M3ZmC/QbLhMUVIq0wdp3684fSmBPCPYSjdZVg5
QUVdf1FEufBXmPJbG83yO8ZqdB+04QWVTkrhvXhxItd7GoCE2otWgC2lpyI9VMLy31KaGXF1sY3f
9jDC3d8TyIMzK2ba3JTg1xeNXl459qNLqD0i9JKbfYtSbvKiwecWM/qCL+XqIZ6UQeD5z+r6Z40V
w6vBzdSo3510MxKDxrqp6SZDGmMtPaqz5uVFqx8WWQcw2U2/cjrthgqXs8Xszlir31TRXrVp+R7i
BllRop6Igj0ye3NoDNGMlACQ0ll6Q5YXu9FQPriJgR0tEkCNNm+DPl7VZ/1m4uS6DwkGZhmUUSFK
INPFFRF4FeoO7B8DVApEOaMocKiq8qFFj8qjMhrn0FInXzPI7hooyAOILOYxpV20jzvBwrsfWvtG
IWFm0ngb3P7FPrJ05VgBzKEGseQTBsrVnzNZOadhbXr417RLFTJhT+Nz15CIjh5Kdls5FW+GBHe9
bBTCRJn2oHDBmtFXXfQk0Yd0NEkbn+jAQosWNOEJpy+gI47zZlTMzz2UB7TQffJoVLLDhLYRH7jz
FsiiRvGCZAc/B9zKlyKGXWUxKN9LIQWVyhMGQyxsXyfKGPg1WftqbVZZTUvq1wg05m4Wh/K1bxgi
wYzOXyXTBFsxMRcW2xp4/NSlr932RWXSNV/phSKaIybvNVyYL/UcUl/QchO2nlrAVztidayuJp8i
o1ki4diA2mK5yVLJdLiRR5ktisS/30KblC9aWInunJDPo4PVnZith5bAaLERbnGqaftE76ZLGKnj
BU7TdJnKWoGryhxz+/O+mfCAAKBhTmVo507qj21qBNKgm699Zr5gg9hkZF/5PCXOkG3jBYHklcKM
PtIVF1oeg4xRo85w9BlCoV6mM0SAhPSZAUezOXIhhLmSHLRu38wrFy9pW5L3Rl11m4rZaCtC5JU5
l9AYAZmb9cWnsKwnUZSqW6qnmMbqy4TpxCel0ritvGJcEqcySg9W2uRPYCkZ8dIIp/dqsZ6NJboo
Xj+YG+OYTXLIRsREUCUJ0VZLbRPsYGICT0wDXHDh8OvoAozxrKkj05MpNA+IdhSnbIcnYiWPfVut
ftNNTGu07NYmSTC0U3qYN80XIIfVHkfmybOSn8JqS6JcD2Fj6C6NfU52HKfYBHrwXdVK0K7aucXS
/phhSsMtuxCEkx2jvCaOuwD3NpQF9VGrMRvd6lqmJDDRUGgp22mtJE+3adka9Lhh6qf76+azRQhW
IxCQ6fLEiuWioiRzoOo4sOdA0Xq8HidF03WQpOhfs8byTGUZjpI6qWRrhcbVqNITk69j17b46kKz
8mozkfcsCHPA7afxwq7knjSIWFdvGhOa58YS8X/BNagGYUrkRmjBsAURqjOWqoVzSLyOVA4pg0U1
fel0qblFyyzbCk0xlu3VVyoiHSmF5Ch5XddxfYpoI+CqQttSKmJ47uIJFmgb7+DJWTBw6dVXisrs
P2cpidpdNjQGmZz0BHiT6z6P+/VmrBKhhuvZFKXs0pm6t0yDesqJG3NLwzAhjBAeOyQxphHypMZI
2Ooy+cpUEKGqorwJaf3fkrcvMUJm7qzlqtcMy2dNUs7Cyoobd1C3O1atII80mpYVvdqhTaFLdTQF
UsB1sKiuCC1mg+XYEvXiwN6PEVAHzSku41s1Mx9ZRAuD3VC2zHfUiWgZSg/ZuPYqKQddzMBmqOXi
IMQjuWvxcJqRl+3NZZzs1KyaEyezC3mG8Lq43xitZ/jS4upBWSehNgJqP1vzoZ/xBEnt2Pm1OriM
Y8kBQhNx0AyhdacFJV4VfYCuQPZOy9hfhua2zAVbQyupAXvouyxTBpHUujV/gtZoL5YsiDu1y1Ov
bEwAjpnSkAyJuKrXo8OAu58stvbeKVTAIwcCpxhwugtlrDgrsfQO+Q8nTjYLN+N4AjQAuSFvj3On
X/8KRz5Juy10wY+bNTBy6Dy5hoJg1Hw0qfpd0FuZNCMtdwfej5fLxlkzkOPmJQSMjNgcrxFllOFC
hLlGrnECU14ICnC+Qldp64QWXULEeLupQDc+pumrAp/1kK3lXhdl/Wjp/WlJNQhWaXrTqoUuSR7p
O6VRB+Ku8aBTsubSMaoG6biOzAfrbfP/+7O/n8btb8PV2oDY7UKzuug0p9ANJWj1Log0oquRsZEe
rLepR5QQoavzIh6T7S/+fiUTtgOLG0RBM+NFNM8bpf0+9r4mE4FHxJ6tHyA/oBI17+P7hNz9ETnN
PnGkW/kOcuHbOkmMC+M3CdM9jV+XY5X6Srmg3htuBNWd7uZyDj8VIl+me9f4FlpCwd7aKiS+qV5s
2dIH4Zq1DzY9gPLu6t/8wZVQSv4rMnqJegN/5Kt8T7rL+mGkWExJadlpN5IzWtrXL+S+e+tZED0h
eG0rVPo0ue31WqQ768GIUPwy9vIlVXbKc/YFr0CtyLi2RX92mswpf+oHiQtWczbq6xg7+j16VYug
a77G+syC0G3OKbdjlFkepc4ldEmRnSHytojjM8po+H+0rbnNLNNPMGO3uZeewtxHCiM/NV+VaA9B
kZ9N4yEIJIrZiPM80mV6bFQuPabph7QK2YGJHH/2REldVGRa7a4+ECKRPYpnTt1quV8k4CA+ho38
jodk2Jev6avwDykBrSRsD27lD5qrvKpfuXyUYe7MuzX+rz8rLxaGSycPcC+rRhAxTLTHIzGVhUew
RPpv/CyIfb8T9nDjzS079Xv2p7d6Pozv8WN4lbyW/CuPGTE96dVentnVkBD5VJySi1xkvIBYJmQ3
R4Vhly/kFKMmER4YYufUnkd37J2wv6zXbnLSE7CNGA0ljgTggMRvpTtoQM9TgP2l8hj2CKnLdItA
GptrsxzKU/EqXbVHOe1U/T7IATEd5DLjv7THAZOoZz2Ld+NB0IrMjSOQmbPnePk+HPAGrPSGyTY6
FUfzTOOYQvKR7vN5uwMiKo4liN4Y2I1e+V97bj6E+3yA8w4CfL+66vEF4aQbnwvezFvS7RDU0E3+
7jjyfrYOvb+L9DPT7rc1B1xkdm3Z4/5hh3hjAS6UfVW7UuJPqo8So2dTvVj7GPF1tzP2S2GL5O6+
mGAJqWTnA4j4kkfVGR6NV16ow9ESLEQyHeJXgmlwFHNFOkYsrdOdSFw5RM/zi+CnF81P9sZLW960
ZK9HDtE8b9KdUF6oP27W2OUb6VvZfxCzdyyD2Ke33qoXARZHCfrROdV7ewxpA74NnuoITwkoM3Rs
dh/EsYeaJL7Mn/mhPRu32v+EjtSdFL92UeU2junMb9k/DCHPxh2NS/WuErHg4FQhTQa+V2zu+t/0
N+9txBPEDyFCvIjKrQ8kGKn29I+lTPlizrcJ6lGA+3S/yc9VLgofDErNoHy2vrRs1/yDKLRjZFL7
6qM/mhNyh0D66v6Jmcug1XKFc7MXQf+g7t0BpHqHzfUM8HH61u3Kaf3hWjxvjh6kuISSBtlzPgUC
MR209LiktIPEh+rJ3917+hkypnINX7uvht2+waU1n6kT11949n0eFCfxWblb9zjd0wYL9ysN5Auf
EMV6eiCAr/siL6L3OW6ULmMiTOGH6qq/T57xD6ToETplUP92XkxU4FezTZpsqzgaTE/44nCJgKGD
EQ+Y00HfeMrvOb0uD69z/kLf/l3Emn8lrhZzZ4bTJihYgDDPoAb6jcSzil53YEu0jR90nAtIMvMy
Ia0h44cV6IFnoWGv4aYBobvYtYU0Dxc96B2bPHo+ebt+jT83/qy4676pWImlWAgishnGgk9xu0C6
xaiP/TRz9ONwSlouNjdTKe22rWnTPtjmtb6LUFErJ2TLSo6wjQ0wHN0OeZ3uAtR9UeuduuxEDK+s
a+tNeJaZOz6lL+i5yZ2Gs1T4nepK5yXAeKcGTGP7Havud3Qxz/BYR0d0+5PwDPfotF4FhqicGM7W
KdLO4X8T8PGT4FEl4sNQHuyIEme3d+1h3IyP6Jkt4cPYKz/CqQt4/mCUIKZk5MUDHQfta3tADJSg
FN2JV8vFzLCLP/Tf6IhMPGL4assfZKOpmGC5VZmRBtLFIpnJZ5BrHboIncIOAbBIEqTlms9t4bS/
YuRCcfknckmfpL10bYbP9FS8hdzanMHRK0/EH1C1IZOpHH5T9decpWwJg4b1UJx8dQ+6DLoJdLJf
q38VVhtmJAmhvXqeeS2bbcSJNIcnC3IHFICPYk9QCCMlNBXghMS9cGYEi8p6cRTEMgxAgvUel74I
eMKNnH7agbJEmn1XQHV4/at1lkS/PmKC1Ay78ecTad88JtJVeM/cPuDoLt+S/6IzHAfzRxzBH9ji
bZEgEnmDYxQ+OmEOQep3GfRHZpwFb7F5GUl8mnYy7OEjMt/YrS7lh/XOGV06NZj4DTzojvBJnx85
bvijXaBFyLdMtdtwRc9i91+WiE4PgfG5DVkWHOGuP0fjXccyf8ydzu9gcOwavzkDQPoq3+TH8g6+
yvyi9RMfzOOW0O52H/FrTQL9N48c4az9kTy+Jz5dD7t57PCBGdOVD2JtdknnJI8sDizrnk72IO1l
xmg9bU2uEs+0rbyJyUEHT7rXspNkj4Hkr4g03vsAlCi5t4Rz6D8gY7LZIbNcPILbNc7jby8GIb0v
mV6QX752CAZ344vwAQ0FFxzB48XVPCYK8ya3XJ7yYw7LOLCo/W0oEYH6pVr34YowkWTt3eJ13+Fe
EXZW4g1PqRYIk9e9CDgwgCGEGGjsgg/viEFxASDK+DmYrtpw0mPCTnbyyfituLcJU9Ns48xMXrsP
bPfC88J5g3S51/Y+IZP/IrQ7dAWcHjcya5HUoKw1UCZDBAcAxHml9s2g6IOWMADos1Cv9lLpxCIw
K6ZrNmFxPZhheykP8hP/3hDsErfB6C5P83g0Mm/TVsInxDOJfT72FLBz2oGaPdHvnBTS6uV/pJ3H
cuNY12VfpaPniIYH7pQWNKJEkbIThDKlhPceT98L6kkWkyFGdw/+ivqrvkqSwLXn7L22qd/V9aKy
z1wkpeaOA1v+VT7W4lSHjssx9D1MNsqRBQr5kxo8URRMH6v74D7FU7ntiqV3al6iYh3ReDFYozAO
LawNYZyr/LdszX02/WfjHtRJOay4FaMMMGGWH4poS3GO4xwqpODgfdjvKqmFs/grPLbv2OZ9p11q
79m+2PjbZle/6eBU1gMdYTSlJzJfZmTd4YHyR8dPFvmysBzxXidrUrTbZEdu6JDep9YCC6A/t917
bzxln/l77uPcmHH1I7vOM748Y4ndI/2DtyvRv/CWDa94F7FhxXDBUIBCYeFkms/AJd+XsBC2lEnP
6TpodtWJbqf7QlbUeDf+yfbmKXsNIWA59tnj+LVNn/GgzjVIKXjz7nKAQLwsrCMwZJisvCUG27FQ
5iUKlHn8xDmuTj884iEpjd711PVe+J6YQzEPsH1tI3Td0cx+pOPm5i9Ge5QekhNOmR4qDNOMWwdS
0V+IPccvNrYCY8TO4ygxs92d/IJu5VRx69hKEKXptR9sp0IwTV0R0NHRuENHHz4PK5cz6i8GvrRt
4y3nVgw/RLPP0/eA3KKvZg/JmCnD9oSqDkH+M5Gs0tZ1OLcskmMEbndhrICCruxNcGfvc7xgNqfg
uXXn33Ny8N6ZM/GuzbY5Fhh9Xcuz/GSO2zxcTX7bidi9LMUZ3A1qOsXYGgcLzNWOujp1Ct1xcfDl
q4gZoc7zE+1f711hweJERawW6+wuAhn+TETTmH2+Se95/y5nxzZeFK9UnT1p4644QQVrJAoIqTme
9eW518GLPTb5csp0OtYpbbc5T0588jLYVSOO8VxoNgR03CXn/gm6U/tOGh+Bz/6MKvvnYMyMM4YW
upNA1ceHkpbfqniRHV6j++giKerY74iuRzEOZ2plq47/xASF69mu9G1y9MgMXtmsn9t4E++zj9ae
ebv47B1yrlCCs1KDYOeLQsCj/ov+DBdRDqz2Eu+P2KNYJnwYsfg2eEgf+drKg/wuH7UzxQw+FncU
d4Q3vD4timTk7LtswcuVdvE7tTsuCvFX5e4QkExd9rP3yWqcSFsUVfXBfsGw+yv8UzohLb0NnO/f
7p40esXlzscZeZbdiUe8jNT18n23TYhXX1RL/zMJ6WFxH3LqGSqZ13IbLtmjGC/NK6UC9uvmldJH
TUotxpaFuiAr6FF6S1byb3lY5d4MyJ/0ELEeIvzkkdcfYGX13+Ufdq2OPC0Y6NWi2/jtQlu6v91d
9eKVuxAx70bdk4ayTbC5+WQEzghll1cFMD5WImYoD/sPEnrJmIktPhALrQTJJytjLY7lsX5CzPli
k0KN/xHhJ3MVRehq2PsfnKrDP6x+Srwwg0X8a6DA582+2hyV5YpjE/psdvn6pTn62j7+NF4ZnY/B
h7uGgurCuV2InXVQ8Bd+0ltAdCHGZ58C5tIC8MFq/A5uzoF0py3h/wULVn9zR+tk4d8xrPpqGW4q
QLFc8ZXTtNhMIjHucIApH/LpEmvTYVhTz/MOw5Py+grwBEojZR+atnjO2RiL9xgt+7xf6QcGDi/J
P6o7/wv7q/1Ikn3wJzy3v9kEpJOySt/S85CsM/aJo7vuN9aJNYpJYX3Sddtr+2FL8KD1BpmTPO/x
xB/Wv5EF0YwbndxtjVPa3N9wIna/UI5zXUd7G37pXDE4GekoJ2f+HfYq+ZFV3gP2M6MWiQfmnB2y
D+ToYj/VNyW6Pkv30Tv5zKeZ+xJ/MYbbV47QwxY9pnwM7lmOVJYcLGcz2l3VCylab9ULy6P/KO8w
EjwUq+6Fu6t+l+6VlbXbREfCKF7J0FiB3SuzFYsni6Xxxtn6qX3vHLoxL/kTAjVpMaAj3bYcpVfD
Kxd2F/TlPkcnWSyqlUzLj2bfs9gymn6Vx0KiLDOPEIWli+5svw79Tizag/u761/CaiUla0NeZzp3
yxmqfsc6gDfl6jc5fLjEwedSZvLbNIH6Q9Ht8j/uylCdUV9BdOublVw43pr/YbY2dsMhv2cVRHMo
tuALX0BHPhrbfs0TkPfasqIh+ITH2J9F1IOmeF+8QJuAjZLm1mE6PuMl/JVyLPOX/VL+LGzC7ZYs
4C8SC/kkXJjljnWXf1Sv2ClULp7KUXoKjLlnkKtJd19fW4igOxG7WxCG7vb776LeJGs3ysWiGmVI
9CRRzxHvY2h6J/GXl6dFZLDSdQMmi1fWl6Nd8P3PwZKBJKwLhoqIdpXS2suwZB/H8+QughDDlDbG
r8SEViurngA8ZgWLRzZS/tazoy2OQzp+Ie6SgLMXKmUUol3zEMlhAXOf7+PnLVbngcnQTX8Jkd3M
GzobeLxHDRlctdeVnuNSD3b++y+9Xd41em6uI9INJ9Q7LUqdA2VcQuQWX+Irq0S7FxLRwTPkXBRh
0ScsoYZyU/n+izk+xZbkrWkuUMREYJwv6zLg+ODbL4gsS8cn02nSPWJBpPCs4z1FyUGJdhg/ZSM8
S9GDR8Wiyz0b0YCC9bk8dLr6qUZyNUtDLnMmKDd+7zYoaP8VSbPICu5c4IabOWlf3IiGLy1379za
VTnCeg3msdfQJCha9WT8x7yIRlcd9MrJTOpGtsf+aFVNtB6xWlCZoXHm5s969QLsFKUCfx/YPcHF
QfUpheFZxPmp7KvHWhoj1kh9nvXxR2fmlFCHlyGXtHWtyw6V9RUI3Ydo8JxcUg8Qe+eiJXRO0U+W
y+XIUo1ZZA7cWErNUWP36NLcWXa1/Zw3o0FMF2ogtx+fulG953VwgMl0lzpR/mlLrQ9wiLRNuf9t
q4a0Fa6Po893XK3cV2lfQYPlYmwBTt2UFkdXq3c6efAPpYTpBDMGQQhFs25lL5gH+tTFrKw7Oxb9
jhwjE6gjxcAioRwkjQSKCvX3QNF4aYMengWIMxaeAoPYexkb44/eIXyUXGZd1MQrI+a40MgA1Tz9
EBY+t2HF/j80pP8kaP2PtEkesiCtJxAOCKD/kmtsxEuWYQoddyYfegF0MftYTVvJLp1Ohw+RCTAF
Ey9WdYNNldQzaMHrUg+3Oew0EBXD0//8H//rIv/p74//l+8yfbpQNNk26RDpF3wXqzf62sisEkxq
94c4t4VceZQOQqoY0iRQckuTapeMV/rnz1WmFKn/0IL42YqqWcI2aG7p6vTF/uLYyJWZ92qvlHRa
EoDOOMVKcx1Y3cNg4oUfZdT0SXmHDe/OFOg5aSdzs820jU6qw42vMv3Gf7+KpWq6LgTf6OINKJEh
D8hDS5DrYBEAtIKFkL78zEYVee/fezn9yQkIw/Dt6Z61T+QxjCBHV1nrDTeGAyli/3wXVUGLqtm6
oYrL72IErqJKWUCvnNgklgc2+AkrEA/5h48XzZVs/cab0K4NQBWLh4XFRDZ18+JNRHTsxjyXSofs
LM4AXfJkaQY6SU5azUg20fT4LaV+z3MXYEwKK3euFz1He+QAuEzirRa7IRLjkAxkLjCRyllfN/iP
XHIPBvIVvbJ8ttGA5APK1Drh9eYNLfACcgQXIsRhy8Cujz+/1GvvVNU0C4usPVGvLsb14JGfLkde
5dgJG6EJHmZmFt2NyfM9SC9HjqYydwwZ/pZlqf8dxD1O56EWaum0pXGGTXNsE2vXWRS/a2ZMTgnW
6tLjmLfgGAR/09mbPjTu8H/02Nfjo+kzouIqf+j2ZAnueffr3Na/RD0xS/L3uCjvxgGARm4Wa7ly
H+TG/5OVSbn6+WGp/9CzmIyaahoEpNuKUPRpiPw1GaHnEl+salwHBEdTz8qgFZhonGi1DAnvdCyD
xEksbdNDeyIjfF3aq7SMn70p+8aPIIyY/Zcn1C87Kp+qibmgedAKxs57cBO7vDFHrq4dmk7jbmKO
qeb3v//r62qVMDMr4OsysuaNAtUGw9V8nLBTStI+RbTUJ0//e2/sQo3apYcAjpoM0Hm5vvVdrs0e
jYVb1lHUIwy9GAIewhJFAhrqRAbdE6uIBljI1GB9akKFSgCLwXyqW1rsHm2Mzk8+f353V6evJgxV
l+G8mQzEi3eH3+T/jMEeQdGiVFSKzIRrVOPwZDchWdGkpFfTzMOXFQEEmV5Oq55Cm7rShJPpsclh
Y++/3AmIMiL2n9ch2G0rouDq3eVxDrsn5pYtauz9w7n13V9wInbYKCmYhu12oizVE4bq5x92dWPU
hG1a7Maqbv+zLqFBZQDJpVPBPmwosZsarkBUa6se1EwdoiUegcrGFM5DyC8/f/q1fZERNhHPZIB7
2sWeoPdw2fWEPWGYOD0SpYkOgxuTNlwrnvUUGikFkq6+8ZuvrVq6DDFJh+8Dye4CJxf1TdoOcVc6
Y8+7RHDzbtrZ+8+/7NZnXPwyMgpVfKIMWER+d6NZrnU7ubH4Xh2TTAaF18eotP4ZkyKE1aLWTIoC
hnNHC2BgFRE9A8zI0mP/jQnSg6VRNHf4ZY6YmmjGox+O433sFjsSZO5aGX+orQKWHWK6VBYVA3/w
34PcW9UVCuBWYyQT+PXk5+zNwwSM8qzHPHB/TcAx20Wl8fODU6ap/N/VXpNlw9Zs1h6BZP9iT9GN
vNEkYEGOhzh9VrONw6hOlioiqHmYMM2sKn7C3U3LAdyNJxV0TXKOvrlIFz9/FXHtm1i24LBqqIp1
uegUpiXbQ64VTpH+kTya7b5K/dqqyeoyh2Nf1u5OA1jha7ufP/ff0wmqSRthnWXaqmZ/P6G/Fl7h
KWRCRXHhjKO/sFTmZMXDnmd5ix+NRbckieDnT5xG/MUz5/fBYsU4b2j65elYVAEZjIONO0y34Ueg
zOYo+5qX4fP/w+foqqzwglnN9emX//XLTO5wmiitzLGp3YyuupagfQeFe+OsaWvXfs9fn3Nx2III
broIR0jnDWa1JPQFmm9u+eZM6pEFKJlOX/ExDrJNRlwN63b+pocbqwjP/HxqDW3TriQxaa60ZKmh
x1I0X16FnIRmo5/wjVOC9HRKUHqHgq3QAdw0HjUjXfTY74kPWMMPlaYwOBS90H0aQcCDcL0TxPiF
qrpc80NtYxSVtxrbVZb4yb7T6dApJIvOhacjgM9q8jjG3/jMpU3HhRLPZIc8kl5+3vxubRl5QeST
t1fgFwMo8tFZC66ntNq8nji62H5TLJQSYB9zzE1dvcg2yJCUMz7Gre35b11iyghXoesYvX70cv+P
DBNvEbl0sCFEU8McFWtVGsarvCLU44FLc7F2qbBmggZ4a2K3CSPEA3bvPwfjePaC+59HinJlY+JA
aRksBjLKMOPytBTHo6RxTcucMAEIoPrdqY3To9apJ7sUv6hGEOEzREfsPC8iCR8q4etAmjqs/vss
MLYDeeCY118NpVgqfv40SvG7YhI8pmo1nP9YXY+DT2GnMBeB7D2XrZnyct1mjilx3bvyZ1nhr7ai
I7Y2ulS6/5y1tE4lgKCa+BV33cmoxWGsm5NKiEnVuis9JOdSSsShLPyljo2w1vkPwpig+75Z+B1e
zvCYqPoeL8lRrdsTljmv/AyHdKNpyufgKWtXsg7wYKKZVqofTaqs857WY8Bjd0la1AMyIegGFOWI
uALPwnz6nqreRYvKak6+qXx+/3etua+y6oj6dlG1ECpU5Hx1LLYTPdmgLdiU8kcVto5L9oau6K+a
mm7wWWzjIL0bffXBM/R7L4IN4ZdP0pjd4XaBueP7T0Cb30o/J87Qh8njetJjnVZ3emN9Qt2nmm+X
Lxl2xIeIoNQsTR+wxmWP3EEZUy6Gqxsj5MpGoQpoqRSfDFSZ1sVi4iZQS9VyQB0NhizzSnJlIJfO
TUEdMimNVZCIzwABO5KMEjmLzGuPqp4mqKt1zo3vMm3nFwuoplo6uAkBy0NcXlGosrRtlyeZAw4E
efo2kqRgMqolSxu9HCx8QPBaJs+lvPvorfq3ksmnqkRZ4/sECGRtTjfRlrxNV/c3NjHl31uHxg1N
Nk1VsaFiXq7tpTe0kg963PGwDFDvym2ksjReEJeTdd+XbwSgQCe01NipLDhbvtRtmobEzZ8f0QRH
vnxE8G3Zz2zb4P8u74r1ENkkRzXgZe0niADJGv9fIi2/uSGYOmZ92A+7NEacqGWbcqJp1JPnXCeg
hiCqEEej+dtIdjF2Asry/QO8v5F8Dwn5E8YSVY/mqkA565ZEBZvSg9bG/JagViHOwdbSs3Hlkp+A
ZSO+sXleW6m4H5HlLRvUNlT14m5QRXUeR3iqILQ2h1oVtN7LDxhUM7Icz0WXnuMGDHmhjcBiso+f
H+u/J2h92k0VCyQ00YjGxTkzanPcTUqIHcWm3YRfadEPw5lq3Sowi32nJo+jhHjo5w+9MqY4tYO7
tiwORppsXvzivMqyxmsbUsQiJJ9oCfOo+hjNBuhHeG+46KRTPHL9RxJaR1TUnz9//PcR8L+zTZc1
fraq6IppGpcHMy+I81QHru6MBmEewFIZHQT4DBikKK3eh7F5bDEH0N426ElLoC06qhNFq8962X4p
G+3cTP/aDqL7ocLLn/c2FZPsYxgeteYOjN82zLDoW+Wtt/XvMsEX59LBod0w+PrTkvbX+acwqFub
TcIXx3Tva7iBR/szxIQPgvLG7eDawNAo+pk8Jk5CxsVH+UiFXbsWkRNFcA1Iv0k9a50YzR3JFCOW
MW6UtXj5+cX8e2Dm50FM14CcT4vN5bFLzwFrSnaEEog/XuQf2aCcQTIs5Fx5+n7kkZssddW6MR7/
Pb7qMldyTZ4O63zwxSQwKooYtWtFjtQ02yFuHV2P7gNT3v/885Rrz9SQKXdpNmRB9bKMy7GLlC3+
bMdLjaPZcofPmGgU3Ngqs7dC0vaRrq5C2VjZsAX0ilW21HBaNWR5IAoEUmXAgSNtmRDwG+vAlUWI
Z6DInN9tVTa5Ef53aPWS2qdhiO23xAc0Bv5JM3rWAHdfE4PTtG8KAY6kTsOIUm4NNWPaaS/n47T0
WQaQMHaai89mA6kFlKPIEQZwCR2jHxUQWAsEHrKuZ92mhulGZB5lrIlEkmoeu7SNqjjx7n1M8LOu
dcc58MG7b+CtrWAEtJnUmoL3uE8iiDXsBF4wY9pTMFPUcoEzDlFI3qQrt0ofYxKjyIWFIPMNHatz
HQM9bhJ8YvHkaDt/swykwl4aHfCi7/85QDwBOwnoEyZySq3g4Lruva6MbdmCZBgzeTLFeyvf1oo5
7GOQHMEv6noo33rgflLWOoC4iF5Xig8Az6t8ugbcGHDTJP3nwdpiKs0ottAvB9wYwnD1CeZyhk56
d0P0cj4RxMM2KVGjFQBRXKPZZikkEkxTn7hzllpePfz8Ja5OLiIHaF8I1frnNproBYcHL4sdPJ1I
qvjZcqScbau+cWm7Um9kBAuTey+Lukmt778jGLebluYF0ZSdRtMJbaLdgOxgna6Ii+EIdYZ5gB6c
d1NrxtFv1H3ptvvOHm99kX9PKlOFXqFNZFP85On/94uMoYyNGDSro1RwL8jTQxhDuK5HCPLwakxW
zqqKf5WFcZiM8In96//+gfMUdDZ03Zbly4oc08BsI5/VbIjcz+l5l+jLktK9sVir/16SKYKxMtJn
oHyvXs7avopSZcxYMcyIFoOA8z+LSbEvVesYDQqUB9asUKudoCXxqasZ5QDJSfkaVmoJRTzC8MDN
wRkFR96pfRfo4iWBmaO6hA30yAMrBYHT7WX42mpDDIWu0Ha4UpaxzdIG4ddGKDubrdTVWynPP3iU
JBOr+0G+uepffU6qBusO7IX9T+cm5iFZJtUvZ+jvJaUBiRzlHw1lU5CQNsqaOPjVxL90wC+dBK6q
40RqksKUIoD5eWBY0wy4XA54UTR5dUUjnORinxONCuDJKyIHkzEuHUD/NuAHCJQF1MoA7Rcmqayu
HnxOExwJjsKu1rL9Ztn6OUFbk331HtaVIGmdiuNSyAYJatonyoG/tEJB2d4bd4Zw74ZaPds9xYyc
wSBr+YdeR89Cq09Jnn2IXt7ngOpnFcpJvXwrbWNZeBLqWs5LlKopQYrzqBSPGrSmXAQTePgryGi2
+zYRZZlq7vEYP7YkW0HiLnd+o4G3kFd0+MkUswCemi8EyS8Lhj0JtW0vg7VU9z7DgcDwANbO+/ff
W2ay/H7KeUFFxc9+hfKtXVW/+u4tKqysf3j7Lo/2pVtNJYWEna0otymwJTtqtx1NzsU0IcquQx/k
D46hNCUXmF8mTzoUypk07o/QK383fkUQnH6WyKPGMsSCXZTFCRbHw6iXHcdSMY9K/3f4SxEgRxof
UYI5PODwcjJYZNHEmbJiE2W0ZH62DC47N6p5q6F7nNZizeJfyRDwwUvluHVanASZ91hX9LMs6cY2
cO2Aocg610gM3mK6xv13VYytpg8DACKOVCszpU8fvd7dyuFS8YqnrBw+5BytjhsfRTbcONuoV7Yg
hcVwOjTTrNUuz/uqwqzWsW87o6t8gmt7Bfb/TGbdshDpKczfG0VzNGf4MidjmYFwx3+VM2ufudqH
3dantACoZ+d0/fKpUrWuegQURPquqPdgqRL1iUzSzc9z9drqSk1LMTnvcx7759rdQlvtSy/LnC5E
0Walm6KhvpN0pzJKN2MebeXOWmk+Di1UmkPKl0NHMuvk5hTXqCMsH+uMfx9b4++w118TW/4kQa4I
7SclGT6iSr5xp7r6ehWFtiS9GO50l7uvLokwKO0qc7DTHQqzKxENPXt1vpPl4EjkLbms/XIIvfVg
Gzdzha4crPnsqfKsKgZpaxdjiyWvqyu9YGwRnjJXGc1Kr++ZNWsjIx00POGs3/qj/JnH8id16imE
fJ127sFQmxPW/FlU28iYgU9rcnr385u8dtnly3Gd0TiDcXO7WHUTt9QBzvMmSWl+BTe2GkbjNTRY
Lj3fIkbN2MsptSXPMA6mJ7Z67z3f+AZX7lW8GVlotskFy748BuaWHtRJSnWpGNrT9H46UzheBcS8
ftVFe5Ll6DlLzH0f2YcAPxk6jyzUXsNq/Kwt7yil+msKZF/Scc1ayo3ZeWU7VjRUNULT2ZP+6c63
8C3TkTo0SuiGe3X2ZRjFOa4YQIFXHO0mvdUMvjZYNGK2VENRUbdcLkSMDDdTqzF1qA6sSg81PDyT
GeTVRW76p9Af+If9jek8veOLnZd+vWxoGh1oXRXTCvXXxT0fu76UXYpXOJZfRnSMPd5wq77zsvRW
4du69rb//qyL8SakMAp1fSqUCfhYVeBiMFUgdXHDUYKPgjC8LrCRNerampTHw5hnFiYce2cPgklr
LrCsnyeib6JbK49+XpkPGznTXwDVJ3TySScBtxSP61xpAjA88qaS8jOWWB+EvlZTrIUisbN2eVOe
v8nHSDQT2o+w+fIvPVWcQeNcaLRgV8JxU/nKpkitZZq190Pw6anWkpBxlHTW1saDTclF7TOnzoa1
XIhdXrYHkQB9kYZ1OVYHqSvOEQCfRsJqigE0bu+SdthoDS61ovlDiuS5rfiWXnroUwgmiTuejJhO
iSqINMowac8DC4RN3BND/sve+BHXs0wXMF9c+ZUom7eoMp0SZJk0aMMckLboF61MSI4GkWZV4Ef7
JlwKfspKRyWJG0/fmmiCrNArVkmPUlpOPnKkWVQWK3Kw6t3oDTEs1JR9xCxI8skYgeAF1ro2qkCR
vGDLDMYJSqtlHXodws26g00HKKobQgIimuixSTgkakIHDELEKX/ERN1HlggrwTj4veWvIQshGaeC
PSOE4dUt0FmHQlunxALZUn4Eo4dHh1E/2ukR1PlCyzmPWXK/qVK2QgNqXIRfuCU7SERfAnuQFVRn
27V3hl1+tUF29Mr0KFU1WgoXzZOOpT37TY7lixrjW0yj7DnsN7AMZ5YJ7pbGwYsFHMnNMXkDKRa+
4xv8WZF7JxNq1QAO0HxjVUubaUj0ZnEUg7WzzQETKV9yWgeApK/Rt5IYDvfQ9fdd0Lxmltcv0mZY
/7xcXp0/imUpLA4aspXpUv3XXDWLqqgHkwVJrdxFabIi+93DkJN4gUpIH8xlM4odP/HGOnjtkEL9
g9srYgq0Shcfa/gDDBVvwEVG+0eRxSGNEur56Y2V6Op2ZHDC1OjY0kYUF5+jIw4CXi9SpxuE03QN
nihI8AluXaopGXI6oJv+UZTqXUAsTqHcPilcW/HZVC2TZ0wV9vLiKPKkSPLOoKOAhyMuUJw26N87
ydzzjw8IBbj02TPXGx9Z/Jd+gOIVJOJeLgEk2xQfGwJ56rp8iFQitWxz5yYqHSwDWLJLEE0HOXOW
KKTJh5XreHH6mXn1Y+N7W7jiOzG0wBRIm2qNEodCSjXfIyjEw0CcdM1iyMyz1oCBi1gum2HqEcbS
XC2hlfrD5HSShw8tHZ10JHDHt+aKsA6JLyPk/1SrCGFOiwGfXK+ZpQWPRX4s7QwNu45pQK7Hj+lt
ZpDB8H/10cIOzWeuUlFiAm0YwGeFxxLeEuReTiLvrtQhXJg6dj7rhgZHb6F4AYWaNrwjDLggqyAE
p0AVqkqseqGGrUeVAYyjAkI4doM1kR+kECBQr+P8CyMVYFIZNnffguVHGNF5OpEGtX7O+65YDWj+
rbz2wDsIHNoKHAp6j1ZrbisZE2VcerOmx2Pbhs9jlEPfSCaROJ7PwOUDJqzgz3Pw2n5palzRBXo3
huo0R/+ag4FcGUkatSn0Q3pM6lNixruhk9eRQlzN/9dHXV7R2hzecAby0fEtSIopfOGUGjuYxHlX
Szd+1tVTssm9Cl0KcjSuc//9XXKh5lmhl/yuyKl80vS8dOn32Wo6t4fK8KZ4xIvhZAc3fONnXjv1
UKWhJMVRi3vYxRHZLJEVpDHLS0/bFwJ6kmB5qeuD5YudkvN++f9/frDXP9Ggkj8Fm/5TbQBOjboF
jqFThiUGsPIMVeZDcYeXLC6/avYQqE7Lnz/ye+m4PGdN+lhqnaiVrUvxz1jlUP1JUHDCPvbnOiGH
LRpHzJaCoFG5nI21eapgM5EF18Un2z4XERTHcuCMUHZTqy/DY14fSbDeVZhd8ZkmNSfSYFyLAWmD
IWVQJ0gesRJjFyF6o9DlYoobN2ZumfOxHNeem9dzy2a+dbjSyBqgtr1r4egumCu7IIAvRfO2mivu
qYwxxtUw4RKhOVmiPvWieEildJi5VGIRNC/82ocmLKRooZKfQG22w3U8uc+LCmgSAkBCwrI5t890
Dsf/LbShThjA8X5+qldHLWNWoxVEaxoN6n9Hbde7ZKX5InG6Iv+Kh2cBbSRyxw34uoOqL+tmEeJ3
HG8VMq8NIHhAFDIp6Or/3AyqVhr8XDUTB0L1Vzjy+sRYfQxx/ZFMGoy+zI9wf84//9hruz+dJxTv
8vSX79P1XyuPLMoIQTLkw4gtJANXMxfotKatv8yMbWgr93FWnKfzyc+fe23F++tzL+/P4ajHbWbI
Ccbmfm3HjDGCuQ+dqryUWXv4+bPElQo1KcQmIjGupawKF6XyurMJ9CCUydHS8LHv224RIFv3qMaq
ZVwT45L/MQhzo/s0rgfZx8tuw8ygbqjwol23smZG5WjeZ5xBPzLN/j70tCOsyj5xAZxqMSI/Sfn0
TLxYlQ4szzXeQjSSS1VFltcTu1fBGPRDwDnG+FQ3IE3G6MTaCLsX8tTKTzecabFF4zapcGuT3Pby
bS4x7VAm9gnbnThEGW6kQuK+oYC/nnHzomCccdaX0jMxGxWWEOrOrrL2WoOMu7oiTY9gSKRUZKd3
b+2od4TAce1RamON3Ovgmh4k5w74JZkmbME1jIlo7qkwhCOtP+qxv53OzUWpvdiciPuKsUGkwtLz
+xfdG4nBqs9h1hyIe8iXViTteiLKO/CzgeT/kcZyWBp+vSVjtj4YpU9aFOZXEnpvbDHXJo2YAqhp
PDBbL0WdcZxX6C5z6uo5t6tMe2nBUdSy/mLkxo6G70tNRNmNlV69NngFmgzcEBat4svxxP3SI7eQ
BcKMrYMK8B7ZrasulGpeQMINpnQoZWrBVYFwTDck0jBxD30Qho4XJqeyoa2Zq7R9E1I71PBP6uav
6O0Jt2rHCS0R7WDxwktoAKqDzVrGLRZgxYAG8fO8uOIU0PFYoPNQWW6oVV7MC08aYjSVMcwjN1mh
n8LhLlPx7kvloCf8KvK38lmAqU8a4K9Hkk/YnhAIs4eMCrmHEVES9bptWIXr9ESqHvotrE5rUgtw
4sJvJ9Ijfm61lWtqwONziJc1SfBRLE/R0DK5r0HrOz//qO/60sWeyGnfUKbDlE35Zxoxf61owhzs
pFa12OnVcFlQVAelZp/rjCiLUu1XinDzRZaADk9U5ezDV+AOn2Lv9cgGqdNoHURcA6BW2r59Yx26
JsRAtE3raDolWP8UZr3eGHO3ZbHNbX/fBPEHkfdHP8MYbegYkWsyTko43pXRn4E/3vt9fWfQ+pq1
LjfPurKeu1Xip191xIuCUo/MLfkaSCuwOv6IJrV3hNag9tGlPzeeqXxlBUUbgVQAgRuNnUslhhy6
nknZKEGfXRKkFOH3awaWDVfekvyMRoSn249ZsOn8rehAD2RhNN4JGXZD53/KQ6He00Cjux1DDNLc
KZ+zKVC9KcOHNzJdhvgX+ZDpskvre+iocE9IVhQ5NY7UZLYYQSstQriq5HYy2Qao44YdPLJYAahM
M8uJI6GTtptyl7K1baaSkKP51IWnzhfcFH8LQA1IX0yBom0nrqn7hU/x8aUqNB+toZCWcpGjPJW0
R9sIXlJkSDOt0ZVZl3NWsiV7H4nfVscSbIbNp2fIC9fgNJO2DkK2RWG+Qyz98lxv23uwn7zQWHha
dpz2k9Z6IgbzfToU1rH2UpXlWWmaT5VeH33zlzZQFbr//MGaXJ99zvxd125EXtMg93dQ69uFF3R/
7lxZOwh2A08PozXVQizpZUFkirCOxCFzfYQIyBLbwvzKa2eMJ+7oIL+n2fD7xli4NhQQpGkyohUu
tZddtYFmQlzVWuL0YRaDhdRm4H0fE6/q19zneD6BOLa6RIjntH7hs4kS5Yay5MqhBYOgjc7cmHb0
ywIvcddFkUwHNJHx+ro4fzYtEMOtKHg2yEkdMRTLER/pLIC1fGsWX1n9KZXQ06GMywnxsvqe0mNv
uiRInaghRDJPQ0fPYJhZgO4XWoG9KsOMtLeNk8EcWCWuDzy0ctw8I/fZr+21moYHtynUjTZMEYCt
AEJILtf/Zu+8luNGsy39KifqHjXwJmL6XCSAdEySSdFJeYOgRBLeezz9fD+oLqrVfbpn7idKhYBN
wvxmm7XXko3D0E/BNWyZHoJJD7GNcCi2xQ6rBpuwaT5msf/1D0We7Vp1+aOsEF4No+63zf9+KHP+
/W9xzV/n/OMV/32NclvZlu/dvz1r91bevORv7e8n/cMv89d/3p330r38w4ZfgKuZ7/q3Zv7y1vZZ
9/dqUXHm/+3B/3pbf+Vhrt7+9sfLK58ANmLKnn90f/w8dHj92x8aMSBCNH/Vo4q/8POweIS//fE8
l1wa/otr3l7a7m9/SOT1/iS2DSDfkPktS8OtHd8+DikKhzCkNZH71kStTFE2XfS3P3TjT5nAv+nw
H0FxcI9//Fdb9ush+U+KJggOyfQqQFmMrn9//PPHzPbx3cK38uf2vymeBaNgyAqpd8L9xN4d7bfY
u7IQmWmcerzR6q8RvpmBapy0hRzH0M9y/h9MobW3/zLb/tNfE53ll9m2DjVZRFQg+L2e3wm2mE9E
gGCODO5An0D/bzyX0Mxea7vyIYYh4Wvlwy0FjR2sA2htIuXjEtx8Uk4TzD3QVRCshwYQhZvSL/+D
x0Eu8bdxA4kEwLQaBb6aTvXgP1WlgbxUMgMZhmurlYn71ZC7F2LhjAKloktWexxIUrlVh+CCVjxY
7TIdpHyGGq2vjebYKWNzXNeQeUAkZ2p0LyLv4tV6gRyEYNRdF4OyJNtAly91VUB+E44TNPXLCHMz
IuPrviIYzY1CoblXJ47jpTE6JEFdD9vFzmH9kWpY6MUCRUk4xIplAB+nwGyhZXZxjOUygkjISEuq
XNke2q48rptMmOfCrkcq29XyaOLIu6VSEb5vpPr4uejDsiG1lZhITJQ3FJXXx3UBagYMPborn7sa
JUZnZ7EUkq3a5MDE01RHGRXbY29VyLD1PcQE3QR7Wiz+pGGNKlXCFazgQXnUpYG6I3NdrjuIyVTH
BXp9N8rgOGR2CHbaQE2HXtXw5OrVUUqin2uOWFs3W0oUOkU9GO1cH3Mtgv+XYGR9XBe1WFOQKfdG
FNU3jiQ3KOQ4zdEqdOSIP7dLPXP8bAqea0qFulpWd4OSdmDDuu64GPK1IHfYrru6RUI7g1ojmJTt
+JstIzMQduk7GLvaN8XWumtdfG4qdfIV3jYhAQxz+vq4hngJSRdOi7s++fpV7CY8WW0e79bnXZ9y
XQsGDc6adVW202qbL8n95xOqqVT/fGwE7gloylr/WkXQ4ge1KFIRdZa/POz62ArcBHu6gz9LfXuU
ZK09rmtEUYfdQBQHxoVwC0zxaT2WESaCWg6NJbWlMFlqJXeK+5o4MtjhjaN24dbuy6ePTerRiiPU
T6IlMElXx3VtbR0qUF54A6DnEfvXXXxxKCId2nyItikM82S5jnWAcAyqzx3UMC2QKkwn69g5tUGh
NrIPUlTHWEX9NB7H0WI1LJjV4wUnY3Li6RgrzXQcUQtISyLUVOFUH414EPe8NuBh6e9yA53mX9pr
lVA2SrqcVgwq2962AUyg4m7K9Zb+WsCsXh6dyuQ2xb6gpRQmLhdjP8w0msBmqMhLWs66uS4mceBz
87dTMr1K0ZRA2Ewv+V4yycdjCCkJqGsUu3amU+5IaVMUIo4uYu23zSKYVZBCbQyz9QDxEei/jaYF
EC2tl5jKYiHg03/9/Pl1rUPQYt9nw8dZTdTS6yZ4cxqd9zW29HzotOuPtXXfXE0M30UT626KmbxZ
dy4KoghG7WSofIrDv5zZyW/SACYjEcNVOi8oiYu1SU+q5uu6OocA5/x1dV3UtvESMWWgRgj4GdY9
Tl8X69VAo/6+8/PX1sOSjYx1VtiJt7759K/Xb8JOTbdTyXrU44EUjry49JHqSGRCfOy8Rkhh0bHl
xb1bIe1jffJ1oWpDunNC+erjqG4ujHfRLEa9j+ORavsxQZByniAoTrQTpPk+HCsMU+u561nrdqmo
P3953VwPrPs+fu6Xawqpz3fzmF0pwAd3mixtyW7Qyf7Vz3zuU0fNXsjOdK9WC12b5nRUbNBM7dEY
4Uq2XtatROySRXvNIgLC675RoQ2va5+L3/flgGchJkdMUuJt5JIEI+B6TrFE77N4+H957XrZ55Fy
ve5ze137/U+JO/zcF1Jeg7Ox02aIQBtZfS8ZzfxBTLiodfvWVGV7qZC/6gG0eImY9dbFKGa9eiEl
mwHmrnYD9MdGHRJlWlDLcBfKdclCzThKetMzULCAMeGLlsBUoIl56HMhW8Ovm+uBIq7f2hjKOJxN
3iea3W5B9SMS6kxzxdjlcJSOKoE42Ha8XrThdaGKCflz85d9YtZr0npivMpEC7cC2S90XnIxtopH
8k11W5R5k7HOt3gdBzvry23adBdex3DAKD0lkAXtYtOCcpmZVs4HxvThXr/V0zT9+JsDvf2ILCy/
X+tl6k0p4AV7cko/hmYBFpzUnw0IC4s47ny1q2EoFfPlkLcjJptYjRQGpnWBVWugrRcunj2X22mE
sbQafqzvxtCkotyXhQi5qTeZeCPrWzLFfJda7W3iLMkubFvDz0fjvU80GK8QqJ8n+6VuAYmjFL53
0nbeU4TcK2V41MPHKKHztsLCmoR54lh9LrtDFXyJ0RLcrvtEc6AqP9s3kxDyaaXFOYzqaVSYQtra
gvUhSO9MxXnqsHXnOYS6abwqGyXFRMrNnRFGh9oI1aMiacrHYtH7W4rxAMd2815PS/umoqI3UpeH
OoftPpnzI4VqX2IFAweMIUyDEKY1QWHdJXpTuWo3Cd1JI4ctioUYbI9OPv3c/DgQw+eYZkX6oW+z
itx8tIB1NTZTjOCU8FpM3BlvQyJFhZaS3KK63UT6aQxAPVpqOmy6pT2gcx/edhMxIXgRsJdV7Faz
t25NMB27SjYgVlRy5b2dZErAxSS3LpR1lnbin5uFNkBoatq7otRfq0k5F5lGAQqUR8d1rU5yNGej
qPGikk6Y8wRwnS58mV+2QRzVRyiKxe7UQZJpPWYzdJBqznafu9YzPn4j7ymCQqi7A6cRIvjeikmo
FossszUELMVqryf9JoihELdA9WDojA6c7uupVYq1sZ60rk1i5lrXPg+s531cskzxa5aorb/us2rC
JXajb82qYCQQC7RlSD6v2zR24u4LIhjYbN1x3WdJ6GbDbnQaZsUg48UV68EoHH+ulRJaqUPN7WU9
KUXLlv0GDY9D0RvnKTD1LS2FKV2NDlkTjLvRDGGX+djXNW+hHTY+kar6uO4yckXyKJaE+Vdc9Xng
c3O8rbBw9Y2S+YPgavFtyaMBwKhs7RR7uMl2YbLttCvF8Q3bH5+LN1vJr0cPKXdJ3bWe+YDe6kb5
Ivlo3kQbb8i/zDmFJrsu8VlRg6vaxDwnmv2lHU9NfCO8JKIR4XEennr1RYTOonSX2T76XFH6pCe3
SrKDli+Xrsrk1kp2HTjpeWcpV/bQQlBB/z4R7ainUz+dYKCEMDoPrgC+2Gj/GXfw4o2QG8cHoB/p
XLrNtIXUetiakMDbpDOZsd3uB1IEtZ+/15HbdLseXk/478uNwfPfdxZJS0gm51sgqnn6rKIABzeh
Fz1SgFJ/V1AngLJaBWfnryxoLkg0WIFUt5O20AMCCbPkrZkf4OIM4y3SUrV+C1YseWyokJa/Z9fy
ttqcjGP1Ym+SG/DXdFEXxcijdjTc5DJDTZq8ozX/0hJT9EtPOhuMRNRPXpwdBOUH9VW5I6h5SL/K
XvW08qjv0YuKbrW9oKtEvOlsoQm7Mc84nQ1czraXXyv76nuMY9ndCBZj5Lvg8USFVzqQDkUcd6Ck
fatgYVOlLm0C7zs1UrfFwdguD+bi6n56J92Eb/MrZMjQw9YniFQMt/Hzr5Tqm7jZj7AHGjfqQ/tV
994IFV4d+ktw4K7i3bKLXW4YO+RYno/atLd21YwIug/JNaniBD0xRCB2Re6b9Vc4euPoyxj6cBU2
aD7X+wCRABJnyHlP5C4t17xfMg8WVPlVL+/I7M7fQlTJZd9EnmP2pnzjNO7Y7yfcWhSMrE1CcACK
OpIIrbsofqV0KJNemqsTEog8FrIZbnEPJbSNtKAfH5TRk4JnTYjZU5zuM0IK0tdHOJED+JSdO9Ur
rsPtdEGFrn1VTxDM5q2XggSNvWry5ntEE01n2037zvHH4JC0m9L8AhNp8aIB412237rcS9S7IkXA
7GaELhQx+2rx/YiZVPwfF5v5u/VqUbg6ukiip8Bg4ILGFB5d7RaJ5PQJnYsr42GAkuZK2ZJ2eDZe
I+ZB9OFaWtIJ2kmYo78NBQR4bnZxOg+iXA7qV7q+Hy7zg1OdVH0vn7C97qjHf4MpiMiE/B2Fpuw4
vBD3TeoT7H1YPzsktmG/C5E7QKnPjZADszcxqhzRRn0ugMdQubWxnszvw11+FtT50zXyKdVIkdiJ
7i8NB2RSIQ0wQQ1uCHG7jeDs1BUfTueg9CZlm5VbXd9xh/x8NuL0u8q1dtTuitmdJl+ky4m3vsnX
44v0IztTpu3ipD2oX8PX9AHm/BpGwN41YUMPbtJndN+v5DuiA6Q//f7KIK96U+4zIHpfs4N+8zR/
Me6lvXZO3mARRZxYQ+TEQxC08MwjCk8+mX8GmuaR9NMdNINX8iEF0/CkRt7wgnecHshebXRfAtnu
WtvAo4zf6x/gX2csVFy8ggS0JfxBihDgSBmycSCgf84PxFlRNEpMwEhwXYYeY+qzrhzhyrovVxrl
0qeqZ9ioeL+QmEOpbu+LO+db6jlPVM16yz69QMTpS5Ub27caQh2tT9nCLvPCY9G6o2fqbrApT3S3
ZEuQjjpzgmS0QyoPN8qG0NcRPk56vprApZnAIS04Y6e7H4C7Tniee1KddNQsde1zt5fJHG8GZFsc
6LCQoUCHcqN69T3v9NBdTRsK9tTSpbYahkQEkMlxZbKX0K3PztdaduFDKwFBiQQd0k0baLHrG2sP
FbJNO9wFhHd2oQ858S75Nl6XzSO+FyTpVNIUztZ4VqC0p+3lrnayYbCvT8E2P5pPELLaO2mj7OFW
hkXUJYdcbau9xpzi6szqJMu3ReD2if8236Yn50U/p4/hdbiLviMzYNxMWQ6V/F/zog36A49TzIka
w0Y+ZN2e4NFR1q1mF2nBjWJj2HTCwwlK/HVd+EboAGlwIJu9H6v2VxOC7NbY6+aIFFRV9Z5GBOw4
iEvWtVA4JOvaaGggeD5WHTmW/SQbrlC5TXaxOCdbvZv/+WothYOvblWcks5IvLIX8l5le2Vb71FZ
WDhUkdMf+78WSSNqsrRsOK5r64EWjjCkmSFfqaFedMZGP4bLso3SVEUpYN/ZowRoatEZKdfVSSb2
2BpV7ZG9gx+4jTA4x5pKp9AepmNUoWwEFCBKGHeJQSTrdmBxyNIyb07TGYEtB3NaLnJCoTahonWt
i4RT8LkNYyreRyRfmQNQuiproINU8uIoi4UVBxi9Yu1zn+IM4y5v+nMgo7+t0PjNmQ+Me4KnWxdK
5c2JIu2C8DY0ZfloWxk2iFkohyRq2l0vbOl10aXGTT1LCnzyRBc+F6FwBT831THiLQ3y7Rplm4TX
tq41qIoxIAgnZd0JbhlAU9xEviq8QFPtXVlf9P0aDu5ESHBdM0U0OIY3cE+myVVM5T6TtWBrO4Sm
qmmAs7Rimgj6qr5qZEXZ6hrjcf80IZ6INOwI7/PkIHj09wCSbBe9O6em6IxxDyN4jVhbvhCJ0bqG
Ud0R3IYqlmeP9jlUVNrHpjzGA5hPatOG4MEKWyRictTHUKNUHqrGrrfkAKYjeYDp6CiTttMEvfwi
vnijG8/5XNn+AOPsQukb8TodXUMQzHbl2eWApyK+1+ficx+qcvDdB6diVHL0jhsLUwmuM2/W6we5
bW8svB7NCkwybkzYa4hOZEFcY4ClOhbhZL1dw0Rr8PgzmKyqw8UwLAZWqUQmvJy0YzFTbj1DoJ2Y
9fe5Sx36CEmTbdmSGwVhjefGQoa4vpDH3m8bE7FZ4Wau33JdfG5S8xTzkDiGMjb5+nkV4dpLlHHg
GNWO4VbzaIMNtQnv1CLo/LEQMWSjQipxE4aIVjpQBWk1XL/SohChWyOsiZo0x49t6trzDyTf/0/G
/YdkHByY9r9Nxl2/NHP2Urz+mo37edHPbJxFYg34iqijpwyEShdSUD+zcZbzJ2g6SOtgjxBptc9s
nOb8CSYcjAj4UBKClL78lY3TrD/BwwEXN+H3smRL1v5fsnHK7+hvR5QkCyJOCpJA9/6eqy7kPmny
KF321dKPAvsPUkMnEG8heDJLOcTGoLlTIGMuDqrhDtMYHLPUsjd2jREwm68OdFd60UEphHL6L3nN
f5Eq/CdwPDdnabilhspj/nOtLixHRN8XdLGktj8Kwp4NoYHCNbrxlppWshF58zTrFGvkw07JLag/
TCyaf38T/1SuyE3Y4CwhujWAl/wTmqqDj4JgXzTt566OdzKwBQDiTD1zxUuxgocKVpI81G5g/X37
nhB18o0BL096llNuMUPQmAqW+9JCvSfpdFemDsSt5OySdRddqgK0TLlnKbL/E5GNQBuQ3fwl+7lC
NYEAwL1nq2z8XlzQ97MdD7PV7Q3NQg2pfx6srPJVTdtnQZi7yWRiSuXxlRUlsgdrJCYsOmzm8i2W
ecpOys4gdwZ3fddLivSinGB+mh3oI+z+1IBjTIP6dlDkh0mNmmPs4OINwTdekgbRV3dlFfyZLorv
OiZb4nNGvJkAQYRyD/d+r86uWtvxPgaxvln2xK/0TT71qg/KC7+OojcgMWAU7OqLCqeCG+hKujUJ
AAQIovqzhVSpE2ZChLd24eC2i/R6Qlo1kPMRfjYJdT6E1ltbJZ0wBzgYRnHQ++o+DKWzNIVoh5Wc
k+UmX6aA/z01bNeK1X3a8PBZYNvAgaqLhegEES3MlyHfIdoLieFipJ4BpbJJQN/TDPEmxdkN4Ecz
OaMWCwh/6TGgJRHurRoRSYLkD0Xbq8rSfAWNSVQzEfDRsq9hYcUInNV4TIEOs78avjthmRzGfMg3
vW1EOzXoL+Gofy1tKpJq0cAD1aZhxYWM9pI2uA41s2PMjJWnV5S2/8hkPfW0xE69WQodOCZuuRwi
SN1AiFmtR1SScImWuHCxuJZtnDzpfVh7sSWhDzTTq0rtZCUq89RSnWszQr6jzZBMScxd4SzMNw7g
p/aiUKcU2be6Lm3qup133VghEoL+lVGR7ki7MN+0lfpmWigudhLGOuSXOJIwCay9VBrkd2rjNq3N
H6E7hLYhZIepXLPG59ZMLkYR3VSF7UHdd2lAWmm1ZrlB7jz0mkI9WcRkaekthkSJ9yDvZ35kMzfh
1QjrekwoHN3Z5Hky0st6JFf4TMM4bidDv4cmrgXhhdbLAji2TRf06aCyH6KBwk9TQp1jbB91GXnA
OdGfpDD1azPItgJPleoFpfFp4XY1786q6NY1CQirCk/kSB5V3SY1aSCa2JPLMW3shbIhdGM7CLSo
lGwgrzVKVPFZDB4NUNRNGtU3gUJDLJj5R8VE0kOnBi0rZMqvgEWMJdH3oSLyIp4gjEWkt5jv9RGK
k9ChpSYNqi/yQCW9+O7LoL+PJpw5zXjSkvFhXPLMlZSaChM+XZkCi2+Bf1YMS43Upl9Gau2DyYPi
FvnqkZqbACm3Quvlja1V55Z6Oh9QuOcYwfUQ8wuzrReentZ+X4qGMVih72Ds4wPnxJGbMvOMcfmW
DEJuSxaCW9Fwu8SIUrUT54fA8pYaYVej2gY1xWaONN8OS/aUUIl1JIH0HZYlfPF5TrdhXj42KLEw
cryRxKhIH0rIFI7jUzFTN19JhoLIEQEfGaWAJMB7KTVab+zAmgXhwCOk2YBdMy7Mi3nfSB3udOvw
SW3s+3UYL2Wwey3lSlsZdQNycuUJao12Ew80JT6zRSh1sw5+NYVKrhSot6H0BA3Hj94g9ArvzKmp
BwD/eA0dzPdO/9QrjGx2QnZr/TZVT/sonewyLzKIWXtXol2HAwYKsqeTjHHibMhPkNEzAVgqlXIN
duZ7kzNFpNmsEkC1N/2M7GYy0Z2T24HKajdBu3ijp3Tt9YvA50eccoz8ZZLejCn60kyMETPiWbbO
XU9Zkrvx3lYqqmhCnq6AnKdQUUSbMn4dEsBdjgBTVPCNStC+ZbU2U0q+IGGCoLBEyYvEwlQ+LkAl
9VnQHacXRasrf/1DWCn06OmIT6CiWd3Eu0yOn1q7vtUQmkBNic/O3KD64Rh+AfwTu8VC1xhaY6M4
LwmAzLIOv65NZBkZzTI5fG9LFDGyiBjWQlJfGZCFir8Ag7Q3VlVcnKxBvEtJ31WZCahqmTz6hDCi
oqZ0cSW7NQwqoAaycW2IGskkLAXNpKSu8dLSuQ3SAcwlWXPUpz1I6wjT5bMHgOMHYCF5A9mSYNqs
zlqATgsR+JJn4IViVXOw69Ep0Z/bTLCyT8FhbZjBzOQdh+m7FEQywIDCnzVg9eXSfu/iAHQ8DEf1
0N+vrUhzGFYAqL9oESKdje1bAbOErPI5a9HAWzixiS3np1klgNHXUbox4Yy1+wWplIa23SSMA5JZ
XtTMyUAlpNtmML8JoLajMqjkYogum8XLc7D68lyAITJs7oFjVQ4IIax/FBRXwT6AUiyCFsERqTI7
ZyheqLJbiUOlTvzQABdvET+Z4i/PJb55n97mWnGpmFbB/M6bBKdvgB0d1Tdq/MsK7w2le0JKMAYy
yPPhIZOBn3hZ8FuYd5I68RRpuVX0Aj8sSV4pHaURV/UjCaFNYGuNa/UpkmUGm50aQvnQX8yo8ho8
Q1eeWtmNEZpaZ2wF4i6vd6K3JGq3lKeNXgazpmvkGlrCxuPA03uDnV9WO0CaaPeTzDTJN9mghsx4
X9zMSBe7gQUUVZueu5pJJUk1OnybvqdV/63SrXNuSK5RQopXDi4FYSCNkvS9mB4A9tbuVAcXaaJx
zVYlTOfTUE6lz1TLNGjucgg1Nn3FQKYu+aFAASjCavHEO9Pk8GWIUXEQpodEBL0mIZxJzEKLjCEN
D80PgpOx05Ml5u0ugFU2saruLEabTdXycj9MEIWQGekdoZEMYr+lWXR2482V6YD2vK20AOJabRtF
dPNwrO+HbnlyCE/SoVEWudHSwo+hstjo8La61oTaEAhVolCR17aQXyF7ToAtkHwKxGCmSq8b7Wau
pVecEsDpGV2lDzqRbVGvKt2hD+rTc5g19EgxrMKM12L78HaasrpAgoxDC7Wfq96YLcwYWkQZqXgX
bS8TsMgDBh84zVzJGjdhjn2lGdxCQnxosgZ37bLqGGxALteUZ9OXAQHQi635NbSp3zd1BlKqN3IX
QwyBW0N6c3TojdJ+2qdLDdg4EKauKy8hjrcC90WoS0/lmL1bNlOr4dB+ylhC2NF5x9/YGpUTeQ1T
8FyoX6HktmZU0mTIF9qopQhFbubdIuz4SW+3eZc9VFK2bLWZhyzKcC8Y4lqVUVkCoIxeWrntZn2P
vjtmUcQAOswxSYSU+l4TmTE1p8EUbf6j7fsvag0gvKZEgwAG7zUxngUTz6AtsHx+a8XAniTKVWyX
lqtP1Fr34xMwX0pWh/cgo+tA3UBsADEfuiC1qmp322HobYIserfF38+HlMA/PBfyOPqZmZ/7Jrsk
SXGupO/ZFMPWEQi2iXUeLc9dGMl7i4yzbqaXrM9sryiZh6SGIHASSWiLyKqf9/rVjMK5rE/yNlRo
q61G6L4tMRHT8rI2P2dA2rqVQMYMvrnUL/kS+nTKa2rcaUbCniun/LyaQbH6LRvRVFsH40SxH1Yb
ZB3Ek5bJVUnku0DruCxVsHvSBmw7PEl8yr5vH50GLfMCnCX4SPuhyuPzVLSXpMKrAVBnTTdT9KhV
ihcumBlOyOycy0KxpU1/rLavZUIxGkjM4Zp0lQ/Y4JUgMmE8QFsszt6hxaF3Y3BnbfrNwb3ZKAMm
pCkHx7iP32MlvURBw3hp5iiE66hJI9ymH5W5OdtLsC37mfnPxtNOkpZygxTCS2GiLmL4X1KoCGuz
QOhPWBs2NXWW8i0YGAKaZthHrXFJcyZSfTbvM4eEU8K7HuLsYrU6qbfGhdAa311x5dF+6GPnYSo0
xsjOvOpm47LOjouE46qa/U0+xscaExyHIu68xDiTS77ELVZNaS2vGCieJaz4LA8eKETAGOTZpzE6
OeFwHoTd4OQoxobImthl8v7BusC8Z+hptJl5IHgNOSctT0Q+MALqU9OaUPVi/Iex8aIWb33MILGU
JhyxKK3uKil9W9u+ZY7xLg5iZ7OekYEnw1Z2hx4rpujb+xx5D6sQ80u6YLTEX4W9AI/vAxl6IYqL
PayZKUqSvBt7XK5jwDcbYxq+l90lBSHmrp95ie7SnnoNJwkXeLGjc6jYe0q9T2PE2FP3xUVtudeG
JEcM+cWOSikoAdsfFAYpc0yCRkrehYtENZQY0O7HhdFubcdiHq5Jj8kzt5X3mO1pfh5GGxTI3Swj
8mYnmEiz2r9hal4oeuq3LRVIuZG9dxoMD8Mw+zOQkK05RlSLhMg84fIdY2n6MiIaAgXBqZLz+Lqq
0iup4kPooARrc5H2klR/02LjsZPtl8hxbqysPGcm/atUyMxmZvZaGNawozoi3d6mMkNMPTzEi1kx
KI0DOr+ScP4gamGyKVXZDUZ3GT3V6PxpoRBABbC6cQKoHh2AO8KoFDEApcVdLw2qmHV0jlenswxJ
WROTLhYMQtC9T6kRfLXK+dRr1QBjJKYFTAGPJhMkWVhpwv9iklwoVSzzEi1jXXPLWp13Vayc+spB
FjuAebNWJGcfhaSSM+d9CKx5k46Zl6RGunW+q2Xd7YKBXtOHwXYaZMhV+oKMfnoKbSyxdskOqiDv
cJqFzm6YCP0VEwVK1PfIDR9JtHPLGg71kCAhZ6JLTZHWPZ0RIJPApXQrmHjKSLGVFFOIXAQZuWmx
Si+xUTx0oGE9phoh2BG0SlTK/pDbytaBHtMUiZnPRSXgmnIhwGyjuiibKixjj6GBnWPo6rll7BHF
QvC8Hh418afXmwhUjJU99WHkgcTOPgAfUVpK/IGiyYb4lsoOcyvP/XAcMMSOltGBANes3kuXGYz2
J+ZLBnEbZ3a0/9z1cQpkSE4Kl8zfEWLSCu6W1RgPOED+sZ5+/ZlfoGN/ocvWfYNIg0xi8bm5rn3u
c9Zf/ty5XrJu/o/7fvvVOCfvOhCp+fl4pCp4yMFIUGP6/Dvrs7QW+rtdl1I4+NedBXJ2jJIZUGsu
NS0F4dwt1Z96/utLcV5L8gcHraznoyIDLdFMCR1OOdehSWvgnXCbgTydNoxBi8wqCYx1O7TMu74i
9xGs+YugVXcj6Ke6E5Ce6NJ3VrflXY7HoEc0emqDyc2izASwrkNtbdqdCVgZJeJ157qoa3SltDCR
AGBqqJESSMKLS+G8aCfrGGaJfVzXGE6tY1yhkD11yt5Q2nNXBfq2nMGUSU2lHiMCMsdgJiU9O2gi
mHiY1CP9SJl/qwCH4xAOgBGmHu/LAkQBMhXcZo5moZzs6Lc8oIwrkktkeAIoyEsH1vmIIjKzSFNU
5CpYPhz9MZNM57Wf/WTWjpC5ox5O7bQbInaqqPDdG2Zu+noSXw8lrvzBMdB6t+Ug3dUqZfoB5H8q
tOZbB76NLroxWgS0ooK0Pi/ySF/V6PQxBkSL1zkgIJUOd9UAZ5LSFjeSnbVu0Tg3gYygaPwYyuFx
zOCNoKQPvpvRzr1WWYI95OzbWYquU3M8UdoAoYll/miD9FxRIbOhVrt3u2HBpckId6Zh4fbGgh1O
KnCS4zvyq+dFghdFKtEy79X73k7TqzGLQyY6u9giU/amzvoPu7B0V6pRsx/G/NVpe4g66u5HDb/L
NEz+VGckmYxqV8bd2Uj6m7YCnlLm0wmaJ9wVk4G3NkbgNDpIHVu7LrrRG1r0FAttnLyxfyXNPHxp
21bzNR3m9Cq3fAp8YY2iQdiZtS8DJTtMxgijUUK1S6aVt1Nu1QzVWIBzaO3zBgRGV0EamovaVxNo
EAVtKbEdJFzVJvoy5aaJ0ZICYDAaElMZpFKh3vebqIUoYbTvQcID+4ZIVY2oZC0GDRl0LNAYJSl3
gYfJhdiEmG8+3wy5pOytRABe0bepUVki207luh1+o7DE8fV2uHKcrnTLQZsPEFR4LegPmejtJtCG
i6I35LuI4o7OvRoThoa28UodB4W47XiqOs2mgNdG7reo95UGSCo3cTKroHvlDvBXlMDZpWREjTT0
igEa2jpG252Qhg2Z1E6XI1CCUASHUdNxG4mfxyglhTE15I5KDcpinUD8UQmNhQ/XEPE42U1QZh7k
zjg4teVpA/m4vq1+4Bruw0q96EyNuxRLjGJN2e+DtMKNIYaYNPypOvYJp0ZbipSvItm2bwZi1zQg
+GIaGX7iOt6qKAYb5uJZY6lvjbaDldVQLraRhZsm1G/lMdgWrYSYcaugua6NT2YXnQkjPJqBves1
Bgszqs+l6VznivUQBIREGhuCRCW+baVxfpAAkOG4ElIxk6teKp+VCPAasNZz1QLpQPjKpSgACEU8
AD9xakQykj0Ul9Q/zVovlDZurM5JXLCh9JZmpKR0OuCpfCc09D1akutB0a6kDKBbXNyYN3qU9Nsm
JE+ijDGTMXWDbXCSMjQVTOpiikm6a/P0Rekhi27bkGYbELRRbooJspzOJFwVmiPivjKcG9jl+6a2
nufJym5Vw96K6Fxhgj+ty/otd3LUVbGMFnU+pQVRhBxJ+0AwlybL1HhLYJ4brWr2NUylsxo9dFV+
7SQA7+ZexB4d5XYchus5AUYpYKtanDYAShY6ahZsjMQ+2G3oL0Glbvpxif2+itx20N2F2MIhMsCl
pLDWFlkSXavjfEgmKT50eXoeu7Ri7FR6v0SK4//wdWa7bStbGn6VfgECnIdbiZos2ZbjWTdEnMSc
iyzO5NP3V0wfoHs3sC+COI5NUSJZtdY/rfOTNdhoiFK6s8wd9lHCpLqOSNE+ZmhCN7tvOMReJ8GM
drqXqh12Wo/a0Bzf5jm4UsmFweC6uKyceSP8w5K2P6Pl3imzF6ZXHFjqEBONW8zc27Qi7gtyD6sd
cQMDeK90jp1r3QVDdVeaE5PNtGDjUJDkVUyAtiWfayQ+NVRQNB9JhtljR4ThoEdUo22S1Nya9cBs
HcREpnfVI1qcnE3Md6anok1+WfawS6PqYSbCxu9nBEabQk4l2VVFmBvpVvrFYWRulW73v7JkApuQ
FYrHMrhgXfvCGQcmAsIItA5TooVdjlYpelha876u6pfONW5MUnuE23I3bXeKhvILT/3RUbe0gb70
Mvhacukqa6cRGDbGTDgeyktXV+yWxKYXu4kw1bRuHn3buk9k/jJrLBtBVd1nQ2gP5ldiUgabsjkK
3XgbY/PJc+U+7rj05IEBazkS2RllOYFBD1Mrz3kWwwP0THtlGi2fedmQurmYH8ZUX40ivpjp+Gi6
4AeOB9C+VOZdhcwoLconTy8uTUythiFrzLZxlsvNYghUywkwlZ0t2Gi8HxY912bguSyWaZMmE8OB
G+WIOpfgEcK239SlUYdiEOhRsrL5IGNmc5/5HzZ6Xjp2QhKa4TPy3V+T9F6IRw8wjU+T91pwOfqp
/px5hkYytHyDMZ3Jl0PKXuDHYVQ4MF4Juq/CO8WLe1drJYKMPjTywgRzGe/B4De2bex9IPB+6k7a
dJtmxkVbQKeFL3cMNQpJ0PwJnvJj/jHHBT2jntkhiKcd4RcsSMVKluCHVsJQsCx1h6KQtKrnRRNL
OPLBzwUrW+o9tX75UyzxXVddfUCdom2Q1sqblpG0ayXaz5aVrMtAlpjMxtB5A6s3zP29pRFUd99N
qPC1nD0w0wkjlfmPyZn/gIm9U6qEsq5/NenZz7gNBdvVFvzgRAQXc4DL81TiJEezqAfteVlktHcN
lJxB7j/NABze6CR02OOxb5iOK/JMbgvDu9qz0Lc9rSSgaHmJGEUFOuKcXeA15V/QeJhH+9xlPkmL
BfJj9qTZbZeQSaY3RjP9qSfESF0bbBsjdkPd2MlSc87TrB+zWrAaiE6xTHXY+dNXm8svt2XXFzY3
oZ5DsSKu9uoL8zJ3SMhIgpwRynuXqR2/k4G0DII0kJuZ0SYSyGdzJ/4cNe41NQU5QmmynYJxN2oE
mJW+s4R63zEv0kvaDZfjpHnZqzXTH8nSREdr014kog61iZaqZLilPVre2TVAjjPtBwj3k6tZ1jYr
2OjdCYzWRMRsz+OdkRk/ZookhbzkIfoHAGXaQcyt1dyPx0xjcvmU2wdWv1+GEb05sZYeunr47Bk3
sAdfmjbN1N8qCNSEOAcjvVbV8qlPgiAKwZ7OnNWLPSJ01NixlSy0qt4Hk3tkzMr3PgA4zUlt2Yt0
xOIO3Mbmem/OFvf82H/OSbLv9QJSq0LVvSB82IpUe40Lm8+kkK/aMN+7afJa6sgFTfwu84Issxv7
c2Y6yOjNbTmbj3kEbuLpyFpJz9lBg6Qb0h6+GXlRbEIHrmtT+cmLdILrWPqvxNC5Vv5lL9TX1Hqu
Byo1l/TCeZk+ZYzrGiP7aJv159A/GkiZfONLLjCv/JnRRVCvb/vRhIEb964zPOuw74Qkj3vidDZw
vKBiUgB2OcyQtmxMCzht+DWfvdv8n/9LJ3NrU943TOdhl4N8LrctN4jOS7gcXh0tJXRP1sZhSH42
RF7851fNpGY1QiyifiSAu5rIAuLlKic4qkP0Ap4ziraz1+9mDkclr/5pWiK00teFgWQcN5Yo9lSo
Hz8c8Rp94nsEBuWshJzVZAmy7vptmr/4VdhUAHNgZ4HI9wYbUp24Yc3XFkEH69fq//hTk6EacOcw
WoIpQ/wMRaoh+12TAVjoX+OxQaNuWcn6dw29S1eBHOfQaNyMWoyhkdnc/EjN+DT1tXocA46TieC+
GQhdQnPcMq3okXVoa4DYDZ3+rU5MMCAJihKYNx2f6swEmxv2Hb9BpGDAP4cyAMIRPDiH2nZwMZgE
KeFmSGqMKiJU5+q0stgtZXSziOlRL143/W59AxDXVj6d4JInKUJ1OHVe6mU19XbIO13fO8eQziGm
21K/nfj6YwOTbZQgJvwoTpCt+njU21Mf4X/easBZmRPVHLiZRLTrEr+YQqxVk71j/d7LjLuN77Uw
YLNXhupr9TMVfL/ufum0LXYFmsGPtvnfH2ds10FPo23E4fIgwrrcbQ1wLBAK7NF79a2Y/65a/6h+
hJDRcOnpUIgYs43ilzqUroFdG5wNoPvcNF9jJa7qkOpnguqhWB7VT6hzEtWf5OE/JxXzTXXCuHlO
6qV4ifsRs7qgec5aY305dTgXnT+HsRpmOWfzj2A5MnSW6gVRqqguZYNMGxLLV0PQTIDFhvFqnQWr
x4yWjegbGQ4mTEdspd9kUr1YPFUZMliSAtz6kMS6xnY/X1cCv+5wZBD4o03crqUjSS0vX+KMMVN6
qR97GHMTFXDiZjr3Eli0LrgV/aS7z6JoOiBH+K6D9jhNsNnMNEn3Io827ujIo9OQjySzi4x/ZgB6
bDbmE93CVzlMJYS797jKIGzJjTqUD2ySgGWKFEEziROX0KQSgxoO4IpGvhUnPMuJWSYnKxbPiDFf
osVHrUNWvKTGAW4o8CcPT+pPGUhzVyuZmJKCtYiGTKKq98Pe8FoYLDYRQhOYSBgN1T71fhHJJLeN
M793UTPA1ABR6ynI90LFRkCfubMa79Vask9LeP7WlQ1ifpXbww5R32ane85j6qHFAWR3Tdgma2bP
sAfaOP3kTcI5zWrDajIV6I1TbMvIdNauWH9Z4W7fBk1nVrgXamFTlhemScJVKQYGwK7Adgwfk1rH
WbPTY4CkeAvGyu0NKDyX87XrcQRkRXUfMwMMtwqUmd6hoGhF/stu0nZHtuk5MEfOX/yp/Aqy1io+
0U/sdK2jYoLcP42NcdRLCCQz1fOtHmEVqN9FbQiGRuZZGDE+urHs/WJAtHQY2rd2rz+TowhLZha3
qMKhtkhBog4kRRVHDKy06HVWcpLa+Sg8sAORAHSb6PrwalkHHGMwsQXbMKnfBCHOB8utxN6chrNe
F/apbvRzEwBGzGNqbUdFZjpmdVkh/OJUVpzmqryqkIpt9HpE/zfs04nYOT0CyzYUDT0a6N6K6jmO
KFLXG933kinshbtrjMDZMRu435MvwZIxpAfRQvqJsm6psOCde3XL15rn0o872d6RF3d2rNOscVX7
wWdCB3Wj5mNkcObxnnSnEFrFedS9u6DS3pZo+pX6GHLSINuvLy0n9BdurqW7yRTJdrBjcdKprx2h
gpxtRCSTVT38phVUfaWHjpGHFZmbkoMJcZ8t6Ri2MZHbKffFqLtvBRmt23oEOO0LZz8E1C1L+hhV
5GCnM7/pZc6WVAGexD55sZQyY2SNzlLcO4jhlZLhIIhRLwVQczJ6Ggll0Z1lm0VImFLRc23Tdyeq
/I0E3XCJNdsLIxGHcfpFxVmR0z8TnS+qc8egFvJXP3QDciIZiwt9oINLYsn3/SiuVlL9gu/GUYMo
cJcQV9FH8tq3ycVws2+/uA8CSiNZNDbpZ6DO6lmIeu5trZxelW1wW7usAQZh6OZAE2Ho3SUwTqTJ
mbspQb1VKo+WkvT9pVMVobiqpMqK86HIY4B2enNH696g3vcKJCLdSHnUZVSDLbcSsE0SJDpxvpRG
2B2gugYKvSK9633ytKCLVtKgKeDlKD9uuYrHIn0TBol/6XZ1dRbnR4mCELIH4oYHuK/Nh6633pyM
Bk5oBx3KMR+qy+DKHdvBXs9cOJ+xz/eRByNQ9WLT4VuOrpNOukNDftWyoIsTFlWZehH8kWCrxntR
V7e2cJ7zBB2QUnmxdVA9QpYtnQAd4gEu1fzRwi/2Uan/UfzZKsxZBtZhXvTsWOgmwIrv4zmCp6VH
sxNihtMLvQcokupzpxj8zRr8s8zyG86Eq1VzL4gg+dTGhEnjkNpmn3n7YvR4nifyyns9dCI2/G4J
+kvb0YHq03sSt5+JgoGcASVPmjjNhshKqqEpfzEWMCLBO2ymeqInsfJtlsRs2THCSuLNfyMQsyBV
ideMgci0mKQ0KnA/dJvxOPYo9RlYFVxKzd/Xjnmx8+EH0aIp0CE3iDvwJtI1wywSlBFls6tk1e78
ynqu20DlXDAyqOqnjWug9KgypzgxoOnRqpxb5pq/6r790pnPtLMWagCBfSwduAQBdiEZbwkF/0sz
EqZ1l0Rmg6iODCs0PZ1KiY43THDjg1Q0U9/QPdi9vyeD9lhCzjVx+5bjcMiYQ7VtPDhtr/sWmf/y
Vzw1tj9F/a2NTwwNJoflnBPUuFspvyJ17xcTSb+SdbZK6cnwprBLDXCTekBQ0zaIRmJxU4ydq0j2
CfJmN8/ptyIFXb9+w1/znBsBYA39xjBz9wIEk59Zu0/cNz9Eo2EwIGdu5c6I1NrUVfDRjMvHOLEA
VRncpwwSFmGjjglhyw7/Lmj+ZybSqgo2XBoTi53HUnFO//W/M5EakwcNDWxH5hcairlfSVGYX9/P
RMgO+rwgDj2WLTCirUWAZsF21S5kPR+SwOm/SgP1joVvYmNXWiWZcjdUTXXVlJLRiymLosAjFYB/
OREeYIEGjs+EtJbYZfpv597PFh0Ofums6OnfBujIQBF4kuAKGtAfS8zn9u9v3PlnNJxKrlVvm9wr
g/ce/CMMChlXVdaZ7I60aceChWNajPvAQzyqsTXjULvP8aSSAhAy18TZSN+wNhwJzUWV8UDQyaEK
oFyp0N/NSuaToATYwSx9U4T8lK0qwJbgy5cDghN/3zt8eusuCsC2zREUDAXbmpmUz0ODpZUDIjVI
v1XZlKj7lOxx1gSL6/FXa68EDkIABUVyvlJlfY4NK7Za4UrXpCVKMEXqMj3mybn+I9PlsdGYkvrv
H5r1j1Cq9W7hjZqW6zNYLPjnh0a+Xe4NmtUetdRCAFdHLwscJeOVWMsUlzs1z50JLbaKKVd5BKzL
qbKB49TWQsNy8arAZQ3SXgeB91ea+1Ucs8qaloUV3nNJcDDS4px3LZ+cy02T6MkTMOnnXzWbbb0O
JjzuQoukxA3xmB6XvHkiT5BNNTk1FaMxAKXVE/jvb9/7//eM5bBo4MLwUTLa/wzqJkclN4M0bo+6
3pr7tMDT68dbL2GbKLUYfovYjFVMr5tMZGz9lEAH7mXN4lKmpRKBKzV5NEePDpOWLentWPyOi8tS
Vw6ntkZiuRYMk5yfJpQGldpUYru8zT6fjGD2lihKXtAAbkEDwfqj4eEd4YiwRK/SISdLkMzRVhQ1
fvhybHejh/8o9lFSZRMKj2I6ejoZ3Mu86pCy0cZN1NYn1yddnaRsGmwSNQ5Oap8qJcTyY2xSRgEN
ZAEfpbTgh6BB/Znf9AjtUTy/5kgTFq9lFrPaXaGragryXKIn54qbWRCi4wYAs08SJVb471eEqeHq
Of2/tgbPMjGtWBgziMzX/xGh6hCDWRfz2ByzijFtA8XqofOzKTSJdSzF+OAuLlMFO4+tVPZ3rivN
sBmSb/bkmlHIG5KiXmelqauVzkpIcSar8Z45SC4Dt/glLRXvjUnzL+Cv/i5KrXGymc7VDhIrsmH+
1Mflt5fGN7Rn+7HFRRwU337OwlFqzwAfbKiNCYeCqixvXH3bVt59Zve3pVSBLTLierifUuk4GX6T
7rQhSXfJXOxKT3uNuoSBCXU/PgbetOuW7kxgl77PB5OJbMI5C2N0zg5y1zwn5LKBJkk49GUop7so
GBq+g0UxGs0wLeVjC1Z3JDwup/BqyUavWh01OdrZsB6BGwtiOFjaMG9UN6XB96QL2MmCp5Rhq5zN
6lCgO9ZvJYhtCmokVaS5TfFdBPG+81mbHJsqcFVSrf9vUshZjfakD/G3wOWmZYRQmhjcVUEZl/XV
1WAwG0Fg0+qzUMKtxnNelqi5qL44rtMPL2tOQRW9slLeVGtKF21tZ4UNJUX3MQbOR6TXYe4Qi9AM
GKZJZD0AQ17kQsUVaNQISzWoLPZPJQyi4t/aZAPv0TB+28P0JMvybOqJS5OIhj7FZTouwe9ZxG9x
UxxXpWqX/Kzi/ksz1bESegjiWz2BJcIpSybV2NpuyLlTlgTGTu+rnZbTiaZSXBrXe8k1FLxK1aUq
zrZoTSUGKbaIyi9+kZz82CGX9q++rVd9hxh46PSyp49s5DFFQ+oDIngJUIcS0NkJtFPOuBxbcLpm
WzL6usYDrtn1S2+g55ctHkzVClPJ7lqEkfu2t56YJfgRqVXIW3hxvZNvqTQ/1gc8aeokdMT0lGQD
CoA6xgAjzWudMQIOnySmfICHGEYvZQS8H49Xx9JYbOh7iHXJDg49ua8xY43ZPzTPAW2R4ek/Jln9
qNPqOivfRAeV3NEeBy2bvx4VRJrb0YsGeB5GhrFtLBn8bbs7DeBkMIACFsp7Q8kfK41fzKZTko6X
Pv4J0q9p622bJGfDaNg94IwKyz/XLgr/rLPSc8OHbC9kTsVCfIzlspM+RrZ8hLiGGX/t88o498jT
mBiwHcc8vWbmeMJmOR4rMwDo8Zj6MS5DtMeQBmTBUJ9KDOwneuAc7CW5OvSWJy13MRZHOgSgP15w
9n45+Ww+5wzPZA7OhRG2L/WCiaXzXn3m/8DBkBDkdSBOKXpPPSnDxiOho+4EgGyX2nuRtOZ2NK1h
R4fuhznGir4vDm6nOdD/fRlWwaRQ0o5O1Ya465SwB5GmOHpEF63CoA5bz0w4PVdiNzlJdIeq7M7K
a7nPNXG3LKkbNpNuEeG73Jug5oeEtIfEEuJUdrNJkttynwg732GBuWq9UXO4etmWS35Y7EVH0PVR
z1KyeZPENzrt92TyXUcDY6hMw7pDkmbdeV77P1+pZABmQt9ppv60GAylRL52rHXLDBPXeiFEbrkL
ureRUZDgS0hRxlk6JRU8XxKrUfRdeqiSfEKvKLWzyTBJJA/TUUaLdk69zLtrlu/1H636zvoVjjpI
0MZGZitmQih9y0EA6N8viNePtu0FWKDJevKF9Z7KIL9M8cSgjaUM8RU7UFOzfmby2n1P/3OsxuUh
9rzsWGSFgXOkR25eSGbUa0yvr4aUGP3Kcc7JYF4R0TmH9SzXs7AITESV0X5XERqWqBIN4ocUSsWf
jW1EG7qtRsthBO5wMOM5OblFAb8j80sRZcHWSXk5vUrPQteZKFUAnBuQhzvLQMfbohA8++Wb7JHX
mU58yr3GPdeqCIkMInv9iWBjzGZPdtx1x9HxSbcBUsmpOyFapjdCmfdLSpyJaf62xizfZb3ZnG3Z
NecpMX5JxOn7cqr6c1JPPXnIZbxnaOUunwbj5NkCMgeU8DyaBBlmMbQha/FzFPtveYoRnDmfyFki
TEelu+0FPaRlZedxfnK6+UG0PC5JYFxNAhR9EBP0g1qbHafnWCzGnZ/eLZxAv8QCYIhgT0ROw4EE
1Lu4n7uDXrp0yVISf+ooq3sfEfy4QKJss5lEKBROdwjss1NWRWiPcS6AESpzPG1hjsmELLWSS2KS
CbMeI0bKy4gla9qaHkEWRZo8pCjEKVaAQGnGUoZ4QMa1xt2qAM5bnChV1aHM0sS2IQkQe2tyXC1c
5PqBAOfDd8zUY6Wru6yrllBlH/Lq30Xivtrl8rpWF8w/q0J4ssNoQufFXfsxxKgdfeg+lNzFzZ9Z
ppapC3XlZ3AYyYushFm00W6VRhfTlB4SDFWzw1SaJv+a45goI4UfmIW79SikoesaHkZMa6OrPaCP
2q9nuQqmFUS0ROV1SkJEjXdGYjwYtkRkQr2+9AH0V/uy1knNzPYxxuWB0K+EepbkG41hpErsbAB4
bx2xPKntc9WQY35B1d+w9vMuGGmX/Vgi0N+yzW+jkgbryM4p05uXRZY3pYdV6nPXQoGOsQkqcQpb
LAEpJsioWqoVNR/jOWTXp5R2OVI9Is0hvLuNqC47TIjkViTbWm5zWdxl4Iqbvud1OqTPOXG1G62X
tFZ8ZzXJLHGtb26rtn9I6Ny9dO8VYARlPh6MfnxZunQ4iZLxUKmV3DfFWO31dr96tlaBMGObSnL+
6EVJBUVGJnGWIaT8tuoYTUkLzlla9LdyWgiwcQkg6HC+ZpXyoAbmcdLkQ6MHL7GzwFWaV7pbvCHu
+OKg3C2L9HuRBc8qFFSvveRqrrLr4h1o5htTFOSm0+XOnOVVevZRzC5GE+e4NtCeUhv3rfeIWuJx
LFtrP7SouDqvORUrmqb8gIF2aqLmqqt49TKesUSQItVXd21Qh0thPRcK0KyVu4bg2mCjM8NvTHqK
FuvimOim6PSHFucLf6cjWOXsiYiRWyT26DLfS3LxQY3vrMjKIWRwUcXRnyFhZtl6RyyJBRZJGbnJ
zPqBInrcrGDLFNGfeEPx7jGMgamkH1jTTjH8Cr7ifAz1bMRJxEm3p7JHrmJPVE8ipi5igB9JKMuC
Rbe8tZq2bwvtfX2B2IkQ9PAUWGIiaMdpX5Rpx2Z9YLWV76r2XPGDiKEinXTiUNXnrWyec6hrTDLU
viWgTZbR1idadUkb4nD80ftRzNaD1Lr71EMFHTUonVvGzetMARwYfQw1yEcX6DXGmYxhpa5KkwKX
7J2X0WHAUTy96wZ6aNPjAelGLg+DzEx0CPygAfpMEJj3G3ALPf+oTGBlpa6Q+8cfSEAc3DS4dMqK
miorEoH6nJoNT7e2iBqHCLzk3h/i31p8X+E5B61+JfLju9aWHN1kfqiw74STV1GTj8t1FJxrxIhX
2COv29pD9Ugma8jqg9VlKnapFn8Zgs9QVals2Ayi927LKG/Hag4+9bL8NkzMAuq57YzkySXkfejq
P3mUnwwFgJQgv/h6CTaam98DyKmlznGi/q29nhyeYOk4RZKgMkH3US5VdLc09am0CDTpGIxKo3Ec
NR6dILKdUNMY/zJYmBt7aR+cBLWuNWXfKyLio3SItYhBaACBoQ3pvn5bS5jMNBjPfu7/JEPyAQxq
p+qlZOh3+uBHSmvFJ6DcflV8E46NQ7JnXmG7nHPlfv+7lsVc6LHKbsGU//Tj5A/TxiRodI2TuhcM
sGauMNlSc0Inj0ic5bDFNzHDhlojRbV1qKueBkd57loC/beD9PbKtKL6cdWSODPtNTUZL5InW4l+
Zq5mWgXlr8+snwzzwDCoHB5rf1Qn7NpxUmOeIdfDG4KX1Ti1OjAMdVORM/MqTKRJ2KlXAG7FrU1V
NXvk8hTdiPuGQAV0pTGWXwq/UuHM9ki+o8WDmgNEHvvJwGafM71P3YqrP0dXSYMR6i/ySJDSqq7D
Nv1t2jIK7dS4DnUvlf1gaDbe5yc3eOiX7lBWJuOF0J6c0tZAjOX6sDhpcZfOiWBree1tcr4G55zZ
8cmwTWdrtR6DQV0SpmyE/5h0tYdhcX90NXFLTLKB4+kGUG/r16xW2ZwedOyaaKM1CM/p1/CTkXJI
VPXRnvZ1gqRVJ210Z1uh2XEVV0esns7sRCLYYaedCibeGIJGvxzp9tZTsDNW3DGSn2S64k/n4dYm
+7GdBLsrK1JW0ixKG9e+B0CrtxQH+WjvZDRfjdlAgIHrgnmT4mTVurepZoxEmDXuVoPoGB9tp6c1
6kKsnpp4XAnOtck1CeSqLe/Sazk8O+h7U1afFiF/cbU8tCMP6uq6jTz4SkdO/d766oPpJdDaKexs
DGrpJOxTpjMTLXd/V9gg9l3pXWqBgHb2APLrWbdOFQMZqgTsQTdx+kbHNaZj7rX53rTfmHSrb8tx
wFiiEB8ntvH8tT75h5595wV4DxiA8t3M43eVa+g/PYapkkNAFNk1S1EJ+VRNlbIYrp7l1XmSLPLE
ivYS2PJzpdzmmb3O7+bPJTAumb48DYSEb5DCA4wFuVIpiFAG2ecKW+EUZV9N+i8vWh4ndNtj5b10
cnpjXhzzmtyXMRrum8o5+Kp/7YEqUI3h2VK5DhHz6XelcnkputmVmGU5+ZXG1XTyGkaNNL2kyoF8
0grBOTlVLfvduvOR+3xte9hj2My9ciCuT1duzXtbkoQlTKRL+asd81aqTJ6CHg1d1G0KVd4RimTu
1keuVIzMSmoooqgfvhjYVoGA6/LARLbCpnfvuLms7Jo6+m/R81xqWrIfXFZO8kJvsUKOfQ+tq85k
x/XE/Dz+0rIKqTKf8l9K2mjGDZIoV3mi+kW7RJrzvDK96zVEagFXnwE6N5D5Td2ceg9uovVeIJrY
WVSNVOmsTL2PXQ799WmaCCpSZLyma38Ge/joovEJOAzCIY+zMDmmLo9HDYCx3g1ak9a79blYMQQN
ggXKhwOCTzKIzPuhamZEm3m4MhcrgdU5PyO/e169RAHW5o2GqNFZMvLu/HgGSFzekklD0hAle0E9
DPbIuTK0BSN84WyhGjl8DgQlCxIt9CTCPcDzAZBIjIGCM6blEqsbsu7pnVUt3VvkKdCDnrRGXANm
LqI6FBejYPFtqZnSWEPxgNqbQmg6WmrH85F8YuUurqoesxgIURJdo/yCZEMo7EtVWgal5/opZ4n9
PlJ3+hOAz2rxMl69xSXGM9fhJVuNXYzkOqodI+rPsx1/K64vTdCnLPKhHrLDeixHsbpLDZOaNfKF
xv9baFiiGa1z53Plt6uxWI19Uqs+sB0zWdLDigFNqE5WvHmKDQSncBKKdUF/5m51qj0Y3Hqf4T2U
Y7fsFYWJ1AzOy+eylM0Ve/NHS3O7yOAV6wPEBVgGinrzPi+Sj/UZkoYx7r2pwbDiVbu4mnd+h8NE
ZdQoS5w7MRqt8OPraqT1lQFfuXk97XcBSIGLKTjgLaHMUE+mPxQ3gCN9oQ9eV4oeQtuYp11OoTRl
pvow3laKYykJJajd5zl57f84THrdTDZ7T+Q94Mu5CVpq8je58i0krxTFt+WJW1qO1zSYsVvGxsp/
MxNbWmiPV/+k5rOpmjU7Z9mKy6zCBEovF/t6Otj4ASqbvkHdrDOBwdtOoVOqbIEjS0Pioferq1DV
c6mKQrBK7K/Ko7jKRhyr3Bd2BmQsIbWRT+HWJP7Rq7YurqCdSCNg44y7Vj1Y0D53zmQ/MXOpRvgx
j3sbs/NY28zoq75XwQASe9zLogtHK+7CW9NoBory8pouPQVK7N7wwjCKtryx0n3owbxX7UyqvLV2
W14Tj+pYkd9q1cvqfofaX9AcxdZmnIrfCoMce2rI1cHN/vEWk6VDkgP3tZ9jDdbx+qg6vQb67fGJ
LpFzGl0/3a5vIRmY5BYQ2ierxEUX/rwyGELdm5Mfvay5Fjk2a/ZI1L9dfKzIBMhrvd/mjnljFCOk
OM9VWoGn+0wNnjSIM0l6Ef9PXgNtSG3iV41bzUUMjKfFxm1OCyE3sSF/zIUr6Xhp/nouS1Djj+3J
0tUwEnNbrMUKTqirED4+2uRbfaLq1RKroSNTjo7WJGddYdKlTcIq2NLGcfKLAEFeHFHsV5hfpzE1
QtGUv/sivVeV05JTolHb7ossxVVMBDU0ef2mG8AwjD5GVzKSprm8yx4DrgfQ4apCwjFtIv/j5byu
Ga3ypWcZgqYc/+QGH8s5IjIYWHzH6dLoQab/tcVT2Uy9R+vsg+UaJCw1LjBpNS1MPyAhF0sF3W5c
hir5ApgIekc5HBgF8keH8NCIMdmaAwtJ+Y10FHA38k69EYCn0IHZynDrkKeKloxxV0R7ocYYfrlZ
dlC3+7om5lnKy/XZfuVDmBFytAsPSokSbC0z9cRHyu/88issEH15yWzicX1fRHdwmoQ3am6oMPA1
ssBPnT191MMaVUDWZblNZlDeysEsVVJDrs9PYnkYOIB5N2VRWrtmiS+q9rI9+NA6Xh6mMY+2bdqg
4vNeZ9kyisd/XcGEFcfQ2pmJx4P5vIZjNMWM2jZvUXviBxpyllE/IFyxsby7hCGuVsKdw1z3g2v6
8b59WWy27jzHmVX6zIWrv2ebAKRcw3oqHec5gQHfCG05Th33gCAGE7H3YOyr/NirmJfSq+613iaD
xJ1/+uOf1aUeyRx5ScBnThj4zqdJder0kuDU9f2BrWDB1xWMptwqYUBHRwQMX2+LgYeoioAhE9Yh
K5Js1ynTCUsi7Xt4NBEq9l33QB8HtdWN9VvHkqyQlbICjzHqo6Qz8gJEf4iHv9cGmtz1Z8vq34Zx
srcm1ydnWvZhzViKoEs0WNuxt8JpnIg4lohvRxoMz83/5HV1mgudEtBdNranpL4KqEdd9jmn5U8z
YYmAnSOtc9FZ65BsmR7iDA2TTip3do2QayzccxrpM5I6+6lUio9iHB5kYy7wNemD7aPBahZ0cKUS
T9UxxbvDUwk4uyOl8xLPLuHRC+ibBCUNdaZKrpKLjqmPG9eJL2R5IgkIWI+j5Y9HYYs2B9eL8IiM
/cu6LuVHKXFjOA0pQI3H8Sam2/GEIuzKGZCjxEOJi5ZujmlPW+YEMm+v+Jgca1UxtMbwM+uYTppy
yl5zs0wIWQdJ7lbt5IoTW5N3UhcCRDocVGN6oWbruxVA4VJLqpL3NVwlzeW9Vg3Pat+UaNAB7vsz
CVXYyFULn8EOeQaPeRsXv6r+fV1C1/VMZLfUpSmwarSU9nsRpIcoBR9wh4m54k1z78G97mnzb1ri
7Iyyfkrkn8Hvf9YSXt3PuGaFScmWoqojpxoDppVfWluJk1ho1qgQivF6Q5of+OtNdXciDo5+Om4G
hDqWcAF54oNcLuaQqHiAFrwG/fLeroOzpkWH0si/1lCOUmOFKxU0jYdg0yjRRxz5L0FHBRZZVGA+
y7lCvzxCAVZNx7gkd6OffqA4BNybNivMWUP1bPETHoLBS49rMNSq9Bol4yrYB1bhgCL/chcRrR/n
f5A8URlFfbSxZf5nDRZi8iT0UmWF7MDvfWb/ydriVQUYqW1TrzJMGlXz3+ydyXLjyLZl/6XGhWuA
A3AAg5qwJyVREiUxmgmMoQih73t8fS1H3lc3MjIt0t4b1yBpSikkkGjcz9lnN9/donmARPl9GdfB
9ttPTflpdqmDcN0p8XZRvg2gnIoz1LewLRsmu6F6+Oq2eEWieVwGwAZpGGsAmpXleU94AT760P22
iDJYagM4763/otqncaS8J1QNfqqSm/WOcrCiOswUxa+zsgeZeGI959qPBRwWUsmJxx54quMmxd6s
sLnuRgMTPq9dONbKXKcP4Mkwn0NU1O16yG/r5SZlMNrjaCrXGTm7ahBPvAzsWXX2ubnh9TCAzNry
HpjwXnGVUC8cltpv6d0K7Rxl/nZ2mWmmMiIbG7J9UtQQHyFmmxg0QdGN9qOVYL4vPxmCJRm26bdQ
UWpDo956jWBESh1i1u7Fpac9RX35qTXcasN4Z+3J9gzXDCK8shJTXdqoLJHQ+1k4V39RTGmC3rEO
0AA/FbxeNK+NBed6aW9a5TS2jFG7Tny3rZwYDvt7ao8oCpWdhOpsFDoasQPmDX4M5uggS6RlS/mx
o+SzigpiQQ2Je/dx6vSHsMCnvzfpzyy7OuHWyTKaOzf1QMQZ1DSBrkZV0QsBLmmotJw5+lI9xjUN
RaY+aKgqgLZ71PAjzvKtP2J/7BrN8+Lflcxs15G7gzfv0gEKvPsYt24l1HBSf0OeZR9X6QnhtGBk
tS7JpDWEfFXo+Fw433OtvilHK9UzMvh4Q9NyIAfsSXmKFJF9PwN6ACJTM44W01PvBdvSz6gI0WGy
krPcsa48ZbP+ungfpurte9r9qONmXyVoiBvlRoeTSLb3TWi6zR0g5m1BWYgmY4FsZhrR+q0A50d4
qiJ2InOjTuE0JyVvub+4isxTFL7JAAUSDK2WmebXVF+m6guFUjWey5M7K3c91YMt2BMYxcmkekmt
7N1U+Kk6y245P2Sle3JKxnWzfM+GCpkMFF09+5iU55FjfRfR+Kwuj0n+yS5kvElbzDBAch9yNQgj
z5nZVA71IdfUqi5I+NjQGeOpHwtKtBGVxqpSlZU6zUtFrOD0pb8eiWpmiMzUQ/3rCXc42OKUzEsH
2GKvgPI4uZvUQqF2cDRHSYvzXjfGkCTKGFM2Tek2QbZNbWtn9MN0DV/RJX+xVbSRVksKbnxqOBOz
KrVdBd/jdfkoR/RqiuU5dzCu68q9LDtJD8sHuyOdUp75flxSiXCLfpEYFmZzdrL8AM82lqjuIcm7
L2qtWfZ+25/PJsSjLTxRa9opK7YOOs5KBNGHjw/GytajO6PE2zDKy89t8TKZ9uviIKWKXmnOX9Pc
u0OBp+wHTdztg+BTe9ab8Eupmd/LZ2uXWIW9qUsuqKoqls1Gc1GDTtMOSqTrq1JVDRTEucEsYWX1
/THOhyMyqUco+tdm8MYV6vrXfLiEGZNkJBGvlRAmg8SYpSv5utS3Wm5pa4z9o8Z+K2oCAhfUwTAA
A2wbZaMIzD9YkP/f0fgfHY1ty/yJcbX5NV704dY0t/ewa34wx/yzrfHym/+2NZbev7ALdsHYLJyI
pXLN/S9XY/NfNusnJEvHFJbgX/wnZFT8i2heOmqJJziOuiY/+q+QUeNfwnQ9T4eSqgyPsUn+b4SM
/upq7MKQ0T1IiIaNq+hfjG89c8Kqo9TKg14P58IiDhlrWScszZ3mFtxmLjLyn07S33gV/90Rha5b
JnQ1E+rDL6TaNLdyax4p0MmNw69gNbvlm5BoOugGBj/s/oGW+SsFTn1ADuSZugU70XKV8+/77UIu
bPN//pfxvwMMVZmmJOXBSHdYFEKkd6ZrOSc3Wc3X33+yvzkULGFhkRsr+XSCNNmfD4VlsEElNZcH
hTYkafKhOKuRuVV45e+P9KtdMR+KI9muZTjcA3+5aq1E9hzabH2+Nnhbz2W5aEJwuIScx384fwb3
/J84hOpY0iAd2fFsvLcN9al/PoElNi5FyKcykxo5nqlf3arelK68QxgALbLSe1qso1G3iHinasdc
5GwGxDaL/OH3n/pXgu3yToQgsNkzDWm5v5xfB3KYRvZkicZP2+mJ/yA7JZUer4Y2XSHtXxrL+eFj
LvL7wy6f8GcW5XJcU0ogZwGv1/7lDGiGXZiOUXALaQmzhfYonB6m83Cp2vHCdBpKRHAf5/M1diva
TS261VbNpAEbvsiqQSFd+RrL5PV/8rYsE1d0x7EkKrU/XxhZF51I0RQfWqsBEkrtg3Q4WmsODIHc
9ju1HII7vhHTVCkIvC3S5ynJKixV+xfXxjiaOpksq9vv39jfXiaowCxP1AYsL39+X3MX490Gf/wA
26DGylqgQu36zTRRFg4WTwRDVke0X0pRVP+wthi/kpCXS/XTsdXPf7pZXSLvew32/YHK/hEzHuoP
MHICflES1eN11Nm/9Xg8DFJ+i6K3vPbbf7hb/m4RwHD+/336X67KkGQhKkDewRzSMaB5vsoxvi0G
2jFLwu9PtdCNv55t8qldl/sSxyAhFgrwT5+48DPbzRDPHwq93EHBuJNMcwZdTbp1sBkLEx2kr33K
lBGv0tUU4gWeusPFrs1D6/WwHvTpzuV3pnS683zuHVPzTuPg7cpGv5ZBhNqoP+NDfrHM7lLE2EIX
n1RZ5UXxTRoweJt+vM7pzkP/WQb7TmYZDh/8HfXvO6lcHCmFh2JfTObLNKGlLUAQGvcechMxZdyg
JJfAF0WxszK7cz7X5ATZBveKDQLUw5/jgRr74WJZ8tgLJqVGSG5MRHYGzRtXNH9Y0H/NYq5UTbeh
GZ+iCj+hwDz5xXgssI1HMQP9M8mfWmccmJVAU8uyzlSg3zGrgsPkm7smnq9tpR+s5nvSxbfU0e8S
E3/p3tvRvsNGHPqt8OIP1SKq7lndT8LjFsZIx6RqfDbt5t1VS7E6M3qCxjwUza4cwJBG8a45eNbp
ilwdRnvhOA/YEfmrgc9ljPIAJ+U1bTt4l8jKOJ/L4tHK8Q6XHdr8uiTCd8puBse0ak6QYMUbPEa+
wzRdjIjaW+9ug8aHc+cOrhYpSX0bMiPgPhha8kULg9Fw5nBZCgJAp6yAJ8YCpk6/b1PzJ8lWFNqr
jRk53O7sA3fInVfDaHCCBwGjC4pcho0lqTF+X76TNrCyRj6qNrD04Et17aP+HHs/RrdECeIO13Bg
nxAzJgMe62LpnarQeIQCQG6TxTvx3fl5NFEhsQl7bn/xEBJnGZTBpOf3vcbbPifK/RSz55tncwpy
v2IM/r3qxztLT2/qEPlMpQxHlTa526njRVP1tYHG4WnpDUnZna3OFMXPeSyx4En0K56OGwVLJQX+
OXF26x3YIeZ4rch6WQGNuUXwbBaE/jCqvsQ4xEKh4J4KbKKugu45yQr+uNnAx8H0hwGDn9Ei3vc5
lmeeG95ZMq0gQkzXmXe0zsN2V5WRtm6qWAmNYUZO1aMM+h9uxOGEycWqpTftq+Rc/MiMrfFkO1gj
tbk88VzdL+/egZm7Go3+ovbduCKdLropsRRWC7cBEukwWfdeCxA7MsbDq9kkbYZeglt5UJuzqcsz
ZNUaR67sEBtcm4jdfo/1KdZh/dWs43LX1EVzTOLpzYjy+h6iJxYPadjxgvqQwbBfl7tK90fuD1PA
74ofl9sRstBHrB7cWTUr6Gk+myJ4dtqc9AGHQy9LiTLDHCTcypRnpTiw3DLNGK5myD6FTSHyHR/L
WQ29RVD4YPBeeGt76ggrKXg4vWQ/TS/NTE24LFu92upDNc0cuYXKwCKuLJVwp6YrAsxiA3tFf2ey
0eOCos90s0x5L+suwXS+KInlQVrMrDnA8iN5c+rkplXWoYrarzakpYlnoOd2MQLYLRrkYx0KsCR9
CqN+SuDRRTQInG/ul3/gEafFFJED9Fc6uwR6D28LIzJOucmhDI7isw9tas084/Ctrd0JVxIAI+h6
zoypvYVwuR7v9DrSiLLzH3SEeStv1rr9oB9sr9+OtQP+a0bjbiBThPwCcg3tekR90RWbaRRXyHA8
XbIo+UPVSrbdBBzLk/4HK8/AhqdsyY8EcdsUJHRv/IfZDux7OAvMs8Det4BvbmENJ2zM4YqEw8k0
q6PTsoo2pdomCwR3GoyundS1V54tFDpSucHR1Yq2eYBhg3FomGO1X1ovIIFQXseSZPYyfsOKCo1l
bmVbL+XEpQb5WxrPVYqJOiL86boQ75YbcileZBd/qO1Az9IP1CUHTefUsMS1LeaFU6t/r3z9JQ5z
pAHG8+B7dxMjGQD0AhN+l2yL5RJNLX4l2X7MsLJTN3+XDTgCn0yFgWkRN1Qe5zfDSCas+gB5GnDb
qUJZa3Nbh2NfbDFU+dGB/WztQiJO8abjAG/W8Mx8FwEZrVIMowFRfOYpQf1WdZyRoIl2LqyK1tOc
TV0Z32TX2Bt/JtLV8JIWjJDJhozR1UDzJPkl0PZYZTJ1GRlf2kKD2YCoNCpnnDlGGSJoD07OwJuH
Oc4K47ebHgI/ru1zsSmJQxMTwcIz5g2IrKZNZbgtbGHvGOW5uQrhhDCgD9c8yIJBWfGQl5JpVE/Z
7k4/KrfFGpl1a2LPBOL6IXXAuaziJPUJph+pGa47dyx3ps3BehbzKiasj1yULYolBtvq2hUpz1A/
oxC1rug7H8eR26XNamzdPHHDsxlyvh5pEJArWP1M3MKUy+44xo1fPAuLUX2O+ZJlAWQuNRH28u9e
bNMkeaihJg2n2QRyW5nChyls4ptsZm1MsE1IgNgTdqqW9bswXnc/iMYdcdZbFwh9VrFVXPJWXvNR
hWn73cucQ9hQa7ktz7NuR2sbA9Z1MJifnRw7jWUJsjt0+rGRbcMS0oMjGCaV72VjX0Gnf6Qjj63p
6m/O4OibOY8JUJixjCwiD4yOCA/eDLGYOAvdV7QHzACyE41muzGtAHsZwO6263BVFfamDXLsuMoI
B/u228gY9a/Fvkh4piwOasLnCAIDPQqDjmcZodVo33d5FK7yF9G6/UteMYsRAPRidt+nbHg2HHf4
FgfuOkzkKWA49JW8CN3ZNa02vMaFdd/3Znmg+Y428RB9dpueIHAvHu41l3jLKPX3ZhHfiarfV9go
PATViME/1qvrVgTWxkrDaa0k8jAIwKGQXO9zbatHxtWDLSSBHddiTN8itlIcKSBEQG+aKqJcPT3d
69VcbbmhI1z/82jfZG4B7UbTNzKqps0kpi3RGsc6NB+QCb7kg8T65+vSk1vc9tDvtm3nKMs7g1yL
EU8L8z6PGLvVtniCGpJvjKJ4TCQCCFtzDyWe90x8idVMw2wbTe7ViKbiiIHcpkraeR1k3ZNuMH+z
HXJ0RBPcWVl1V1ldtesk3AzZTv0WFgP2M1X7XRvkucvx/RhFu4twk9mPZXZnQ9vioUguHq7/dnYl
uRlPHVUyoBSnetUbHCWhdMCjklvCpl2m0eGH7by3I9uH3g3GDoormRLFY20amFxZ+TrS6mJtxBvd
pd7qR+uzpTE3mwJWckJUKLQCGpPKbHn0Jc//5BEjmiWwRotw75gc0MMOCY2prXx+2AJ60SE/Ix5o
HTvcl9PW9mqUh5OHymGKSvh/3SaoEx0LrgLMUCImweHLPoSQWQZnqu5D6JrYn3bsSOOum5p+73r1
I/P1hNFPOW3y1toYbeJsG2eyqWP7L03EkzbPQ483WU0Z5aab3I1QQApUN25JHqoT1gflIaOmbVUz
qFBTXDCGDuNeDVOjmh2G0E5/2shSR/HABAv5qLc1NP8bsxhuJ8WTsdTRZdvuWxsvSFvCZKjxbvX6
dL/sdLlZ0GSiGseUEwnJGFjHuUaVE4ATsJx5ez/PL6KyxH5GHB+5gXnoPBjD7Ap7CBd4MYrwwYOe
A3vhLfXJbJ/65ltaaf5uCmDREnqCeRbJskQQYTmOIl30O3xgKYraKNhbCG3dVr66ThLt6N7kzo/6
Bzk1bx42aeuJbIhVGClrBCztdEFtMHfuwR0DCsScMt3oTFzUuAlgAlK8G6Lf952H+SZGH65nXJHS
YQM0UaZrlMl2pGIXyvSmNsw/0CUkEMR4JhH1TwwgvOJZhw1mfULsCYMWtpFURUHizD2zdtKdtYr9
XVBnSZ3ODMd6HK5YBKPQQ8hE2ZqE5jYoJ2WX+Slt0WT4dDNx35a7Gk7R6EkGcQ72B8bIOzW5QIOG
fEyO6+WczKb7WuTFE2vSp8INzkup28a0mVgZjauGCCWBzzSxCu3FwFFJ/GgnPjdswJtX7lWljDDo
mqeYXgiG4DLX+32k1+Qra19s1g4WQX814iqwnU3EwfxHZAiOyzXToZqhZw/ZFfMl/1FLMfDwcr5V
DnBpsqrbCUq7OqfQUKkJBiOGA6x5t67vQ3dr0Zjuyoj4GIvhf291/H2qCwaiLBskO/goz30HqR4B
QbA5uIyxarY6hbV06iyELhOSLnLe/Cb+ht8QNhs1AatmchMW53+YydbO6NOw0YtPFVesVaEiKR3J
XuSc3CJ9cvrxjGL8JXPlGSuuj9KCmhu3296tzoWvHjF7vtrs0+syqqBclg2WBNULvr/ZdsDAotRx
dCWSM90ZLhZ5pEfcmT2MdcfKdgERQls/gq9gQcenv3QIlUGAtqChxItiIarOLK7NmN0tJVWbP0Oy
JVSY5gsOFH6ODQlsMxuqaktl630VLUbwEdcUas9yhwZdk6xqb76Ls3Tjlj7Oc7Cnl7fdubinFwYh
6wbdAgLPgzD1RwxQio0kL5SJsWKkSeclSj2VIQAFNusvZuYNqyw0DoE5XMxhuotqiuPO4cRT2dOg
YbjJINLzsHrs+ktSUfdkaXAKsuJBFkQg2FjlIvK5LtegU3NczKhJnVDvQa2reaF6C9Uf6+H0yYK2
0mVdgX9YBLXP94yVY8KgWbpkM4X34mhn3abUkjpg9cxzSKYBN5d6E6IpNp5qbXOZPahiivMET1o1
q2U833X2mxOjP9KK6ZQLcS8rnonGnp7hP987znSXJu2jAIaYjJmYS34zyfkX6k8r/MMOepy83iyy
C8puws6deyQ3wycPSM8U8lB07tdShcaVxnhv4BDFuDO6mapFHwJKMv/TAr8tb95Qe05pcb+KDKAi
ZpPC1uyjlflmKPhNLcnAeb3uCPKs+l1kww03fBLJs4+cZmWMyOyM59GIJBDM+IDGp1tr9qPWQzwm
ikotGB1DtJRgRJ3VxhnhvEdmzU3K6dEqGh03be4pNCiC6fU6l8qqelnQ5Cpgpavtr5orAc8E7WVi
TXdqX4Z8S5hL/qPueaZVU98XlOydwbQC14R7CyJKi7HvuvXxwKsCd0uJ4W1bOmHuYEXbMCOm03tD
x9tFPbWzQscYOH7HXM1eL/e8a1boBZcHbeeOJ0IUviYjDYhaaHGeivrvddVjqtPt1FUN5+4gC/s2
puEtNt4Rb5DyIBN44DnLjPY4wRwlI2jazBEfW0EQfcPTE4zjxXZeky58x915zkFVaikCdvWj37Fk
wGtkXfafx3n8rD6m1BSmzKJYtvJsu4CZDl75C3DZNYJuEivOPH4TPB2VBKgYkMdt8eIMN8tswGwZ
/Pot/BjfN6HgGPO10lCnlumlIqlhHkgWC3n8sdmnuQ/zI+Jkbb3QJQ2oZMiFT7EO6NXnnycZE0uf
0ncowMcOYFVZoBpy4F2HjXZk1LM3KBIddWsvL3j/AE6tIkXJqvSIvKMpPMhUnkc1om4qBkwMLLZy
GJ8cmU7bBVgIX1MbmwSi+5p1NXDjBRENeOtlJJlxgxtQPAWx36oS6Dryek0bnD0B9chw8lkQD9PD
AbXuzn0qdj3YibRVb81dKTB4g0y5hzNEt77AZ8RWeGaC55//MEBzmRpWdY+TEws+Jh9xrIdvgIfb
qiYFpvNhKxgUfpmRfW5742F5HlrSS2pZ09njtb+FMb3Bt/27PRPLk1QTR07aXTASquh+MqU4uO3M
Lb48fvAATB+7gqXV9uHBYMd1MsAY+4KebRoRv2Jg5Kv2nv2+r4IPGbBw2+m87QbaIthax3roLumA
4V0pMPIF/F9NhhUgJxkJZFGNJCjs0mkFCipLR1aGvER01Wbuhihjn6cMUofCSDONXTcCdMttPGDp
VuOQ1UAGVG85qv6+xCG4DbkgdsotWc2ChRTkLmOKHkblgfZUQ2lLjDlb6L6ChAj9Aj+1aopeGlnh
MHQcTPQudZJq+OLCHTWL5xD/MiwgkVr7zVnE/O2K5bWP39oAdVbfsMSkNnkcdW+cl94znyWSMjfc
pA2nqHWyt7qd7ocYRtTkd9o6bTMy5mzn5hgZFcM5MK2zNWYfC0qjaXzomqSUqsT9V2InjpeHvrZD
tjaUB39sdpSKpBiScx/ZtMaejUFYHFOeokhzQtgGnoLkMp904jB2f7gJLW8N3QtHSixIFSBWllA7
a5Nzl3hwtAj1GtA9PRVxRn49S8ninlZ6zJBCI/9kjfKjGzHhdEmGKkAR0FpCVX7KJraQeAZRmovP
zdw+lhqtt18kNFGpzYLK9obNMl5SqPqXnhmzeyBntbclkjK6deSPCqdgGDsURwqaEjYPJkk3qO2K
R1CGFcNqgjibblMH3g7fsZh/AmvJ6rKbcmtxpx3u4N3D8iw3mqBHLefHpZpbPiil17QpbYu1mSYP
ZDbz1EU3W/6ope37QETPAUzlxi2/eQwY92n1YEz6F2JFwBsYAvgBThoRqh2T+HcgB5yFoDmtpUV1
PVTHIg8wg+CuH5NLlWBKrJEgsuEO2Tf59AWdG8WdE51n73lwoLmXod/emSl9aCsFmRoPDXspS2kN
ISzPTjEf7WSNR90taQrq6btvOp80AtZ2tOd7O8DkzPKmDhJl9rmsEE2XMNnxKVXspUkRorMcalP1
Trii3BEVikvjEQ3NlzlwHfxa6XX9toFNGJTHPHEwm5Vxv8HADEl4JB5Gve9eJj17y5IefqFN2pai
T2rebrbHCyFa2tYBvltHOgFxBBnC3Sq0+oo95Dzap8LH7qeYTRTUZhrjp2fdYSm36UbR7fS+OvdJ
Oqy0tC93icBPSSJuhkPaqSjitNmlBmVD3I2PDcZE96Rpr8IeFjCJAYBKvt8fgnh4rTtTHrMIdRHl
Nu3RDZoL+bHum42+y85geTWl9rUtPIWRBvFhLknqLPXkEzw7RNuQnu4NzFQgjeVPBHQGBjbn+kVW
XbtbNOhZI9tTol5wpqtgm6ELESqUQ734Bi/dF6wkjBP3gvz3i104pzaeKP91TwPoQOuw66fyOa1I
AVleJJ6ABM8gZAqC4tgEJX8+zR/xJgu2U68RVoqSMzTww69D8GKpTB2MKmhBCFntfEiGG1kgam7S
9L3RNXHqMv1LXjJQgN5ubDMcTVbFQHj68hIl/hevnrytMCv7NLrhzy/L92Kkz9uwSr5FJJRMaTEd
OZvWiYRN67R89cv/mmFn7gObQOACdx3L6sat9DC21PJYP/3npRyCFECxjLd95QPhVGPUwB5Czu4T
oqz13QG7LUy5w2qospXDKmBG90lgvqDnw7Dc63ajOY5bPYzuFzeL5aVTlhR1o54rAP/tf34Q+xwo
TUA0DM00TssLcL/446tO2enATuInzqCwSV1YPK1R9eRpOsO9Ur80iaFfCmx7dkkONBj68hhCF79P
RPRmyrq6t1qcRwctyg4aqVQnrtKlaIN1RvLgiy7re348nqVBzIKZpPHRS7EYcaM8WpMTi9F/XpvP
tqGJ5yjUy62MMQXyPKiPrWE3O4uKQMkjPBT36Lm4odT/ArRXiCSD9fJ/42AbWxB+jZAMMgG6jrcT
DFN5mc2svOD37ACNg1Ms3yOxlvKjk0+W9jiSUfeMWglQDBIZvEdLL9LHaDPSGio/qrAH3Z+txGIj
wjWk6TQJ/K2+tPPwuzEGMB2VCUiuPEGWr3p1FX76ni6bXR9Yn5Feh0gq/W4zCOeLppOFM3pJdYfT
RHCXYXsCiezUq5flq7EPXwDO5lVTsoM7jT6eApl+xAzatwljw9PyreVFT7x//29ZYzhJ0HWKbCIj
+Ik5gwCTPNkhbgTGc9Jzl4uiRRiSWufp2Wv9nmkTL+40vbMdWSvpzP4LnpvFUL/YUAP9upgO5AVs
hXqKHfV0tpOn71EF3FdZE3D7IQLQ8nYH4o7m1+A7IhDU/7a+bcez09WJ8oPEBrrGWiFiqdmElapP
6+3UGtiIqUcc/QNes21JalykYzgVYRcYd6c+kYSNENTQnlK10BR+sY+SztubmPkaOCH6IdawSHV0
esp9Oopz6MZbRoni4Le70kncHdxsLCYNHI9k7+GPwZ+Suo1uI3Mfu7gN8T805nU0j8Smzhp0RZm/
VzgFn6a91em8BavuTsRrdqxrmOBQEvKl7loE2rhBvAWKGNe5HyEknXXrtHy1vJBo/e//jexS7DLP
ZefsjsSOoG/Lq/4USouDDOG/v1q+ZwdvpDbMR9BjwkH9EXg8jGZ0wUiQVwJx4Rayu4XXc/MVocmd
HTls0VP/VIbR5zSsGsjA9SYs6+lgBO2bSByu/LgKp0lHPGumAA9DcO9H7kngb7Ym5La8Lz0bkE4G
R4uWh+QOVIOl/s13rX3s3DWxfgiL8atXldfZbj8lIxWjQcD5QF1K5yvi0yQo4YPJfLNjJPNdVMes
JOGjnoNhYFwA7mF91UUNTtA33yuK8rZOuz3E4XL7YWIwHBnYpA2Dax/DScit4UAjQ0PjSqfcFAka
P89pPsd29q2R7jcaE1wJkcfZXfCNDNLbZNXQ/ptLHtgs67PNPGTcBVp4VB9AF8OeFF+XR2IM8QJW
Oqd4orhF405hJNDcYjUJyLIu+2AXsSDjisXahue9YTrnNGS1q+XXKDW/1DN/pCbs2h3Z5oYOS8sQ
qNGws08BMWbMNNxX4QXf0Pp8QyAA7vUcJRL6Z0AFZ9u03zNO2qgl72fzNFeCYZxg3iuzemfPymhi
asU9EXCfWYUeEj3E98lgPAXfdi+67klUJaL9sZsOc9quslqztgTmIayP2OBm5AXM4vpV/YyD5bCl
mq3vZwkCzijqA/XA+AfKY2kdGZb4HfMxQtUIpPFr79S4nDJTtkZo8szrfK8VZFseMr9+NvQeWS3t
04LoxV7woaAgTHdoqHQQFjcjClz4ZDoo6xZ7uNYemZ62rtjkwBCtTwNprm0aHaHRt1gxnnuNUz+h
WtqaMrlFnv5iUiyCHdIzkzq3johkdXtwASj5VI1QCTpgoTRKb6JytdXBqrzT7/k2lqKY/YkK5ul0
BdCaPKaCpmH9wi9q5jmwugb4SnkT5hO9Smno4dbAjH1kRuKU2TcqPRJQqpTtLAOfUFCTx0Ctg+nu
hTG+Y1TdABT42WaqM1hOZQDMaCnF33AMVHorJY+ChZvzGEumzDbNZefTb0MCH/rpQ5rcBF1MTag7
h6iwYYSD9hSxNHZN9QV3gdtIvttaGxR0kO4wJJ8o+eNN1mn3cOO3vz8phiJ0/eWkwCE1HMtW/Mdf
eXkBVk0ukMihzoxrB52oTmhZ1VuKSC41nLt5OAQeydgjsujfH1v8zbENXQoOakCAInjqz4Svxurt
DKg/PZRq4p359F8cyAivNjCDJuxzIaaLhC0yjcbVdcTRw5RddWGMRS++R05NDRWcOoKRcovHjXcc
LSCf379L+RdSGIaqumN7rqt7psnQ8M/vMq/xsCcZltvG5V2GLQ2i2zTDimWYZhKlDQQXgxgEicAO
wftNUcaqIflQZI4o4ipmuMnCyHB3BR0xXIObqXo5N4X96RT5DYHjDWOnD+6JnSUoyoI4xBAworh9
WiiIga76dgUHtpV1rj7HE5bBY0BTuPA0aBNQRRdy46R4Yvc08iJJy33MhhvM4x0u+RzMDElD6RnF
jXX6MMYWLlFIzTO7vxBg9AMXm8cvnkwvqmED57nJerikdaOUGJ+EAhkjWR3tnPoWy8CZ0WNtTi/p
GB5+f64N8y/kWE62bQjUDg7ukH8hrJZjVGgu0Aca/QThk25t4ajS/Sq+Sa1WMqtRrKisPILR9Cvs
0BAUoEs9G721Iwa0YDsAUXYdAqe0tGzwVouGQ9Nr+1Tt3NMAnjNnqYMWMQA/qb3+YvkMgEujuJ8b
L9v1+vyRzVrP4oaDtqwm3AzUNQlBLMwgXGfhLWg0iHAGeDXKnJsaKOYRIFk8sPaTF0KCMiniZkbV
JQBEzVgcSgf0DZihQCe1lmyh27h9GkIGUwk5YYi208/OTEfMTPuWCawdEEGty4mVp/Yd/E4cqkL1
8zDlZZm3dtqPNB7KHZiDZrQIcvP2HYGPmjJkmaBSQACDnUKo57dOMI7MTH1PvgIjL8ww86An1810
1GgkwvEu198o9MCrQHwsoLlE1PcaIBccBj617bWXBWsvteJsOckxLLUfhVD+RRgYbQrf/mL0lHu+
NTMYSWiwdHhlTdCsa8a9ZD4Pey0ThDfHVbljXBJjy1Qey5sw4+k0QJtaJ6l9tfkhE4JTUAzfrCEk
AyPf+Vb3QC7tsVQkAeKRuAU8ecB382uggjHVW62OQRH+0Ibxgvth/zjJFBMiZWnXd+PV9G3IGmhu
kqGtTwiC3v7hdv2bHcXAAMnQUQLYHmG/f14agg6OiaU1ycFUH1ntBg7fo4bzvmvtXe7ENK2ovWDk
RPjlqeGdGpgViklnKRpV1ab/wN/9K+PbMzHaETbPEWbGQvzylohUG2QZGdEhJfGozOInyuejgr7T
Af1qPR19xTgrhv6qqFfoqm++Xn0yXfsfzs3fLO6mB99aIJGwoET+Sj3vog77/LyIDq2KLho7niq0
vTGJiTBb2jVM8feaVq2f7XdZM38JoJw3Ct+Qij8Gn2LdkFeKg5X7qnfRq7DCaQsS5uMwPv4DE9f7
C03es3TWHBjynmGY1q88XApsizH4EB7GJPY3OPHgPRpt9L6J0f4INcymrZ9TbHhsLhsOhneh8IeT
o1v1VvCLANT3UxIN2y5ysy38CWctFBoVYQ3rmla0AWc1MTWGmFd03hWBLoQHfchoHnOCacrea45D
Mr5lU1zgKgErVmRY/PmJtfE027t69EJCv4j6RUvSertg4oEWsfvU80Ek5gakz9v2A8Ba+qm02+SQ
VjkxOl0U7ngs1i3MyjeZCSKLvbMMp/nB6+dVNDG30Ey85q1SnuKax8bEaA5VmYF1p6d9qssmxZSn
B1z19M9TCllXMw8Kc1yoojmYmutpryEDXILWV6EIn3rJgjzn+Qt236yaZjYRnaMdPd1+wgz3wy70
bi/Ngx+n9YGsAQDtYoz/L3tnsiM3sm3ZXynUnBc00sxIDmrifR8enZqYEJJCYt/3/PpajHzAy1Q+
ZKLmhQsEJF2lwsOdNJ5m77VJdq7DtZ6rS+WV5VM6wVDUCadVNrXjoY6in+0QFX9UH//fGvVv1iiB
kOFP59zfrVHRD079b/lfXFF//Ef/5Ypyrf9IYXmOkJ5WrmXaVNL/ZYvyzP9Ik9tIkcJCcy01kvcc
mm74f/63dP8jXI9MDu3Z2mRUw6v4b1uU9pRpO4sphuPLUf8vtiixfJM/F7Xo92k3pI0P3sVqbX5k
A/xJV1+B3mkZnoqz4Yvntq6Kqz/3TGJtBWLE+z6KsT4BNA4pmVpzW1gLVL6awrM3s6lYfteJwj1l
qfc4ESPySCDkl6qYh/PH7xTELaQEYbYjueCHJBUD8vNjYRjyEjLcWs+iJAKSycDJGvS2Yx18DhKt
SMWlUTAW5fqkMnGwq7x6Gsf+a5kmGg4bGbcQOB8suodXP2bNZIxmc7IcFxX8kD3wXt9RiI1PuaNR
dWqfFYtn1qgOu8wnZG88KBTrD9Ji0+ibewYzwaNQH9aNHF8k0aosMwYqu7Y6ZNzSOzvsTZ6OIn8G
thCygHFh8i0ALlQ97L0cWz7OHLz40fW99y3jOYsVlWtjPo4MSs6RMnjR1Q9dBMOzk8lhP5NxsInJ
UV5yzd8C00Qz1HFGObHqVzLTNdUt0FsrNCCnNJq8F7N/zoLygL7Bu7gdyNo0TDKyLqFU8PGx5yLj
4OZORNIKv4H5IeLwwjjmYQEX1GSPHUVr9DeCN3Yl4Tc/J9EBHxsa79mdAbVaANN7HPGrJonNh8Ly
9ebDbxn16OWDqOkvutXPGvjS3iKghwJe5A95gRELTvJlbCcOqIhE+4Zt8oIc6RTT+YK/fgO32htB
fWfxDuPVwGURA/eziA9Y89OxpAj0nShM/xyq4NEdzOSaOQSK+LCk4GPuJ221N2Tc49awUSAYg1KP
SG335HrH17A13tJpjrdt61Vnf3LZ+1WfgqwtzqIHwMHQ9GmovGGtHIBFU5+45xFEDaI++qPeDZqD
awlid61kTXaDuDfeOKwRcqElI0x7Ndlc2+XwL63171WHRYeIPY8jgb2DUhQefy2E3KZD6FzP9XnQ
VJXQyjUP7v4CV72gHIuujdmFR2VHzy1ZwEeArF8lgaqbEFAdGwmkHX86sO5/tK//K++yOyHxLVZA
S1jLd/xTX8srkqZYmlqskdrjJPjrKzIY5ZRGVwRnLwiHY5pkJC6xslmn5UCpmMmjySiDe7JJ1m6n
3zJhGo9+qc416SeVZ9efwaLptV+JbZtm7p10GEaHmR+8DXK4aFp43NDDV4fPDZRfHLx4PxivTRsJ
EuzcE2GwFjgAV2RQ6z2BLP42btSqY1e67lv+i6IIr+zSN1UB9ajt+A8DXfabYImng9U4QN5T3Uo6
NI6t6uYHZyJpuMsO5TQ5x6pHppiXDyKVGk4z2ghTtKA36mC8SfPY2n723aCu2pi+4ew1CeC1nOOX
oGsvkwids+MTOeaaPcPlRNhHKfQ1MURwpc5NCL1FpEvYb3vNahSskwELJZie3JrcMpzOiRXLSwEA
RluGvM+1vw99EZKkOJBP7PWbNi6tF3MNlQ5HA07vowiGp7G04gPdDlllMUlcMhyPwnAgbQ6/Mt9u
98xgX0WtubkjWIYkffWbxgtvxItyGztmcWZndQHtg44v+5plbbCNhpy0rdRrN6yMv3n048SFznqf
dN1nh2ipDb5x7H5DtSkzLz1CXAxWTskGIWxDcqCamYDG7EwCHMOoAA1indj9Y05uIxXokZdUHOAw
1VsWxOyPG7JGq2G8jKSgb+GIItTpqu4QO2Jlif4drCBpcjHKCzIN1kIEcmtlzrQ2DYfAk7g4U1oe
XKdpMMi4m6ZXoEWXTS17i69UpOaeWBYgJoHWe8kGeNO2s7FWBgDTkjUiojbukVoZh9lE9dP402dy
FHC8TPGu7SX+RVq3AlWsl7HIsMgKZHWSemj5Wxb3tBlSntkLvPAzPcyO/yyZjW9jic4RmiWJglg4
UlCZtw+Y38JPcDzXpGZvmTR6koDuj/Az61NfTYh0uDvAu/rOzqkhhbCBWFuF1xLubR4K1/YuyneQ
BcTJLh4QZrhp5sC88bCLqeihFp6xat3XioXEMfWmmNLY/6Y8AByBF0D2E+GeblgDqHo2OlrslJjW
q1wwBJmXPAGWDTVCydwrvL039iUGi5o83s7tAXhU26KErdGK8ckFOeUYPAH8BijkxOQ+l2N+NCSL
67FUz/Yo5APmyVLM9rGxcXdVVkm+EfLWJPJfaA8+QYjIVoad7xm/RtsqLorLhG0WwjnUkvGeSuQt
U5LfSnSCG98yva2fR5+gMeA40wRl8yhONnEMEM4JGVc0E8aoEitOsZg6wibrVkYf5fvF8jOBmlu3
LkyuLIedCgx6U421eiakoT6g9sF5lD5SkzTbXJi0A1HFcnQava3bFK9BP32XZVcfpB3cY2ayqxap
zn6R7oxs3PYVcV1M5clAXE6eaq7fQhPYM7nhy6i6/tTn3msD7GolyhnzRQ74dFjeh6JWZxORJIgv
ElXSmVw2/8XpvjAuITVV3FvT8CiBRsQIXdCifEEuAwtlS9rVAXFLdClCzFlhSiwxQLgf4FLlzf6R
zVZBzZBtOtAHUolfQ5RxLaLfUE34HqEX2XrLzZj7/j3U9YGM6IjcsIUKGYXrjzOuTGCq1SCFmS7b
l3Ls2/PU0uuOyP0zAfJEDvVbMQzxwVgyEXEs1Gb7VmZFtaldiRhuyRQkDmKfTMxYvQkwV7zcuZac
WG/oeVsOeND8IWdr/qQQGZCQ2wBdGdWtHXIHkhh/ObMj6F9hcXOc+lQ2FFQ1s+5Dj2oJ0nf5SOzR
OpBzfSknaFMVAH2U5YFGi9j+hBXW3LKuIzayMw4+CGm/Fu4dsZ53d90JhWAwgL8bgN30dneZuk3F
a4MLtfSKFRsKcqdhENrJk56Msyyn5pwGlLBFFB5br5zWDuqxheaHCFN7L35q60OOGAIFpHNhAIE2
xoJBbsSbPMitK+RkdkxzyF4mNFiQufExc3Hf5cmgdlPn/BoG7r8QYPNGupF57nP7JxCn+EAKDHAs
AYtLe4GzUwN/g6rEh5mh8lMaEIdpd8F74iX5Y5UwLydG8Kvpy/hU290j+TOMRzhMbnWqrHME9RN5
SisudA/HVI7q2JpoXBsGZNAzmXKhISzyG+6U+NiweLAzgjlTy98OciIvUGLIYuf1zZg7+KYa40s3
O8HdCbzrhCbjaKa6uSzLHAbMLQ+jhzwcSYsmYWMzmRiBqk4SH4y6dJ1nE1YiUd4GM6yuUB4knMLh
W9dC2UMy3mz7Ja0UrCxyVrclIkZ4O7cfYvxSCaTkHgpig5Jkk7khDwgJMQR7CT+bwc0ojUodnbqG
8BkzF8whl1yMeHj8yOn8+N2QGM0aRFm051HDRpxH7HNqhQdF4suhUkukZE6MSBaMK64xIrp6znIR
jEfSDvxHBm7KNPe26/qfSdYhS6ZHEN+O5oNpIsKbSV/dzsrFHMvOuMcusAXZDXSwwWpBIPjrVL+V
7IS2xXLARstR2wXgW/WszLXHrXQU3fTFzubwYrl+j2VGEApkITyMm2SDVoRHfI33JAyf2tb9Sfhh
cU4sQ7w06EI6j6oppaSlbqnfRQyH3HXErbTFCy8nPuRJ9HMEk8j8QB3tJOQTHHW2J6XmtSkFoj/Z
LrNov90PFfLofvnYI7Q5NzSQn5KhKzccRSYDGPTh3q2tjOPi15R28isyMdOE4bQ3uVaZfrI5C0PU
nAkPg1n8YM+OXt+t9gzItwY3GTfhhhc6okDhzZ1irGpObjzx6EJhLNBumneTY/cgZ2YjGYEjiFPI
jScF6StRkPUZLNTjHFb5U1nD3meRJ7dFRuhNWpJPr7zxKTKtZiuYttzslI1BYmjMAkG9Y6dov2Im
2nrgqSKvaO84aJAwaQI2w0Vg8vGly833Io7560ZIA1YH0zlsCQvss3PcefDc+BfW1sw2ryW/Buqz
v+gaeu8w4kvak1fDMEgrwo0+Gsg6cuYn1FFRpHA9geo5ltFMqPWMDzmiGtyw220YMtlyEdGPh3D2
sRu4VnDo/fYhrVEElkNLPDiMjpVVQtTMJt0eGLD/9H3traHnD/xVVFM6COUReAALCGITvKgrv35c
lRlmg3s/hJfEVA9eWZX3sFrkpaMqd5Yav4d0SITfEH0GddhCDUPlXcqpZONffbbo7hZSM7veRpVk
bRRi3edafuOV8fJaSFkBNT3BBEm2j/sJ3Wg6hbvZZnS3HP2QEDEcdMsCx0rwmg+aNrTchOPg89yy
i3OR2/PGyct274fFcqXPB8/Ivvum19zQO3bgkG+1e5zMpNraCaU5K5Yn24hiZBLpOTC8H2NnmSdC
c38izvxOiytZqlbOAeSPwMDhbuOSTelYx6QzYcTYedDE3oYZIDUpUesALiEPOW5l/lzv6xZHh/Y7
gQ4QfU+lmPkF1tHue3HpO+u7mKhyAumt7QmaV1fiemSxM7OdwDPjRJiw+1DiYjCprZQLPrIAuQzA
00JCAgrTl6Cf5IALs2l6/6LeFsbjbcjFE9PtkwHzDBhhHuxMgCGpKopPqojGtZ+TTT3Xjo2dEFdB
urUfC8CGh4mYg32BTAMlCFtxA/6GrJG3ZhVjfsoPnhX26QdIL/OW9gHAe6/Sm1xztlvdfIygQ+Jl
CL5WmUueQWs9t+6E1KdaaIqDc7F5s7Y0+BZ2+QAu8SKnIo+RbbyUv/hUolNVJmKTLVCyoD7KWQw7
QlHtldU0xVGF2WNXxZ/8qNBrq0dCHuvlLvA0MkLBAeBl1XefdJSL6rAQNNI5C0zWt/bQgzi9pgOI
U/DDNtwdoyFB2LoWnQ9Ha3C++ePsPCrfynADLjtNS5lXk5p7l1TU1oG8twUg6Kipw62quL3tLJKf
qHKf0wmQnlUfx7y9UQMkF1cNmEubh0nYIZLFZLqbDHKEA6QZr4u9DnNkMVyb9P/pVWV1eR4USQ6Z
N55VJdVVJOAIPqq53PJRlcXBNfUdc6c0nQMOtnbVUrtvM9OGwDw13sXEujbErjh/fJlBWqJGf/BD
/L91bKFabou16xTmQec0tbE1vCcWdxLOa5gI1FYEMxlPQ94V54HN4Z6Ur+JKGiiDL8Bb1AoMb7ya
wTgFzxEnRX+uC+mufTcpOKd0eI7GODp//KoS2cbvYex7siXxHW0yGu+iulChuQdbiIcoMuMn5pP5
AxszOjQOgnUQ4x2w+DM8C90324+TO/dKQgJuWG/sjuaxtJKdgxrloUKadfGJ+bZWvRipRclNO1Pq
J+cc3SNQ6Riivjn7pxooENFVbeNSosc/4GFLAJN59sQAVBzE1Imt1RoB65R1VKEQlrn/1e9aLMXh
cmfl2tvILnbhydJG9E41rmVtGS9Dkn+m0u0QOE2o0jPUslyS65Q0uC3UgelBZHO9OKEihEpEMyXM
HgLAgk8GWcyYKhN7bUKNRpgszm5oZQ/DMvQyRvvWj4DIiKMO9lEXRC8BKpETzlr0pZEZvnBKz5ep
CN4BNkXOs1k5znNYseczRI7Kb1I1IbKttecxHj8WU7KOSO06m0VKp1JzNk7xZlHgvSFmDXmYKaBo
ui/2SAGte+f6zz0dOwI+j2wpLHpo4AvjCJH2+PFDQwzeFQEKwKm2rli3xPXjWmmFONINYwy3ynuJ
dXj1MYQsoUaeZ0YZG+lb777uyQsXbkpKVv8w+9vJzAeS3BiWzElzEvFYryJiqKiXnXjDMJAyuIGG
WL3OTj1faqYB19rQTz5IBmi4YiULw4Ts5slLdW3bn/EcEo8ycCzBlsO2bVg8eOss3teUXhsVRc65
UH4NOuLYKS+4AnSAC50lF8eKMc+5YH3HbiRKwEVSUwb8SCIiu9Ar+KQat3nBtMweY0zaQ1PPNwSD
2JxTf7iyEvPX0qqim9FgMktRgV9tMy43JtyBDYyMTK4iZL1ktj2RsuleEinrQ8qBztMWxkE4i595
5pXnZkhJoYpok9JeGHsfEm4ee4R6ja3P2HUKVwNb5PPHF1lY7X4ehmfVW865X+IziFXsDh8FCIl3
pzmos03TjKgvBdDYeRZH1r0B+e9mulkc8HuqFDuLBVF8w8/Sy59GpzoPuWHD+S2+BTbbvIjZ+Nbi
CbXzWhdjYnBoGHoAzrPdo6GY/QDycbi6+2gnbVWxELphQGuATVSvdQn8SAzea55dLVS/6MDi4Jbl
QlyVgVFzNJwDjwwLWT8naJU07h3MfUy96z52DtZsD3LKxZvB5bqRfa7q8qEOVXEeq+aLXQKWdL3h
+rFO/nCcgtE+SVW8+Blc7KWRLJqMvrHDJeIy0GkamlsjK1BGtjk6RH78hhyaVaGLb1Ez/yxwD+68
5rMB8nAGQ3W07ejqB2a1m3CLQIIe53Uc63k/F6DAp7QjYKs4fZhlP+AS9tgfS8O0L4XRP7Z5GF1V
kH8JI2Og8vS+qaXFy9I17FvxMuY9dqeIZEemGrX2N1Dx51N+btTATCGmV5eVxbzJ56LNFjC5ZJzd
sarZcdCgJecYh2rVYqSOWN87pCHt6eOsnYsufgOIettRKb/GCPuQUYYrXdgmEU9IaJsyZ51fFoA2
l8+f0m3CokSAkpblZ6Nv8z28GFqhtI93CNapm+1PCEvahylLbz1T0IvnuHT3gXWZU9YL0Cbltkwb
+zrl7o68KrknREfSVDDIrBPFzASXLiIEbGg8Kx/Y/Q4JSCbeRxJAanO8Nzk3ulGXuAF0u4Em+muw
dHVtOJmaziVol0knLgaUe6E5qFMGOEe6WXxglkQExMBBWHcOR6VNuFmd1xtD5XhBXEizvc+gsozs
Fz3Qzoylk29iAzJ40DnVGiQArptwT5swYI1HzKaSuD5EEy9uKtBTe/2p8XPehYApJpVOdNragqjg
obe/uIk532qpn8jlqpnnBZ9UCFs3BYwLuInpXouQGoaR/55gP6Af5pllZvWBMETsm6oaV37OmGvF
sB3+dezw3NWMl1wmw7+cXFQXIw2MZ9LDd5p0oz+GKZ1ffWHt8VSOSb+d+7Q/oFwjSXHxKOk8PmWf
cDrKI1T0YWXXlFZSF+92HZ2mCa90Z9Nd5AbxDapqIbWH8NsQvy5TUOSigY8srRD3iSBvfFNkolLN
oM1t5pWjGdtoyXyH+XsHqYIs3a4c8q2h35IBEXVTcO6gjs4foUvvglKdqLzkjqjAfmv22YDfnFFQ
LGS+RZ+OFO5b2PbDm9eql4KTY85ZRMX+1YYfAC8m2OCawGRLtBltpii/utaAudDLh20ObmrT96QG
RNZLWwrvGMg2Oo8dig1/mPWJ6/TLyDgrYgr6Mbm3ua4dWVU3u42eGk2j7c2sIlraXK+wwnUY+d4n
0oxudTLTO/hwBPp6MM5dAWD2YyLR2ZzhTky15cbIBK2UFN+B/Rfc0Thq9MExY4QBWK0u7gxVBk92
dOilTa5lT+HH8cWMS4fPyGuIaKhsjO4+6QLa7sLnZoIqPQxEaSlRkt+0fEEcfEWK32KQpGgJrfHR
KRpj56WozS0uHXjFOMhdv8VLLJqY1+1W5xikxTITwPLl6eSo+K3hWdnFW77k2viki8JZtVgv1gJG
y62ovF0XclS3LepyQbBSY/+C6Wcfcqd/A6riMs2QdE+VM2+HluTutAmcM2PSuz/I/DQS13lp0AGZ
Uxmc5li/mUZQ7YuijJkejP5jM0Sfef5/L6rWewbIisQY/+NGUlEekpl4PqY26QsqAQKUYoJU43wZ
H3nWvmRvSvAQL7R2evtzOLc/kobmm6pInKxYBxuJl3k/Jt1AdFa+ytyOYK9WNDzHdbaV9VRt4rHI
XmYzO1WWmx1bAz9fO3bsf31WrCDk1Ssl0KHHR7Md+h6kdGr617irmc9Y0Yl/2V53nju/NEsiV+yx
NsAjdkDd5N7bOHury2EXuqb1Usn3xjXR6gWOeZ/j6uINUbqrrChDqGEXazkwBbPn9lWr3N/Zdcmw
Qwz2WVjFq+lyOXv2zEazg9gbjPOXFAjx1lZfbLgcPFKHknVtBj19GDFTTxQoXp/tM5aBJxPhTcxc
07ageRQt60i2tJfZk/dA81aTrjd+RnL6y09m2kGmbhe3H3cmR+mXvLSegpjZTZKXpIsNPFj4iIx9
VEbNHXQ9JYq6cHeIaxwhPPb9FpJxTlU7RyB504XcAij+aQw8iNm9GeyQZxPmMiJsjePwi9FOOGhR
Hm5EmqKjbGzj1KdOzTCOU9JrqTB1DnR69Kvya4mOEtLdTKL18v/yzGQvaq4ZY+YXbRTAm1k+rsuZ
fkIuQZ/29NBlNGlxV+wrNd3Bz/RHVOPWtUctGetpuHMfRntuddBXOBCAkHavfvitMiZESsKXCAoZ
mtATIbdnwnqVamJO7VHLdyTbrhyYAZ9V8T6FQcyurWAITh4fZ0QVnoMurHj2Z+N5BIkNvcF9pH1j
CMsKcK4nzLPZLK+5bsEh+TFi9djgbnRMZzPWxJ4gS2Jlg3AommMKkqpuHoYssy+m+EXS3x9r7SSm
wveS7sVvo/rZHT6jt71r3PJkUTkzITDujz5tmX5H5DiiXWqfR+ycZ4Y5d2Oa34cub58Ce8sA39so
WSEAn6ER9yL+hUuJVN3K/pZb5osOtIci0kt2m1EieJw8g9CHYArW7Wg/QAbatchd91EcPMSqe5YW
fGSajy1+b2T9XOZaG+9+0MhNaIiElTCtRKXoyY3m2tLb8l42O2EcENo5p7Hh9glNcaa/IY7LwC5S
4GNz86zZwx+q/f7RSeIWCQCMg6nP3oUpAnYP62WVosU87ETujhuRmW+tQWnO8t1dj/HETR/1rA+M
NGMm3iELRJGblm9GGZHtzI58J5N1XCpvpYfqYmZASsNQe9ePXwWBcUngPB8hKHREBqd2f0Df8WUI
XIwcTAmUvcDzqzBgtc+Xj199fDHmxjz1lnHIxzq4BXmGzKwN3yvbxkfbpFV4K/3h2BT9hEBl+bNu
+bOhAePfSp4TbFvREWotcKA4hH4uIQO3jy9o2oJdhx7njz/z50ns6pYNiSPH+GYGbnyj9J+PQZDd
McPHt//+849fCRPozdzXxCs4O8hPjFO60o1PShcXQvPo0IrqJw9yjtjKmZYaMlm3xARv4n40d/z7
zjroO4TRDIQ3FTxgZiyJecIu+mZNcIbgdVVrE215byRLanFebKy5qrdiYQSSYTdv4RTj5UJL95ww
mryQPrwRpvek9RwQTRHFB4sTwW+Z9zGLv2e8s2uDQ7Bx01uUMyGzff020HmtyiJ6BaL5Kx+iTzZC
Pjr/E/PklqXERPNcMcppJxvZcsT4vZZnMbJayewWq1h7coqM9fTwnudfte6/CZZ/XVCLw1DtLYH7
MnU+p0KxVgubXR3oizcxLKa3o2rTHZnzefDUsEdNFAEogVfF65nJ2Yqkj8bxUPzhApgMD8ewCtdF
Yn4Dc9WswrdOfHfYF9FJSRyKI7m8FZF2og8Ar8UJwHPCf2QPYinvUgioscrQmVhiNfYHKYvxQdb4
RqT+Oov0NDkutj6RIalwncdUp6x4y/qm5n5H24oSE0oLszXpZ6yjyU/1/TJczH/NNlTdo89InEA/
H4ts2t2Mw4iy+7OtSgfdCvVBTNGIX4w5XpteyOiqFw3D1xzXiTnlDcduRbA27ptoVhBs+DfNdOkK
m0NiEEOWF9/TXgH5UvBC+pk0KMPXkI62vA61sUUyrpwJNs33ZCSjHDXvUkiTk+UJLdaDlzC22bG1
oh7OQPJbHSnu7PNocuz3efBhJ8gltF09eyX26zl6J/ZRO8t9UZvhGjQOifKl82OGKoqdIkn3oYu0
vQTbmPmP7I4rVM/EGJnJWO107Z8tG3RfF3jbRrrTGvnNhJ9cvbisiTynZcSDIZXsBfXTS0CNOmxN
G4LlosbGztIhGgU/d8gCe9rYfr4nyLFdT0NTbM2uPfG3n4ce6xZs3bMVE1zb5E1N3yWfQ2zGS8ik
uS3jnhEoSKVR1Z+tItmPaojWPDt+Ksc8ULbvrIRMx6FNjpzwDOPDHaJZPgFyqbfZXCESVdUum9XO
RbS6tw3n0XMGNgoBLqse9GfQB+WWPhNDo33vaqaP0s83NsTLralahFfRT2eBwjRQp1hWgvkc403n
NcGm9U1M7E69t1T+gDtybetRs6XP3F2bmG8sJb/yvkblgz0aXOBIn9cFBLSt2bKg74wtW2ueMQVj
lLIhECfAK1MYfD4+koht5xNlYCXNMWybAz0nMfaBYglTMrRPegtSHin2BoaYYYrvDWhRnn9KrEti
czZM0HjgWAu31m7qZ21RNjf9LidjettHBXtD2WzyBvbinCFMAvRZD0HNgp54jHLkURE41QW8FegA
yHW4sIkiwRxRabFBU7eNkDdtY7dcg5B+LNxYrn0oDuvZwL8RsdaZOkNyEBLmqXPmW56wb6xDsfKJ
GScNauzV4Jnf25QoZjK0CdWuUxbCeNGM8h3Br73OSob2M7x4wgFeC886pBmzlBoQ5YaF+zM+pHwF
LqeQP7IgZbsyfUPZ9C3hRFs5RNYTbjoeQSro3eCbb9XEyIcJxoqwyk/wy8KV85J1AtsDgnr4TQfH
aa9FxqrW1wziQMNiVio2aqk35aDaY6R7nKQU8aY7JPu+fKuRvKyHFtJSNTfP0xAR4pOjpCyANaqI
D1Wbeieb5Ehj9zmOk+8iBCShOIzzetp60RDuTdd7mcYzKXZfLU6iDUyTEUyLfDIZ14cuw2Xp0vlG
yRfcJSEMK+tHWQSfFkpj7GG5ipORQr2Y3zIv++n0TUkiLTBb9xiU9ddMkxoP8olVw3wpamA1DIcY
RtTjpstateuN/i4aoCqx4UdgXczvmR+3m5R8I5qPAlqffkcd8BYU/XDUrfurn72fcA7EtkqN3VC7
5r9Yij60738VpzmOzf8+bE82zqK/itOqIrPJmCgJGkswYU7u51KX2CDIu12HAyEQFqwNxhIWwTKd
v01SbHiJcU1o9DfYhKOtBBKBWFKH+4Dq6J+1c+I3xr9F1IGjFLpejcjXkd5vEGzpz6ETsks44VGz
j/Uy/tJeRHJgKLeM6Jnnp97Vs4kKZqIF44Hg5d0crTPNYtYQ1GXD7NOiZOJCwoi5t6anf3mBi0/v
93dPO7w83AUcheZv0r4eVF/XeIF/krR5AaYaqokcofscAejkhQO0GUZAY2wcP1ClqSZLyC5u//wy
/qYx5m1yTBN7KGJj0OS/fYYCK6ERID08oaZhSTEnwCUJjMvUW6EpOtPlwyxhYPpFmv6LvHH5p//6
BmBFc/lkXNsUiKV/U1tWgeeUqIMhLSwr6YZ1YRxF7lYNeHjmJRU9IFEFhQzstH/+ma3ls//tOwvF
+cmVa2qpfvfCCbeICzJcFCuoqHpA9nVqB2Pj+Y04tEG0nwbgKaIZX/LZ/QUrtyZ8+Y6Zn2ovwz64
WPeyMSWlDPvBpc5H8Ppzd07jur8qVXzLNEU8Wod/k6f+7irjkuadck3XsWzJJfO7PHXKGPl4VMbw
ZGvmK8Z8GhYFQcHSYZPYsr/bYs2moD4g0JOQOta+NadwYVmh+1U/7VAlxoNVXKA7nh0DAmndNdMB
m9Rj2ZbtuQNk0NXo9xzb2LM3RkQ+v2eDCw+4iVk4sJpYZQguLhjY0co5es0oOkY9QVIoq2ny1Czx
8s+f1N+vTldpGjLXdByLJeNvpsUil5XJO61PHXPjVcMNvDLtalv13ZfGphKMagbAwok/1zoxd//8
vf8uveV7O0J59CTKQhL819Mt9a0B9XujTwL2Uj6PzQ6RJm4Ux984y9j0n7/b348rVzmecJXS2I3+
5sHSrW1VqCX1KbKMn0NRvtY4rj6m+4nIYGX5P//5+1nL8fLbPQA11DbxRHFZMRP464+XVFnF5KNQ
p8T3nW1kxCBr671oZE4o2jLsWFYEETGX68B4Kss6R+Zl87QtXIaAy3q0giB9tIPy6UM0mpVevM5t
uqoB61GhCCPiwJrbQD0ETXWihvb+5fiw/n6AulpxfPGGSZtf/fYBAUPzJzIN5SmMDQdiPOP7uKnv
onOD0+h440EI44vNIkx7vFwEVR1pziMztkWOOLgoREowPn4XrVI5eawz9BXs9icrKoOXOX/1VTXv
//lN/x8uZ88iOETwtvO8//099yxYEXOprBOjBgb8im2HcknBQgF4FH5ByumSUcEoPMjM8z9/a/E/
nHlcyY62GUCT1fH789BheMv3zqzTB7K0yudpJVyUOz20C2GzzffrfrqK1iXOM27ZdS2a2no0xxUa
v/5frvbf/drLUYZBRrpkBylMh/byav9kbenNCHSgp8WJBFnOq0U9NC+anzvXX7ify1e6cm446kPD
MYp/ubM/jHB/vfY9XDoKQZ3Dwubvx8pCyjTz0DyVpvmVmWCJcsSevih3n9np0xyxgrYVCVeZv6xw
zBjkcLo4/kP95kSQOlJDfK+Fc5i7Qj309onJPZyQutzU8wL5gLq0i1hcPoxS3EHHE/Dpy1PgdeIM
z6Q/KYWX3urNfatyvcJYONP4t+IWRMHWZs6ywjCidhm8NzS3Gn56kXqbWGZP/f9l78yW3dS2bPtF
nEtdZNzIBwmEhLQkrdLFC2Fv29TVpObrb4O189jH+9zcke8ZjlCAlmrDZM4xem9d645945RnmhKr
j9SYCUAPGcHIukc1Cy0P/1kMNi5vmaY7QuFappSfUzl6AtvcHiAi6KdRCY8RLAQOFDexoukSparp
j6vBNKol6E7D/HkataMExneUiuxJrJhRJrWXdhgX+mIOzc6WFVXay0SR2oNNLH3+3EXZvW9jhdVZ
qfzN4fJvLth4pFmykrujsoDYBrNfDpcSDloyS6ERRKNun5fM8FEafE3j1n4cOvlsR8gwshnNADx3
vOxGt4LWX/qJrGR5ETSXKbJGDbpitc99KLfUCdAy0ixZc9gb4xWkBZyOflH/5oMbfz3jCclilMXO
6tia/bslM8oHZCvMAYNNJmqgMVmk+UcfRcbXohCfbWkOSFK3HrJlCbE+5fSky/7eOSTYsnpQXpDQ
AMqkkYfy4RICf6b6rKEeFBN8ckk7ZRHGSzN9i+hWeQNdPh+zM5ajml5DS1tLcT5qKZSjnSIVOmQy
OvkmMvVAmer7NrPqWPdfSDgudQZGZ1K9XE2oIdNbBlOtPU4SvZBc/CHwj57dKSdLAthrf2yo4Ilx
Btn22dZqTCkFGYTosPh+zO41fuFbEU4QnnGDHasOnZehjp/+Zkj7ze/KIAJswcAdx4DKSbx5d385
KuSmjZfB5hKW20eHYs+1tbrGQ86Gv8hZ3e4dvk1lVY1mlV5B6yKrd4oRRWQOKTEi+5vRXfnLJZWM
r3V8xULE2Kb//nmapKVxKeYFHLoxnqwWSYVleVMli2uiU0noHrOurPZWje4RzNQhXlCqlxaNN+jM
7aVPlPhvZrp/HfX5SLiaNJzdDlfL3ydQ9qKiyaZ4GKhxoiEzhWVIvSIktgCigkJ5RkVeZ5ny/EC9
fz6ZOR57eVDPgDa0v0klUv4y318/C1pjRdbWyavx25hf4M4B4CvPgREpK4vHKE9t1/gJbUAANfyn
haqK9JW+p9uZkuJaPZ9NGutblOWQzJriTl8/5Dm97jasdllMJul5mZbPf3Nc/fXqZDKhWBclmJtY
IPy+NIOcm0xmbY2BJCBT4p2UT0UkX1DHwqmk7XikAAtQEc3/LQydo+T4TcWp7SRFfJGSJ20BrjFa
xmscCXECY9iT7m4Xl3weH+LDhND3qW6mYjWPXwH/1s+MEMWZjiWGo7H21J5huMra2p31THhL5XwK
S9LEF+SfBBiFB0nuCnRWdem4cYkg3Eh1ioursDpuQtgPtoGy0Gx9DaW+3lrGyWg0QMhzYXmd2rRE
b0TV2YgpbaNMOwC/tfy+hb06KFZJkinDSs8s9bBUZeISMDDfOKdLqpJjQG00RN5I/EYFZO88abSF
t5u6m7vDMFe6vy1AKhp6qF+17rLglsQdUpq3BUChO3hFb6mvysx0Ps2iVzARn/KWJW6U5J6kd8oJ
B+cPIaMHGbSF2PhSPEQxTFmz753bNoimFA3Psj08z03/Sa4WvBGSN6K0uiSK9NSqYPmjCS2FpUcP
Uf2Bhn+K54D0bxPK1LaSTkLxYypRsKcO2U41V4J9uUTKVckTrnFFeGx1Y/qbOcdfD35DYaWP39gx
NDgs62rjl7EqKXHIoOZqgyTTWK2Bnlvn0PXo2XiADxDR6YvM//Oz31A47XWLZEdO2N/nm10kq90w
xSKwM4AhxH4/5P3gnFOpzKEfmom72JrfdUBGVlVWgZnnXa9g9KZ9+e9PKvW3BQ40AqZaKldCzGCG
/JdzqsT6oTTC0GlNSy+NZZcXTiIuwQYFW2S/PvYN/WTG4YOk97O7+jUWbPon+IvOW5pJh1iMtMrs
8SFJyq9MRCgcq4QeIHScpIK5k0Mrf4kfNdp/boUymwAwUFVZ61XTpP7dSE+A478un3S+i6mZpsZ3
AbnADPZf/z/1nE6ljmg7iKcmcW0pVoKlMOSggEBW7LZ9LItKsG1lZb5v6zk5jVa4BCn5B5S+1007
RPK0y+0iP8ya9Aacegm2m4RZPBL3iYmnMKAWcb9BJhbdp4qZQdMtgUpCc9N0HRgopOi93GhulmGg
uPUzoIyFZkpqakFipABb4nr656aMMkUCAUYqRKUFaWzPnmG2PwpnliBALhPX97bfk71FFntB1gOh
BAOypVwrjrqRHVMSqYMh1cMgR64d2jVfewLh362bM2YhGhJBud5sWw5odtCZpcwt7mQmq5r8WBod
ZhmRPoMtxi0dkn7GWjQ/Tqbuq7aMzGaKn5ueixajGIq55qXoCoTGpPjSslp8K36Ni8jwrQY7G70E
9OKSmexUEb9szsx3+xV6QSx3hBwYE36gfqYtU+d6cwdlrsBRCbUChqIOiq8TJBxp2LRAW1QRIDGw
qBNaEpXmxlOqDMpLGfdui5bFm8KMVkFOg1WZdXF28AQRIM3uXNj2xSqIiBkNKP46KJ51HJ3H+q6n
cNrqCLJfrnfxscMotn1KeuAPJb33Ewi6ZC9bpfHcQad0nYyjgeULnXkkQq5Jas1F0qr+kiJ+YnFR
I7lXgdSIjlpTVw73MGzklzSSHT9COyx0J3zG87/PGs4hWWo0rkttLbkx+B3UfvpDBNP21qQIZis4
yHtIK+Zps+tw2ZJ20UjrShIDYgpiwDDpYZfHrXXkGIwAjMWIVzWp9ONJsF5oWU47RlQd2vYPvLNH
2M/Ky6hDCM+aSMIDSkl+royCaEplVTsZFyNDeQa9L/ZBRaY+zi0iNzrWT04DSywLzRcEY6qXoq7x
qwI/ZAYMv7MTif5P9EaN6IbVijKUoh/tPFZOaqEfIxb7aNQX1QNUHczJuKf1kZWN8rEsjDe9LD7a
bYSwtI/xleKKP6m9OEgkrx21SMHKB7bVlLH41zGuPjGoHxDOMncuc90bhU7ofeyNvGnai+nOx9x1
Jvb49wqlnCE7tAWkUVTqGMmeNmPqvMpyp8Z5UdF30YShlmkw9buUU3+rFKBIpURGhD0iryIV8QNK
2MYfbA6jzV0corC96/C391JiJn+I+IscLabvtErujzH6vlnOIa6DxsbWynIdlwHH66I+LihjXkY0
4oDy8xhxErt50z9g5FEYbWUT3QjVBasHbLyAzb8nglm/NkDsIhciPbaNfHEMqTxqA75neFRo9jD8
eTphALiwQ+0JvQBvvwh4m7nlygAzU/Ia9rpp57uUK+/ezmh5Vid9NutnyAzRvhZNT/NEz/faQoe1
zFf9EdZbUldIQ8NyioAgP+pR5SAaitZL7xwhtpWRQIr4QrEkhvPIKNTKnBDk00sHoWWt2wFDcAca
WA+mCi8YbuDZgfj7wKEw8AE0FHo4C86jP2ffCUSKzmj76oucJKsyBcNJjrDy4hCYqIzdhVJv7lGA
dPaNlWoHEsmsfS5V0ckeWmaZZtS8MK/dV3apPzJjwrLitA9l1ytXR5NSPBFPGHeKHWYoxpi2hYo8
dA4FFX0az3z/GDwOkC3Znu6pUc53FFQxRwBc6NFqDoYe23cpapVbzcnUsJzdR4gxgwQf/FrAHYOh
kS4pzMEwoknWyx+reqImV44vmeqEXCnn2e3q6IaA2H7Osj+4MNBhbTUb5C+rHlaSTaRi20TMq/sd
JoshHBBC3Z1JacmMMZSD3Mxww+MyD6Y8OhdTAATIwlrSfYFhI/yk0KJ9VGcwupElnavKfoLtCgHY
+RL30cnBJxNkDiK4GfH7IaGtvTNzBSSiGFbW9GvfavsJt9U5QU1+HIY6oMuYniWDS5xwjBAPSI2u
0dKZVtYMKU9SFh1qqOEE3jq3qiNUahKy8MMsfdRLSn1dzYlf1aXuSjKetB6F+QnuvXyK5uKVSz4D
FRpVfu01FslpewxJ6Nv2zIkdLEjT4OY0g/2oJ0kNTtfWTU1rVES63Z5rpNPJDmCr1JDmS/Xq6qTa
jywy3VkjzgVdAC5pYzK8BNVUGdHvRjhbneeC6XITumapfw6bWd1BQ1APnW0wb86zG6p7/htSEola
SA90gEecX5If5RgFcIstV1qSFNpgJrmkijqHGNuyhyum8MOlwSvhwE4V8oPay9qVZQtaNfg0t1Fo
OPmRtaJNgrxP7mXlT51wCWSwLwjoeq8yqviAdEsmJY6fvstJLmiy6WRoDZ7z9aVpCid7ZaW1IN0B
lWZNzxvRzWIItRmDnhs1SkHG9RPiibtuaMZzw1BZEERzX+aq9MehG/eLMDGcDBkWn7C3iVSUFY9f
ErKtZeClJNIAy0hyAWKHKm+BLCg7b2Z2JezH+mTC22iBVeLXqvRdOo3DMyq1/ab9rbKENktsfCks
E1VhmscnR+q8JpT0h6LUZ08M4s6S8puaNEcbyOVJkV2dqRQLo+kbcg7ch0X7CNeL4IdKMY56DyY1
i64qNe6b2s6E0dShm0f5RW1l56iKQt4vGlJbWJUEvEWj4jNF8/pkMY8t5omdRemSWhyrjpjAJ3Om
zNC1A0A92TwVWQNIrtGft7ZM32nZyZQEuWlp+VmTUXB0g3khTvCsr2LrKdKA2WSXKtXFSc162slh
hNF66HSEeeN01HgXpajHM3QtP4li5WIM5nmx829NlzrXEFmQRoHH7xZxbyYt42uEM3m1Sx8kSujG
y7mcnfqKvgxJsV5LJzrPQF5kAa+PnyMB0kApCILAnD5VhIc+GNgnlFmxL40wXZtkI7h945fNWd4l
aIyaIvbE0l6I8bNJSIUg43TkKK/NkK7WpF0/ZG7TKIo7IW31JrC8TDgc1aOfj6ZVHon4rGPXLpTH
mupI2v8hG4cGMYIuQvID0ZTs4hDmoCFjuNdLrPdmjfV9XC2MOETxCQuNRl38FWnxdKw77Y6itXTn
VNSIAPowYJGHTh5r9F5pbAE2uK/9RDW+JKGmPRhLuxqV0pMq5x/DadQP9EOVXVxglbDw+iRy2Z2F
ZT47eb3P9FQKwjVV1KxYgWb1+FxqrXzu9ciliTrvu1kvKRa3RwXbr8rU/Ina3ksxq/I5X9CrjGF2
ggJr0N4eBg9CWXxFTnIYF+zNAEqsi9J3GE/GIQmoPypk8TH6UhYsWDAbd1NK3hjGRTBSPLoRGswJ
aFYnzY4ZQLrs2i+Gc6N0YiYIKBM6gggsafs17fCZ6l/9aD5ugJMos6b7Ng9FNH3IHS2+MN/XGMaR
dEtNJzyJMx9Q3AKy2orQFPYcnAvpe3rXnxB5tG6k2cOj5IwneYrkh66XWpTwBpQhwySRL7ZuqawL
XypIhAoXhHcwCxCqtMlXa8iW0zT2OFad4kkoGRe0QnqWgbT5qdY6DPfAJBdjxAyehCdnauqnksQ+
TSF/kStndAxr3msasg+D1j43BSHWyhg+US1CD1Vn6m3AZE15CMDMnLaI+TK7OLYZqxa8TVjzhuWc
tPJyU3vAA+SGSZ9nLb/hROpNyfoRxtCR0VZ9YT0suULtLomgO9osVEG7TDmJrGR+o3Ns5KupCgdY
W+M8Gsx2vGj4Q49mY3+FDqDiHDs3HV2yJZyLIKua2tMNR8O4Ad3pXQTcAidAPEo7FXPRDhbnGMDx
eW0M1YudmowreOmnJLYnWgH9o60V1peRE8xZsAX1eVsGEeLIp3oNIGQ0OSWRjf146lMM6uF6zWCp
NRVxkOofzUZiPli2SJLrtlbcDsla0NZNcoqL+R41S3XQ9SX8aMaobSZzN1bpcI8GckSMtNWu1sJV
WSD9npNYvYeafnMMsHbKqOUXctqhduTOCwzWc4K876FvdOoXs3g02rp9HAYUkUO9wENn/bAdtyOa
8P0oYLi0Pcrf3tKmp2kUyjXtNeeNq4/jGTN6eIw+h7kGSDCgj3WF1QvXGefTIrHOY4X9pjujfpYK
GYOlrJY+/zMfCGE06NGt2M4U4L+DOrQURfS4ImVqSLe7OZt0AE3a9Fx0QAvGbCD0B2M3ZUP7Obc/
hYsBAEVxnkfwK+9cEU5rsW8XIoK2dkGvYnviaMO8WIW0EUvALa2+IkozsaNwhuaqnE6F3HGdFDqI
mgFs9ZppW/XMB/KGzCo7zxbfWQG5pL3qFy41M3wIFQFSXf6glOF4dFUA2oqC8Cp1IqhBwRURToZ2
SBHpPZDfckDMk50Lmk2nzuou6hQ3wUSTxTbEnZdD/JvOSJizrPY7B6nGJHeSL+a586tQfi7pAZxn
CtJbeWtp4z/KgR6ug/N1V/RhesFizdCsmi+04F/Gcr4KCVeXzgxuLtsUxyNcZ6mNUagLvJ6KT1RC
S+INTIQ2NcAC48Fp2rz1wtXVhFW/vdXN0Ppl5OCzUmzSJLrBx19tH1SKX27St1/UrtdAkg0L3QSU
O7shWsewcpZeZeTLkcHKwJxlN7fVK82y6VNuYEGZD0Wem0xtyaYIR+TtUU1SmF6217HrsgDuclB0
eXW2ib2IugZMbjTh6NDpglUa/bANkdShn/WQbRGLlpFyQgnqChPnUBqteNRSJpJhKr7OsTMz1UaX
ReoshMsC76dK38VMJqKUaTCch6jTgiIxKJhVBqT9yk4uRkFq1xI9TE08HjABODtBqwQJOJgTkyar
EfMblsCj99QtsJtN46m3hHlMwukaIbg8Tqr6wxKz8VDI9mW28UW0Op6UZk7HY4ws05Ul7bOO4tgz
WVGwaBqW/cDvd7TE22gzNKgal/V+HJ82EBRzI5kT39kpkNk2zARSc+UazsluaGLxIBn9CyFbgHo6
AenTNomvaojBGiIlJ1HqEI7VdBmNKbBZQwQ1CLAeZZ2H4jeDqmWKs5WqN2W02yfW5xyeq0G2SK6D
XQR25ug3fLnnqs8nRLd6dKd+v4b5Np4VRbLbWcgqZyluLqKpiSQVzU0hUO5Df0BTvqvlSNxahOiA
UvfWsLTkMRjnaIj5nwcPcQiN6vMoeOBmPTRG2KpTX94yrEKuEqG+bHBV7DK7e2t67WXAhozNaAZ2
ou+tNAQTBoNoz8j/tZBiPGi52jyMvCdMbuNNqpzPzFV2jW7nPrZaprkUNfxclBho8vShaeGnr6tM
Uc7vhdK8NrVTCXi5VWi9LgbXLnmtWhINem3UmAlvnz+H2ncFGBf2cNJn7cU4kkinfrDDL1AUv0YT
nhndGkMvVsnayhWW/ZOq2R42S8UN2y464Gw7RrhjskVrPX2AHRM78QPOwW8QprFuUBjYmUpjkLGG
IwjBNG419SXTKIkpSm9+W8iw/CwtWvRQxSWrHVt5ccgsbyPzkzYYw01N8pOQrfycNsVTJFh46ZoO
9yWcHsl2l1BgSSTiEmyxb5PaPiWdem77aPbaUTO+DEpieNJsnMys1G6sRS8c8pXZTifUKKorEfez
22ZwFaOrktC9SFAd85UcNzeBMFpDiaaki/xFtn7ECvUoXJkYvXtkAePMuUpy0z62WL9WI8OO02of
W471XRzN3UlbhglnlVR6jjx7DBPJIenGszrTAh2U5voOglwFZMCfJjcNZQ2DA1WJKdVz1zKovIck
GQ5Dj864rLCzkEQjF+mzQ0QmZB2Eg6h9fbshZRj9W73XpJBY9iQ0McykD7jGCNMLlxL0DhahZZm+
WyZwvkVOHSqCU7x6BdcBvf1Wp4k4whLBej4sXyUfLg+OH+c6qv0YmKM67ictHtwN3wVVAHbShGw/
Urs6GFWKtZtokkZxFpgUL3eZAdDFiCZftwRVWJZ1dlm3vj4y7XZyllNcgswBPW+JsXzXDZmnRlUZ
DF32pe/M5IGpfLMTpsa1i3nTKa66x7FztJPWWlxSZnkrmlLJW++TxXxRCiVyNaMcDtE4fBp10R3G
Li8JGyNtEI678Bx7ZKE3rRaVbkRoE7fycbvi9x0kiaoaDoLVVqPhC+OYxIYK1G7Ki/Gj2aqnRMf1
bMlXTLSyMRFeRSQfQwR4MawawE2nOxJPa2cJOqWy8KZeJamQQZZIz/a8yPLjYmfKdRQAQsgvxLE9
jpw7LETtdbGTd+FXMUJNsEXP0dwA2bCNttrJzpgGOuiv/WKbfr42E2W8eSyjRuT0VePTP9FONfag
3QIx4xguGKuUsPnM3zC/qL3XJYlyacfmqo6TeZJmDODU0u9OUN32EFtMqkUkpI44XU5pJrduq9Qk
Xprtc52r7VMuUv1U6B2lRKm4i6s5GvqjkUUXYVd/yHZue/WgN76NOIFChd0fqPgqLw2XqlNJ16MS
1T03YLmNCW6+kAsCBvMTkub5KcnBW5AKt+o3kof0KW8IbDL7XHEZPu6WOYMLGJtor6YM0Us8mxdm
osN8o4bsagKGRwrt9BHNKk26xpwJOhxbzsZsvmm43DAOk96HD1J7lGwGW11t7WMIZIZcUByNrJUN
WhHrkdtAhcHq2/vATwF0GWVEI7zV9xWXXHzYI4lPk2oRZdxzXZNUytVOYn4a5292jDtLIhjsmhLz
fZUB1IdO+bk3KJrM+UtbqOqrOiy4TdE/gvWoz6oxfGPNH7uYpgp6Fkt842rl6sSwXVpAJQcN1/aO
sjZMhUh/EobhLQyczxWD0RzbgcGkiUAg/WtNWOAbeoOPtlIT7uKI7wb1zih7tUtbu/S9HD/oDMgK
mrKL2tM+sCm3HI1y+Q7cOcbaQIQdKm79LQw/sSJ6KagYPVURdOskzm5dn8t0MpL5sMQxBtMxISMg
As9aUk6X0nB+FrXM6dPNBh7vpicycyRCbaEmFZtR+4jH601lCvSg1RdJTWRfIQGEVJ446+kGNW+Z
0bfEjovmk71aEcKxnm5NU8mPo1J+xE9X3+eq/VH20MjUMc39bJSsD8usroS6RbpWM96PbFz0g8rS
69j2TsoESmqv0XTvoSBVvpWHrmala0pNhqt9DBmrSGDKMCY12UWgng7CZKEASN7UgkUGPw8yWXL0
dApdDqHKsVo+j+n0Iayk6RCD0L0Q2HjW1tKIOQ8Ds20Wc0Ul5is6uvmqMpS50jRR1e3n16yP9Psw
88I7nY/WNCOz3byjCd03w3OMZfNoDjInx7o712H/LDsn3czlW05qeWVVymsUj56lysUnQXfFz8FU
HESldK9WU5yY+LuDidt954V4lTkeIdSAipS+KPX8aQR68hY72MBtx/ZImjXyLrsUCzIypzBOVgd9
ilW8bXZnMn2BD/PeOECIfaAlneJ3AF/Xm57/xL/v3+/DjhS+fcY/rtceWksfbtWZQKC7/ZJ/ML9R
DVbrHQkdIwFnJSQX2kZuxwwicZM9MHbDcxiFoQPMR/DG4jLat2R8RsdewyoWLqpZX3c97+pdP11x
lu2+ECmwJ8XKmzz1YATNKbkn9+HN/qj9AHvDrLc2AQtSztnjEWU3fWo6rzdofXhZcbC/TrSrjvIp
P8/38a6+tJ9Au9OMzPBEkeMh9hSuQ/LeKxJAD/3oU8vHvYoSBAeJfI3nYiZrMH6J+/rQAkTDLUWj
sq/t+ggIcfDDtNex4guHRIdZOtljecV2V13tPv40VsXEiWp69K21rxkTgR3TWQk0aGYdo7K65Nkw
fqlqYAD9JFUPM5K7ez/Kb0tUHtpxyD+wkaJMqiLmmEn+gUry3hBIEDIjbvCW6/oHbTCpmKVMN9Py
rGH4KPkQzx+g1O/w2MyHeze6ODKDewa4Kny+W4/4Kpt6NF2jnZtgu2n0ugkacJ/vu1acUkescf2k
aioCC2pbEDatCLbdbStrOTT6orgotNMCOl8XKb4UVG4PjTpVgVObFf1ytn7bFXRHjosxuCnhgkFV
WJA84qjhVqFfdphy+2n7yxKaxj4xBBVipSiDMNUuFg3Cw/bHsBrKoBmiisTB4jKOqvTL/XVpUYTD
g1OORA9uN1EaFpzc3Py8b9sCa7MO+1yzc1zLyvqebcn1OlzCZtlvH91IataV9HT3kVJjw+nrIGyj
yp878lnOcq32fgXebTGMP1+9bZPy/X1+uy9tADgpIhd7+qSvS9nEB2GpGJnaOOlcLmgQoaSmDFj5
lITf5XBm0sVHx6gy9KgxDiEa1Wou/3qz3RdZIqekV52l9VffbujHUjtNnIzbyZzA3UhIJDSZUZ+g
ayhboquCbH2jkfb+u3bwf8n+f0P217gmo475P//5f/+Y/iP6Xv2F7P/afYl/pfr/+YQ/qf6K7PyD
xiMNOXnV7Ws6Kr0/qf7U3P4hm8A3DRizeAp0RB3/RfVX/yFD3zZtU0Z17GypWn9S/TXrHyw5ZE0m
p23N1lD/R1R/VN6/yRaJ2iOASdZQlmHjQDD4mxSIABXkfrM9Q6qWaIIi4QRXvB6Vv2yaVr8yMqnR
B++bvz9Az30iMK0e+0W2FHtcKncWVpQNQC76IKAxMo3gPSrc6T21p2jGg0aR5R5bCt7z3r4IFnqB
Huo2ReDlx1RJyb2ks4uwAZJxS4IIqEJIP5IOgMicIos0RHX2UwuE0TL2wRinn2Jp+RgrjP5AoJJj
rUtEpY+TrxY91k2LvGZHV1oSd014bjiqd20yGst++yZ24ZQEAK/fWlIqe3neNnUSZYezvdCUg8yI
+ZKz8M8nsJD+r5/il5fZnvXLr7Q9artTNm0ythfF71P60B4ZkVXABcUciChiMwQ+Qy00fjHWve2u
7SaL1Cqg1lf/2/v0sWMk2B6YQ37/c1MnTo758PrM7U/b03/ubvf9fJtye+K2/5fN//7df37AbStK
auM0J2I6dRRZA9lOarojbA3rzbb18w9txoD3c3fbwp66phP861N+vsz2lG2XWRrgYhYV+3/3YJxW
AP1/f8X3e7enG5HF+2ybyZqUQ0N82/ntM/18v+21fnurbZcJXruTVB2w+j+/Tz3p/Prbfkz4A7E8
2MSpQ3AtLLdbDPqMzzR0MK6um/k6XptFA95X0Fdb73p/YLn+4edD3l9je/T7g9Y//9z95c9ZG/Nu
vZ5xMdg2t0f99nLb7v//z9tb/PIpI5qBu9hJKlJ5SNrcpes1LVs/7PZI1DVEKjijhOegUwZa/Os+
SQ9/Pmh7+La7SHEajE/bU7c7fr4SOUQ8advP15fftn4+syzwrb+/5nanLdEx7wuWaSKWblotNUGn
IKPEI/vPTRYdIigUtQm2v0/rjBoUBTUgKYpYoLIMGnoLPrcEVyrTHwssnCcFJEYQ2n0bEKlwsQhN
PlidNB8xYsBAKfkQ9jrreN9U1omMwa+Z0dFlAvO+ud0b06FBbQV/fX3MdrM9cXvcz91fXnK7c/vz
9sCfz9vuC9Vs2Fcppswmou26G4rq6zA36AxDccb7gfEDjdDONCzc33n3GTkx+Nb1RmsnBvVqG9rN
9Q4FsuW+ImGGZPMJ2uQamquTSXIsF9nN5lWJ1rxUBtni6iAQamFUKgLTuKDDm0/xOvGy1++0bf28
2e4rTY3gUWC5SKr5PRaxEqCLJmVgF9oHMizBfJJrdYyhoPisfqYgjLjJKRkekkV5SYoV60LkhhyE
Q/hCVs5jm4QEt4muC8CxUHMBXeVuuwWhinrHt1BBTEFGRJaYqiNh64mtVPtsSHsK5cz06nXOaokG
SRrBz13SjGCX3wxt+KLZvXIghbc5J2VfU88TrH+cjiuETG1wUpbnEFSuWfegomlABg4qf6SP1p9b
Lb2Wo6X2e20do21YFqt6McHzwUyMjNaKqredrDkEbP68MxnkGzyN5TCtZ9B2A4u0et/6eZ9AlnxY
I++G9UTabrJYgGsplZNj5TNKSlOWAym6NWufxRRm7Ur1yCkwF62Cs6KFiiAPbilIQHWG8f1A1P71
aNwOsu2+JhdY3wdKkbkln6Fi5gDZOAvqmWQKQzjE0/7c37YatZ94MwclM6AwV7KGKchqa/0f1uic
IydMvWTbj+EeBQTO8r8yqsO+1C1kBTg3GtRjJfYje5RY2C76FLxvgn93ekpx8bJQ/ScJGBJWgwdF
Zv0DmtaOS4fupoLSZ71p+pM+suwxVyxoJ1o7aDX6xgmx2Luq0xA8ThSrwUMdpAwQsUd2b40CHeB3
gsLgEdfo/LwC0ONT+zx9tmOf5bJNXmC5X97yo/SDxXqkuU1B6OyOQzH7lrDQvCeDX0cfewwxkyvk
49x/9P7Q6mtDLk97ZGpPCuoAMcpDu+IBPDAoyc/WEf5Islwj+a7AwNC/9eEXlu68dCr2Grm5pZdP
bvc2xq6QSCf/ApkIR+C6jp/OvX3MIyBQbgodoPoYz6di+Q6UmOhYxIJBMh6M6ARrT2Ydb+/GDBf5
cBj1V1NHKwtBkV7RB+u7WZ9m49Vw6Ax64FhE+lCZb7HmQwEOY89e1YwoQi4lASfyqZaPLL9b+OWQ
wnHCQWPsO7fWUMe4lkr5kgFH52MlDwrKJ+eEZkojlBGHKJ0A1tpj/xFggLJgrr+E9Q0TaVEiJwLW
QVsJSLY/9h8gSUGGudfdN5MIzMA+W+g2auQ+vpEEKW2XyUUgHksG/UwUM+jIgih7siCZwYyQr9EQ
ALBtC1xCR43gSNDMlU/wdI1klnpIe4JGUrHkd/YttBh+X+0l0d6WfFfcQWShjWodX0bU+WMNFf4o
3mwaZfJR+5Ga9Cv8/qY80CqUcmqpnhl7KzTP8VnfEfV3JjBivEWJq7x2D4lLlwQjWxYeSNrLutNs
nibNr+MTOmNDfO8QnEKvrh5s1LrJsQoP5nKx1a/pwpSaYbKH6HuRHSKvIEj7tgBDGgiL9f05TYJh
4bzA100xL81+wHDQ2wc8fsu5hksNCXPZyZGPhpM+ivSjJJXFQJJIt2MNbg5q5HKaZ/IfOGBlPBs/
OGd14xv1vnhyG9W1u0D5UYnHMjvVC8vJ9Qfjd5Ia9NFdwNGpWsfGPlHhwOaBjRuSBS/Wfa76M/Ve
xMpVeQDrJRGn6qADfaBxVwL4pcNln+XuqEyufKmfDMlTdDo9AdR9HczdqeiOIcG07cGiP03tUTB1
uFiQtaG3UPvJaTpclmzeedPn6ZXoypQip5cb/4+981puHcu27K903HdUwJuHfoGhpyhRlH1BSMfA
e4+vvwNQVSrv6aruH+jITCYNaASCG3uvNeeYD628J1bB7ntqfBuoyyOArEXCa2vprmv3w4xAyZZ+
xe86YuJ+tIdmC51tkK9DdjL0jXiTBQKF3sT8HBmX6JV8b2Xe6v1BArehOtmbBUaRn0KwzaT7Ep2c
GF1nrGMzVSl+tXW8F6PSga0tAdbsqBs5aYbO5CgHbk/PS4JEcuC6BOYGel3H6v9EH7fNtkmAnEy6
dealpXUb7zDvzJOj/yzp4j2ZraN5CimCtg9ahHPzYoA9hL5XqpvhjaKWbmwXlhlo+GzLsqh4FSDh
MnCWtqK74pLIYzfCNg4dK3XZ53cczMbZulOO2Tanv71UwTiP0xaySYcmzCZABIl0kSRCwVYIL2mf
WDgpyE2O3aumvJLEY6Qe9s4rnGDFS2qqZ6w0bJyj+APuIITymfxmi41IVmAo2pYTPJUvS54YciPr
mB7FzvPFTSE/5qASyTpgKJaGU0/Mk7gJPztCBiy36/bCR8rXVbUiDZZtQ88Wn6hMxdCJnvKX7Fwd
wot6o7Y2X8NoMxu2XL0ryiX0XTIfSTNlDueJsdsTNZCepRG26RncEPW8rHyaik1leoZwtNKHPrRR
q2cPUWYj1RZwC2LMTHftvfWSsf9/FM/GMVV340716secvi8WoIf5mKjwn7zxBf0ApHSRJn/iIUvM
+C0j8XkVlQPpJlGObMDaNSnnOjiyaDrdZKZZZFf8+k6lcNOIoZ9vAHGn6WFgUdp8WOIJuZMBGiq2
FY0vGag/opdNAMYHE2vxeOvCG0IJ09RsNG34OjokwYRedY9B/JtEykUkw3oSp94LLh67b89ycKEr
7YjcABfdO2K6peyGJTatdol/0tFbMrJEeIzdiOT08iQJxybZsodgRSG+R1wWAb82kYjRlKLkb8O2
W3j6P80PPuUlfI3UI6+eHFnQhCTwkhOs2+ENbOF2uJKbJ8nu3HrYFtIOzc82dRcyAiKiT8mwi21Y
EyPl3kQkbI5+kB3BjjcGWhP3xyLfeiknV79PPKDyDxCt5w1JKhR2EXsr7/6OQKRCcwyPI80gnd0R
f5YMB8/BLcao8GjcLW1GO0dBWtrhC+Qc399ZjR08qffmz3KHCvv8q36h16bdxS3BaDZJMhOcII5Y
bggeEVO2dm1c9M27zGGf2qGDEm+jXX/Yv2BQ/Gg2ursPRVu+V+7ynXw/MSgwAXiCCccvJn+JX2jk
SrhLX7Rr7zuKQYyZO5aef9PJaC29MD2z6YAtoYeE4yZbmF3+PZiDXn5KI2imW4DQCI8RbWskboxO
CCvfNgq3XRqc3p70XfB2YesU7822vER0HG1x0dBeWS6RBewDRag3kxcdVLd3Ur4JkvzUTZ/fzQfF
IMLH/bTsypl3MQEG8kZ62audO7z7gaOcJi/YGQT/3Ak/xOclHyeymw+gQV52KB60XfYgPgWH5AxN
AXhORvxTfNe3dvFUbNGAZ9vowXwTWBky4r5kkJ4KZ0ZrtwkIQYOcbIfFvnBYaSFV5pL7CLpwo4cG
hVdrG+z2F5hcHGfcIT5JNzlw+kf5ubnL3XzT32sn0gv7++QIasblYN90qPLZaQ6GwlNz19/Xe3/7
Dt1xPs0nwLIbE5TwTuCmFXpnft7ZzI+Nm7Rr6hvqtL63NzMThGlJUvUKW7BZ6Zy0TfjW7olTbD4m
zzz4h/fmYzxldyPYMdvcMvs4yYf8BBp73jTsx8QRvNS1bHh2dnyGhGiziVuc0421kZ34vt2jTShv
yV15E16jK7ykj/hm2fHNsMXf1fPglXvNLl0didJb8IJYRnOtmxIzxDMEuFxmoFBcoIOf7QsjGYcO
exiBF90qJoi4XoJlDB/u5yvYldAp9wl0OWRJJ+0GH9f1nXxr3edOtDHeEE8IrUsqXu3Mb50D9Yse
zyK6dbTA1t/InSV9gJPLW8ZftQ22TEroqHA4PMe39jT8Tu7MbX+qPlJmPVS+XsXfr9lddJ08/3f4
lv/MdiJ7gjFGO2rH7myhNYCp9Zg/dmcsBpvuXXyKHlBKE5nGYcWPKrJvBHsSv+uIozM9wVAZ7Zv1
2b1DeFe95Fg9ZDvzQ32q36Y7BkIGSPWjfot/IOO7iwN3fEyOyVF+Aid9Xz2oT4knOuzUrXzm0gGU
xBt8lonD6LNByYcBz9ZOxk53ikP4uhx0O+EFNR7DW8eaFufEO0q57gwFnzvx7DxIu/zCKfFQ/eJY
LZ7w+e7nY7xpnuZjwBjTvhSJV5w5OyW/1uO+fYkvYQgqzIYAVrjjER2DSluMor9+QNoWQU0V4Us7
/J7J253d9oXH+DGBgdOJGWCNwq5RbZ6WsZsEu+Cc8Tl/xo+kicRAGgEe9puFSDhtNXgBJj8T4VM8
My7rjrYZ93Qe+bXc64dgN+5HvpDpbvxZv1WsQG1lw/GOA4cp+Y9At9FiPwsXiAmbAMW/A5sAbr4t
Pg/Ka7LFrLCP9oiachRZm9lTDsJZObdF5BnX7NfE1A4IovUTpmgV4G3ilDneJy+mYWPMDR+mq7g1
LvOpmx6SMymmDLXYARF1vxV0E/udf/8rehiW+CEnoyc0uwNT5UN8iR7ml3EdANdRwmd2y4mI1vxT
8Suw2fv85dpnxxMBBwOCYfzgNPgJZ56B4LndI7YCVGKbH+2lOlifGZ5dUCpXi/TJD67Vb+Grduov
+rh86hmyhNNc+9bpaofvvX80XsSn+pKgr5632cMyP3iXPqt3PiJOqEhzq189MN8XToj958zXSMZ6
vgzGDGxMEYZzw7A0eVAkiWA5TN4nCEkUZvZ4Ve6gRdnYZxyUJV59YSzlNPk+Z+dh2jZP6YUhL70M
Z/ZrshOdygNzHdjSRT6E/EKZAjnSO61N4tpPRNLt+eGTkGE5cEHcfAeEy8V+dRG34KPhRrvaLXip
N9izqVfZIcPYc7D7DN3S07ZjyDltfNBPvY1c1YnJ6LLHypMYJOlKb1iNvVSccT6Nn/Mbvgntp/Sm
XZCYufHGustfyqO+J4ewcayrHHuD4XUxgj/Og0wHqcNw0D7hC2B4rve4YV3hKD2a22rLDJVX3t5j
M7sypxh+mctfHxz6Y7Gdd90vUvPmHepop3KkXbyJH6OH5EE75pvhuqFpKr2AaOPXOgqu/NTzy3zg
N+s/U1vkC1R/KZGbR574PH1MH+V9fUuu2V17yhkFjR/WJbwZj9IFM/W89w/6NrszH3CFufHbZ+wK
1/HY83NWdss/+miHA3J1R3+WP9J7QSM2iEAHZOsolBzhFcIqgqSEKRTGN/sVQwJnGvG58U8mHeWr
fNAPCX1yi/LunvXCA8rkO6aZHLXykyXZ6YZxuhj24y04qHvyE8DXo7WdjV/ihDEteEj0iW9xJufp
1t7gLQY4wm2UhvmtuFovfIhPVGggRKC3dGu1tWdipcuGwtqI9dFadhOWQmSxtETXi6/7Gt9WsAtT
K6DoZC4NhfWatJSo1mtf1ShT6shtjh9YhVCEUpdy8nqxVqK+b67XiAcybXlQVGetQq2fxxSxCKAY
dwdDekSkMe5DNPsVGg9yVgeHkAtjL6G9yvvo2AjvPcUcCXIqLRWv6uVoN4lFcDD5VS8fn2CGnWQk
xU4USWumJo+OImABvFywdNFFQd8HFY3QeinlrdeatelM0Lq8NKubeKnqS0sjlQIQCfHr1aTFHjOH
A8NlSkRRTqdUjhCYxSZEH6SmcwBed8jzK4BEDB65woIXnyIKFqW6r1Vqg5FOxUFa7hqHsD+EoYTb
b4LG2GKwmWGcxiEzarxyNKjwpDIpz0BrpuepJJ5o/ZxUtegIiDG2SC2JLKzJaxRdcScrCgNuJVyo
0e7qoE4ZOPlMSoCeUCtext4wnC6BJKlZSy/FWNoj69Vu1ClpRGrJaLp069Ya71rXXa8Za7MOtdOR
gEQMD6C8DuvFtPTv5Jrq+Pd9pdBFuzoMNkE+YbLtpKE+tJVWH/rlYr25XoglhSt87gYLBeqg60Up
EPIJyJXbuu8/tF3Wb9a67FetFgdsynot4nIIdWGHp7pEj4pCYFwqw7hQ/nlN62j6r/etF3/cXLdb
n5YgwUIEm0/vIPModDe/ErH5JY6mQ2+VASDp+KmKnGfw+R6lVpYPVn1HYBl/10iR8jBhNjpUkjJu
42K+y/z9QBafK3ckTKOxRfCwdHFG4NFf1xLTOs55SOboPN4XkH4lDy9ddUAHZfRAqroLqlAJEKZe
HWZ50VpQVefb0J8xvHX7r1vrA3BjwOgG1Oz/duf6vK/b69V+9CzoK0dlpuaqMeDLSzu/haBKP0kD
xsOsb7m+3r1e5PQqD8CfCr5UNl1vfj9aNT4V1z7d/nH/16vA7KtJKPzryfqQP5id0WLIA7WCq4zQ
t0nUzpFFF5SAr4nYOiqb/qjiUJf4DZJGjSxB7YnWk8a3ItXqbWGRc/7XY+u1YBEvmPPM516foOgV
ON71ofUC+gJfmtqkqHSRprjrRuuTqF4ToSitbcTlNUcjZcuvl/q+9+v2+oT1qeuLxshx2Ft/fZK/
fYj1zu+nfz/n6+W/3/7rhUdSYzZ13T/+8ZT1FQdMThhKqGl/v8z3dn9+sr/d/ref7PutKw2gsmzF
dJ6X/ba+5NfVP/+6rz90fab/vY//9k5fV9cNvv5Aq2OdqYMM+Po61hf8j/tkfWejif715f1tv37/
nX/8Met7/R+f4Pst5ve5VZ9o0739IalZdTV/3PfHzX+3CeV/6lqr7md9eL2Q1qbV9+brte9t1peF
CcMK7Hub74f/3X1/vs36En+87Nc2hjJfW/ptm25p2phrAzaIJ4ISmviwSoG65Xy7PvrHTWPtcDI+
518bmmsXdd386+q6/SJMkk2tA5LDG/zxEuvN9eL7Zb42+f40//F5f3yw//gy63bf77S+3vd949IF
WwU1/1979P/QHskLzuX/pj06Rxxo/FuW0d8lSP983j8lSKb5DwRGkgRCj8aqgVngLwmSJf1DV3FJ
Lyqif2mPFG0RGCmALDXeHUAksqR/aY/EfyAxNiTYT3BydZQr//UvWdT9F9Cw+eP2/8o7QnyivG3+
93/JEML/wNaAFrWs5ZPpimLhXv+DwRUZEYNdCeQ67YtoZw3te6fqd1bWsr7LR58us0yxoGd5NoK5
iqN8H4wk6GltKO5qmXqgWsbkkk/3CSEcIKvmi+W34DOE8iMdC/AkUvdrzHwwWQFGsiRLAN0Ew+++
WGTYU3lJjRgAWpBQ2MljQiBoIgfTdjLqzguF/k6hxEsVOSET04W4arpibdCyClXOLsrvGpnfhjPE
UR0y8m7vMaGA9y6b96xiIozm16A9QWYcmvSw+xGESui0pvqo52Pv1BHeQiVgcuHP0NdFnwUR0RRj
VyZbZimhjY1L2OkLcSBOcPLNQp5vYuIMLcFP7xJBS+5HDTCOOuNvi8aotMnOmejrBz+EWrLwzLXK
rW2VaNdW/luoxNGdVfThneHTrmolZsXG6E+n2JgHTOu9SIhHtoewR6Ji3pSyV8eC4DUWLDg4JyLB
1A24hcjgw0G58zQl3JmEQaBgSak8A9udrKWEmfTnqSFhvcD/l/nRcJ+G86Opk9Usx0nyaIqfY1/s
ITL2v2r87HPjY97ocPtagH4EyUeZjzHVrQa3wsy3GQpSwnHrZW6iy8+5T7lElqabVOasnJqaF6Jc
QqSMgcu8991YQ6w1DOP9bPCFlko4bYsxKfYLV0CbhfRkSRW8NF5YMQUFjGX9oYQULJetpza804rZ
Oo7RNfPTo+mrFaJLgYILLxhnFc1HglqgyUaNO1lUXRGUWLuJZo9vyfUWpC1LakU6TCkyY8MMAhwp
0Y8+1OJju1yI4fDPC4ShAMP+urk+um633vfvbq4P+GosElugntZbgo6qNevHwqnjbkHS/M/3WF+v
XB9Zr84ZKtsq0K/f77t+DDU2W8qn3UulNNnh+1N8fxQm4xNtQHBO3/d9b/f9tut9601wO5JnihBl
12d8P7DeDOIAR9Z69W+f72tLYX7WdNbPdPgn0mf/2vBvV9cN17eZCY0CwVliT6N0FpqFeFovGkmG
Qj/TUNOHSTwNpDhjhsXf1U9Je9AsLcF7AUs7O2HgS/52IQBOInoSBALZG9SjUnXRnXMf5nxkGD58
p+Ftfc56b2eCrGWdDecyUA8akP5aTAuvkmUE2kpcNbupP4VCdY7GIsfPwqEkiZlw8tsBqulyTSHj
wZt9kn5beWyPUEAQ4gzzHgPJ4LXgQfOkyGxR2hFopJxgGSonYbmwtEg+4aUKZJQ2SIpfyLCAqrQ8
JLes+42mP/mGMB1zgQK2qMvBpi8HRJeBrp7Wa3ilqBtO03Wh0zQKX7DAgTXLsXYKcqGnq84+/L7P
IGtO6Vg7jcsWU+3/qK0QE1ui7HAk68cyy/Uj6X/MVcMET/ey3+cxpMsRl4APaBblVrzBzkqppEFy
OaemeFq3Wi9E8CxfNyEKxNtySF6BnRUMnunH4FcZylI0V741oSYySNQ0Le3YyPw3idUuC5flXoBz
Ts1/wI4mrKKKs00uSiU5K8kzMdNkPFdDtmkg1RKCksnEhmDpU2Y8pYZujKcJCsHWyoobK8vxVCwX
YyxD4pNwa8HkHk9yfT/0M71URvrDoIV34X00qDqZK2ROiaha92NUEPWaQzRYLvoxpomcoFIc6U+m
8D/MRiEP2+AF+6hOIGknxVnJ36E+pqfZ34oD5KManxzFCGE+CZOEFsCv51MTZ8l+JtOAUNJ/3k9U
WGWLqkne8LJZvBz567XPChS7ZRanKd0PAhEmUVAxTi3sidwauhaPlHzBidvvy5ZOjkjCphTBCun7
mvqVxScJZiHeYRCAiPbYq/j6GDdO00hU6ZQNO5UI6tIlDlnx8nLg4BeAnpWK9rweWLWCgUYP0f5g
2U/PlVpk57kBaAhCqd6sN1WhaTYTRFhalFN2Bh5fUDyijysAO9AbFIZEXT2ANr6vuxTJiUEAUpFQ
xE5YCzqk/6V76iENhD2ADV0RSCh2YVBCbHqJ8GLsiCe+EG0q7eSlmDXCmsOG8Jeuai1kTT7o+KAe
qEMNJbmbqzgoXrYZFsnWeu3rzu/b6xNjsWAFvj7+x+brTZmvZ0N8w2V9a0NuDcIuIxJ5lpf+fsLf
Xvrrao5poPHlcPMlU1q3XN9vffs5I5oEsK2P4ECPSD37/hB/277OEXvJYNScQJTa1BYqTB3rhbl4
PL5vYh9AXvM/71sf7Xq0PciPEYpuIdvLTu0TPpIHxp3SUZye0tGDbMAPTv8kxO4TLWjliqR567Px
Lo3kDFClpK9JuDTGoleNCJAR0dU+HaFFayrI4CV0wh1jdavKUk/WWGJQMtN5hkxZulVTb5wjjDhp
iqSplF4Eq97rMqZqwi9IGaf0GErINY3y2uv5LsynaysRRgE3lr9ZCC8C1rguUd1EozhcFhIRUj2G
vUAfPD3IJAdMYcQoMcf7LIX5FvntjlpaY/iFK0kHK26gLg1mtcd0CWUD603T8vIFQA/dgKChBfLr
kMcYv8LYQEruZXB5zoZcQehqm5ukQnfzX8K+o7um6+1OL0gqGtRqJMHJvIsBPyZJSHpdJrxnZdZD
t0QoE4zmrgoTGQSTlLmEXIJtRDp+6qD2iQyEdHjJWJQKqedr38PBWCqpjYV1raceT16JoxX+PiFA
himKFlGaogAbgcaSo5BEp0qnER3EMhNJZR9q/WSrojh6UtXQZJorylRNO9oVoBM3agaSuJiB+Yt/
M1GMB4HvoY6aeEciaWRTZKTMqVGRH8KQnTCkH2Xf7JNJ23YB2KlE+RktYKdMfNQlYo1gqpwnQaEt
lzWvlHHAUPlq70UT0ocJ8KmfZvW+rHHhR4JgoXxIbqVsjM44Y35rZ/09mPuARIe62QwcnszF9PuJ
SPITqIv3/NnoUt2d03I7CEUD6IjshTVNdKQxZGDHlYmMTlr4tyUVfsWib4x7iyrxIDCpGAlFFJOK
v758l8WYRvvZMIf70ih9z++sdC9NsjMPyQ7ORemkMT59s32Bhv0r7CxafE3lGj5B4VGnU9NXduwx
Bf99MNrikep2em45HNvIQnBEmigfc2kCBIWdauVBLcT6KWw2oZXRwS1+G2pNN9fvxCM8u2HIPwoC
HtxGLHY1IeBY1NqTFesnsezCMyHRW2SWnN1oZgFCpH1JeFcPZeGoRD0YAdrIVDbfxxmNia40aKKT
+hwNHEvQFHZEPZAd1HKAmqV4qYX+MesO6BIl2+IE5xSzRsnZB9+mq8uYbD1ZodAhTxw1khZpsPlK
uo0QnykKG4oa2sgwzgQ3Z9Bxk2A8JYOhkPtobUON/1uED8uIKyrjWY1rflJ+sOtrUdl1g7wLOz0i
Gw5wd26cgymvXEukqt+mXiFhwZj4jBpWz5wGNdG16iYL4m7XKbQHiLNSfGbZqWq6irjrsac+W1r7
hG/8Y9RhehPNEbiZLitbAtcqfDo0vxlWtChhBoKHFyI4icwgJA1PFKynsVFAuTYkk5ep5QV1lWxx
m+sx+3bOCaiTh62WK5CEMtaAmATVY5xcdAnVSxWGqDgRrjplLjgjcEQWR8TbW8Grj6N2PzTj61AV
FUzF9i4E7XEiTe/NbPMLTiHKn2mLfGxoZXpQlvAxhnW6ySFa+STHutnE545B9ThalUVeZg1ORm4j
0s7kWUsNwZPDInLkMhQWXrK66abJm5RYgOxSE+MthrQuzUD2cr85L1Mc7OOOrqWUgXGuo4ZtyPTA
8F4EwYJnmWagAMIZi3TkM+wnAt3mFgliOwRX+AAm2IyeSOlFqSSgaugnjaBTCcFIHoAJZCafj0bi
jB9mkOc2IGZrpzGGCLEcMZEi8VkSmcrnMrV1v7b2pvhb9g1/FxkZJsYgAMKaVPztXXyRoMGxCGfX
ytI2b9JsMxlAVQS+DeStKFWi8megneL201RoeagQUWkDju+sWEd0AhJpHzNjlRkW0jK183dzaUWO
6iMcipX+XNOzl+NFyKnqvGojKmepQwtm6f2+JXwZtexwDWfjDfwPFkXVRNyyjHjN4kdsq/gVZ0Hr
pT46XOZPc1AlzL/VcGFEZwzsqePD2/e0mshHOAc/g25pvPmP+A5TO7jP9Nw/+lNg2lOg/g4pYdiY
cLsd3nn4RPqBkWoIbetNWfjcacgyXVDfZaGODxMsLjzeDM3VW51zUlLb9ncZgZHFqsAZkPo7fXmW
o6EMzFuA2TCn0a02WlYWWXav9EMMoyD74UucAS3gFxC2OoiRZHYPBLAWJgK5WHsISC9UMEOoxHLg
ju/cYgkJ7aY6d7IG6YmUi3ccBSfFzC5ihHB3SM6BeA2G7izCTSBJTQhpeNftMU8ZTkT1LZDTZ9iz
u1mXYsQCQOpSgrnnHg2bPvTbPr+WrDwrzUfcrJWFS+otGS+kOOCaA1bux96U6+9q1qF6ouAZS81C
cfghx0XhdhifALRGR9+ochRvFlHUhVMlCkZO/b5pcH8KJJbXMfoEdZLKzX1pFgAJK/0xN8WHJOfn
R/b4QPRu8zPNgx1kKFiUo/ZDn0Pxqgq/zKzfdUQRXMdKi+yZ1ZA+agDMpV2p9a91zMTCxHcsB8z8
s+Aj7zi8hIT+SBYGTJFnIvro36DdZLf39gTHz53L6NdQqW96S92EQWQEG+YnhEWzue8f04K6Fo1Z
vkTB2Fkmwg5OjLmr9wy75YLWzczRIaOL2MI4fDMiOLiQymxlpLAlK/kNxW4do8HMZpS9ZeIl6tRt
Ot18nUH07opQIDBnvhQF32sYkArCsgEr7vje4okhvHmCt4pqJRyvUdWiMsp/6PmMTBXaSMmrCrRr
83dQRomrtcTo+X1xiOIaxE4cAYABn5QlKr1BdZrver8mFykp3slhBA2RXKcB4IsGmS5qUSn0U71t
p1qjEhc8mTFG7HXKJQNMs9WaE7QUszpNl7XvrFmYQizzYFTBFgQ17l/trFhElaQVMSyW1m+o4lcb
K4g2FsLrJhdrx4LS6NXN/FLkc2n3OkugEUwUfUDrgs0RybqGEt4AdACBE8orDfyqtubtSES929T+
PdkNl2n4rSltvRkzISelL1E35gw/MsvClw7Tv6vW6mPeIUIIa2Vrok5u4+4MVks5BsoBpsuwf0+S
GdO9XrOba+BrBIXI4wCkXkbmN6nVq2VwUs0045fQonaRGTaJDrTsMqT1FjZF7IWZXBDdfkdbbbhM
GaUOwaJ5U6isPkMz2qvmXi2RxJsBhFGfTHRU0EN7qh/iBhdPFMWSm5rFfN/N6l1bDQjyK3NyC2Kc
j1UZPu0UsXgvdS+YU2UvDPF9pAaIaTMLkU69LNlxXBeUOkBzLQjCpvWZX/s72VCDy6CA9y57p8lq
/THq1N8yMQ32GAUaA9sExIM0JHJVRexTHLSJ9Bkyaer8kdxRo9Y2McB1hBLWsEH8NM7nDt5qxa//
AI6DugN/+hSPWAOMl8S3mF3LWe92IEm9RDlJJJ1lpqYdirkePUxh0R5m/VkUgqe8qADqzGZt11Ya
uoaevQna9NiiWeBMW0G6sOo3iuH6njiAmKiBRP6BgkFwNXmO9q0iP2MiOdYQIlypVkxHg9OANdcm
tIazbne04o6TohCc26DEk9NjTSBfAy19oXpKWZ3oyuy62EcnjrZ5GpGkD8VEphKcSbuv7ns5vIq0
U10zljldje1NDE66lPfkL82d04yzl8kSe1/G6mBY5CEHGemV6rhkvFnoaNTupfEbT2rJtEo0Vjjg
Xe6MhkogfPqLnokGVWBiPgLtXlOto5a1Zynk4zCpOrOfVChBFzkknAGj3cs0NpDci+a5tLDjlepz
pXTMeFsLv5CQXFNpUdOWk+alnhQR0hG+pwgg4JSlOOViIuZ1y6e0sZ3GgcgtvBelEJ5FszKwosW6
a5fw1Q+NCfFY3ohKk0MYk4eNIrGO0WttX0l9fNd1+V3aQFFbRouyJPg6UHxl11DlDzdDL79aAbm/
/gDos1TkuzEn/qkPE4WpdGB6liD/LKEnHlkEEcJL8b/EMm/NWkH2574eeTkjLI9CQusg85HMwDp7
7qldv+ghOJhRMWcwATa8pvynkj52VUK+bBCYW2yI10guI2+qDdOD0KC6ZfArK7vhVAUdSRsd6jlM
P6JBKryJwcsDcxl5ME1yvsU8wxAR7caMk6IeR8yKlhJWuzOpk3usenQnYU6sZqpmV7oF02Isdn5D
cUFn6CAYD9tOiEVK9S+BoZ6TGA8PR7K2BxJ6kwEk1mZjOv5EQlpqCTfDChqiQgsW082+AFNjzR2z
I3wQcbaDpXM0C+JpezKKObXKpzlFXyo0audMTQ05YpA1pvmUSKE4GluWlXu1DX77Yp/uIpCTjOSg
WHKMlmRIMPmYLbxWMzQ0sCbbnnOhZ3UJ6joLOGFXtLe4aeRDE7LoyQhVPmZ9DQGX8ANVFFgXgiID
RLyBIneTdAVRZNVeR4OUqaAfyJbqdGpxEGbtJTQEHJ7b+JzeO+PQd02+MaKJSfCSj5xyQElKie8O
I2pgaaC2IjXzgNtzCixj+IP0uIHvgt/gbFmlyOfIgPhliHIEITJ4i+KdCXKPk50ab8JOewfVx/hB
HrOU+Mi/DeNjCsrUMdOOebAx7DroLxb1ZieAnelMRcwZC6I9e4ylDXKsaR52/ajfap+8OakjCats
RaAmDP0lZJcAqNrRz83nwK879jFKddki6V3pWDyLuXxIuhK4VhM+lNIMfQlo5CiK6LWxOlCylprn
OkWdTzRmcZ4jYeIrek2mkNVsLXzWFCkkcUQPLVXwzBHplsHGzCrjKqSkhVF9P7T5iEukmnzKEOov
aw6ecSJmbhaieOQ3RFKBsuBKmmzhPD/P1R0RZEDlwry4BxaNGpS5uZfXz7lC1aCYKeQYQrppVWDh
KVmEJNJDLsli061m0d/2Q3ZTAr/zxpZpqSzmL+i0TuFMltOczMTVQ9WQRS+naVRO6UPIN0aNO+Y8
f68MTKFblMHJiPC7s/QHtYp/g8689Fl/AxBg4IGg5SG15QzHWo1ZcPWe8tEQ7QQgG/msHrEgnRXk
zuoU3VJWZntJta7djIDbwChkypja/HhL/w+7Jqr9OIJRpGQbmpPPVEXBsavttV1+pNQj3Yn1Igwd
9TCQw3kcDDv5JNh9OdRUYHbDRJtO8a1NBCkv7oTI6UJ1OwrzzlTkxfhDurvVcmRatFS3ojFshlh9
HvRA4whtWJWF8+95AKLXCio/fGhe1Q8/6LdKODya/YAnbvypzd24DcnCwP4IJjjAWlXg+QoVi/qV
b/0mvmbclJX2PiuptOO0iVwybSaH5smFw6L1sgnUEVQWuPwZBsRmOTuagBdEGrO2VX2mzQL4Km8K
kp9N5KOC7ko8TE3yIIrqbUhHDq8GTdtMXHslJzQh1XyyM8kzSKrHgfYpqWTFjFV9DGtUj7PGUjGo
VXySInY0VY9P4G8w/I6sdIbiUnKI8Lu2INoPOKNLJX2tFQWLRCkp0AbVxUZC1ZYai+BUuWXtsg4B
tUh+R2BMe6U2mFqLbhyoPzHh3uq0u6QCScZFMn7kZolgeDIrT1eAK7bNmfKkC8oeB2f22DefMTRM
wpKVdxis4MDpvUpRR6CI2Ih7ffzJHDN+NHS6jVrXw7Uu9l2PRZTdzaJ88Hq8rImmsWiLOqbPVMFs
eLbN0hX9Nfdo1Ul2vZMNZuRV01B5ybHc0ngOSStww3rgozFil2ZvQukvpJ22GMNTUfmZBJi6AMj8
bEm43IVVR54nHmJ36nwaV0wvbYPBEzEsqYcpA5ortAJ1ySAn3a/IyOcNzqI+1fsCR7cAA3NbmsGW
H5C9ihatNIr2ZA9szIjkiCSFPxlX09PUEvtBv56cl9rct1EFea6PcZ1gwB0Ks9qGHZ+40GbN7nMp
OqnCf7N3JtuNal22fpfbJ8dmAxto3I4kVNlyHQ7bHYajONQ1bIqnzw/FyVNl3vtn9rMRDMkOy1ii
WHutOb956dChUl4X93ba3c4lzUOM4QC4aB2fLU33pbO+VtDBgglU9mlUhIxRvjoQ/O0B8l9vjESd
mO6RM4auQZ89+lB4g3FsWzihPYEmhbFvUnOlPfrgYk3/oc/Fu3KE3ppES2hd+beWwi8DCyrv1uVR
6uH6EcOO69OhEOUnK6vLIk5yMbz7sfHvJohbO38yPvqaXpimU3CYvcLaWnl3MWAObycwyMHsINSs
YmFunPJOlz8SmGMbZzzJjvtmhyXX1cSPat/+nqih2MXVs5U/jMMMqDYERFmHUR/UBsFqBvyMbeOs
ziK6DIbx5FnHsSNRpjU7hJtZsaMJRN9cPHh0S1Hl+SUH1EhRn1uXxFYvLiHwjtcPAHNzLJB6cQm5
BZ1HzBgr6FsV0u4EDVntrNp8LL35xklh49UwK09JPl0k0Z27moy6nYPtQAgczgYAs25KAispH5dM
fjKbwltHpvuM9rvF0GhmCV3oEelrIr61sR89cW0mOxwbI53TOEhTqfc5CyWcwqfEc/OHpAA/DSeX
EAsCRIbo3IVGcTIXHILS0g9M/jumOCXxE6lJ1QBxbT/nNKp1gx81Kv2LmPTXuOFNW/qMNzgbYJf1
JN43ffxKJWLtJAe1BJoWN3lyWjpaqrPxERK/GXY2uJRZHfC0jw9JR4iHrXpjj5B43k46IicQWvOh
8nDOwnegjaCj4cBdnPZnN326HAkMJI69iDXHR4fewc6jrZK3DjExm2iuvvwpYrpqmpyrHutP+dQ/
BFF/6p5+F2qtEqvrS/xFYfXH1xKm2NvFSaCWrAKvUmqITcWS5nvDk8/XH/v1Mr9+63/5kl5uAQSd
O7n79Z+uv4e7IUPof+7Myg0j2CmlSlvN4VjidOZFFLx/F5/9ep0S0hcJ7v7+Ly/btsMNayZ4YH/8
CX/Zp1//8fqXdJ7zGQN8DK4vHdN6Aj7yx2/58624CtKuT+OijLduSTrA9en1G9eXgnlUHhLLvEla
40uoHZoNPr3KJK0/CGohRUGoaoe4pqV5h9Re5wYrF80dc5KSlWTGTVfC+y80i2Jq5sc7aEdi503S
P6VWelCCjNEIUwsV2/Al5wqX9nJnm9F3lvyY2KoU9w0FfpCqmcs8IvLRZ3xPnpURDulumiE7qLL8
4g/NcbbQsziwLPU3ncO/dJYCC++Q3QmxjkxmRImz4ZaALG5hIt7oJv2+jjBAOqy1Qn2preUz64Aq
DY1zO0r74KMl2VBiELVqlMadVWBayxeT+1MajbtOY4KkQbEZi/BBWFxQUxeFgOWs6ZgjASNLjZsy
pgD070nUpOeq18gxUlFS/0zmSxEklo2RVB0GZvHwBOLLlCx6q1TBoLuQN1AzvhGbUe0qRlxW7QaR
wHXhW92XvsTfEmWMa1wO2o2VTydubEej9g400jBKqvnTopc3j8YbOh1slXK6RZqztejZbjQ2ga2T
tIc668Ygjq09bLp3ZDmsHPp9SBISAq90b09dGCRjy8jcrl+LXP2oRmvC1zv/GN2CTLbM5sJtVXqT
RtwDiSsoAg3uKZIvVU55W3MlA5xbZ7vq6wDyghhGOFFmIKVIthAUneOYDWFQmqQReS0D9DRZkM/7
3qERMCbJMwnDxNy1M50B2yIfbei5muqc5cbgmiZMIxu7tjG8NSOaf9fOXsaQukLVWLl88b7kRKyU
2IILAbN7Fw35t5mbGqk/hbfvweybiRph3cldYpNYQouzmdoICjlT+WIp77iMES6AeMHp8S2lhcPO
Nz5BvuEjGZUOMzJAhlOnMGtVhNeUCuV23uz7ec93GTP57QKQsrrvF/+1W+oz8U6fxZQQicLU0o4J
JpxAPTrmqvvtXXd/1Typ2u1+QeJ+kc9+l/j9XdL3nwR9SsIptj3icRWKk3/AxOLQnvNkoDlFbrS1
KbThn92MyUJi5g+5QN2R2OGLA6s1MAps00Yfh3vicjHqDJW5NaxT18oDMxTMvFE03JiF4T/a04yR
2i3uMw6Eyu2euRRE/2LH/5mxyQAazJvgcCCA3AK59o8dX5KyVTM92hOD4OxkKAe5Bu28zUTqDyac
ntZg6jHTz+N7J40TDCJ+9a/2YVU7/iUHet0H+h/8W6WQHlUe3/9rKGOTpGqKC3L5hn6+B8p7ysw0
PlH5mVt/cY1jRXQXOJRnjxg1MAviTIwlaUX/IsjWQvv5n/aDkEZwaFJ4JhS6v+9HVs2z3WZuBA8z
hEIL4+a0Elo7wUVw7NI3vYBKrHL1YnpRA8/CnI4JzRaNab4OO+Oi/b65paDHVklAYoRghvsVuK7Y
BHZqR1ymUYSal9CNbkLbAeo+dpfa6OS2dpmHk++MzQ10Y1Al5qfytD5O0I8zv3Jvr5tkfdTny9tf
lLP/vWOXTC3yconf8TBkuOvH85e3fxC9F/c6jk7KlASmEoMRpH42B2bk7mtgqrG9QLduRtaWsH4d
WZ+KqWS+ny+U7dNtWUT6WIjRPppOoU9kCUK3j2LY+3WoIYbE8jjI8XkIiVH4X3l0SYTP/K/l0WvC
8P8bzbjKo8m3+Kc2ev2h/9BGQ2f0Hd92peICwInwO5vRd/7NddE+K07DP5TRtvg3ZZomlwmXFTxq
Tl7nP5TRCtG0LYXLfxAeKiv7f6aMluLv5yC5pK40uQw4XERdi7Hw3w/G1lRpMzRRfCagYuvZEb2h
sochgqUvj2VPJlpO6ngWHq7PrhuUT0ErRHoUc1aftPnDWdlX140Hwx0g9/pcsNrfin65y5Jix0FK
w6vP1REZ2UcvQvghUdnemgyEY6v4qTqEkFwaLwJXZKJp2M/rfKBFs8iPp7d0JHbRJKEUD+Y9AUUJ
yX9Rc0uY/aZsx3pbssgLZpMbmzcsz3o2GbEvy80A7nCjMuWfQkPQBvWKEaXLDmlxs+nAaO7o36Mj
I3PoPssCNbrndULzVUznkrgaOEM5gcT8cBl+62qlSMcKbxef1Voy7FVHa08tDZoa5v5b6c3lDhm5
2lgr6Uw6IVPTsNbBZGC57yPfOsYn3eIihiqmtl4z7qWBS88S2TbprjlFGVUMbHuTMNMpij9NtHub
oU3L7VSLn5Z8gds979H9yaAz5izoFOMgbpJwCDxGfZXdREG+NmNr/YV2ICLw0GnhLM2QMG9qOFmH
FKaHSt2nDPHoqUfDkID3CHrLRT8dPXj1jKsqpd2siKoDQox5ubsx5aAP3hJ0HmjxiO4zlliXxCO0
CjdNmYAXmMfwMobUM7GMwoCRy4NruCZLb/hoftahAmGEnhAYtSEorQXuwvuRhRk5NumwScxRn1my
nIuKzNFh+ezkfmrGn5NPOlIRwksyIVkQt5PvulwwJKjyZ2f0d7XXiG1VdkRi9/RW/AhsBhftCd8r
UQVem4b7om8JjDNG5EoGNKDpkTjm+JjXqBMy137xixYucU88mPYuGOqME2/NjUsi8U3kWD/1UtAZ
Q3e5G6H3bQ3HgMPFbrJyYE5zIHCGAyenl+u2HUF7OPWoXTVKJpu4Z/hh3Rb48nxiMJNAtTEfl4Uk
0CqV8YtnuAH08m4rGwtlVC4ozfreuBdyZTVk0YlWxPs0OAwJoHlu87X7YKoyICdZjp3eURIhXTby
6qAbqEtlRy8hf5zj3GcPBKnVzG9QUThf6GSw99I5i3QElUoAxE7TsDekue0tq31SUWrxoWEe7znP
POR/J4b981OtsK579o88NIsPglq7BuiCXZztmZmKiZbZNheW995LtJTvZjmQOZAkUKyTEHtD9RSR
+LuvQJP5VkmoiAHvWiqb5i8Y1ZjUD4fByqFwd0Qn8OnF8IV6oRFIxRW9lhlsCBMwnYQzHvz6rgJq
RcAO2TUz2CFSJXR7GJbowZrUXjpqj2uW1S29IcriddAhY3Eg+fpYu5JxQUVVUQva1aR04KCL9nVe
0NogRVZaQMrzOLtIM7lHyVUF9jZJrPGumL/0nbEcnLottoZ3lIURPVv890vqpSy6vHdXe6duhChn
Gu5tVdgPU8GBXBS+vqml800w50uWqj6ojs/4Nqk1pTuPN54j/FOUfElGJAZD1sb7iIy+0KT5D+01
WgHtCEr6rSjJBskHIz+EBZ2LwnmgDFjudde9GTr+mtoZmmq7moOla6pTG3p7hIjQJqtv6AXo0asc
77NH8sUCc6VUqF598RnR8GIUEBYJHn8WcgGd+d/iXJ8Hv/4RZnN4JxGSbEZGQrSQWBa0k6u29bzE
OymQlIeohbYNkWsbEiSIRW+2ts2opUd3vc3dETlacnQWlnR2bt4si7q3krBmdlfXQTZ03+yCMXrl
+z+Txn4bCOE9yRLhPsOve3O2km08Lc0ulqI+WGO7Nsfh8nBp282JwkRN+uk8Y8Mn4ZCxw3IMtdsd
RVHpAPX/BR/zDR0YizsRquqEJlpTjv3eywrsqii88gSOAE4TKzymrqgONVNVROmsisi4uGOF1i+v
7sSiNeyIb/QW78c4o1iR3CJwitzGY/PQuFFzTCsSCHXyPS299CbUdJsrg2SQeP7q9pkXtLOHxMKb
eAABxnaWzzZpOV9a2hSdiWStpp20qWXmbHDXjsdMjL/NU1UFZmZfxs6fyXAh/ymdmq0uFyMop7Y5
cWt5FPZzU1XOD3d8VUn+1rs4XMbEd5DUcde0UTdsczH+7P1CP5apfmJY65HWx2KmBJDVLayUbVN8
JCsqP7ugeTiLatpNrKTbqUCWFZpnU0XbfnVN52Hk71wT/Y5f8y71Wn8vnK9REUXPIl75Xh1XleJu
9tG+iWU2aW2KV6t7HIjPCBSQAKjhQx1MOJQ2/jeTxDbTxzYTeUhx5sR6FlWR3ckYeETSZMeenuLe
NVeVFfmASdKYQVQ1H8aMv8nKpYKQOYZ7wWp7S5luBbGavjDMABBV1wA3WU6PyAQ5Pj4qjyDQSvTv
hLJ620WBIelNd4Q7BlTFrPauNUE0y1W3cUxCl82YSKM5QeyN/OjNcmV64yjjB01R9CyO6II2tVAE
e8wYUIYQqMMUFBlJmFxGPw+cUZ88fE8PlTkWp6jkY3UbhoDl2k1PgQoqjE0q6zTu6iUNXM2wJCMW
5VBQbOTNOgTtGGBxr713gAJ7dUsgJorrs5A5izBIA1Pk17coGGC2ON2xaSMiZ1CjQrATr3Qd3qyE
wdbclYGwGDpOGbiBKrO+x7PeMfO+M7qaWYwkqbA2c7L6uJ7DtT+5g/HEMudh5DAi7vwG4SuncdIZ
3wHFWPZovPgivYdUECGo7+8E9pZ+6c9+ksxBnJCP183LW1Zz8toSqVSE25QwuO6Nu46zL7Fr7CaP
m5nr4HpoxWJs+oUOnWWi5BRedF9FsHlqoj3IUD0bLQMfUZnnss/HvTDKbq8BRrZT90GgIq2U2U3O
rWP+THrqDLKGSGBv0oMDWpOIOZOpsidOTlQsgVNUCCWJMdq6eBMfCAZEme7kXyYmvGv/wdy6UoR3
TEaWoPc9ZvVrbEeGZn9HfgBs+zfDtN7Yy3nb+QvXatOIXjuHKATXP9iRax0GfP2qrUqWjaA2s8JJ
z5xeaysbgCxmrpPA5rJFjIOeu2AEP3rWrY0tjTTehLtgHQHBSTIqUsJ4Hqta0jWh4yUg2mQFUNiF
jKHWVwjWmNF3hLV22jJZ25nkjCbyRkxhviMi50fr+dVRISMlAMG7DM4Lx6cMSIVIN7MS2Q4jxNnQ
hbctxsE8cfPmyLD6HUG2fUByR0lpRsK1iG98a8WmDA0FjCF/EtHSBYWJBo5J625q4ZOV2XhqomkX
lZAGU1Jd9zV2G+45MRGnEfxABI7Q6JaAUBWmh+ulM3f9jSE68Mj2xyQ5VhJy4he/IE88cz5KD5vF
jF/ohaa42MmB2+P1acPUZ0MQd8FNXnAH8f2HdKA4ncEj95wcuyElAyTNq2fR2iWS+GS5HcV6/c59
2Fd2rQ+uaiOugtVTY8Gwk1m+zwhlfC2i7jyp2iF1pp8pjkkEpGN6SXsKdiAH3XZudk3zCMah3uWl
C4WNnDEwd2AhVZOCdnQfTNYY29BomWvwkRcpV+6iTkIOwupVN4W6LGFybxXL19qwO27Chn1jjrtI
7hqvq44e6VaMkWHyuWl2AEFLNYy5AfdT9m1Kl3Cbx2hOFRDiXe7LGxvQBzmH9b0fa6Q3fqF2yp+Z
3eeM1IbmohJUdV1zG8HkIMfWOtBWYf0BA401R/cVAThVNfbQGXb2qRXVczVZYWDGFmI71GCQKtTt
mC1T0GXtwXZ5cab20pNPBDq9d4l/krH7PlcVjdEsRkNVIbCu4KSlCBO2k4mPwCcjXBNku1hJzJ5e
yEykC23yh3iQ+J0IKJ/XdaBOPpDzzGdoyWnICoaFw1vr2emhk9xWZa8PXBq/k4pqP+ZmcdMWtImp
l05WPxXbti7V2XaA6Z1jbBOHONLfCSfwLugbh+2aXpri63k2Uv0j97sGVyzhF4nxpJGEvsaOAhQX
/+iMSexBZky3C8mezG1JRjuD/AWCNLz79ExoZt2LxU8uOO1QfQIvo3YFKNZqMpyXN82n9jmnSMWm
rPwtgvuoL3zmMDSFia6iQf/Tu5zTMaRgqaXc57hK6I3u6ehzKBGJI0aU+K2MTq0iIMAbooAPnClV
5H2XipHiCMx9EyqujI3uvkQ1DggH6pDJSRqXrb+TM8fR4j+58XBbRlCBSGjlPuB6p8o25wOB3U+G
wFHsT779WaROUKVVkKRG+UOCKlR6ZQTWTUOFW6IeKTiTWQMH0Zgxq5zw5yX3bS/zFyLRuEA7/P21
abRnayImypAh9hRYkW0pqJV5X7aSs3u30L5G9WVWhwy+DLOh+1rRZEqQarHcjw5CYAbMJkRVBbfV
uervp3F5t+riYRJyuNUIiPeJBEqGznebV+VaWHVk4NklpyPc3kigr467+VFqa9xiQ3gtXNiCisX9
hOtg3zoz4hBGkJOu1Z7u9nQYCqCFSsmv2I+zIA7H8WTkEnC8+b3ziDJ03OK3FF1J3KZgg7W+lyy2
qTIzIpvx3Z0IhH/xM1PdtDbEtDhbp9+Wu4uoC25LOVKMFU3OMID4RCJ0LnXd/UQGpgKETgEKefSI
vNmpZeRB5pG/Pdd0APyybi4NeNRpbF9bN0oCn+vAHpoJ2bhCmxdkEW3P1JGwzAqDBar+3CX42hab
pEu+tqpN8GCjhCbz9Tnu8V902j0z4cE55LrUOgYl1pokGbFvfGz6Z5eYX7opsk9utLHa6EaEBHT3
NUsYEUBgNeJdrrmY1P6AjUZmT/Zs30h7bvYjCKGAHgQG1hCFiTmV1Y3IujMqPpQQmWBxXgFbNjIm
zXUvN8opv8gq+blIXq6wSL/GJrHNJ0YQXvopJXzNPuxvI4ZMkJE525B4mihta/vOx2PB5eioZldt
Soq3xr1KvfgTyogxfd2Ir4r+QFyTf6znGktCe294L8mYQcsCkb+dzeGhVFKeG2HIM9cpt9hcn195
9NdH1w142nAgGcxTQJhn47FpK+QGRoz7at00TmOeq3VzfcrFGxq4HPMt/jh5rtdNnI82t6M2vlNK
pQdpx+hoc/8B7094uv62bt2F66ZGg3HWQFpXKP7194terIBgMNyTGy58j8310X/1tBvBhpdGd3LX
fROFI86d+1kJsOvXJ9cvT2v6a6bbn6I1mbujLkNnuVA4rTt7fWTp5J6gR2M/TOEajrJ+12Doy2Ef
nfL1TSuiAWHS+shKS3trSjPb2ivDHCkD4DPfcgG/xg99jxfT7aW9mw2AykNb/oIuVX+QmK5Y+iuI
qeVjuv6PngJABrLFUqRG9DhUs/2ZnklPGkA04MAk1YTJAlLwK/DKWn9umjoWoHxMqCkBLOhoV5WN
Pi8r+eq6mdDNESTwxxc1dxSOEkYkrHUfjDYbz6FwNWUkj/x18+fXSqp1MnDTrZrC8dwr8/dNbmgM
cl7yMqm13eaaT9EfoC+9orvqQSc7OQH5+nNzpXtRZNdntIfjzhNRh9hWJSfTX9m1RlYfr7SrfM1p
canROaDRTdkt8KuyQKdJ4YUscX1qZMLcMdJdFXZ0CFOSas4ZZ+LJVO8MocazQA1/aOLkdrKq8azX
zfXrHoEKBX1QjaPOWxw0/2R2bud50Gfo/Prc5P7A8Zz12ACLdzO9jHY7nLPJybtjnaTD2XC9FFXU
SFhUVPfnPzc5fvAzfDjQ2lP5eP06vz89E9ibioXA4cgEyc84sjvXpYjp4hHKNuN0OESVe7ZAamAu
iPGIdKo//7kp11+6BvnCPl+/82Ctr2Aixjgn6ws2614Mcy6oodfnrTEPyN/cFmFFRRwEx11qQ7I0
sHNELpdJd0QdKlgmlaUgeTCCehP3rz5qZKaiGdd00/7QU9MDLR/piyxEJjd0Z93UOo2ZcQlxEXqt
GzNeXzXjGYhHx8iW7Vg1KF2c8N1zq8cIcrAW2tkDrHxuLP/rXJRjgEQUujkZeg269RlAhm02/SXu
bWASSv1IjWcAJk1AEDnxxo73OjvRrZXa+X6gWsdIMvr7Yv5RkKJ88DiPC02XLpX5XW7YyNOjjVjt
MTiMWDQcUzuUO+WdDVmkQWXlr5HHaNyG45lhU+oHfxUvRYi12vy5qgm0j4r+N0q64QRs6cBf9Jpk
8CZVyvUS1Ww+Ozvb4RBUa7ucieQGu5Le+5473KcVL+sZHlQKSPHWhPmgaMZsn7Yl1L9Rb0SvIItY
P9aoV7TarCeUj0NKGu+24LioZuVyahEKFk7hTo/o4ZWvPo38tSvcZee0yiC/hQWX9OrNoDJjX43u
qfNTpnApeuAsb9XFLdtTlupXv9QX3VbzualYnmE1sBBeNcNDN6AjNKwvDdaNaqBYJs3+a4UFxRiq
5cA0j1VmqQ8mdAbIC7jaiGqu3jVUlw3UmX1+Lsr2a+LkIPoVNEkKwRMj9vfB4q7qAjgMqnKSp2h8
TUnZeaGTtVFyZP6HRt7Px3XZmT9OEcncMFv2jsv9rQFBFrjm8KYdj3KvoQHVq08GNvk3pYd3pJ8Y
n9z4W78QjVIvho9YgQ/DiAY0UmP5jTf8q8zTwMtdFJuSxEKrOkRa/kB3+pwgr1idblEUPiyhOxPw
TN/TN51DD2g0py2xmdSUHFq0f1lhe1zB0YgPaUU4QKjuy/EYCrzOjg7FwapcECrk4m7h/aH/m6Kf
mFCcjUVBzmxh7a7px6VBQmrKDAHwwMpO1O7GrIi8JztlZ3X+F1YI02bGkj2CBldJ90Gv4GOcUnsX
OahjcSWxWLK4lcRJ9YBSD4hlTfyt5TENmeMvumXw3mHDQFRWV9uujG8g3bdPi+QPzxjYUoK/LxaQ
S1XPJgtSTSO0wQBVEfNpZWngkLaybS+cWhxdjn2XzsWAtt55t4HIHMvhqSpwo07W9CrMwt5Huv8I
jYF4EEfkrO05zLo0pnORUvhUxj6Oy/eID4Z1uLOrotjep6inIR/iB/TSU1s2aPTnJd8icGYIVYQv
BIQiEseFujdd8D+mA+CY4fw6yshRVAS2N+dbXbhEXuQ18jUkLm4xpE/2Q42Yf2cB/FlbWzG9GDJz
Gu9zNUPdrvmDLM+d+1rWmGXTEBsZrb4Zwwcqmo/ZJhiCFN0ajemmjRJkSXFuPpqheMMy+kFjG0hp
hGkJ/mXtmdEN11bEuv2BIi6I214FxsTSLsaNtYvR5g3cew8O0svVHvYSM1hhafIDQzThPTFIDj0h
8+TuhSHYUnsvN747K4nP1eK3diTFd5nM1yoZl30sVy6NXbyoERMhgBI6BWE2BK7tq30RToIwY/rP
iO25Zq2WJBrdGxKv6/vJwIQzn+tYfRmzXj6IY9cEXcWRFyIpPlVVB7PbUJ9lV30pSSLOXGizWYNc
OvKaY+PY5bbMSH1M5vI4LFzYZR6lAc5QGJbcTnGNEPsa673Xz6QEOKAYfcInExY30hr43bQmWVze
xfmroxNnq9rmVS5peDaAcjZ+hDrQTJbXUXuQ0EMcrfPinFqpiIW1aNFKED8Ez+SrPDXxX7MalCt8
JXkwEW7SDykORMdddBYhZ6b8tPM6cOP5W2R0y4Ew8WyTa/VC4flVxJZBG2s6uD73/ypuEST2iK+K
6JIkbRcI/+sQzkR09mCX+S+vcVjTTXbPYrRYjNS+eXBn9xlKTLDM4mDLGV058xgWfE7NUrn6rHL9
tWFysPJR0HjpT3K0SP9tzSdMPyXdEQMCdNhuiyoiIkEM9wBMf9IMtAlziVcpnb7mhYX0cbsqTE7p
+rXrN66bZBUUFivzIo3yV/qa2BoIrYMZwqYhG4IC6Fx4RUxbbMbuCNP0bgQQLfz2qSg6wlHhxTfj
Odf4E1RFZXDdQKYZfj2awz5c5RsJFrvQBN2Al9LfJLVktDIY+mYO7eiA4m7rYWAYEhEFCT1JxnR2
uGP82ZBlQXPVrpaza3fTMQ+zS5Fz4/F9ImEmbuN+anrmthzb6Vzn9ikTYqbCJ5Rq8kc0eTRud3lF
/cpNsqNCoYhVGGtlCtP1+vUGAdahGFsW9d5jQ/s+WGNqSDN+GsOezA8IMmcLO/OZ4JKpJ1amviYX
ER1I86dIT+6ac6Q6KNF574yErVZQfJHQBrPIC4icXn6z4Be+saORjgjLq2iGZroZVQ9YP8Jj7KtV
siW7FH3LGpK4bq6PrhuijVlSXR8ima3OyJljkd2USAxvphWXlKfmz3qw6/PscW7nNgXcjDg9oFv2
IxJQO/oVMupUgD2uT1nq1Rtl9Md2Hul/rB+ZGya/f1quXsYDxvvbZnKbnYfXZLu0abZD8kJYSZjg
+mDxt03WX2VPJb3zqNwsNE4RGj6KIjEOlq2KY0rgTTFTBv65sUpKxU4mtHKvD6/fmTFghpL1ApCL
4ibuEZnqMrkr4/r9mkU6i4nY1SxpL0Y5kq69Hqe/vtar7qKhcnCisvJTSx/tJ6kZqHJ0X/NSr4+Y
R/enoXwdU2WduXJa50JHnAnZxlj1DPYKx71uIJHU52VZabsk8+18q6A3s+KC/5Fb66STxL1RAU8a
u+RGanJTSvrU+FmJtaCfdza6A/b56Jz4Lb08i6AUWTce3ea1rCeFlihkt+UYW0v968ZNBtj/8FKg
D0hSyryf1RrMxm395DKaH6yYMpwSrkw4dqq1DHejzmXZMtE2WDUdDOygbE4dDJqhhvtrqhlU8Ups
/nNDhGh+NCOWsCWklg3vIQDjxPjN1hw4RhqzlFk3/h+PrMZ3SKPgGAWY5+2nZLjLVsLxL7UIZBdC
mevjbsb3LoiFF/LYKwjP6xqxWFeLPl5JgHj0ca8fRLSybPJljTLsWldhY6TPHlOkMcSnJK8rTDte
W6I5RcHbMwKiQVlMxmFxSNGN0oV+ql8ffwmEo7rSh2G2cVkjmi7q8Cn0fQDg60c/Xqk34xXf03Wh
vQ+t8bH3SJSDbEytjjLMcuyendU2rjqMJdeFkAHWQWfV29Wyj/QUqUviULdiatv+I2D4+tTG0U9U
TX/q10WexiOzCy0BCWCxuVBa61rQj5uEO8fACqSD0tTHDJ48TVPYGr4pOT+lJDTv5boKvYZ8/gpM
vT6fIk3Ps014LzQ5SW7eJCeS2TZXCc5EMDyOgHUXq/X4bHFI4YoiRnKlDcTNG76j9nSNQkbxx4LI
kv3F7fgI9TUB+BoG3OQ7hrM+kTHJTSVmIC/qeH3Jmejj31/9+lxkWEDW382oqsFrxkZe8wD/fK41
COTSXh6NIfuII+ugRpBYnZ45zOR6dHGEmMs2XjCRT+vFZf1aaxPr4DKF2F3/YttdI2Kv70NqdG8L
du1dOsFFWd+e+LZEjHMG4avOPal01Qg77HpuXneRFENcoXPDnG5dlreF9y1Ejp+v7ZGuIaWLSOf7
67NwTn7oqdC/ElRDxofEkoVES7iaU2Xdrev5cn163SzrN8YhHnbap+d+3fNpNpq9Zclbv3PuIjtH
XcKnm7orY9mZSdSw9hkkqo0eh5MuiuysLE75AjMhHfQ37mCE16giR9LcgsrZ5039bBHPdfSz4c4s
TZYPUQjsCyX6RK9lA+fqohPxQAVBM5Irl8zXBCiNZjhpoOshRx0OjRlzDhpnWfGuylp/r+lrEjVW
PHm1fEt79a7IXWpq09+xokQuXuPrch3nNk+X5QAFk9u56M+gFG46t353Bot5hyOeALt1mwKt+HaO
0Rh0xUfkS2wAWhZBTvR1GYdMXOksassjDSixvwzzjdWElwrBZiWdcZfI4S4d84+qy7nO2pdhxNmK
9ec77fjuSdOr1DlmoCmen/JQHHvqMWShaM3n8uQ2xI+4Hp6vNlcX2vQPXhriaHo03XAi9gg4yKSS
+2m1KiY1tixvxkoNM3xLkUqh0o+AgqrvnJELjDqKMpmE0KAENrUule3W65A/MC0gLKhx1Ga0yhNE
meFbJR4cN7S/xyH+bNYn3OUralRdRDtvFK+Rbdz7NC6C1MyyE6b530yfur6J9ePUQF7pKsPfX09G
ms7DMU0R/5etOIyk+F5jyv1WpgvYZzDm2RTJUzOfkCGgKJh7897MF2PvrwmFU+GK0/9qPf97Wk/X
g1v7/9F6VmX/WX7+HYN7/ZnfpZ6mIG5bWsq1hWkyUljjtn9Xe6LpJKTbNOEk2j5dVsFvKkk/jf/v
/7ERiAq8L0IqoAI2MoU/NJ+2/W8Wpj7fRQvqOErZ5v9I82mZ7MBfddfCUWSEc7ZDUfKkZ6Mh/ZsA
uV6qTIYsF+/VvAqQqEbwxZfHslnIpjHEaSkrd5/m1k0xeGmQ6+QDKzj93EmZ6AxiuvPxzUDrZY+W
It0N5W//zt55LEfObN31iXAD3kQoNChfLHpPThA03bAJb/PptZDU/cjb6v8Paa5JEeWLsJnn7L22
v8yIq855Mf3u1q6aFDObTYt1cJBzYURhaMBRAaapdcobMTo0Oc1oxVXe1++zuXuXEiqTl0oIAPG8
grH7EmfTR2EWexfA7FWezfrNwk9A77fKtAymQ9j7KwKYDzgNJqZRtsV02GAcdF1L+ag54smatWRf
/mYczTiv2Tf+0uLo6SHHDSksdT716yjM9xFvY7ZEaYRi+TN6vh7ywPw52SowzV+jSY8Okig2HXY8
CaTzWTS8TVLPbkRXbvugocXCoBeep3dCncU4Q4Ym/skZe/CI8S0Jks+690/FkC8cEV2sho1htmSq
+EjbJwqtCGa2wm5x4+fltDcrKCFO5p7pcZfs44BTkW3Y6Ir4z+2p788x+lfRInzT0GJGlfA3PVlx
Jk6/TWrO1zGUI7y0V3VBnGKVEc9oL/ZZK7jTkoTRd6NfdwM0214rurXM4nLlVnfMtZqtZjjw9+38
2WgAYNRm/mb0iMdo9kagURx6pEsoeej7OyttX4KUq4orSfSDTnJmBuV4XtXxDpIW5zo6USJvyl3i
Ms+LWAM5jJ+RjsirkQ+3roQmBSNJZyTAVYlxDv1CKUFF+fNVPcbk+vg5jTtNW00CFC8V8rgLbDCn
fAb+v0d4TegXPFCrcW6+MSsiGwZCAPO74ZhnxJbCRw0PuVMvG3a61KwatJ1EVZMs1M5iEatMvrEH
DrXjSLkQEqUS8C/60t5rIbtiXcbwRYa5Q7hyiYWQ2rlVvYkOUZrGpQOZQ3pZG82i85HuDku8ZbqE
4+J/C5p0XPmMwda5+TsAkXWMRf+sJ1RCm4lJH5aQ7VSmycZqMHt1bnTq3ENbfmRaJ87SwkQPEJfF
3rac+VzXvaX0Y97AmSlw9kIyiuPHMA7yE7pcJJwJ10x8LaCrhLFCOIKWdFqlU3I7tWvdxUVc2x9O
vS9iTK96c+VRgNxFRuWjjIIkxfHtGRt668gGQP/FjZ0dZ8qTzGZIJcQRJxLoBk1QYKe0vTfRhJ+0
LXWycw0Cj5BpLpOzdp6SlT3DPCimC0sn1K9LCR4UNXmUUzKyq4MWIsrFoIPIZGRnkMY2BFV1AHy7
mcFrRQUEOYPplpE+14jnjh5+tWsU3RSfi46xC5pmG3ptk9BKDOOy2cpC9Jt+iVyjQYB+jM5z3bQE
BqNwQwtQYoWbfWvHGXgdes4na7xgrg0jIhvpbyGNMHy2bYduQosYqxT2cWKfbSKgni5AUr00T1ky
EhZp7sq2nw5On6Qr6eJMd3ULPXYiqMUO5O0g5X2ugvhSLwmujRepGHxWilEZMS12Do7bh2sUlHYM
3a/cYoSOdrpdTPsqQFfah+Mu0AIGXvlzVAIVGwsyXPFkk7C8igHT9E07HyfcsTlZoTSOu51pa2++
JW6zPH5ziuSqEJZzpXmLmS9EFMQA7ybt54v4IUm2eW7MGyOlbDvRxKfCtQfLU+50N/H3Jla6DtP3
obFneC4TzTn6B3lzFadmRk2fWVzRDz2dWfodJErLsTlL6Mmc5UHcAqVd0CeRfvp+SL2ixYdP/MvX
e76eW9744z6qP1hskopk6mvDWbbUjNQSPaVrqbmfFiaDNLaMvRrmq0k2rgUG2svAXt1kjSuAZNq/
OyoPkiZyO+3nNrjC34BJPisZdsLBXUKeo6tWtqA90doN4Qg+MwY7zIl648aeufZNT7uMqd7pEtd3
wvwIHSAx4z7tCqB8y6K6aYFHriWrAT8tU0t1o+IbIOXDCP7nMaObjE0BmHitTZIxJ5fRkXk3bSnO
hKlsbq2EbHBB8yUy5X1JFhETdv9SOhh62iQ/zHZ/pWtAvdVNBQaUmk587FuBKKwxMtrWJ/ar7AyF
y7UbRU9dKG7o+XdIRpgjoE3wOz84WuhOoLhWkTg0mbntloidxCHuvOmiu8ktcY+qx9BzszWp6BzH
7kHQGyAdaeNn7XyIBAAjs6A8MpF1xuyuS636lI/Ob6xazlbzaYinXnsFSYyglKWIoIwiundJBQGk
i6UV5UFNjDzzIxgWICRIw8iNJDL92FlFBuk46iZY6LA9NcF8pRaNjtNjE5XdtrYIr9aQk9adiwNy
CriAZwLMrV1yxv1KqlhWvzLyWlmWndk3MGPubF0MuAjOYtebVpAHkU8b+jnCF8Sa3vCqG3q5E4Qp
JWMtdjoQC1GQ8CjGFh+vHZFyH2aof9UeYOk98Et7SNaqOqS+6fvmj8fMqCe4egTEIcZO6FtVZhFt
Cku/guCi1lKToIMWSf3ru8iiltSk8Y/HuDI2OzSUt8PSxVU3EvE7Umhqm6kstRlfBjXrpY1W2aM7
gcAPxtWwbI1kqZyoGytMHDpV5nORTbnaHaTG4RvZMDBq3fxtzqB/5qiHnhHuR39O4vc4jz+0Kfbn
db2s32nZvf0l9+v7rsiGQhzUM5M3NXKrnhJfCScDnAbEB/DUvl6hnms00ouHNiYRjyLM9ycNBXnP
EDQJmVu+R+XCqyW4J3zM11csz6ilH1+j7veif/DHmv30n5eoJfUxXz/n+6u+X6MeKyk32rMGvEKk
3usfT/6Xd9UTf3zm10/9+jr1/NcDap39+Dd+LKpXIWeRjECmDGZmo5U/VtaPD1GLf/1Pfnzcj+d/
LKq3ft/88aM9YYNJ8XuE+gzMa6uNT5OdxqdyNia0tbqxBwfeHNQTIZ1+VP/La0S0uJHKZVHdd8QD
BwmHfOzceSRZ7SKJlMDPfUK4/r7YVgzx0PCa68LAomPQYt1Y06IR8JaysmbmFAfVW9V9dWOQ4ADF
mfqGMRgU3XOfTPh2AjxVnwo6qzvbBr1XteRu61xGt/YwIMvIYUG4S9FrVvUvmwsRoq7qyhOkPKf/
DrLzl9O8ujslOrvc9331oEq8U0t/vKUc8+4wLKnny6xc3SBgIaJquWtm+KfslHFAICbkuCo2T0C3
I9qPLx7CGBiBCqIT6lG1+ONRpMPPhcOAxG0JAANiDE2yrF9cYwloiqnx9KmWH7uhoiqQ+oG2nTLz
Abb6W2S6zIOW41bddMtSymB4oe2mW3PO34vZpGRLT02XE3nT1ZJH3x8UttyYqCUP5D76FSGuZbTF
+FOcWd0nDXdxVB/IxJSfv3xqSC6db3tHNxk/5Rhc14JKifo/wsy9CxcVQaFOCOoxtRo493pH3vf9
+8zlijkg41p9r8UKOTbkZuqjSw/J2YQOidkqho+R0vNg6Na2kshcvl5iLxu4AetTTYaz1Zsc3yG4
KYqx2Hrhr3jHObRuJ8CSDAmmTYfnTqT5dJiWyq/Z1xCsEmMBJmOP3KhfGWTdZQOcFI0QP0H9rtBN
pmNnXkmr6Bi9WTdfL/xn06q7Rd9/pNacrDBzUJgpUwqp6lv6pV02LN+nqXQmdT9TdW1DHKoym3Nr
1Y761hAoKWanK8aLXvfsgxITqYi9cUnSY1/4XcUCEMGy/tWWaNVH/3NXPZH41q98ABNIBN0Gk1XA
UULEWqpY7v4QYrDhWrqQkNSWUbt1pA/wf5lehOTcqf9GPadu0GD/zHxUz37nQP7trnqbesl//1Fd
MUyMPS7UIaf2NfVj1F2hylvf99XS14MyoYynRx6ZyMsWiLTePeiQg9RL1Ncy1+RIVouTOtS+FtXx
rX4cI79/H4CZ+qLvnxwtwYMT40Qt6O8VGl9B8mMt1ORWHSaUTQgnjmb7tWyKao9QO8MRE8f6Vr38
azFc1hqsDPJMGD4tJwa1p6ql75vvx2aiD3azYW4rg7TOf85J6n9SN91gcMlXi0hGGJ+qxa9fX8kJ
SsDFVMI0Hlhuy1nuYD0LBsdLDqVrv/vqh9jNGVpv/ahWNgE9HMbLV32v++/HyElgZh452ur7xeor
v+9+v1ctfW/G7ye+P++P9ybFQ58heVTrQp04ey9uioO6r4481njWndT9rx8vK3R/GDn1jfostU3V
dlM3gXyLNPJy1e6a4JyeOZTYBnHfM5RRe8rfF9W7v05VE7blg1/lG5VYmi6NMnUu+QowXc4q6rHv
u+pZdxkF/z+9Tr14DD9G6MjHr1+/7MkU7dltv4+Z0F9246+dWT0amEUv0eEQYPrnq9SD6ubrXd8v
+vrUPx/986U/ntcMxMcdtAWpQx5c1qG6jKgl9bV/e+z7JepZUw3f1OL3jdoe33fVknrff/mplUrb
+36LeuEfX/W3x/741D++KVpO+JO+bZY2jTpmOyoJ1lAj1PgnP0MtSd+q0AeqLf+fz3w/BveaQ1zd
rztiKOCHLxkc6nSrPvz7pT+eUYvIGIaVQf/ha492ZYG47vtA+XH/a1EdVz8eVffV69Vx9r/fCexu
QszRZ9KgpMfguP7Ayuaaun2dyww/SdQBtqyCPR4YfR2MD9lUEDHQ9voDp5NpkWl5N9SFAbnKvn4A
pHO0a6yAkibxS2EXB7e2tAfTCINr8jTqjRkOdyBnMfs2U4BLIouPUIIm3XVuiyml9W1h86ebU53L
OSk2XtSRi2GLczRYlBupk6A5QfnjD6Lejx7VOtiWO02d4/78h79OJxIiYL9MqhZLA15+Vpq6vKoL
6/cNQDEGEt/3vy656v7fXv7HY+rSrR77+oa/ve/rG8YsOHdbnA8xUz8OTXXjq2P3+z4+diYxlM4X
+eJy/C73x+Xg+nrwr8//8XbX6WYow14Fx2Y5qam3C98r0iv1yiGraQ9P9Y16YlaH4N8XkwgSmZOX
H0bSuGtMNfS3AB3kMIS4bNqL3Sf+8IrzXqvY0CVaCNsD0PqMs8jeJW1zoGDnnY3YDolCc2hmd/Zj
WyXXRuOe+1NwaRVojnwwWkvwmdkKhwahc4s27KMywQstp+dtwtD/MJKsCyQSTa6dFCMcZ9luelqT
sNu0FkBDT1QuLJeNSJf0EOqM+07rT82rG8UOAghGhrXmd3zFdZTrmAZAZ2/zuWywEqEdG+NSQsvE
fIend2042cngOnvgEr+Qo2B6lp6z0bTw0e37lyieYEnlAtgZvcyJOhtVvoEqGIXwVe0vFfiQuOzA
g/DtTZNFpWAmgDuiSuFaRIJiRN6FWbQmeSDfzhVLNEUR4YxyH7VturLbMN8WdvmpGcGVTS7ASpLA
51bab6FN81ZARt1WMb88dx5z156hPjEFr0rvGhTkG57O6AAzYU2ZAM1c+NS79Y2Prw4ger3OXdbq
kJPT8G4FRXfZz2TZBjUA29TZeU3obnNRfM5+dXS0oVqV8TTtmCT32zkrrutSD66Y9314pHCc6cQg
ETyCInhpixoj8qgcQ8Z6ibtui2pXY1FppUu4eFgIHL15S+Um3zJto3Lexqu6LIgCb2zEIQN6wEkn
Y4pkxFSniRD4CJiNisgIwGPF4GsARihbGCSfWRj/iLu37hBj+ydnrm3wXzAn6/YhkKG18bwoQGgZ
3KVTN6/JYU5uUqd/jkE8ZYg+7kv8uQAwjHukVDAUiapYcYJKT70RXhSyKXZ95FLQxlO09KVPRePI
bTEYzrof7b0f1G8Az0kFgFqI3MwmOAFQ2blnIFZzteKl9y/x2c5rOukt4nIiy6jpPYjZeGP2yawS
t/uuaAEHhU3IvztRdC4oM/UaaGhjeHfH3F8HdnkGQc49ry241B5m5uXsD/WEsx71Jjq+65yshG7O
i/Omj/axbfRwwAD7W0e6i9pWq5IXZKTTLqPAWvfNATZmR/Jj7tKrCIwGEW37KXCDb3PDvbdxskmY
EF5lxO+zpb+n1VTcNUOWnhVOScBAaWzY5YzLbqZWTr8Fd8J4CmTi343ko3kj587QrhBsR+cTkU+H
0eG6UtJh680y2s/9r8hLiutszD59YzwkrV9t04Yoj6JzL2fAaia+MLPX36VbmBecKTIqCAiVuQy9
ZBOYcoDXzbap6+cl9WaL9Mlb47FkcpgenUUIkvXxm+zQnQVWfhaUyKWb0H4ud2aJjixz21d3pJWQ
zs/R6M0r2Znn7mi+an4fbEsNzWeAKru9nauPonbim1QXzaqqimkXtQ11JeJMBuIvzj0fg6Lhji+m
57KTUCOekyRil/Y+jDB2SdcQhLAswErXarZeaVRrS/fuydUQG6M1gUaFE245UnyCljMG/GFCDIB7
DksvMa9Eva6q4FNQahPTuIdvJc/zuLjx6uxEORYVuXfM8IRlRv4UJFwNh5VfNOx+WqPd+RHfERBv
aVL3LBxnb1vZjeljLmmSSy5/rpOhVa+9Y8R23M71HYE/5gfiumoon0aUFljXSXIZ83Dd5qxIzchP
Y4p5oeHrNtH8aDrDUzACQs0JdYE7yEYp+mvhiNOI82ZraRIGQyXig2/jAzBqjtretix+tPM4OKV+
VodkFdE+yr0t6rdHAJeoJQJvRIRvnvwGb7WdhjdmmGzLJkx3ft+1m1FWpyZfiuS6xkoojQufSHj8
YdOlPWkhxLqWK8TMdUlECPloAMznjGewSDa/7dJ2DzUoxi7GHxeCBBws4r4SAHedLYtj1xAFge+5
ONY2M0LXtGHiGRzlEYBXQN7ziKjK3c31OF6EVUcuE03mXUXTJgmq5pD0SMpS/ITLmZ8jsCfNJKew
u8M9xtnFs2nKTnYHVeGl6uiZmg2toEiPfmtR90GKlASocjOMFkrwciCFrAFiY2cI45HdFU4cXVjS
fHD0CtbbnGUnUkPOrPmtbivtMjclu0ucX4yahlFIpMORptyqdJDkIrVfAij2FApQwogB2vggCBhr
2pMfeai2qfc/cX48uSQ9EcrGjlrMNrY8TlamQViZ5WW3VOY3AKeTvc4a22RWkO6tLH5NjfISFhNW
jHbM+MhSkn5nXpjacC279BQ0nN760H1nxrxva4q1QXJBU9xcO6mLaDzjaqSF0YXpmtW6r/3LUIdL
bTXQEKHI0a1ypxsncSAv59BoUOQerKIITmdGRS944nA86dpDDo57FS1G9SBEEGglT3o7+tv8LQzp
6msS7/OE0hjlYg/47XEATLQe8PTlWQJgyb2ZZmtPYy5DSbajeGShs5/Pg5FDvPaDbQvoco075pXu
NgdoyAeVcEgOIdA/RxgPoM27G1DpQJRKk2yN8djnrCGoRLsmmNKToaM91sJtU52PUxvcRkk0Hht7
VSZQB0wX+qYHOnMUBMWEwXhIicXN6CjnuB5SkhFml7ysbrSyDVeoM1ME3XrMGY9DG90WJuTcqhPT
Fhgkpz6Z3PXmjEJfuIyma40eZhHMkJzbCIcm8WJtXT+ExrUnyeQdAcp4r1Ygs/VsDZS28B9ZcM+3
ujsthR/HoRdFEoSTzMtuqy1Ny/7kDCaU+Oxka8/zmHn7yBo56nOtwePbvuD1IpzEkvdI1iDe4pEv
gACgLof0xLVrX5go20ffecEfgdmpOo1ajpp4wohqTQKG/zA+EkF+MLyiPnZpM61d0m65yB2JztHo
7Mf9MXBnMKsRA+Yk9hDOX8c9knTGTVUQbSyjkrcYzKkM57Fmr2SkE04UTpfhSOwKEXBbE0beqgEB
OpNGMzjxZ1VInHJeuKVfy5pIjF18LD08KUThXEmhbyrrDpWEv2oTR4N3wgU1dxfCKIiDupJnXJXo
BPc1h2BCMqlonwfUF3hbqhffGY4gnYyVThZzEMS/xZy9oDTBF0td4rwpulvE98EudgbnMEX+eyyy
e0csMTtRqq86D1NLm+NnjwznLvaeBPMf2tH4C5qcJBSjSs6Fc+Fpr14U1/ukZ+4waydtlOM5qv1X
fdZcSEqMW6KOoRhn07LI4ttkaE9eKQF5hBFde1zIycxJuTaRaM6GR9d3hGHdY64S16Zlpcdx7B/9
2f/d1K6xrgS48mCouULNFwMygAxc69rFM7EniWqMF4k6AQHHRLsOTJdwA5drsW9C6vGWhA4gPKTa
uUezDeDIOg5zBhIGnfBsYlMdyH+xd9pzMZoM1MugPJkJzXThIxZ17LuEs4PnHzmjPwjpb4C9zSe9
uc4mSMC5GD8kwS4w1oDCIAFCHZ2uhX3RwUfYwDLDMTEEuxq+qLs4G0ongKoVhpd6O5irqMY7y7A7
od8pk37cF2ndbHQyxFZRoidbYS1nIE5+Vjte99N0FjAOYlSV72U7oxgMI/b7YGQQnul7bQJ9bnX6
YUqFfQMaB9ELjdD4gFf4Bb7JZetEzWVXYM6f4kZDKGrsABYQRlpVlx0TaHCPBbi7aWd3y9RkJEhz
9l+FMGkQkrCwrlyI58RaPcT4nGZGAFNY3aYe8dGGjdYVsWZvESqIzjTd5HBccxAbEW3JTUosNdL1
T09GOaSnlMmCF+a7yrHEOhfpnmnDc11iwOrRHJCV0OLaHr21T97UypD1ISgaIr9REgQeou4ZPB1c
YqS33lmRXve6tYzQ4R/7hXgDLnvuJRSAAN8g4J9RWfSGM5ApBGZlwE/csxeOJlw/0Hl3U+9/OL4z
Ppd+8FQ3eYMhLP9MUs3dhL2B2sbD7Guxf+X2ZZM55mPeeE8tyh4apMa2i1zAbAXJYgUpHVrXQoKZ
0CWFdXQwipSgBFvcEZHpbCDnrCeJ2ClNtIciBTDWQpoJy1lsdWDVzNXkEzi8eqtPOSBRtqXrpOw5
ZbuJGmhC4dTHO5fxQDMjx/cRpq1LandGvBk063K0iAWp8XDtq3kYiJojb4egr9HMjX3kBfPBlSkW
KcyYjQvGI7EZ6ODKHtcRPMWNR4b5dohuTK43O4z69GFyLrnYLphmrHTKm4hVSCyQ5COXToitPgIQ
hf7ThwM0MOSIvWw7UijOlySbZpwPY1Z1HPoAF+aO4nPun2d6DS2r75wnwXQphTlEliK0CqdpiIRD
wiYHPGu+3omDlTj6qqEtNjW4Zt0UYhzuDhs3fnPVpdjrciYfnMlyrP6ONzs7UuUI2BEz2lk55isZ
S3fl2sySB7/dC9DKuRDzYW7TG+F6JQnT05GDGmZpiM437byrIhTAdSeSFFxXX3tVM9ykJFw4S456
7Nl0ThrUaeAxU8BoHQcceyCJwJz9o8IxzrD3xbtwzh/1FOyEyUWLqDpiBj3ynFs/Ds+a8nYa20c/
uY3tDrMmJJ4+yso1KW5DkbpHtkYTte4qJBstiNh4ti9JqZkQWPU1BzSRkVYJHdqPg8e4Al5N3/uG
4Eh3j6Ks2Ht4Zh0D30rfgJEzpIGy1hTI6UIGM0ZjmhtwabMX/85Zl2ti4EF5JdmvZHTf6d/vl594
TN3+1aHKBdQjf2imkWrY3B2cLiLvORXkWhbNZuyfzRDMkRecJ8jpHavH49Y5p981aWdnYQizikvE
rckUZEWiarWzI8HoiMgqR7JJK0LImFdgD23jy7705MqZiFKgMIwGr+m5DPQP0uyfhRGZRHl5xIPK
5lKHvk1HoMTp4RQtLLa82AWNdZf6Sw/W9aKN0S01iPmqr8mPbUF/bZIa0HVhGdHW69P85Bvd6v9r
i/+vtMU2cuD/Tlt8hVP2P4TFX2/4N0NW/5djkKugUyVzjMUU84+w2Lf/5RsLyBX/F30cayHG/ltY
bPwr8BzTDdABu/xxrH+ExZb/LyvwdESZKBQNz0Bz/D//x38wuNs/7v9kctt80E9Zse0FgeGbjgMf
zjfM/0NWHJKFMMRMV4/YhhDj2/NVGEwtYzWMASJy3q2eUBD/3R+M2yogFTAP7Ixpv/9cA0nYObY9
rDsga9uGNJ3Fr1ChScRdlUo6ssN1XgqHstQUnpUQvA6FXzOabG4qg7JcNaCpAsZGpG5oZhtKK1uM
s8FRppclSKj1nBuQ3/SXLAPg5RWEbrb3RbnPwRseBGeCtSROymh7c/tj6/0N9fyXVWLqrHPWCopw
d9ksP1HPQe+jXhgD+yg1D2KamVhUGpn0VQkXfU3bUyIx6esTCjxJ61KP4oMps1fNcB0i7QWYeP7T
rsL+3QcF/010HlQo1toUC2xW4tZd8lCiwH2Gq1J9GQD+Y/P+3JwGm++PDeovAnHDhljM8My1rT/Y
wGFsMlrtk/oYRuEzxlELx4q4ERO6LNEF5R7QCLbzpyLxUPBWzJZqLBJHu/GfylQb90bDuWuKyDga
x7xeQ40FsTsfeioM7pQaq5QirNkmEr3o+1BV3sYytRrERURobMycx8lPVr5IfVO5N0x5kxhc4wqt
+SWcjDCBsDuR3JEvfrATRdInLlkX2WgvVzf/2RyiB4/xAyY4YCqyIsTBPRpZmpxc/zqKS2dB0fUI
m7MHCjNDKA/aYB6FRjRj4kt3rTFRsyuIOsG0yfBg69Imt0TW+KqHj5n4jdq34Y6GNIniK5/O2baN
tIYzKoVjt/tE7AiVkWatT3jwkaJ7u41NcSCn6KkeJ14H3wApfYq38rFC6LYeTO2jozG6wrbmXMVL
lohJJ1OHZrDqQnxiUa+f1yN7C4wUrlcIKiBy3hcMxNZgHKt1x4doZVSvk96+sUXxES20LBPuIgkd
OQM54y2b76chQ0E/2W9+fISNHq/CurtOHP9k6yADZdMvaIH2lJEmEOXpCySNbRDmxE81NuRPewbK
KtoLaizWDjczNl9p7inXvsls9ilL0VaSgDz7oXmuHOiF5ZjA+mHcva1LBHLkKcPVOYlAwmztqPJS
S8jXSe5bV2bY13BpNlZonEe4tG4yymA4hagom9sgJSVXEgaTD9OZ8Lr3EBSIE0sJYdDexUnxprmC
PMNuJElOH4qdLOVN5BeoMar5RQwPwGqoldfFY0Xzvunad3xyIEb6Z8+ffNTAxWebJjdm3GDOSYBj
ZR1hmv3w5NbViyQVgQYAkzrM/pLhWOT3G8cOT5XUC7qJ9rOH4nYqzYtal82C+N0z8Yb4uIQHVAY5
4JUh2H/6jCGnPy/RpUc9Ju0sxgHRDVfI2vex2Z0jbqbHka79aTzCaPvwzBsSSOGzigc4pPmSk/GG
Rn+Ltvoss9KtBA5R+jjxS4m5ibnaFKHr92fvNZ6RSGjMuB1BHNeCdLN1+8nPvPulcGJr8hxoi77F
EE3MUMrsrcDc1Iv5akiAMLvtW2m2L7BhoR/mO4cjaVXE/WvnU8Khzl96LsmE/qE1lqlmQILPkrnn
EdLoFe49iBFEgPk7AK7fIb+lyeezwrbeUMBUwN84oXstWsApgKbsPFOTPDPS+CoLk1MG3rFr6ocJ
4ROWxGvPcT5C2pWrwn6zZ+KCPSPbMEu8pb10kQZU2PWI4DfNuc3tZstMAUCDGTBlDpnJSDHsRWT8
KjjyyGqegtVg5wgP5h3uUzq1LgwNR6dYbEp6RtYEr5A8dGgV5a2HlgK3Fp8BPJSzxozMPLeu6G5s
SubAfPLN7PnXyZTdUAkjZEsDNhxsENbjD0FsscW7y+maYvTYXs64EcnQKiluleYRCOAxbQjjy8N3
0lnPtSK+C7AZrCHwPEAnNTcSZDdhifr11/dmcMlCt9xRdDhEMn3LM2+zHN9zW6bY+mPoeckxZPhu
paiIaFJJO3oZwB4zH5h+ARaoVzUJuisN1WdnXDNRuFmeSAPvORvlCqXIu9mFt0zDULBiAyKXbW35
/iuD+fPIP4XZ0WuDaEdY5LM8zvpST1q4R1VIKgMFJxJJ1nHdQ0SCRrfSK5e8uxAGhgs6OYmdmljg
+J6oLuOQJv3RxIq0jjs3WLdGtDPImoULcCQS6IlhPzbyhfvgXTLFeIqCBhG+87yUAEicAUsJZMUr
kk2dwPRLCnJlAkqdfYQsJmYCVrSIACFWr/rOu2+bgdqXES9eYkogTGzXHpe3tVMmIdevRwwtB/Tx
2FFgvO0s27rKqwZfxXQNTBFUbeE9Gi0Tm6z9jBO60gEUHGJFSTTHdgpsewXpChcPkZPqqTmobys7
OC/gUc6VD98utl5NUn5klRebtIlQXcEU0WxtcSmTKzMDRXUzSYagHH5PVn/jJsF6isS7q0/6GYI1
eiquSxmTuXuUTM2utIZqZ87OVdTZ7nYW4ljm/T11vZESNJ5Vj2sPQk2wzcaHqBEJE3y28TI8S/D+
abm0FlMZ863Swqcm7i+ssKe3aZXFbooAxdgukxZMMF5CWdt0tNXQzLANZ6hgZPJewCvej7N/lzoY
BXzvmQDnYNWLIN680vmneSa3vetYbw4DkbSLdxBFmZfjVMLwgVcma7xL2zdJWGYmVledey1xcx90
KwLuW3FmGTO44V1zbSfuKmb6uvKSEAtNZXVXMT2VtS+C6oJaq37CQPEp8YvVEyF4/A+UW9jhtbZt
1hTqhl4vN2QNgkp1y1+JXjUrWIX6Cq4AcIF0j+gc/3W9oNbBYvrOPUGL0fkQHr1lPtwI71q3Rza2
jagxwb9bm4AhZvMhblr8OAB8OLnU697z7kdY5lnkk5cwXDKNtuMKdoVjYRvl13LeCmWHe8SFIM4u
cUE9GB5X2D9JNJOci4W70szzsbPvcGltAEd3L8uq60JswMv2oLL2HNX9p9Q4iEWsP4/Mbh2ABkzJ
vafIEHfCoy7YdwbNYOPZa8xq5xES2dn5J5pqip6MtrEGoXMJ6lOQa9djP7zaXBDXcjHJhcWDW8wT
PWMw23VdPpLVtRmt/JKS1LGf3VvNHK/SipifJLtf2CNaP92HceKsHOzptHcCyGdMyymzysh5UP8d
l8e1jWpE5HN+XL4WN+POzII7P3V/IYRnn5+8x8pLbgb+Q9duEfRjqA8v3bm+0oKGH26PeLnW1LQC
WhF+ssMYl1/3w7sciGklyKXdN+0eZK61dSsKW047Hjuyr44EulnrYRQ3VumWZ5zqjdnc1kX1MHbz
i4QyeNaPxmHS7Glt5bO5Mp25BP+ReOuuSc6mUi4AZC2lk8/IJ8CyVrl2QwR3sqX91Z3KYLxGIGpu
NUxb1C3MdlOB8jGaONk2qBMIcKzOMzu/NzrSc1OTGUxmWx9+lxqnUQBPqjGxy0Q8mBrVjkkDChTb
/j1KGRANEnZuR+x8mOl3BvyzIim2oZPCKoo4/I3xyLikp3QHND1qiJSSOlqZlBWfjWNyPpsEpGZt
Q5G+orgswga2Z6/T7pm4EEbJTS0yOkcBtTYc3FR9BZKKyqCv1R6hbfsbjQTnNmysTeW7CKxNGJw6
Nk54Kfqx9rRTbjsdIeqahGhnb9w8FBeeqO9iqlUUivJuM8S4QHNT21MWRT1SUw52pVtC/ojzQ5eY
KfCO/8XemS03jmRb9leu9TuqMTgcgNntfiDBmdRIKUJ6gYUUCszz5MDX9wIz60ZVWve1qvc2y5Qx
JA4SCcCPn7P32hPZH2VrUz2NMDOG5YvuwtH4/c/bLWMCwilHZlTLD0eal0gCippU3P96gPWQNbOi
MsIM9PspbrcmfSa6eNAe6h5fPkBkQrFrfYH/AMWZJUjtBSowxDArokU9pJkheuzlgLl9MZfXvD3R
7Z+VMh+KJIEMtMhr1U1Mc7uZ6gH7i4B0Xtd9u+nriwjKRmGPAH8gox0q0zjkjUaSmuPQ1Vd4y5wG
PQIbuPDI8vHsiEXAPQVXCLe8LcvTL0Kg263bS4Q32dvtm9mi8HUF0uWWEcgq1NI630+SZDgjhyNI
RsY5bkPnMDjjps5DZtyJURy8RtdPgdfDl4ncGYD0smOybLD6GgLHWMwnDpmISA4juqezbWw12tBc
B0CJZ+AVmVfgbYwYlW3USNe6CjGogrB8HpkLrVXQmU9OSAu6SWinUsFQzWVA0MJxQc1JOqsGWLtH
m0wFBl70rUMBF32CjLB2csPaxCZKqXLSLmXggmUlu3Tdpol+n0baRg7lO/VIeRDoHs9x1Lx2yGOo
EmFQEsQ8GXl90TvMgVpO8eDmkHLJT99qRmUzROf1W1uF53Gw3+gvfM7NnB7ynCq1bYIj+QEZMrRD
nEPVElolnvAbHr0Jl6JtzzEiLq4PRcVS0eUgudrIzt5nFiQ3sbAaV0NzqpfrrHAHpi1h85gL0ZxM
o3E2WKyehQEMeZzZTOn51MLpK4yTpNURAaa+NxQZL2ZhH9jji0M7BMlj5zFTJ3SM7qdTfAzdeU5J
LysFC1hLWNkJ3RFcpzoEDDzFHW5Aj+rS0bhQREP2HT3MYxlYDg2ABGwj4+rrOBe/rJrrN1FSy9i8
O4DNt47TML7VaGR2zujMFw4RUgFMFCMjiQG4vAZqTMc9jZJg84EhiJ08TQSY+my5v9OFYbtXedO9
kMNDmibeLu3DD+Qj06EqxUemnOiUBkO6UcCM/KqLkzvYrzFe2xGwccgcsscTO831dNWkZvgp/mfU
AuYThG9yQzRi2rWhJ5QEGzi7evmgpsZau2kFfGVIqFiLxDXP1fJlQL44jTbKG89INzZ6j5fYkQ9p
NebL3P7STlr14HnB3ZgY2d5l9n0K1fiSOVl5pC4P5tl5cBln9skTTlN6r4QQRSETLbYmT9OSWpzA
mT+OlfiOXxlIMyan7WhbzK5w2IFeCiGCIa5Z6QQjU434LGLEx9mJhz6K2BCiY+6qGqGIyIHwykyt
Y9t6gLWs7zUIhmyR8ItkLcFA49VoaTzMQl4kFuN703Tg+GZmuVMDDCBRYE7PsdkOafVkKNKHi8HZ
TZFIUWDavGHG/DY0KoVWwahKJza4SE8A3cuTzZHbkEKj6dZLHg/HKLItuuKq3TpR8S2YjfTJKXrf
CBAOjBVbUOBLwLo4IIaZ+CB0D6eQroyD9RHiX1cE4x29ZXlwpXqMJ8NjbDGjxxOpjd6efbxhVxjL
W9NamVqkka2GWtud8KxWqBD6/ivJuui+V+5bkFuvg0clo2aCGfHhPzYcuViq8yNSXH/uZ+tAFsO2
Ik1jnU8MHqglTPoQ8TuWyeGpDsON1qXHJi/Cx2Sq7uDbDpDnu4INSA4nBsheoZ0qd+Kvs6Bmivl1
1jNv6yU5AZ9JdqRbSuulcxQNhVVYTt1JjGl/YkZcNAgU8gdCazwDW7tQO2gI9drtLVhqqtBPEU1x
6ukEeWvhEiC1m9PeuwfWNbBWZ9omdKa7IJ3NY8PghsPG9HZx58k7W45cZZpiQhkaHEUvixcQ29/R
8euXhiGZFl97Re+fLsdDgAnVVBSMuW4/6aHVUlVlArWgQT9fkVNEdY42g+hiOWLJtlpzo+wg91vl
/kQEOe3msa9PKpvJcp63JggGn17ptgpdWmtSvDC+w6xkkzsCjgfUdOLtK70f1k2H1ix9gS5ycYYg
3ITdGGA3WrtddcrLqj7OWXsyy1Z/pGe5clsOzlU1gT0hytsjanH5crsVx/j+WZK1egkhbZabCnEV
HbVjEaEqDIlEIk4FypdXTZtAp5dE9AO4qEwDwDNBP1rnWqWBiqp/FZoxbW5c5YR+8crQISNg+QBk
Y/Twlf+4GS9gLgoaQHP1wS1GPbg3s8zyZ3fqqD841/ou2Y4qnYHIsIHvmL9sMgZdAOWXcVQPbT4Y
iVVavnX7MrXeq8KtsU27coTCtIC5Bscc/ryZliCVdCh7NyQzakH9eLtl2gwkV0M3/vlv9HuxrycZ
GpuFPCYaXAO3WwX7cCp8gThcqtBiv0Oax3KXPg7ddakSZF1L4VJLCEJmIj1fL3F1374X3EqX3z+W
rP2bsE3fuczLtZ16zj889vYEty+/H/CXf5LalqNZb9DxNCF70N8PqR3qWeaK81+fkKE2D7nd8Y+b
qBeYPUVo1H4/+h/udPumq0nspS349L/+Bbcf/+X381zUdXAym/XtB1ENK78zoaH9foG/POL/9iy/
72IozlzSdIit4HjkQhiuhFDZJihja14zGo7AGwJIuP24FovHfPT4I5PmKQ4h6fxGE95gdzRP8Tbe
vukuVkUiZGndBRlmqmli8ybznNyVAfFAPWnPWeFe0WOVa3M5AjivPj1aPhu7nEpCWzQD19pyKHTw
tDJ4haCMXTN79rr5CEOz3mnwF6ZT1jY0BRgs0ALA55YI/V0V86EZxp9RXhIdh3IjDC69WUGZdhDo
wrJHTW+Tl+1Y8YqjCDkxdbo9vIgUyViTVs9x7PyKSgIm7NoPLe+hNMIfEksTuvv0jk7srwa+8BA/
1KonOaSPHb+S8YFt9/chZu7IqGBt5NaHbEnsouGDe77RfvSk98jZQTg+L1QH9ZnmuUXvQyk/0nqx
dkKXV++mi1VqvxB5obA0notRvEBqvkb1VG160324TRCKAM0IGpZPi4F/WLIzQlv2rRFfUJAJrHWH
+1wfyOM6DDodIL0ZEx8P/5eAoR9Z6uRE6Ymsrp1phO/m8jdrjCtgLJmGe4LdG1AgRrza6HfUf0mv
tqov0QeGxbOWFugevXWHqjytF8WluDft/jWmGRbRTM/q12Gyn6AiLil7YtfF2s/WFbrvtfG9Watn
aJQ4KAa1NwSBhI1XnpHo7SsiFSDR+Slhd8cKmN8+96anKpTD3RD8chBeM/9NYX2BW56Ctl210rrU
oZX5seyoOzML8FZAXIBgDj0a7Aa87EVZJAXX0FjdU0OxhaLL9XyPPgSxFIRjcU1ai4TyP9Tqp65+
mdJp/EW0OtNtD3PV+6SN21oFB6MP7mp73HuDd+mKmsskQqLYvNPd5CoMD9996T07yk+mC/jVddEN
l9q19zKefK97H4ibp72pfY5efU7h+O3KULxWCDbM5BvGO0RWQW/toAKdIOblRCAAIqaJ8OSaZuC7
svoorZxfufVQw0XhzkosZz31Vrwda2lvOXrG1WjWZKUH3uQHDJOWkde6rxhC5FaJZ6CyYb4YnIWu
a2xFSSEfLhsZWZaBX+c/G1L/0LGj4Wj3ViY8imj8nnnaBqs54Q2sRpKNvYm9IDv1o4v1dXrytBiB
HOlfQEzvSa3t1iZ4W7Qo+RL7+AjgvlrlBep+WopXAonJB7KDF5wEu0JvX9mUHdhLSKKI+eyEDvw7
FPZDbPEHV8pOONPnUxllX2W8TaP0ucy8XxDC6s1QVkf43vDNZ3iSgWe+LxxeTAPKn8laWgs6qsjP
i/XsAGxLdKF8h/69+a3MGpqSuUMjiCRk327R2UPArCCklek+JekOketKCUBJ1VyfRof3zQvT75On
H3oVr2kUVRDBE6KhNBsR+nvGIoeLhHOtkjmblmNlG3fL/wF6mzV2QpsGp7VJO9ZXzW6uHPBcaWTE
odVgkkh712/ILsB5SJehmVkcSzSSAmDbWukWLJtEQtaZFzZQ6ccjSVDdLNEkm+FdzqiA1cxxqBDg
p4+o8D0wPpNmbrKQlZsIdRrFby3tnlMLgWo7uxZWUNUov0xbj/HtuGnc9HtDewRBMnojq6mfiS0p
1o3I7tN2pt2kfc8VFvN55LySDg07+W6WXsDvyxtpJAPzLzu/Y7fCVCt4HsT03treJ4plmnyt8e7u
wkaZAOEDKAzqq2MO2aTpEyHBG2fEOhrI8GUZSDPtIjmui7qdK7NdQ9rnRuY11pEUjshYu2qNujVd
GYDb4erlyXoaUaS5UewXeY4JdyGuT50T+25Npd5YNp08Z5fVATtmwX5QWZIXtIHH2bCcNG3cDLL+
NOuo3QGACqE7HFoGaU2GBCc0BTM/8WsgajoHImIP2r1aGvbdckYW/YHo6dA3e8zRRRCtQGx9mlFy
TjEINUs/3QTxy/SjKU8X18PXMngBVgrAWo7ce6qrDoE5fYJUdRvazuitX4eY1k03xW+B+qU0gjzS
wvLbsrkbDca7BAaBCF/NOq1TXf5KaRlsq4rRAR0ZotoK3OgEfbFzglDMZgZipUvqzoy4EqM/07Q+
tt9ig6lxkn6SD0cSWzbTEUyIpPdAys6N+4mm/lKRfUnu1ymfORtMw7zX8kFtekP86Noe1W6fAXBu
+Z0QBvqFRvxgUMj7JM37tSxab+UqyEPBsk+Sbrymgkjq20chrgzWqnXgNTkXqokDAnLxNve0J5fT
kmwowEod+rGyCLydsqBld9o+074aoLz0DZjskLWjWERDzgFVv6bZfVZ6M1CcBdIcri2rMi99D8UJ
Ix5SHdImi3pT9dOmsPqLp0Mwg9TQEFFEcQACe38TK/zPf5r4/yHo+CyrqYnDqPvLP//3tcz57z+X
x/zXfW4SkN//usSfTdmWv7r/9l67r/LuR/7V/vVO//TMvPqfv53/o/vxT//Y3PQ0j/1XMz19tX3W
/V2IstzzX/3hf3z9S6ocCyDf7a36451aXuHPRy5/wv/6H3df438cv5r2a/onbc4fD/tTm+NYf/N0
UzqeEIgmPMv5HfHs2H+zSX5mzCGoNZYf/FbmWMhuHDQznuk4loDD9/eYZ/dviGwdnYkFvhhDN+S/
o8wxTGdB+v1T5LuOJAAxh+ci2AeJusRA/0PmuFk38KJ6u9m3iktuRA9u7phlhR5X56SBoNuGMbE9
jQWAJ4+uWiMDX4vz/Njmnd+nQX0Nve6pD2vaEl2SnosWI0dMMABzbpxgyuUqTEwbaYsKNaLby3eR
q+CERPCuKZW9xX9nHUmmPBh6mx5qT9KS/A7Xtzl5qIFZx7BYlJBPkaMN+VYw9UYNMiVA5K3puf4R
GMlH45bJYyvMdCNagEMwtc/sk15xoiLV1Bg7ZFTBftt6FcQtDd7/qIldn1UPLlHEd+6QXd1qvkz2
wDCBDjiqDJOUJf0V9Y62AZdAJaamX/QF6PBgaaCIMisVrqUmjp1oGV/1QbsLVc6Y3AuufSE+tTF5
ry2EMKWOQKmmyELLUR66jNkby8jcT+nR4Qq40s04WV8arsilaSWXhB4AuH106ATF0c9XZb6dylDD
XVBcE4KCMdulkK4sBi6ihiIWJvmuCceXqW8IPhh3boBu0Rx55kpmjAFz7LXTwqkq8eYMWvg9rFh+
2UNcG7kIjJwr+SXMk5gb5FEbwGqnvx7FmBC5fvWCjRamzHVVEuGWDMHVNmhMaWNdMWO11wm8Qjbt
ereJCPwcYCtvCt5EvxkImsrCYsCuab5j46QoR8bbT8m+G0H293WXsBAuseKMGkrIeLRh8q1T8eSQ
2U+ZJd86ry92lgUSpSufSqTRK67VLG3N0CGpJT0h1ycIhTxilI6G5BRht5sw7PTAUHERRd/b2S1g
t2mvm7wdjUf4DtzceD0ICIzNq64pPpToMMGc8C2rdH0i0/Y0nl7hhkPhxc7gJhQD8+Q0zwDbV2Mc
XAxqrbObdudxJDtUTOboTzZ7PsugUkwJGzJT7CnKKXbTwNs7MN9x1JPXNBJbWsUYPYWv7jH+wAmz
mUdOjYqDLjasM6AO0gSDfTrXgBttQgDmV5PmA0V+tuMYVlszM4N1gM9gdo/0LrpNONcHKxrXifJY
cUA7bBlaTQX7LuHgHaFJwwS8R0MwWto9eoPvxXxfEg15AkOIFrbL7ix7VozMnNWokMGlHuV+PcYc
88P4IeV3BgfDc699I4UtWT5UGie9xoeKBhcpvntWHW9SOkff+zbRjtaI7KaZQgntq0w2Od3LKDHL
19pJtzDP5A7uX7FXOPHInaHvXRrNc8ihcHYDfcmDd7dGkDRYwwjQaQzCAPPusWx6cxdgJ6dcxTDr
5N18yTIwn5HU/abRKphE5MlYrJ0xOZolWbDE8CErqzh48oX6oxjqGPO+yauzxpYpGiI6PBZ7uikn
vrHryT8rvb1Fv1C65rvR2TQiuZDETfY8jXN45ldh9P8w5XiwKrdo0R6FK2dinQXuTOOgB2Pm8pH6
uOW/ZIlKLHF1Dhabu3XmyAhCk94ucCoMR+M1C2lzxYpSAO1Uu/aQ+7aM4VelMRQ7QisflTMyoC0w
HQ559gG/B8/blPwsw5SCP6yvbFTYC9gZiM7FgZI01KB8Cj3imSU+uFDalgJw0Ix+L36FLnuKYORz
dr15PynjODuwweyY9Hqwg+yC2RpvYaA9I3tgMATZYDM0wiLpwH3V5Mghygb2MSVhfNS+Uj19CefJ
ZZQzHOi2MoBoWxoXOIbq8ssFE1sFoNcJhd5Qs35oCkgzsLV9l1bmQZK1i5sq/WhabUOezXYcYsvX
UdNzQEOZtCtOoMZM78sOjzFAbc5TRBHMUV1I2OqEOyBnwsudMNXkvEPFPpzpJ7hEXO1S24CpuJiI
cKVvkv3AaOvdtMx2HUY9QkOsw6sszK8uJojtaOEEszgUinKjHSjIOq5x2Hsbp+4vqeHduTnAuXEM
EnJTq2DbFyT2EHOSkE3Y4lWMw69EI+CsXy6q8c8wGi5hBUdUI8TZp4mzaek30s7JJwQHcQ94kL7A
gFk3DXsuWxqBsEUZ3qW6hcwGTSxAKvdX7DD7l6U57OZCvrWVLs81XlI8MMwjyMfT71Rc7yxBumqT
Yy3HgmOcgxhuVm8N2TY3u/rBZC/W0n7eh031SI49WKtBi88InXaEGlv6ygQG6UEhpIszHHATaQsl
+5jDK31sWiJ+ElYVrdRq1F1a8Dh0i4QpqU+2EwNuit2fCnNiSArkZeoitat789dsJvY5IBp+WxBe
BBq7RgLYFs1xTrk0dZyehUl/2CY/fVO7PTs09aaHBFqns70cBvucgHnMjAGb4wL387Ju9Sh+vaS9
E7TWMBJyv6nmWofeQIs470uJIIFWraUA5QfRB6v9wnDlboqkJNX8GPSG5mvKbtId6H7Mep1u+0YR
9lvGT97MzCDsL1B4mx2lGX9wHL20xMhDAKTKD3XEOLeTcWZAMxBu6DcjEtwyUpB2Q/qCYt6LQRF4
RT9FKuMNM6i3k5l3B058QkD/araaQydAb1dTyBiLljZyNF3jKGZaE6u7nk7q3pDBpyuEjuuTjYQ1
EotbjGTdGkAVPN7PVe4k5CUN8VOnYYuyelouzk7IzEQITS6j8Owfs+leWYYG7NXLxhBLj98vgkpX
FIxqiLqliaT1PpHn5sZtjV8szMIwpjtYoNoWu8pdnhiYN8CsxV0HkyNv3iyr48DgapsG1bk1EMUJ
t4FxORkfWNi+lSSanSF33JYyKyq6owkmQqsokOyxdnzFak5oNxJv3dwVlgyORgTpeOzINZjAm7ux
to0TMmXpbhSJMpiIRldPtHeoAaLtiOBtjdRbrdOFNLLwDIm2EWToDkRsa8zHYhcJuXLvm7lrLqVh
b6fIBIdMFhgXOWoTDI1cGPChmD1D6wN7XTQbmh9N+om1kEROGUKLrGR51ibJB9rTC9JBlywUAXKN
kVSt2PiV901rBuBNJ+9pcrtPZGbPsgqGB8NOtk2buE958cy8E52WGaOINeKR2RktlN4+l6zNOWvj
UzFbeEvSzts3embt4KvgnPJWeezED5Wo+2OYzlxR0W2IpmIgE4zXxmUGmdbWzyQo5ue0PE+q1Z97
dUzacLjevoxV8jKpKbkbnXa4CkWvigV32Ach+0j0izOwvUDfgdkmSwSmgi15pk5UxaPG9tIuhemX
0ja4Bsa8EXWBCZPBEGQynUXbDq4sieWdCAKdyKyohm2lnKsemhjShYNLho3wGgwyXubAtC9dPb9J
ZXsbo5i0TYuc5mlBi3l5bl91e7KvQZpuSaxsYaMt3/KQ7DGVAZQ/IUmLOnFNQ06Oti6HfRkVOkLD
2txNmjYR8d6b2z7q1IuhcfoaGU5xm6E/dTjk4onGUjTy4ZodEpb6k3E0My1lFpdCB5Id0py+83Km
b6C7B2c+Y2eK55EwJEVPdSTotSdtKB7qhdABAbScEfHM7upcu5H7ZBjYHZltv2RZhizLIvzbqoyt
MtFWOum904/BWpu1I3EW9ElCI9y3tqQVMXZXi+EVsor2lSw2B0f9QRYQB8Y+8Cj48Y8GRfxK06rZ
CxNjda7V0Z4ljtYmdIUlUfXbqDeoxsZ6l5nsAIK+/C4ZJmw0i6UkGshGMXfNTDoE7SY86fWu9E4F
rAjFqoX2qnhBG6N2qaTHW0V7uydWXvIOGZQL+6IxiV4prMcC73puIMuvPTRhPYvdqstWOgqGTVL1
DtoLl/gzZiKrbnCuuSqy7RgDYpi7st7ZKCwALpPHZxofGRcKAKkdAW1WCy5PilPPedMVrkLAMFdb
jHsCyEWNuQ6Kd/KdVFwKxJLEOy6siw9Dh+MtEUcqkpKScUrp2w0/k/dWzsi2qtmBp6Lv8OOfbesq
bQ+PK+16hOJUKINWnRvTuRa5V9/Xc7HD3YzpShK9NqM9lQoptDd+tGllPXK5OTU12t/UHK3F18qs
0gibM7spZeBYyCzT2g/IEwluZF/ppL/yCKCEkpwCsk6fdYTbyMMOLrXJyvVsNseW+2VLzg2d3WTe
KtNv62rvau5Wy8dHFeuATk1OXXyBcUQ/UnwPbXGxiHLYDVKSJdY2ByOcZuRSeuvbRfJsR8Z3t+IT
ydNUbkiOW9HORzAxhLBKFOXikD0T9nDWmuDdlWxWYtU+D0WAf3Tqfoasu/OIlLVD171mRPndrdmg
ppUMN7OiXwWLDnXA4LxPaFb8gWTvBbM2b2wRPkjQQT6WzZEZbyrXsWQXoWeufjYpJPjrQlg3ZtKf
43nww1FzDq27zcLQYgZfLcuguUQZUsuG8a8qBMbRzgMpHvTEa7q5VfTToSe56zL4MTBA1T6RYtg7
/Ma+gc4VjVs0Ir0s9BVDaLZpJN8wEaPfO4KhWHt98IKk0lkPaXNQs+2wgxq9U6MSfhTRw2ORuA4z
mRjgRHzXcwxSgnN/rLzq5IXVWRqEBIyleCNnbyXjyLwTBATv0zK8ByiiHdq2uwTL2FsSQOwLAbKg
85z8fpzlfU2EOAdK+YPy4DN1QLCTyh15cu+gDgS8U510p72Gi8ecEg4XH/ohvJNMp0I8Wog5tFe7
sLXdyMmFqZPLBSonVvw8Z5lrmIImtbFJUoOLZJuZ4I0g/Rf4B3cG/caNNKJ8nTidcyEV8dJCODzb
zYd0enQKi1a3do9xgjSxoM9+V5gA8KkO64MXc33o69k99GPPQMASIzItSmq31qCGUOWl3UVq9SVi
PTpwRKJvj4xLoDkAdQx5AI7j4pldBk9axTnaey+GsGqfAuurSKqPWVPQ4COOE5Mz1o+GJa4ISd+6
T0CC555+tetPtyGmOpj7Yp+T/SZpnlMk8MvpBeqMVpJl1NNQZSMjZoAG4ay/mYXhkbQG9dMeLZM5
CEt52FM1ikBYp0IAczJ7Y42P+A3LdjUhJtSastxKetTu09S3ci90LKhZ4/arCotQpEeAvpBDrYa5
BahPpqqcwwbV3qbCZ7Ga2lOGZG9NFWbo16kiihFVG7ACeOmMIp2s9XazF4XUKUW4KlvjkjK9eLxb
eFNsXF9ZuX4NE3+Cl3qPtSUZEROLnbSc3EHY06JibOwrt4DhD6m1G/G/aLp4zpsgxIVKST7rkcEc
6VsW6fqu79TOMOigob6gYJi/hMnsMpbxe0ABXmiFt6Mc+TF0Zbu2LRb2x6QM3u0hJaq1CJnAZmwm
7NblqjGLz4F9eJ/0zcaSFcD/6EMY5ACYrtJ8fPLt2i2ZeFttvJ07SkO2fpsyD/Pt0N/bTv+MqOSE
VinZwwAr/US03SY37AcgvpztKSCwqE4YgLKX6SkN8JWnwdFOcwagzvvs6M1bel8I3SaapiFgXPbd
dtY+o462VBu+GxZPgJS62BFw5xtjFW48lHsO5Cd/YDw9D+xe8SqyOSCua+vWBdsS2lmEHXqbQtnE
vkf8BcZM0WQB8BqVhtwmSz5m8nTXpk4rhtndqZCdt8579CH012ijVcF1smcByCf/dtvFJTUzKfzd
AYvZbg4RCSFpzQTv820r4bYBz0rFGNUvXaMzES4dslRDRQzV4wjoAJFoz+gRhMSElTpvSTwIkxqZ
t4NXR6Diq5a6HxYvR1EdnNie2QAsOH2Jw8WNiWRsRsqX06rJnaLa40GOmQpG46atRwPZgBwObSc+
Em1ge4+ORETskQuzZHKXH5zsGbvP92aKcLo4bImLOqMXZvrh0qoE8raM1VDyzblEPZBqPmAQgAhZ
beyRXV4h4IanPskfgonhE/Ia0AltXvlxFdxnbJwuQzkVTDDCzzHrI6i+2bMgkvlkJigUYQ/0Q2Se
GxK81x0b7w1dEoTAiqaLlxLAlMNq6WusBstWI2urUxsr91RKEnunsh63vdHjaK4ygiaMZVyrnuPZ
3YwcIwxyCxxeaIVcwz79/wnGvzTBMF2Jd/P/nVl09/XR/GjTfw4t+uNBf84vPPtvliGEsNlTSp38
IZ7v76FFS56R7djScvAYW66JDfTvEwyL0CLLdBHeexLD7+IQ/XOCIfR/c2LxF/Op7gpbx+68GJQt
eALLcOQfJxYZya0YjqLhXAyiU6x3BJdebukLwYJQvN36/eXf/164kMC9G63xv38aihXiqxGkNOIm
MtzeXqu8Ma5vjxyEhVHMicVU5YeG0OhgSY/Olhxpxxx3tUskHkr2azS+li42sIIibjMsKdSuYbzB
/zvwXFx2l6Tqgsjq/CiIr06YJazEj56kng1DAsoUubJkP+x0Fr7ZGubd6FXXwCWFZMnGbgjJ7gjL
ZrO9zlukhXblUmgtbtpxydYOCNnOkuEVytghW9K3vSVAoFsSuXFUHEyrYWISUNtUyJSMJtBWeIt0
P8xfHYK9x5FLmliyvpEzrlmZnaO95ICnBILnSzI4fmDj0C8dCuxSBpfGnOKi4HVWPY3WLYCvggZJ
efGWzPF0SR8PXHLI9SWRvItnHRERNsUpKRg3tIi5t86SYs5KxMalKl7NhB2YtPuD0IZfo4iIoB6L
51RPhlW/5KIHMG+2hMtEaIWYUGev4aIGddxjumSql7Re9mrJWTf2GvlJtkYrayzuECWzk6WZUiz5
7MX0M1jy2gcX8YZYMtxnwtwZqr16Ye6tS+At9E2vBbHvXcjuQ+h6d5liXZEjnz00UR2xwm/nJTW+
IT5+SIxn7BA2o+tq1zr541y5b8OSOC+W7PkirLkG9gPY1VsyPRH1iqh6JOcHa8mutzzrc4jraTMq
jgNAZ+/wjzBA0hyA+vhKJHC5JdEDpYiOGbZ3WKAip1wnPSFFDii4At1Go5+hENE/FkyD0sqDkF6v
08VpVKGq170fgyTPvKgiE/5GSXJIF/iG/lkOA841+4fmIM3N9GXRkCSZN2l9ZoqW+4ITEv0CqgmA
WXx6aMqq3JN+4SYahzT7qViK+5m+xTG3yaS00FVhuyKwF2HsMLrlJpTlKxlj9FfNCpfgMIzbijpd
5hZLIw39uk7W5mw/qckAksICaGaRQIE2cQqo5ljVGAylM9J8wyyzpgCs2dTpyUY3o7uc7vXKoEFq
yKRnDERCklE7H1mTf+BV9EvBsjUI5ynpsi92duj0bZTUUJmkPaFjFT8KKFsrB2jUZrjhxNDuT/PP
ZFDYLLtHMVjmWoNGpNBwPhrIHcwwe0fSs9EN9TFnw1vELmBvk2+zImjwh1uR6MwqjxzNenGrYAFP
8llpZm1vku6keR/KqJ6X6yveXeHxoSGaG4qLV49qz+Bi7QYm2opR6LsCXNCpC+JfMs2fuDxuZgaD
u5KgX5qsFCtSghiLTFpxG9FbV7Oork1aBHuNOu1G1v7ji4OSIhff4px6KInNh6SRj2mnMdIIopo5
EUHRRu/qR2kSX63FD1gJdyM9Qczt+mkmrgzpqMA7xTnhJAqRYUGiUtFfEiu90l39TDi7MBnT++cT
M56ooVYWUv8cesWp1jbWHH9DxT+sGEDP+BzGDKFodspIDPPjY4i+nNnGCDiHnceZ2K4df8vPORzY
WeeKBjmUF9Os930t1mGnHuosRNIRts7eoShZO+kLWxo8Y05l+cSWXULH/SCVcjw3kLrcNNnrAZOw
RLpPJTFjuNwxJ9LV3Nj9HK9s616nkKGhJPF5p2jaNRstqgAW9ciuobgPapsZll/pVIHSTN4EDu0c
KMI61PDG6zmQ0G6y15EgDCx3SbF2F4bM/FXliOegzexapoYbU4j3KlDrtr800wZiFSYsopj9iq0G
FZONG3LVYy9Zx40RrE0cfCvmPvmd1cRPhuzXaE8wS/SNTWdB++gFEksY6ebaFNiDCF5mKjgwSq9c
76GgIcVA+JiVc4PIj2wvB6mKQWcU/zeY+KFHPQor0pyjzreAPK6nJNgup5aaewhUdL02afLTRN4W
2OLYzChPDVngcC61r3ocvnNB4rvYpbzeOP8f9s5jO25ky6K/0j+AtxDwmDK9pRUlaoJFOXjv8fW9
I1hVZOm9Vd097wkEJJFQJhIu7j1nnzIqf1TleMvN4NyAiL0hko0qnpXd+3pGeb88+8kMBG38FRvY
sIu8+Rk5kSQcMH41ul9zMPfHNo2ekq6t9kNfr0sRLtvO6X6Bf6XJ50EQ8FzrHNsVORlik7oArzst
7tfANzjKSXigm+D9Wjq6RgWJQ2MKs6rtoIjllNu1GvuUz4C/z+xb2lIOvVE7pzQVlZfIEt/GyXho
5vkMXbU/RMNc4BDdEtsL6tbInkVniWORmsOuK3wutfF8B9jnU60XsPKxWoFGhMywkByGZp22D6LZ
eQyooGIp8ipOZAJPUnvalN2E0C3/6cdFK6v3PDsYQhImTn7KuUxl7aVDBEXT03wNaryVPdsO3f4X
0WH4fqz4XHbOQp5VfD/nz54RiiM3INeiouPqWbhJZ+eXjUVn65lEBA3GsEaSyW6y3Qc2SUsn5aI3
6sldrCNXBX9yTsdaOw99dNIrHyZsHvl7i7xR1Ao7VoYihQDq5HUPY8VTBuHg66ECNp5nfrbC40Dl
qEdSjWED/rCPRVKIn/Xgb3xZaBmd6gvSMxp9SfHLH8SKwIt61/FIR6gWUCu/C+nktfO6zYfxBIN1
pdOju7GaoeHpokFzrKGob+GWejX4JYcLG3KHUxyWdBnQntB22kBr8ldmOtzxHAnnZUJL5xcRgbdc
jjctDajOm16DLphuvLJ1t4M5/gyPNPHcfVuk/rpctBeGPfFuat3+xLMC6vPMqrjZo96thEmxYLKo
a6X1NwGB6dB43R4hQnrW9Fy2HG5nWsCrhex3as76xkVCuO5zy19b/rKjPdTtYSTu5k7vVi0/Fm0r
SLSeVSFwTKglmXhA2H8JbJz6Z99zwVA6BTdG6Ma1DNkGnDLUujh1hhpxGClbkBLcvLx01MaEYPDc
OzoH0JTQzDLzn+5sppBTKVR0e32MfxT8kvVikBs15+PBneMeNKxPUWEKZniDgFA9myKfrRmcRkgu
53q2d+PCnbUK3U2SpMiy+X/9kbE1NOR6iy6NWuhYZGuwCxD5Jv1ea01ML3XU0XMSlH6S6KEgPe1s
a5UM0uOBwXL6C8cAzyDZoSZAE0Uc7IiqGH7Q1P6xJPo3wr4fgwiqbmXRo0n7/msdMWqce88+NknR
kURuRBvbnj9ppAnunSKfLk1gPvnLiJ0SPTX+Vqhjww8LHD3JiDm9H0y2Q8aEYfSOe9i4ceLyhJzu
u9GF9q1PaHrum4rG/YRdsLq3qd8F9sGrBfaPAnx0iIm7VjUSwY18CStkJB74tcUM+3PrTlsn0WsS
s9xmjeAC2+xMfjVsxFu70Med7VJrnkeKfM3CM324aMOTNtm3ZdNcCfIDc2da5V6XEuWC+5oelFvI
1mAxpZkuKYGiLqVhg6OLyK1HGoMaUXDylnUP9ZQnG9OJSHiB6c9FOa7OehIOZHfXP3U/rU+tDG9T
cz2mbtPWxcHQ8BuU7ki73B0ByWMUA5E7ftZQPuzGdD5bdm9fI5cT2467/ZzM/WHktklmX1bsEn3Q
yM5KrlOeYjDz5GO769MhM3mUM0qCpTVMCbOgJJkM+DJHdM+JNQd7bhTUEtzulJGrvW+D5X5GZ7Sf
0gBRiu4eJ7czkUHVy5F2xEM2VAW4WQIpqYvpz7ln3iWAfidBxz01wggUqLuZBZ7mWTdPfTUllzrw
cDhyxxDlGUmVfjfBtjTFHJ17qTIin53mR4DuZiqf6nbxTnlVP9qY+WC4uHgKHlrdW+4WHeN3veT1
FhJisPF9sjhjw3FWiR6429FbkmPvaI86Oioq2lawLQYU0JkuPnfGZuDJ7aYZ8vE6GkUJF+kcBvQX
Fo+H07KoeU6Qk4UWz9vkt9e8NPuOH0h6pNzhWHkDt0Xi2Sj7aQ2KI/WqDiOJVtK4lzxrzETBeNSz
IgVQ8tcyfOD44Bhy/GAQijjkM03YIvyV6CBewdf07VFNqAXOUqBknMLafI07U2pfLVIftbptjr6f
y1n4HMe35a5+DUnmfIulEqlGNcmSaUoQftdN5KqMoj8mMXVkbYDY21tTNJy4kNt7O0lXaL/IbFQR
Koj9MIer2SEPPaS57WeVsKNiM94no8zfUIv0C+9ry262fYtwqA8LdHkyfUVtQ010LuwMQFBKy/SW
98nQIHcSQwQBViYxqa0FkkB9o2bfX/StmNK5Pu/eU5Z41iItSIWINH64HEJx/hBP5L+n8ai4Crwc
E71q7ZaeC8R3S6Ibu3ZCEUX9IG0xDtHngOkVYamvkIYRTECOHyN+nfEGXZbuSKQC2WwynCSSQYlq
osmv49AxtiMDFRZPjAHU1NRI+JXkT6XmptxcxCbW6EWT5qgys0wfV7uaq3QbQLU1uV96ruB0XVE0
Q5HDKV/BDtzPHplGga/vuS9gkCeU5JgWKJZlWjvc4karpRsOfjN+GhBDzZEqJxV2OWc1ab+nmkxy
A1GTrZyouazprA0GLlA0rBro667LoyP6tz8OPjUXezJBdgBHuhIklVE45yuHPOuIjfri/EjyQKTl
jj4PqZb8xp081Hrfnqr9mGcIz4SzC1N8/WpiQ+w6Iq+qjyMax1EP6RfKl3AAl2vStRkDSyvmgM8C
GHV19OQRJOScWiysqtkAZPlhe3q3RaZw/2+xLm85LjLmZY5I8U19Ku69NOr7KpdSpXKpZTVRi4vU
o9lNQdWzzxmGk9JFhtfSnxnEBVt14GgMGTZRkBNq4JCJ28hvoL6Q+i7TQ1/KCFBTOvdm0HrZjYGj
/shlAmU6qRA7p3dQdC7t0dXc9kjnNmsAtydcSvBbWyPlZ4So3TEpu45xAJOUEwWvBgi2QkII1IRz
+o+5GfcROv2/ltWfdfUi9NxxAxbm9f19jp7qJCrI7XS9kTdfftva0pr5odV/TtXEd1Nmu7dZq/aJ
yxBoH9WLyRChD2pirvPvaw5tVmO3Y6Lm1IoDyogV1ZsZGQ+HBD3LTWU7hHvIJQLWOYjknG82X2p4
QHCzWGpSSm0bFDrFDRh6e11p0ISSkoK5yePs2zvwdzXH3xYdUex8h6sKEZnkf79v3jRbKu5WRX9E
7lu1W32P3a8W1YRWd/dh8bdVSCix90PBFd2W5yJlJg7DUgT6Rgsbuo8UPBlmW/ktRsWUe189Uj8L
I2n14+riqlQvNVvPxiV2E2frT3cl6mYa2DLeS12cfBny9ZZpShmX/l4tg3LLe039mr380T7MqkBb
r2EkHUfDjlhWLpLcwpmWfmHtUytZwQ+tj6YzeJtK0z9z66uO7x9fLcZyDTWnJlFVv+BRJgxGXo80
VDnHgUsWx/Bfy8E40//v4YjIbwb6C5CLnBRcP6fBiPeUiZu1YdN5U6+rid2ijqioQQFnnRnhYf6N
5PWFEyhq9moWIVu5oqbd4V3i4pvjs0Zkw5xanMKGEWhOd/XYZa/RKIbDYP0ZuGpy1+faJJdHoV3B
Vvx+EMpj0kHXelTHpE39bStG6+7D8a1mu5hSaDoif1CLlRmlu0yI04f11JGNOvIqbM3cfjj41Trv
/0ctCEwq8ko6P/l/iWXnfComnmDRNf7xAdVbWkcGtU8yLsjTx2WdqDikRN79YnlSR3Lut0X1B0KJ
3dX/d2T+Vx0ZUzcxevxTR2Z4/fH3fszbW/7oxwhB08U0HddBDGg5uk/7489+jIF5488GjEEDxjMd
7CXclcCYgYT900Ji8yfb4VXPMgzP/j9aSGwLT8xHC4kurSoQZA3fpBhp0A/6e0MGKdc0FE1lXqKQ
IOKhsTcMHRMsJOVAjbYH5EjC/CrB2FlFtC0WzJVpZJ8bmR6yGM2noKTiPdjk2DhasCs6o4H6dlPR
4afAA6AH+J+sOBC6pInpVUQD/Yix3fRE269GC96UTqIhPCLiMUWxLSf3U4NvEDgkT4S+KO4CHIo7
4XGtD9vLQKnYKG0XD0A1I2eLEwjYy7E1I2/fJN2j2U81JUELJ2coKIkE3VY0CPX0cWDIawwHvdP0
I3CZcstwpn3Grv0Esfm5yfTys+kDjiumq+8FLTkBIylGgxQZUhYG2VPfRi4KqdmGS2+H4rsLlHoT
QC7EL+OKU2BYx0zv8zsNhbMronGNkNE7EetEHzvJ7jXMgV2aN+vC0D8DHNsmYjn5iLvKIKxeyrKl
bDNfIJpG63HAI2sU49GLDLAGQLA3k46Se3yxA4b/HBItwxlqeeMiHvxwwFUr30EOHLJZh3aA4XEb
5F7ik4sOT8NtaSThscxWTTJI0c4ddJwKoD+CZJPrW7wTOSyesrbY2dWvvhewufV+hc+MimsMd9Ms
gq1v/XAYoK9aL1hlkemcyEkLrgReOOK0zK19O+pdvinSW6smeAYYOIm5/vjLbUeoSnm9J1ZkEybY
z/1iXEN4cdfUZhhmJFJUX4CvWgJra6c6tTYG6CtXBk3YJfb30bDgzPe0avTOvYE7XrTpxui84Qhq
JtnFyJFuwPtH62SBvY16/q5qxvRizk2y8Rr/4mQzUVRuamI6ReQ3DMfgLky0+JKlyKnkvimXRHui
SVJlAstImVdbIhc4D+CP7EIyGqq1C4ziDiLGKQCWc3YfPSMF3diW9Cv6X3YzBJdalN8KBre7Vi+G
LakWzk3mRYzwKv1zaGE/DL0RAkganBZcxAeoKfAbEYkNw2BezbZdjaB8TiajrBIr6+e08rZAC/Zx
Y6cnHhNuMtc3TwlPi1g6rWWNJR1lWhx+8h3SIfza5LDt9God5Dr3talFNW7kBP5OwwV5OPaX3t9F
sUEsiJZOa2SzGbS+7OCMNkLstvHu+NR7z6EnEY6ZvQG8myKHKj6XcdKevRI2e2s+mVnUv9R98Yg9
6BNNlmFdDpm995GzrUkfnoYxPDUE1KAxahhYxwHyQDEuz04c87AcwhXAlXkRYzuSZuC3m0pwDfGC
YS80DZWqiaksppgeQFXeeqg9DFkNyw3yNSqaVzeum9g7MGQmKn/vHFlGvpeXq4IuERE5IVWYFwLg
L53u9T9rAgXPrh6cF56bthSQyZMlAOrU6uyD2YigCmpdeYk1QgVIyX0x7CpgzBxPNOYIL7TbtD4G
HuULZ3asNcKpDOp12u4dQIaHuLKyCwlYIwKawUPRCYzf7rRhY7ctqQdDCbbdiYx10BTuRhtQAOrC
FrsGn+06yUdEREHw3HVW8tQDlCAgTYKCeUROc8c7ljqPTGG73PE9u9lkTxiSzzsQKFQm+Tmidv82
yZLkUtjBoXUtTjd+cs3BByQw793iqfnJU6D9mGL/Wyu7EREIp75AN213MEl0B2ZARVJamJ+49lP1
toJmRZKdthZF3jJ8YmLKSR+1I2kTfy2rOeThCMZIPP/z7zPhxOwvltXf3xff1lQvAk1jS+pPH2bV
nyb6EXhpQJnKTahV1Ou/bbHnUeZoEo3tvSq6Wy/wEkMdhrgRyUfQt1lNIuDUsppTK6nJ+3tSlyMC
uwQrAsHh7e9/en/P+2vq3eoPpOah6+ztAPxZ1gMdkZv4z59AU59LrfD236mtfJh9e5v6X95myXA6
cbozAJZf5vdNq2W1jf/4Xd828dv3VO+ZmqBcTW7TrN63+74enrzH2Q6xbbzvR/W2ty+oVnz/r9/3
ye+rqxU/fDv1ng+f9P1/fHvnh82rjdLrg3n9/gkrOhxru83oX0NZXFbq/WpiOTXOJbX9Dx9C/en9
g1bA2avMbnZcAl9Ce5CsR3bq21qTxdM7Rgm61+naSbsCZTM5lpekLASQ8tAiU4JqOnkJ9zn9hKM7
U1FIKplFPhUeh4t69f1PHWOOnRNox99eV4u2fLPawvtf37bSKlbMhy3SqAX7yHBnqqnzkiCeyEFu
PHhYGtWsVkNRflueYxA1Ec6e9YcXiyAdDmn5+W0V9Qf1vgCL53bSx9sgjX2uA5pDKSL3S0Gw2MKl
H01+5vmnWnJ1GBAz/JFzjUTomL2JtAFm8trIjwRlX3HJTrv3U7RSl4LKuBqdYbB/y1Pjw1NHSkvW
m+UWB2khbtvhp9v+5EqOGbmYv2ZaBU8aVVKBqY3JLMe2auLQ9v6Pi+/rqbfxa1Q36YBoxXX7/TRV
p6lt3QNuiRukG9+KyG+2TdNSW/EXaumWOUItcx5L2kXIHmjUVCTfHCmug+yRo1K1WE+Iex1UnPO4
M3nEOXoZNRjd15yj7ybtiriZniplOB7VpJVzXplSzM1zUM6WzFGc+4GVs+Goyzm1WHWL2A1eedBQ
pZ/UhAhNn8hx7uYlOeA0EhuvOBHqVyIJ5SdVNUw1cRdobGPg7lV07STHeGrSx9qvStgjmPwK4a0f
mNh+J+euGdv4NJsLfEZtAg1WYUDKAngFuJ40MAwHy/JdZCqajVkLTNB6WHh07MykWWMLMI+u25pH
wloblD4Jydyybpg0BqRzwq1vnKF+EZVzwZFVcztjvyXTA3mf8yEi687YmKlFSl/dBbQgnOCgmxub
MIEjQUviiEzAtVCKuJjpkaFwJVfh22puJBihoT0GKYLXJ4NEwEzo9EwZtxzzsDe4Y2l/zPmgSXaM
CQi7Moej+g04sutuz/CZvmVGI0Xtf1f+CGPniUOdPaiaoC5La5gWJZAlM/d63Y6791Dw1LUpw6ja
9CwL1NlS8GjAY54q+hmS7GXTj8j31HCXFaY42Bay0qLyqt8n4RwR5Wvm1nXUCrF1Ueax5+XxbeMW
W1a6MdO1prGpsuLfD0A199trc9dDlp1gw+IuMKh1ggfXwm3LU6As8lMDVSXDD8uOC8KW8Vl8U8QS
RPVblrmqn6uv7FdkIeK1D97q5+rrqQMuX2ZOzbffQR5tXnCwIuBZqlyuvrCae5+o1xCqGpvRM7+o
yqcKrmb8SBlK1atUkrx6cWoqZDodcEl11qlDSM29T9Q+UIvcTXhcTay9LYtKqvId1lzE1eR9cc70
F9iXGU1MyCnxaC8rT5bd3mZNuoY3gwft6L3wnaijWk5UHfx9kY7mNjfDgChtKtyq6P0+mbWIxx1Z
DQ8NAr84LI7eaE4km47Gz06fQZebAYV/OYkI/9hMII5kxF+wtyw0uS2d/ji1Nqp+rPbfe0tCvfa+
CDTl2BqNkOIMZ9fb5JamAHy0hSTjmdYuIFLHQO6VVFhvyIm7wbTQ7mbueeoLWZzSdinwu+rSTdsy
CIQdbGRrg2BTzqxmOhqaNArR8deNWy9wLaQlrnOMZwtM40zDOI307DSZyTmME4yKXQyerspQEOK6
fKuHp164oBPngu4ZDsU8iLdvZ4Gmr0FW0wFHu78eYT2eencChDKT0SgLl8hV0u0UZU9Kt/T2S8vq
+fvBgNA6OVqPBX7AFZp7fT3JsZGVvU4CYKDfYFR25URjMKjVXYo5jhpvp+5qANaP0FwKELdUDWtv
H+vRFg7lc1/52jZssnBdZybE+yHCamoI+0xpc9ohQU9OnVX0O7et7uuUAEVrcZHxx5kGTdYqYQ/3
/RoOL9B3mnqIO0qCmxcD0Lke70XVHswEhmYv3d8KA6jIgFYgq61qWQSYIFFZw1Wi/yT7Q8MKoke9
8j2eeXX5gD3Jp2jXgNmV9dqzSSuiMIZrllvDxm39Oy+BHwiT52l0dngAw9Xb1i2JFczSwHsjFNLh
N1e1fs4Ldx26pHXksEBE1/Gkg78hb3WoBPLuTjJARS9K6i06ca6Eri+IOHhN/XVJIoAibfcU9Vxr
liX8FBBIsE26sDy11jf8MfPRaENoPBj74bIfAUyNx7ge6MS06NXzIkCNAylCTxfyqeTVk+5Ei+7E
OBMkeNtQF9joCyol7VfUstGoHr6INpw3Hs71IBwNBJsQ0eGOv7HyFDCv0LSQUrn+02o5Fz3pbsVl
SSs23jcfGiGqJaKK9YEvQPxZvXNwh1vXm5JNEsEkLbigkK6VIVdVK3D2Etv76g5Nv+0SVGqDHqyH
LvakrGx8+25RRYyAPo3ejaIUthLrOODYOg4UWdZZz2VmXj6Xc/Mcat3CYHsRwL1gZrlO+txFDl2R
NCioXMfzJcFntzbhG3kddwe1d/JZXnehVMKr0koMECOp8gw2/z1/Xr2o8uW1doaNp0c7tbIhTy41
9z5Rq4E7cj/G1KsNpHFBhiI1a7Xyh/XULEwcoLyO8+vtveq1PBkPcaHjc7K/pzoupzLL6vVYduHa
mi0NEF/yWORYEHxJpp0bwneS8SFpfMSBBump6H8ooWnz1gxMALn6dGPP/rdwzJ+XCrz7ko2wM+DT
wjUbCORYMCVMTvU5BCWSe4BTIb5tSDpAE11gXalNqDB4KQGyZ833YEJ0iHHsa5ljgSpnakrBULsr
C2crmhxqkpqeTsdxWLQHtG7fRbKbPNP62poeHo1wDG7dKGwugdDEqkjj+dVt4vMylc4ng9qXdLz1
WzHYw9dUO6m/w9ZHdEKc+hGBQPBYi/6TMy3TqxW1INHywL3S+m2vRdsXquTyioDzoQCPcQ5hc91U
6FAP3TIiRqUe89rqN2Lq09cWZNy2Xwh9SkK3+EQy0VVtlb3GoR7b1sWP0eHZ1IVJ+eC/6zztJUqI
UxyrxjgSX5Nu8hkEm97zXF8CS48nf3mpBaqxorD7fd36yzN+54P6EnM3EuLaxua5amtxx+hH6rfl
lcYhPred4byBwgru3SUWJ7KUZ6prfNqFmsLiO+mXXGuWnTt1Yicwm3yx4WeoT9XPOO6jxDHA06Gm
tVOUjG97B3YVhvXYvBvCWZwLcw7fNjm71n6YbON5LlA3wdSkF95240uOFEq9Myq9hLa7aR5b200f
EVh/Va/jvUEAGAbTrTHn5mVxupGeOHtGROXVy3QsQHpUHtoJuJfQnPDVHt9+YFCzpJQ3rXMYRr1/
itPlQW1wrFAODrbXXaO5cq5k+0RvP6DtFZ8MHel0jUQYx3SfHvGUkwopd4nenvzIGL8uGFTp4oOC
MXTXJrgvO6utLpELw0AeYoQvB7fqsFNvtGr9O9Vo48HS5/gUeejW1McvBI+Xhls+x6UDWgwX01xX
1gEtuH+fhBRY/dksvhe9dYQdZnyevKXeMlAOj2HSTPfhBMxTrYGm4mA7WvJFi60E5k1THysuSPet
ZsNh1PPyewziIiBU+EsfF/4mMlHrRLI6KkpgcCYHmtoOquLtZGXRC09bxibBQ3sUftDezZ1HaVNu
x47Jjhy14SWjF7/RYODx/FBEd00TxvR0WSMECRLqQ/DS+m61Sat8PDEwELeUiTGLyu/TTIQXQHP+
Gs4GPzdG9ZOLyflWR+n4tg3HJVess72vSw0FHChVci6g/V2zCDuq+l964kcw0bWvXmsTkZJZ3Zmc
Xv1qB1jO1P8ycQ3wE+8VUMq0Brpinlsnqq5uC2BQbcIf9g5ohbNaQa/6lkSPJr50netfuEUEb2uR
4FEls/tt6B1itB23vaQehJvFEQkl/Db7nv3xgUrySCdrNC/4OctLxv+1TptRfKOu+fZ5at1b9RAy
rgEO4XMcY+mtTSv7lmsn9XnEUpkrmH7dFQOwfu6DSAeAnhmvg/VZrYCxcV41em1dOzFXZ6vNnXUX
dvq17Pl5SBcHd1U1P3gkpxQ5djq4/6ji3ra0ZJgWw8PiaePNIJz6R4t1At+f9VqbubbKoO1ea47P
U8Fn3AxJrD1rXfjwtjU/eqy80n4ONLDZdLPSk0tQwJWDCQl55AWvHj+WWjU1O/SORM5BW8VAXGKM
35tlaT+UErKiVilKWP0UZ18tFwJsldbNFWX5eErtli7zUNWf9azG7szX4Ox56rFHPFNawajAKXHE
MxthFfYtnnyK9psJrQBDb/PDZFB743SOdi/m2djz8ATv2zGTRzekJF3wlP8j56jU/UH7mmhWsQ7X
GencSOUm6OehRxhSzullLdZV7R7H8J4HvYmfcVbWJO1A5TFAi91Oraaj067kk9FntebSw9rvByHu
p2DwgWUTj9cROTCBIHscXcTDarWZTAbIHPNXLana9UAU7AWFS3QG80KPLHCjL0ufXtR3gYH1RR96
85MbacN2KTwUH7qu3xIiMK5iyjbfxYA7mG9dM5LDmbs09wMp8Afa/vOuS0P7MR7Q5qhVwFpuPdpV
XwN8RwQI+OPFNbTyHFii2Nhx233BdnpSq1Kpe41BPMDcxv9EmEu+E+gNJSDBu8ftP1N8Na3vfd6g
Bmi0l7Q3gzXgr/aMlDsCQZzCNsmz7lvu3c99bn+fNLing+9qt+Bi4ZHWFkGx5dB/JiT3orYFWOaX
loQJMNKMnPqpn/b9wq3bDfuSexvbANa2n+ZAfPHtZdgsTjSdkqUIb/O2JLxKfh41UYt96GtXWI7j
iV78sFFvk+9Xa5jh8f974/+73rhwaFP/U298/K8XxiK/0Rblm/6kLYp/ebYwPEJEBfYzBVX8ozvu
+v9yHd3SHcu3BP8YH3iLdMQFadS67siIUscljfMvt+K/LN8H3ChM3XvDN/4JnPwj5vOfklAFn+xj
q9zyMEtarg0JEoCj5zi/0RYFRFYs82FJZlqY3Q54Hx4CfDkJtKERFdh6EQRHMgqnRhj8sh1qR+qh
9sNO++NT/S3A83fmo/wUni90dhP7Qqa7/s1BObS6BmaOVJgi8+ttZQO19fPLMsziaqNW38JGuzQO
1IXIoCcssFjbWDCmKtrBYeW6aPBs988fyfhNQyB3DFmDhuHqroWQ4HcMJchqw61IST8YICoYz2jd
Wu8Z/0Bh+ZF3iX6XTTx7lm0HFDD8Ztk42ihqOGtyZ8Fyaw9B4bobhs79zrRtsioJP79x/YWhhi5l
0nCddpVJjo3LYGMj3Vbr0m322tjuR0ME1CunT//8jVBR/NtPDVmTo83jgPKE9dtOrjW9hULYFAfd
X/ST6U4CLhqBDRVpcybNhb0RNPGuTSeDsb+1A/pARPrKKbvqjFfxCX60cVsY3ufA0P3N//DZONR/
PwxtDnTTkvYxz5XH+0cLbdd2kOM8Nz8wcHkIRoegLz07gAGad6FO37n1sdbNZv1i+z2yKBsrlDHW
Bx48iMsi2uI2126JmPsfP9e/HZh4cXSdT4XNGJ3M70qSBChjZUCnxGRyqLvCXZk6rlVbI8+tEsW5
w8g5R52/WQiB3xnh+MwTYLlGMI3x1V7EJafs+8+7ypY/00c+KpcQbMaSxIqR2SeJ8O+7am6FvjA4
GPZmIsYtuHjt5DSEyxuedvGzuHnMCH8yzPAev1ryVAiC+PCZkKnmxNu8wcWpB9V0LawSmtAAj2uY
Mus4m+GhQI3O/QrYBOO/y2JmC+1+2GF2aj0R+yjOzoDxv7e2hUiai5huE4W/kiCspSKEPZ5Ao5HH
iL58/lbSRl55mj9t27Lk6c0luo6Ckm2WL5Gke02S85UlArEuuK0RS29ZNvMVlZw3gzZNamOjw1Vb
Ty42BteSBDHJEnP8JmagBhJpLMZhPYMc++fda1j/fp64tiAUWnDeo5LE4fb3HQzBxwuTvOv3xsiD
nJGXV8qnp7rw/ZMBku5A4FECfR+O6hRg8yuIqlrSorhLouKODLqIhzMtXRdCC0/+AHo7d2dGOuyg
uf8xRiXffQbBkAZLcIoC93tV4+eJ49ln/9IedAiYc1ytegkoAkaR56+yyWghSRruEdnIXeoZT/4c
DYeodfWr1jBRc6kfhsfO6e8G36lJA8A218rsLDXJIv8KSKU8jOg2NzRJTm5bPPAz9tesm6Z929ni
aUB/cR8Ft8C++7uiy8WOQpd4WlocHDKKy0+q+gYFpLbh4FnWbQjwqsR90aFYQbndrIQgVYe6Jfhv
JCaHqkhozSzppfOr9GLY3+beKNbTJMILJll9uyx9dvBNd63Dz9tycmOoMhqKj3NrnZ0xXIP3FkhT
HI9P3xGgfBHkHORGGN7nyedZa/s9t7YWEcQyn4pmEFcG95SDZ5I59TvPrjXMXyQHCaPwz2NUNyDF
ShdF0+TeiLISB27s0Jt00uBGQgFPwuuhVkRxe+552k+6ZT5qkTVhTEY8k/fmHtblazEMn7yq9I7q
N3KQcK7qyBRrfIjd1jT1F5vwJ8r5MuV2tO1zAmWXYccV0XyxcbXMldrqg18TMeh2mDtw/50jkcb3
gTbE9yDZiK3Va/yT0K00rRaP4B4ZeQceLs7J2grDCc82YR7X2itm+jEcLQZkQgqT89lwE3QTIDXu
fSdODrDCILlU3de4C4szUgTIuz7Rer1rgcawp+PseuPKJBhznWhhvvEGy+A/yZIztK3k3GJZ2Qdj
dE0XF6mU6CLcPILLrDc9JGNBI8QW8e2kR+EWIj040R7MaOE02WGIQKhA1NfvAmABcZzEh3ruX6em
nu96GZU2dPkzFvHT0nfmfhGTSamg1m7jkSKMXDIt/QnKFDtZlP4tyVc4FFv/CEP9wIOve6smiG/i
g+9RFlOLi194b39Ibb5Hh3t7o15D/i5lfdW0gwC7nNXKpq/Ha6of1sbPY2+buxSuq7AN7xGmhfdZ
LnFFBF9R4WdxrrmYNmY0XaAkATfmJYv+MrQCgUoPTJXue9HOQD71mBYR9NHUwjBhWNqDmuhwCyK8
VlddrhExQtlnXhfcmNWFxqRzpyYd6vjjbM3f1VLekIjH12OILbg2t3QeyATMHtVkotrgLW6xnblo
37SgeoIbLdHFjYuVAZZ+flymmpyxbCR5evK7R8LbKDN1y1mrUNP2pv8sYt2lGdqOj2Y5rEUZPldk
s9CpdMk8t5PupnTaftP1hCyiadKufZvSBlgMNBdBXb140EVj58cYp/GnbuYgpiWzsjL7Wdg0xj2S
Hg7Col+H8dmlBTt9z8rev2sICnGNr15uDncDhIZ+fu4d4FEO/YkIJbSDfAX/z7CfO9qyAQi9pPdx
WwfJYeK82GitdQMhMTvYmV1v2rGzGcja574BZxcjBdmRbknikLuMq9kjMhRb+rzLKN5uw5HC7ADZ
6qBX8S+DS9uWXqHFlQvoToahdN1AIFmJHYhHXM1msc6bKbinxfQVt1FEakdg7HO8bkXTe9cSv95a
I/q11Yd8p1eJtaIF9SnpHEaNeA7vnKgA8TY+BZPmwOghbXeyo+AIuatYZ5kfbQIvvGSoMd72ZgZ0
6rAUJK3bhnkA6DnexMlnu++7O71z1klNtru6Pi2kjz/RKrtp2i+erlX33Kmu2GnGE9jeYiW86ZHA
65je2mniIWK3ZLzKo7sD5GEiq3KcvlqttWytuL32BpKtnjgHWBH05hcfQUNFycpKln3keTVuP2qE
bOAlzJZHB/3IOQ4JQflv9s5kuXEty7K/kpbjQhh6XKRZTkiQAHtRoiSXT2CSuxx93+Pra4H+Iv2F
v6iIqnlNaCQlUSQI3OacvffKwfG6SU5e0DjYG9mOpH1VrUMFtK0dKtmB7+9BBARQtoH1YJWAI2BR
WptqSiQEKJZnpAURpwq1IZbCbu7n+UoX+Nb5aBOBFKJyRvyyKynMadVIyocs5TXrVYwTMcKCIe+K
Q9xrMb/VUlDQlEMbiuGoBxtNyeez0vWHvIil15l0YTvTnUENJ2CSaeJpUXmelyhXNmSpa1V5hPM/
xN82bcOkf40KqtG4TG+ylqyDRF5kZpOjd+SjcTpKL0EXCNrWhWt3vUXEdjA/iOpaG7FCHlEUbK1y
LPn3CNrklszGuJ8PYiRxMZxopo4YWy5yJpBcpPMpimNcTOGwA5NJoomgxlAS2AsAvrCP4bIOyKTt
2NKsNeGy7Odm6dEEeVx8kxFmODKxGp7WlSdYk8VZtj/DAc2A72tfWNQYu8SoP6O4kCgamdpOau2L
0mlEoEwzvVwzM5ZwqsHrLG18NPVZOeSQPk+qIEiQvp/lyu1YP1AOJLE2N/V3LMPlW2SFL7hpjL2G
pGM96CW1j5RKmqlo2k7vArrK/r4269IVDZpEEfXJTq7MM7hNq4xAsi+x+VJDHHxiPihxVhAf7pRl
WewqSGtErZMeaMXgOwQMod39zVOQa65lZ5+KAOKaXEUEHhAKum67SD7ZWUJEVqZsQ/vW91XNMNBH
O60dmf2FTtAkka7Vwg1okwZtLUdWqtsLNWW4RXpECTckaMQmq45Ukn5ddb1GUbi6pPi4PUCETYPa
s+jLnur9Z23kxWkAXg/vvP5RAnNZDQETeGyUa6AdOyWupK3AYealBYV8JrV8o/PlIfMm4MAM8moV
JpZF1j9DYeePr5T9tHU48RESmAVOQr7xTo05m5bXaNFeQ+xTKpczaIdMiUr1HBNnowYtWexE0w2J
sYH1yNxDMxhvtElPtEKyXUrHtG9TNOQGcaKNteE0UTGzLSibz1SPkF62GzWyiM9pCWev0Zin+iT2
XdkRuh+JRXNM8mSPB7ix4Q8An0IMIDZBWaPaGhyQPNqt7uAlwG/N4FHBahxKElXsm9phG4tm8nYG
8Aa8HW3FuAGa2BTxczfJP2ojMFdgc+LHmiC6rpm09x5x/HpWUCUrSFbXFP+AA7d9eUiJp7ylBpdu
2yVMTW18NhuLtSkhOZ4UkuFxf9jRLDkys3CIe3FA1C2deyMZnzqQ44kEq6kazJPIw+FQmka/SieT
cIMsVhE9J9kXJfQfACL0n5rV7Kg9nERdjpQ67WRdZ7l5UMnUBPbQdRu5V/cj27j7M9EwmAcIaNBW
Zmx+cRqB7r7/pLz/VVcekMPqKz2zwnWaRwR5dEHpdHJC7z5rh4NpTQHphmyT9FrloeR/txWVPNOh
lLeRkX2t2ZAd+gX3fb93v7FIiEf0YHVrgyCBelXJunQAGrmq1J6Ui+UvGlL8id6R3HG2f1itGiGB
mM6SEWs4sU31502OFwGFQIVWjAxagOvoVsFqxI4hF+kFjvSbDHgBls1ZAdh+1auHETb4g4QfeSj8
8lFOVcOrqOCspH4qH+/PdcZID6PuhduUmsRSWlI25MHWj4CP6AO31cP9ka+oeMIFqcn3h4Fn5OQP
cxrnTmVmQIeEUW44ZbRrYqradUpQ4CdpTdrdPHWrmmrLrtJwmY1kAJ2p9R8J+que8B0S4Kk9Ir6C
WTzBHNYx46/rWiH8x06eFX+wjkordkIfiNKUy2BLFVp5bBNFfgxNhUYqb9BvbX0LiJkdmBpsKE2R
ktMtl48g/KS0PLYbxVEw/q4NG1S5IUkXpbHl/TTL8h5dAj7J+2Or1EGR4Yd0RGFiJS/mgzQJsVZB
ja8bimh7sECPWidqd9YIoCMTctj3LOy6YZz395siFV32p8fhBEZHBOO8UTnOTJmT+RkpzUSP1iO4
jzZiZVzTEkmexUV0YF1OUk0CtzgrbYe/iAHNBTVREdVZ9edgq0bGF0kGW5tacu6wbtiRexSTKCXS
TRdkR7VLv9SF+UEYU3CQcGbKdkw6VhYd+0KO+GKDqzzEZ3uOzjVuBrNVb6zwvFjpyLrhrU6Kzmtn
+A3oJB9bZgFhDNIqnsavVRom60qNX8mcJGRGJgkgjm7EIlAVIEWKNVoPcY/woSLiErS/kY34bs2W
N4j+GfwH4UjzWyabs2PmEQk2t7D0IzRXcUHSkMQOUMApGhrsuc3gxXp7ZXHyGi4zTKoPLkAEJPKw
fytPVWJgKiiKwockN9FE+axw0XwgBkfx6A9FzlgRHCV92pFoTYgumsdGfi+6R9b5/savJrCntGJJ
XrWUXUzs9NoAptfrmCRSbBpeanJNVQqpH5Ax14tqX5esbmsayTucz3KFL+pVhcy4y4nR91mhiyA1
dwvPaQI7HFNTwjDJcHm/yQzHrEPTU2L7s5n5nDF0ebI9d4po5Q0+q6tJLxzqarJWC0gjUl4K8rvl
7dBj2Ek0SXLKWCXgVnqUNLq8RYVjCG/rx2h3LOKX8k6G3S8RL7KKosE36WlXzUjHe5ptnMAkbRQE
lywoJ+Kp2Q4VmfLD51CXg59jIGDelhQWAm1SvSdvWlxmD6WcEQBTAU9ZKsh5ObffGTguDEPhqtRU
+yKkgAgmmkWelhU/BmPU135sqFsF0upLYGpnu4LEAZ2WCqhJhg1pWuyvQu3ZtMsvdRel+6hkC6zb
PlBde4iPatUcmqq0IAwsq6+8/hrlRfnKV3KSUv+lrgg+iOrq3QS2Shuwmt1mIOMFsT8upzCRwTVq
j2zakwOQEmJXUqBlk6WFZym1HYJk63ObpNa2aaWXnuEnj9i1x9NiKy2ZvoRfYvhUtHqNZCL02lQi
YFN+tOdzV0aF21hleY0iKoZ4QLMuIaDJtCw25SRW9cpEgp2fHfu0hFzbPctKKx9JS0MAp7do3PKK
g6giEqva+lCCXQFLXVdrBa7DzjbarzmFoxVJx/tCHUOUwQrjlyFftFSxHkIK1Llkoq/CKzrJ7yVy
UiJBLP0Qp/bkxXL+tWIt5Sa9uMqzeZp9NVqTnmm4pKIpq7S3AYUMoG3SG3Yaiyy6uHeoUleXooqe
LD1xpNkXR741YoMN6klY/a2NSCgpx0XmWAg+DnrC1b+zxqRCZ2K1RC0wb8BreLYnQ9uxUDiiMx5I
zOHdp3p8FebgPxcxhrlyIspPGxxEMcMK0XFFobouUIvEuaMMyVWRbMatEa2ugqFKKdGuqoRzNY3v
rzvO6ZUWVJe+aM6JlJXrMObndzhvJPs+26LKGxpo7/jcyM+KdkMLSprE9cEJFmLvneBrZlax9a35
+S67XErXfygwGyVCud6Q4xu15VfRpf5qlG9FDt89GYiYGRqh7Eu8Z9g12FOWyBDT6kPM6QdpomJP
C5XYv141xP7+GDHcihCgcHfXyt4V2/ckhPvDn/pZZfGC/B9/7C++il+/PVh2syXFBTdX7irlsK56
881KCGFp9FQlOQ6NZDbliddXme3Vyy8scQ4zUhRmkwkqUU1UTkh2wf2mjxHZT99D9uAaXAwWa0c/
7aJdKkEtNS/oD8nEi/prDp4hQX8A4lVL1yQPvU8ZUT6S1ghO+07az+qlyUg/ZK8rNlYCI0cxw2Eb
EKr7CLcyBx86o2YZgqvl1o2fPUVW/1zjJ/1TxsUY2KuxrtXDpMyO5pb2YD11NW0Vuxev8pgVN5ts
wNuMmzgPRuxFww6DRLIfNDGhfIkqx7AkYqwKHIB2Snhzn5L4EMpe0BImOTRYGzk0u1n3JSrabQZz
a5SyvdBA1dqB/jQycJVlsreL+TtfNhzQXjJ2ZAeLlVDjlrza6Ys6tPZ5CGfNTQGHsVEke2tmNq6b
gh3gpDt9ISjrplRWujQoLkbcnBYr2gELmmtzJjuSnNv8FjnY2kgiMy1zVczJF8i99cHPKTb4UZM7
Df0y4If5WUPt+FLaYtharBF2aRv0V1uy8aCSXPdtTELXmlu3n1v9ybLCwuUSyD0/DPMX2H+HPI8B
4/pU73Sh9ITlhOmZKZqNEqCAksU4WSrUeLpoXaAeeOuD8Gr6kfVJHj1awnpNKrR5SX2N6NOARLFa
nrxKb8yPLNdAi7Yk01syhXSUVI+QX6kMdhR52VBbThE0CRk/AynfGQgTmAQzqBmGjonsaOaWtqE0
NzsFmm5XrkaXEkezb3KYS23YmeegCiCmp4XiSGYnHa1aCpypsXWHzf4PrWo8NpTmDk8grl8rvyRK
r9wothGfQMB3Ct32YLCDmyC0PtWt322WR1ZFO67LWuvcqsSRkTknebXekeA/5beQPcI67tgFB3UG
uUP0hasTk2X6U0yWViFdx+A0xYYFMo0MVFkyv9WimXbG13yE6QbMURlHaRUZsnooNSwdlq3ouyGG
j4R+3DoNdUaiZh4dlSWqzJLHA91J7BX9dOqVuLuqmfmeQDELdWItCyq+D7HcSGs1ZJJSyAGszO6x
a5iMm0CGHCbm702V9R5x5ejrKa4iMQjzLREYgVcDl4lrAsatMWpOmkgGFNcduwRCkghWqj1QQm/w
ilmiD/Vi9qcsZRuaS9vIfFRkZDQ6LIWCxLW+FV/MEi8pVgltn0Yz6I6y3HaqyjmGR2uVBPNLNFW5
p07DE9/WtCgs2AMl/bwlIx5qsJgGCAed6iaBPG8VTjCGiHRtAtGdE6rDxJUHq1CrX+0W4kdPG6ma
5O7Qpy1axso4QryxuuySk7JwDee8owIdtCeJeMNMZ0qrh2Z0jeltsoezndtIFZN2Y3B491OUf0ln
MRwAIBxiNTbP+TS8BsSAP3SVf7RCsuy1wQSmPtKyIajuYhP8SdAbPqs5aC4oGjm16NjoQ0dyeVGF
hzbqHmfCUjbC+I57dZMbKrKpQGKxTbbUptHyZafeUpmUBOvjDMSzZrmmaQTOOLTf5GEKD7NkANzr
x8JDU1S3kZsVY3dCSawSSEQlTZpPA3xjFyswuKqyDDf3ykGTIY/y2yWlLiCxHczrrk/6bh0RD+ZN
CYeD2OJzlAnrrX6eGJQNv71Mal/vpz55CkaVDK+pVA9Jq+Ck1eUNum1jlYRlQRT/WsFlv7dVNPGS
Hm3DiY1nSEFv6DrZnRu2/5SKy1dGe1bhcoy3Os6/tvOOiLx9p+kRpFp6zSySGhMYti9fooCVkEXn
6SFsGA61upWOkAZ5UTV4GAyKAWM9n4TuK15HsPtWYROyCehKEKXE8WNhax5QT3aHrrCfB/TUbgX0
eK3UOUoifQK0l/NHkGSc0O9sMKdyrB5GP/7stdQkvzWW9nn3SHxm94Vgri9dywxr5UA7QoWvWE91
xS3rOdwFXUiEGf35KaM1psSm5hYYbmC2yD0qVnrAJQu/uNWPpK1ZO3ssXnQlDo9Goy7gO9WG+uOT
UwmzgpNQSq6Cl3AiMc4rVYt98pHdbg7W/Ygpmv3/oWlxyxn2ZB4K1ox+S+Eo6dXWZYdbnQxJ7vYj
RqEcH8QpCknWzfQOBov2QqsC51xOYi9cGJYWykIyVkVDfUnl7FNFuYgRB301AmvaMDtI5PgFCYUT
HxcXU+8ekfa8J9mzd/VoOt4T2jRWFcdIZUSug+7gD6wIS1lUpAjhEolMms1lpNyQKreuj7gSz96B
Smp2CDQch80g/Uj9Crxw55c3DZrLRYKHZ4i3O4mngdp5myn6kx75Fsl9e7KwcByNDl3yoKAcnmN/
zxEBKMk+sZ1K40xsEP08iCCOT+HskKV6dgiDVKxzwmfWlVLlh1GCwbNE7UkxS75QXsBxhknEmxpE
n2ZcoUMOSQY15VTs7PYlCwo6B0rsr00rgXVlMrFTblW5i6Vi3kdJWW58ShYrs2HAuHtMfhpP7Abr
YR9Q9LPiSV+jUe13MXWheiD520NcWRFlaoyrAi0FqY/ML7PqI/DW23I4hwYg8DilEd/n7bOqEZKW
A3eb6GjTYkpzbTiREzvbDMlJY13qqm4u7XJzH3ZSrmB0KIlnjRealqzVq1bkZ2tpU+uj0pwMZMOB
EXoiZoSHFZHSP1OSS7jcsyKoeQWb7rwdTG9IFXqjdu/0dcpzfn4yi745kpbmCpaxhxqY0qaE9b0L
gXomfRjSZbXYgdraM0YDpkldxrRKQhozd2CehhZIA2CJU0J8jd3k2cEeknBHkA9AKB+Un2YrJsXY
rHHJeH0PLexmssjsp06JTnlby2++NueQlMwcG4Xy0DVs/LOsK9GgJETQRlXu6nUB6khOvw6KGsIR
sA9lbuRL19x6sXOcFxl2OFkLbnWrHKJhnA6B0eFfjy3kxZr4NoV67eJeHTZSqB5C+kZvoAkcNNbm
qmZJelZKcgH1keTpyug3OgWUfc9ST7EK5YPs0e0cZXQPWITmgupf1kk1vU2Vyo5L2jKy7aqxbzHY
Bjsk4Rj303FMqSf00J8UpYYMJBcXSvSbJFHL97GXP42g+2YUeeH5djPdSsrTlBZuUalF3tBSXLqf
D/czw5dLV2fJsSlh1+BczfxdGgAR4uTmjG+SZ72u5LWgnOE2uV5fCbV0ppB4D1mDY1ZRKqMP9bUP
QT8rzBsrmvH1MYiVGw1w2Ukx+SCGXfCuM/+DqM9x3UXNY59k+q4CerqKR5jYfV2ML7ltfErNzFNp
KrusM9Vn2Cq2k8/q7N4HYeilEIEEazpjbL8NyFJOWd3IQEgrXEc5nc06ViX8ZpZxmhvrJSyK9pYT
LXPCnfmSVFeT/v+TmRjRza4VKtR5pJChZiMTWGKz9AEWN2UB7t4fa4tX6n4PRtofyVjhpCOziiIY
Z0bLlBDF9k67G0XvyVD3mzwfXqENps6IBENfHHmdVdK5l5e0qJ93ybGTd2g4KTaT+LTcGIvB1l62
Xfd7creY7YuWAjiXPCmSi+8Lbx4mGBqh+F9+3s8jE6JGrcUGEoV09xsE4Ge4v1kdlLYCik6yW9Jm
1Sa+GxeHxbPYLnlI93tKUpiM4eZrfHd39oux8+fdcbkbLSl8lcVoFDZG5tBXLveQQcmWW27uD3/d
GIu3slq8ldHdpbq8wP0Ff77U/zxXExE7W0HhZWzAiEZMUn9jjMPL/deS+3P3F0jkAsPp/S389oJJ
iTgLFvVLtWTGFeaAY1eKwyWVanm83ARL3OCAKMPJewzaxHiS0LEYcund/RG09euhH0osVIOWtRK/
8ev5++H/7blfD3/9HvEkuNh+vXIaGCm1g5wk/+ULDH99i/fH0t3dHTXBnpOffHM/0ve+XpOPgytY
W7dEXlcUnd1hEDalw6f7L0j6h6025W60xhIzxeJlur+uNeecHfe7aISx2y4/ud9TQtFs5Lj99uup
+/MEfvzxG40tcEVaxe7Xy91/4+drFiOFPxK9TeeeIUYF748gsfu9+839B13EDhw/u76Oyif8N9Ou
JaVnNfVYukhTq/dpteRktHTUAiJV7l9zeD/dfn2tBOr3y0V1v5LI8CX+brnplxvdnBK6JFFIRNww
7qsl9FOlPE9Rj4e/bu7PZeHMzlCiap60ULraNCs29w9y517cb0Aek7ST1CNyETwrdtwjdUIvkBo0
kNG51ABrfWLCSZWst5ZJqvoUUe4DRL8RmeUCwkOxJW6S6Igz9k03zogN8XtzCw/qexaFz2QrPhLL
nDrDuJlo5a8onWPYChRkB+RsjpZ6EBB5IiVRiB1HXUDr8DmN1EumxmKrTsl3YbPfoRH+bBb8w6xd
OotY1KS8eBWTtuvzhkhiPwxcDD8ngEtslSqEegEZ/1RBX9TKuLSwI46BHmxDTMwbhoijn5jh3uIN
roaVNTUf1OLoldMYXSEAgyLEN8MLoslYNU074S6h+j8RN29SuSN+MUPUkpg739ROvo7LVetO49Ib
7lqQ22ZMrrh90KfGX1Ot69uKHmkHs7bpXvW0fqBi5kI7U+RAgVgpsPS8toCA1kVr75og+cZojWNj
4PMEkRtLAr1WNX2bgQlIANX3Ko1ZMdmI9kvjWR2sd0l25SaL16MFwrKlzzLZloRblX6B34CZyCY6
OKHKZoFpPNJJgjAwmkVdApCArMEOO+4p8KOvVYQnfuhAFCrquAPUeI3p3BAfuzN9/yES9BOB9rhh
DqfdKuEc2w42u25NN4eCDND5LRbiHZmn46JHgVFdKC1SBwFz2FwpGkeuYSe2h2WwkwLArvQVwi1R
APTPbeWtMF3VZpulZSzxy5rc/N6/Ru05LyZtU2QwY+1uSbMTmdPCPWZPmzZEWLL8ohFo0hzUFNdH
bAOAreroWNFpV9XoZNfaE9nc9to3oZCjjXikRHXiszercopQFENH21qg2cfaVuCvALkrzfyFq/OH
0jrtTJ2U8Dyi8NthpwecXIqiev6s08PQQncGz7ExO/mDDUTDJauSUsi5HTusDwkiosA1QoMqX6dW
g0lSRB9ROZBJLmQHhaS/AXNHHFWmPE6W8R2vl2MM+zIBk1K3HOOuxj3lq3gmyLfx3XrUPX1BY8oL
JFNecJltCDhTXRCa4wLTZJUMjXUBbNYLajMOIFPpC35zhMOZLUDO2cbsIhZI53zHdcLtnBeA5/0p
oFKreoF7ygvm0xgBfjaQP1WcVadsgYFaCxY0XgCh84IKDRZoqNTB+tAWkCh9RQSdsEVH1MU7e8GN
kvbGBYr9mOIBMFJ9wZL6fIKG6I2rviBLQ/xNxQIxlSYIkNRw5q29IE6rBXaq0UajMtH0t5HAz3MP
E5WJor/db9pxP44YeuPiGC0Y1RiearWAVSHuDjdLhxsWE+YmxfNnGkUd1psheog0SayGbKuVPmQL
wus9awnN8BspegxCax/q2rGgMSuwbx6q2aBH0HYS6K5HrdWsx1GJtlM69w9ypz5Vef0tlDObH03U
qrGkXUy9rdmoK8NOKESItX6N2KZQRgfkbrnJ7Not9EY7K+zs+iJvDwi/31nvJNuYMiJ1vzFiuagP
Ryt+ycpYsPof6o3fjJwFww2hR7tS+2FYKcJm6VSyLEzlU2UK/WSok37KVeSKWDhjwvUmyOhdDJut
NFPK/mAkglA56op+rXoIbJgbxw3lqmZVSK8aPtqT1orjiO7Kw0sbOVm2YJApmzo1BjPU6lm4QR/+
OaXqE8qK8KmlPB/6bfZsEtg/NzZYS5NxJXnNlGk4+vZUnmIJTOyiuqlqqpJRIQP2qL3e5N//a2Wx
slgp/kG4LVBdWRocThX+iPq71WLu1diOLK30EkUkHmls5abNoBehGXwWiBafxgxeQT1PW2MRd4xm
G/2bt6D+xe0hhGBAlYnmImtR1n4LRrT9sO1wkpdeJiF38jv1YgWMANIAh4CJ7C1VWZ8jCCi3+OrC
s24Dx1MzZS0RVrZu8M+hjAvCwyI2lXslu/QiuLU0l3dsV+XzogK9V6P+9YFTF8H1bwdOWEtCpIkO
X0f1/o+CbNwMqRYXJCkndmtuUkMRu6D3z4o2I3svUt01SKJxxl7Z9Sbh+WybkrdZ8xQ9+Yggs/iN
br+PJLOJ8MNU5ZeCYg7FH+MTgYqBoa1mCUw15oEAFtB5UTT/dE99G/8r+Cwefr7RP7tbFh/PX94/
Gea6KWyTj3EXnH97f4zyoPnv/1T+19TEeGYUs2Coy1m665AGo7bhQ5ASniCo3qHKyNdInrDApdaX
3owYHnQc9Xa7KdRC36DtPw7iw0ji2sOO+8VeKiBVXL5x5T3EY1m6IyyTdZOFgE1j/Uy2Uff/41E/
/+8sYDQu/3S+Ou/t+3/8/Mvze/b53/95/hz+w3vPyiaM6s9/9IHd//LvPjD5bybqEcX8w+j1dw+Y
+jfDEJheDNXU8Hotzqe/B6bCuSPJFJuHtfDuDI2L+e8eMPVvpm1YgnxTSzGEKmv/LwQ7Q/v9/LTo
pmIp0ZcEVgh5vxmDdMkcgwpjq2cHDbI0RlnGUUGh8Lk6pp5lrmd1W1msiDZF5XS39l3/xmX/Akk9
XyTlrj9tgc9b0mtbHjrfpchDFjWgB6OOVrJnx04mOUS9hM/gQSt8Af5j6rIz3ebvtGdIBiFQIvMd
FuHfq4PtUEd1WK7/6Tv5J9fgXwff5TNicLMNgyBl0/7NYFT76qSomZg9AjpeOoUxv5tdJuKHeMDn
WXc/JAm/cJlEb0akPP7rf47D6p8cYZ1vimgk2ZIN7bf/ToLDWGEwnz3xbA8H+UfxWF/0cC1/bbfZ
D9LEl2SRH9aT/lj4jn4gSSl5QlZ4sp8gDc+XqtzoVwXLzZF0n/fsPO+Sa9I5zRm/73ClPtZsovP0
LnTIZyvjyaIeFzuFN34rXsKj9iC7pfgMGF2Xyu9L8kkwuvmgvxGlUwAnXc38DeK4FXjrFbwtUCbP
2TOCbknbGaSAWRtM6dBclZL6+gpwD+aX5pgdh638nRKm5hFgimyXZBb208Kpn6qzkqyVQ+OKveZk
Xwt2EKvwW3zj42zH1/zH7OJVj7bRyffMbpWoq/49EB4YzwtUNLGNPycPlaAzTxt6oEm5+qEeING1
tIFiaUfSS/OB+6dDhuZkH/CxRt2RdvVXputM3dTP7H+JM1TVDUnYwW2JEXv2qTfG1+lhttbBKYBQ
L27FNfkMKIeDrDgVN6TSjwJ192s23OSBSEqHwxEcpy/5u7mF047WyPgRgyw6mUQrKPtkofCuAZr2
Au0eB8Sh161BMtaJ1vzSg78ltYEse+TouYxXYIuKzbrWX5H8fRQP/qUtzuoTYBPEpH3hRRBs27X9
GLnSOdsP52Dfz17wwI4MxxtJZ6SUrsv3dF+JFZKa8Fo42o94g5wLbnq9kpEcfLTxJiGDGPaJ6bCY
+qKSQ1o8UDgPT4INnmMREAEaZNNuWFu7+jbc6PCx402Ur4w35bt/KrFVnuYv9G9sJ7sQhvs1PKnw
wTm0Temw0p+BqhsglFexa9FzAwHjgll6teNVrjtwstLP+pqyrDujZNEv8ptKcOhjsLMAVMMApn2s
4pZYo9flSLAVb8nCPQILRJz03u3qdXZRHxEwiefgw8RtcIASH736z+IK6YxTG4R463TGStuZZ1jY
JB5vsM1Y10bfSOmm9PKPYQtnPPYqL/1iO4wnOKGp5JzsB/tlrlYFFoNyPW4AqnN1rNLP/gwCu8PO
dWNNj6ZlZ16aBaJIl5QVwMpCNPCF5CPrygYKpJm6IlQs3bTvpsfSt1opGxtDHf6qdbG1r7SEu1V4
aqhTZ+Cid8oGKBrtXxrdfEBzi+9nh/YxoLcPr458ttPk+aWnI+Rf1+csWwPwOiUx0YKMgVrrTDKB
vsBV1p3p9JQ9aId8T5/DDfkCb6ixUhfAuTc+ENhkuqgijV383H6dHG/ywmecJ2gZYI4EFxQ3AQ6Q
m//e/JAo5qBVPfX9bnol2GgDxce+0uEcUb64ExL7aDW6ENobdSUuWvdsX/tT+xbuEQBab9Oj/AoI
HjraSn5ULvXwbwbnv66PUKbrCwxdUZjmjN9WpSptWGMwIeU11PNyisZqZr2KqPk3q9+/DMKCf2PY
qoWTE//k7+tvchKmTvaVyjOU4bb8C3sad1MwfoIng38GBV2eK6b4/7GD/5N5R1X/OrtitVWxauv0
IIRuy8ua/E+rP6RIujnaTeOBB3vVpmipnOaxV44oqXNTk77imkExnW798iUOKKoo4h0MaO74ZsO2
UjJJgJxuhU+m8CxULjWaJ9sOaQWZM/Ix6cbLSLbhuhJ1s1U0FCeRHOkbMaqC9BSlxGZXDNgVm3M7
MmSkc+rYhX4gKTm+5LNWHfVhIrgptvaJufWrpnlRy86gJRZBLZKJqE7zgrQjMT+2tBy2nOVQGSdP
1SCyi+K5NazuKaDhifcUFUuMWzNLqOvUelDSZGuOUAQj0GJMZDQw3uy+YNl7SYPM2qbGty5AgJR3
KSguqVqNHTKsDJliu5ezRHE1ed5ZXT5vzQT6GIwr4oD9bj0Q+0rwWbQehpRrI+8fopyPwNfeMhxA
i0cCVdWKROwwYkTMg69qWePxsefSUeroR1e3yVkdSG9nt/eUmL5+ivqK0LfZ7BmoVFSPhrRPxOQZ
VX010wgNwJRtx4iyj27kGm9S/FBvZC8zptKzIxXd8ldB2rJ1CqhmqdKsu3qVCeJJ862kIsnVYtk6
tQ3iEJ0OlyUPTHyWfqGHP7lIsj4Ge9QJu96g0UKG2lmp1/cqmo3WaHYQ5TbjED9ohfTNVnlnuTHf
DPU94P2uCpF9rwvd94yS4tKIzCqmmRpKBP60hWmg+TVfusiYNzpk08Gnl5maLBJ6OvHk3qESMs0n
Yw6eZBrZGKTOsgg9aTIelPF7NRqPcylprh5Mr6RWvZQj9IlLJ4fZphmbxzHMn2I/uKlR8z0WIwYS
TuBZ74iua16X+/qwUYYIF14kxVsj0xykzAq7S4mPmJCNxJSQ4+wxZgroKiUXXSWAK4tjjUx34koo
G9KUPkm0vSmq8U0LdV9QvXSlVEeYg3E97qFWaYkMM60bXnKa3LIY8KiVgdhK4+fEqS5L6W0s1e++
NdE9ycnxt4FQyYkrJYvZM+ggcHTmA7JcQO3MDO255xuYwLZjyyLu70T2jFMiHe+GJxg3a8rkvI/E
KUmx1Nlr5nLnLN+Z7OPZST/tFCsQtUYtNJwB2109AzPETaU/mEh+MoPgmiWptKB0mKAUR/ZrKP5q
wJAa1zs2ous7r0v5avTS2qrl/83emeU2rm3ZtiuvA7yPdQE85AcL1ZIt1/YPYUc4WNc1W/8G6bjH
cU/eTGQDEjggKFnSCYnk5t5rzTkmGl6izLXPOHyfx3uy6F2KII9mM5wsJdyzZt5gxiFIdLabebIb
pmj9GOnHzKj1o4Jna8s68WYKtbiw0Y7InmksN426U06+0Jkd+pXLDE+omIa9RikvtUsNTzX+k72s
56hEs27XJKjD0FiOHbyc+k4oIEkChUWxwmLUKTQoqIC9kTwy8qHwNRvX7OVgN4GklzocewlJzE5J
iK8piREU3GhjNGBP140+yTKqoZo5m2y14ZZONnp8ALigXBuXdGWkx5NSekMoAoxXh+Rg6O9xgsjP
Xp+KzOccXN2hiLL0uD6z6njXvV7+wRURH2ctpw0YEGGVVTAH6cBRWG7pG1CCSv1D2MmfVSALG1nu
I+82cuibiTfzXUNKouEwBSh3ptuci6tFHhJSCYcpo/9Kv3Mnv8al17j1OT2PZ+k9TWx0yImjW651
OxM01zjJ63TPtV+dEGOMv+qt5BEKmZ1Avb/axTU0bfGVGrR6E77TdN+M5w5s/aX4yI5M2ZElQ/B+
4RjpL+axuQ93qhshlzIY52+MEqIjqQ1OJrk4ZWJUglApVbduHOMi3tJbkpieEnerH5jOwo6iJ2fi
ybxSUVvS5ez6VWqgfZ9IDuRtBhNEBFe29mHemj/NffUZ9a/h7GKOVoEHd7yx/1XBvX0a8AiAJLUF
C+AYsx4nad30Ym2Np+KBiXxwa9rjk7HFRnYTbY3aMbiJ5Uw0lF/p2xxvc8f8mN9izCfbqqGywUyb
xEGmza4E2+nY7jA+kRHQH+XxUASHtGcAxU8aXwjFqrUtoQxD4gVklg670dwozK4GT2mO6OjIQpy4
2tqj5Tviue5txlJNtCF5NpVdkvJMAo+5zM8Fb9BvNckZ+XpX/E3zMfMGDwtwKNjAr/TFCeBgbhgr
t+E3LL3gmSpo6WpMTi/mYpthEop4s36Ry60ibfLBKSaHEKpUc4TQ1m7kgxnt2VDmtAvyQXxbMzeo
ZiBavPAb42maABeJ2B52Mr+HDhVpQyQneZhZ702C3QKT86Jrwa/F7PITKrtSH+uPAl3QBx9DkRUC
HoyB9MbSDwkgyYB0ybuh34/Wq3BhCLMumnbQXwVCQXecFpmw5yc2yFEO7o2L+rNvGf08lmRtCZ00
tFEDzMwZzQfjggW1iS9mdNR/ap5wnZ/8G9ZPzWuN1yi/ax/G2uX/Hbwx9X3JT+W+/8maLMf5+6ls
0Hids/eucETFbp+Hx2jEIexYFy4bGFHFDqM5aezFY7mp70OWWhgfXrkClI+MxVrsErbaVRw0lptO
9VgFnupql+RRY6o6I68/YlOx0OK49XNvYILblfz7D/x7xe5MnAjXJFMowRtb5KY2SdIOwiMDUdij
RE8zwI++fHTf3xbSS1E4i17XPAWaG2HiShx+RIOF5CWpHe0kVZ5x9A90b7AGTwVHasNnVInLAcpd
0X/qkqdg3tIG03F8dEfhQ809ivII1WYcQtuKidgFyzqFSaBu43nc9ydciEWw4cwFsy/YQKaPSNrG
A6irc0zTDKrszwnewItondIT6lzWtrrv5Ey2833xAe3UZzVHww+Mu228cF6R24nzDXUffUhhJzNm
dB+xp+6w5TancAcrwwCc+pJuW91hMsACbPDGpwi4+A1arcwREN0rdkNWN+oRVM6YOk1OESfAroyr
Dl2SC/GSs4YlKnUBL31b9NoD8hEnvLIizw9J8tBvmeVZD/ApumesIcq4NR1l3zjSi7SRt/pjuqWY
g2kH572t7dNztEE1RF3BM05HIO3z/ZB5420l2tVtemU989pu4j2Zuuo5YRgL3NIl2MT4iTQh2GUX
lc/tXwh3eOM7XFnpmvkuPPQIm+kv8q0Rxc6etS8oA98EtGjx3oCHLDbixb/DAdqiZaEZ6Awuy/L2
rrkRXqujdk9yZPtiXq3Cfgv3zdGnkMI04eqPdBFYbDtjf48ljgYHg/7e2lgfspc9cQttb5c04tO4
KS7Bpf5Ba2Yi7ficRI51Q/agynTrsfzoXO28ZLM+KJfoMTkCU5cPgXJACepPtjzZk7hLk1PZ7kvx
Vr+qZ+O+eEKoyQQzyrE+uD5nnbYDcZduoN0e6730QmrbfMOS7sIdhlIIa8Too8UBJCP79EIuVgPr
BckyyKbc0j/wu2eu+lIdAWOUwAFeJMVTiC+9MS9a69SgvIUt4aahsBulDcfJD9Fuolq7iuOpALwc
OyxSeyoK3SY/U1YBbUMfi1WlhLr4g1mFRbRLe1Kv4QOBjqYtbcyrvLXugQMCcMYHF0CQWwiwTuTV
OPn2BIgonT2eol3EjMC6VJc65IZ0gYsqcVX+IrxG2XPaBc/zj+yyDnOqFxyyN6orA+GYbySnMi2y
vOk22xaH5BpEB0X6CAVUG9dgOEdvAxOv9DgvAYw4So8m4NBUPzP4dxNJhcgYHzowlIHwy+6rrWl4
RXzL+GMRR5JaD8mhv588UKrPOJRZEQzn9JUKBNbqGwogvWJLN+l+3lRXoKLgALJr8MZ9icFAUd6t
fkNq8E1xF5Hr/KPdBKBKnkUEWdipgDTyA9Ci5VbG+EiWLvdhXfLSx7F8DExm4Xhvthb3lmLDTUVi
tHuN31rDSdDy2dN1fPH9eyGiGua0e4UzFierVrvICjvbf8OQlSR2LnnlR/VYvBX+SX0qo7v41ixJ
Y9ppuxhqkt0DRX4fC7JEYUm4tWQnh/iGLsnMjeJZ2pUbdYsJLbPhLFU7cdvuWZ5254hM9Bp17ab7
NDW3xYGsuUFli9gXXs17cb749/mOiPDX7rMt7ZJZwENf2AvKvQbdbAcX0cseDdHxb7GUOsFdeSLJ
PXnXUYf8UjbdW0l949d0yN7xfSKrb1jUoQE693iOOaXt9J57XnS1nOm2p+8a7dtD5E1vKjDJR0Z1
0uxzPpXa2CU51vfom7iLKDvzCQIOfj7cZo/Bu7IRP3mAtWkI9iN1ZkqsI5JVO648XCD+A9bA/Kjd
ISzWwk2YXrNPZWYW62WfGh3h5Dpbx0TagIPMN4pxwf0GvwJRBbfFSXwDY8hS4aOfRRYnoq0GLzPo
zBpfWat6BZ47Lr2Ihe2APbQaZGIJSV9mClRFNQt1zyjhSMQ+ZTVUbuoZImn6guzJP9fKr6b+URMm
hRwdqQhQJsffB5/MYfKbmknClVa9HzjolYniaOmSetiXy1cyJjlw6if5KAjGtITlh909DonNeRw+
9Kf+p/FjePMRsQfO/FF9smokBx2vov+r0Te0kWyMYibZYLb2jImGe5YIWmJrHObz5GanbJsxu3QH
3R4uCdMM+sW5ugW4LfVueWxR519wigJNoI3+U0RA7UTbGsfmUT1XOwp+DC+VF1zS13wfb5EYNh9d
6RmUNR8q8smddLC5U9yY2+pimkdxO372n+aFs1IInOxhPofn/If1ENy0Z2w/qKv20VN9AgVK/bx6
GsEs5b+k+XbCqEPzP0WpA9QK999m/GGY25I2BbZGGLFkOGU4gcYoQ6JhBjJ43Uk8zoB0KEJUWoBN
C5MONoHjEKTScVz/IIntuc9wWYsNXHxw9g0aav66btbXrXvr24whYCBPkoZBuZOO1hhJCKeXVxfG
XB786TYNWrSycXhtRMlFoqC4yC0whzPOtFWDj0WsZQ95isKiKgBdU+qSG48Zc3nTMbT4JghHLuyM
nPmslCIXgPA1ssKjrpn82yz41YhwxE0vcAeZDdFC3VvhqU9IAZWRdFI/gk4N4mZDWC0zKsFoN/4k
eo1hEmdeixSjLI06J3olr43bVwkdkld1AGOkjGizLE83lUyFXbSYcLc0ttzKj0dWwvV9A8rULXzi
jLCqMK0u3WDC5JPWAWjrVHZly6i9Ia0pmss+EodoDJ+iaKNVKhyV2JCICMNY1Ct+vak0lJUVTBi3
qIr2rmJ2ZCqha2E0s+sRBG86qizXmuGodtzXy2SmkIKjI1yy6fxqRn4j+eewUV5BXeCNZnyIOxTJ
OSpgWKrxHU3Tg1kakPcZR8Pq2CuiK80patmKGTIW92sa+W+qkjQHAD0U64F56DHjXzNrG/RvA9AG
8iqKfRIcWV/ftiiTwTHNlMTlLPEmwBSghplUZK26DwbrMVzQADE5PGFvHhojOOGpedGTXN73g0Cf
rNVv/fg97er6AMX9U8WqYNPchsg8xfig/CUJVtjGnZq+qiaLFbJx8MmYJdqPuQUI7o93M3QsuNgv
WffSCCAzRrF9zZeIQ4mIuth/qLRfxJmhBQvSpz5Mua9WiKuH2vpV5cZRgiptC4JP5STn35BNQMpH
1RuAy7H0nZ+F1ux37ahgFBbDX7OP0KhmNYSLGd12H+58anlVNz9WhmruulhoHLwu1L71YQE3Ds/T
8j+TZVanZJrImHipQMMMqWfL08N2o5LWBbJCFu0mlHdiSXk6UnDUJipEgBzQNsLrbn4G2fPc5+FF
5x7aWwrVxr54blsWY+t7s1j7JZr7BC03VmXW79TTIgPf5ZiaN6kuYlSbxIdWVF/yMdnhLtU7ZwHl
ihV3nWm2nhiVQ7szA/4Fxg/Jb54LFE9hxoK4zJmiKkX7mFe4lHJVYa49WB812pnI/0ArdEiivjsa
BRPmEoCioZJIq75iN8S8TMUxUWlgkeLh0Pc/wYfdQH7BRhfSQomryPCiNEVBnQX7u1CjqVRMrOhI
jd4WUsRiphFtuTKu1mQ8CTFI4d6omU+Lr0k5fMQjdxoz94nMoB6UtXstaknVRkKHWlLDw/1IzgiZ
SwpDSiqyWg4bZOQg/RGhKBNKJrmFlFPptoVU+dBL3ACM4KEbVRyEiNtZlwLogGsliNeR21TTWK0j
RA9+GL9rAHapPhmJZ7btXk6VZKs0aDBTGayQ0lO3EDCF7JuKil5EB5Eh0lOmChmX37miQr8t6Mob
0wKbNNSPUjUtZTJMSqAOUVS2d9bQNJxvw2OmIuqMZJxXibGkZja0LfzWiQd8g7JoBLsS+WKgC5tS
Kq7KAtWRaqxotcqUVqvR0vVJ9xwXKfORlF4MY3h2sqonLHCEzOXxq9FatK9if7qoORKywHzocZjP
euMShZlsTNJzioK19AiH1AMFMblxMsk3JX1AQSSTT7ci5JmG4iTWHNgqQJLYJCkUS997lbJyLcLs
EXYK1lSOlULusz2NJISpSXUpKTO0rf8ZEs2nwA0uCzBBzYR7TycUzyNNgF46AtqmJ95NfoMe8dCV
7auoHwOpvNDX2JVGxQnQNp/WSOM+a1wREJ8h5GeUiUt6RXB27gpT2yN5vYdYdhnLetsPOp22Vhz2
WV3/LNODhVc8CDJupzmCMsJ9cA82KcUmI31NhE2T0P2ttfCcFj2pK5CX1YAlzvT6rk/W5GiEVkRN
WDlkpTA7E+QTsjQoasKyVjWHu8jMmXjEcO5qQIFgXnZKRdt3LDpnLqz7oI6zTdrBWOiSctc0877V
QRvFtXgsaoFAPzG9G/v2FYVdZVcZGIZADlgsMyfK8v5aCAKWis6bQuUm6PMj0okbzGEBR6MD2xCz
lCRMEKLliCYz1B1V46GeyfXOT4hFIk2TxhnBpAQWoASzssdiHHiqpKxWD/0xDYNH0RjdBilU0pB9
CF8zpbU6UP3t5W3DaGbrZrIgsdHOzfJT2k/6lvjMzp7xqmr5/D5r0VEKwH2Ba7tmJnPQtC0xsKUs
ovX2Hp5V6UAtuXacp86kMsDL1lZRm8TFaM66iV5roLKs6qF7NX65SSoFN1S5UxRhG5UU+pTUkpwI
jq6SlsfejO4Fvv9TRPE8KZIXwodC7sSQgGpuZFJOUlyObmuv9uJRtIjskhXs8n2sME7Vi9GvZGFv
QD+1Wx9+QyR0xT4mVaubo9wRCT7d+OAQbxJMEX1MAhaeDbI2ZctFvywRO0vQLhQuln8yS0N9elex
iDvDmKVOUSb7WZR2WWHu1bjtPFOQBJsgDPC4he7q8+gOKDbcAf9dMssQ9EWOv+7PGyVkXSYhYsF3
J9xOapvttVIlIx7pvk305KYqjHxLgtCvoeop46akkD70gqh5wI+daopZOjTduZFRvHV96M0q0Whm
e99kJnXNtt77nYmtC9CkUWvXIeOWW87dHs7GJeEnciLfOJXk4rmgLqOYplWaRvdgQbhiGu1ZHkvN
EZPsNfHFx6EOp62mazTqrGdDDCj09eNGUwbAE1aT7ftAf1FJ8XKaWHA1CaSQSsCNTcLchsM9bApJ
fml7tLy6Tk3AXGrWmpzezYJwDMv5Hp+EykxX1VSP/DJmAOrwYOYFvH9T+tllXX1WCaehjl/aIfYK
CCvtXdDsi9RABReJbpNjh86mX3ERhMCaetP2+YUKVfW6kfqaJDBjixBkOzpglWrkqjaqH3ikF+s+
p0SIS99tx0Z3F39mUjlyj+8vl6VHX+yCU9+xUFBRRxR+1ztpHN0nWdxtaNBgxDJRBVW0sqFPEE67
iVJSNkY6GtNAXSNojTNpEygwJAiJ4jjZnXX1iUx22mmet1He3/TKRjAhJ8hhp2znOlcPTTaoh3Xv
bw/HFHNDCNclqFAD0hnyJKXSDoMZ/rlZnzNrLCqRGLx9+w6qhXrCgCV5WcmszZdkzHfkNTV6jmtL
bDZWYsluLwqiLVZBe9DCngpfiCExICR29QKhSxQ8RFXUNFNWbosjo0dzuVepOmlLFl9Spb833VRe
hYx41HmJ52viqc5teUGWyktw37rJc/Qn7atF+smB7Onfmwh5gTpr1T7+KzR+tXloVdcS1ybeZYNJ
VUzR8lvRH/Btd1pySqtE3a7d7v/7L1LHL7z4DyAcNWrc9m8P/+OhyPjv/y3v+es1K6D8+9E5+lEX
TfGr/W9ftf0sFoVd8/cX/csn83///a9bhHn/8sBb5X3X7rOe7j4bgpn+iUlfXvk//eNvqd/DVCL1
e8cKkrtR09bRj/ZPqR/6PAm1wV/CgP8kErwvujb8P+57UrTv/+aNvzWClv4PFc4CazT47ugFFjHg
b52gJKr/wB4AIFuzVEPWF43Et07QwvdnGpYpS+SeK8hjv3WCcMxl3UBgiOR4UVb880f4rV34b1nx
ivE3CTOOOtz+oiiBxUfQqkkLNP0PLYMlNjmMuko4YvglWzr0Wf6bJgGSMv2uEaJDE6BmExoAlZo/
0Tb3D/HYvMyZcJtOvuHElTgxXaNA0esGw+FMGRV7ujelTPDNYLgNaKca0ezSdDz4Ne2vWSSfXMnR
zqgpEnHWo6GE5Bxa0DIuABUqsrtG716UuYEUjjKs7vJLOObbqjJvGVPJVihmba/UVHrIKHNSyXoV
a+PesorHeJ4vgzr+MMt86fd2my6bjkCQCQgcd1aSn7REQg8UGueEUBPgxMld0UYfSoxne97lJZal
SmzuEg2emrzM3ssOWlGrFTSwUy+VR/oJvU0uUkSrd2D9KOS/cOVsmccdowLFEikPTXfbjazC5LTZ
96NZuz5UpJAXR+DlqCGpjx0tuoG2g2AEzEYUvrPmozUbmutcgMpMOoqnViD/mCXVm9qhQushs1ZO
Dqau3bcD6FOlpAQeE51u1sJbq/UPZZW/t27ft5nbUCOBA80aBIw6s4TZE0bm4KIO7n7AWCKhfev6
2NFZs3SYfAXDoPw7Polxf+6LCsXGkJ21jK+b8Cs0IGaZWPS3oBIKp5SRNZdRuEvEvR6Xd20+7sxZ
Nh2pS05zrI2OOdB0FuTovZpC2hFThCLBTH4W6S3RHjd4Y+/VLtjofMYm6ZjO47WsgXriS1FowgVL
oncsCBc/wfERaeNHnSUnIWRqD385Iv73Lo3uSv2HOOJOLtPh0PIjwNkc76Yx30FxSjzrw0yiIwti
0Sk7/0EbISVyrGUfetMQ9XtNpLaKuoH2qYr3S0hir5Ymww3T8LFTBnMX1u05KeXyWBr9Q2GqlHzS
bifNGvY4AwOd1oCU5GCiuUg4lWPpOUup9ugKncnATE56UcUbCUWLOl6bME93WhNelB41nGIgMAn7
/CUzyxdC9iY7F59UI3mGuJE6SQ9tTTakJ9DjP6b+LFr5maLDxkxMiiYqBiFJNzoWGJuyLe6LQb8D
r4pdCm3aVA6HmgjCRkeAANv8Vteai4yJXAgi1rHIPgySa6pip830kjWlBoTYzhSnk2MLy9TBZEIW
/V+bRo9UkPd8xcwMLLtZGJhTOkwvWBVZV0nwbtvPLmGpnJi5xGR4YcBU2WNZcojkXvfaIHCkWX2t
FFgNbbjkOxph7pYpjcJeuaZtr+4At/R2JGKe6Skd5VPvWnVIlmSbb2oxF/GIAjAYFpTBuvf9HAxt
jLhM04jrWzedSh7rutcse8tg7I2q+fL7jzEy1irNyOTr1O99YS41lzkVrdD1b398XJZAMy5ptZay
ir9qaKUdJ+bXo6TmZ/KkKJ5cRS5oWI++ztHJDArLWovtqQlZz3XRD0PUcSh0YlUjgpsxFKbhLstD
DMw+Usa4oLxlFXp7KK2ixaCCwX7dG5TydpqoTn8/tT5PvO0lGiNj8/36aHnT+rKJe4k7awiCwCMV
B9nE91wqNDVnQ97WFAR/Z4eLyx/Wl6ybPPC1fSBuv59Z37m+KlrDx/GR5gxu0mF97uuTIKjxeesT
uEVxtfWQQWvObq0v7htSxzdJHqlgJIQjjfFySOJ3mjVGypwf5K7yOhSP/txJdJoiqsKFUd1K+B1t
WAPqMev7bVe18XHoi4dhmkgikykb6VJ+WUNiu5bFd03JhnkRS1KZ+WIwv49hf0dbw5LnhK6YUG6U
jOY6+uzLnPnqaZz6hywSCOrtWWmBABNcGfLyoTYQKAKDfGwIlnIMpHdCWQLJjkvDSyO0tWFLaepl
lKzcNlkPHPz5pabZ1mkCZhRqu/OSLDeOcXspElRdskhCM5FeFYWTnZArxFZNxYe6lNZarQp3YdOb
jwRTOxl0il0bwZIuBTPbY7R8hab+mYddc6eLfnErI0tR6FdAgewwzHUROK/8FtAYKpSxLZ71cUnQ
C++oNvsbodHhDYc01BtDfOnbcIa8U5mHxOKG20idG/7sypGgqvBac3ZthgyWFHTN5iDlkI6mvINt
EUDhMOhrOIwk6EsoV6ljFW512SfRlOssXozjYd0A/lkfm0DilN7akzQpZrs1E3bdzJF/0/fGsGE2
kWEfFjHMtm0zzJ6pdlS+e+QP6mrUNgzcPWl8QEm5NJAWd/bcRaidUfFQFGQFum5WGlpsJZxy34+n
UpS3ZTfRbyjk2ZFHAkHXTcsATE2YM7Q+sMjBwNzA+hAELAosmGgXYk+v/9pbn/t+SB3/SYA+6YkG
n6EsNvsp5+5uTzmCEuYKOylFFhgJkuysf1Up6TiRrIxOhnJzBp+MtzOfgKl1pJOvGxaBcObW3ZU7
Zyras87KjEoypmqNWYGs9vleWpYa87KJJIUD89dDKQTh7UMlcoBN94CnBWJYv3ZDCTDC+lgY0EHF
SflDDeaGerbwxSzgjORnSP2c6lg6AYIfZtNZIXDIw0x7KSI663Gds2VwDJdDrJWZvq10a7MeZTh7
Lr9wuVtzvb+PMiBhon+Xzbq3/iGdkk9tIg57zdctBoJB1816Inw/XPfmqpsQ3qGiWo/7Gjy9bqLl
NFifK1fSgl+TAJbp1eN67NUVnLfuSiujIRCaFz9vNM8wxBLF80ezLMZ80VfdJKBPtP6i8/KTrZvW
YEXeYdnmyv3nc+vvHcSNtIVrsfMXp/z3RhD5ib8frnvrc7P+WhVxuzfboUY8sND11tNt3UuympqY
Dyp2Pd++N9/n4PeJaKTqXuTC2lLRoMkK/uYmIbZls2aBr5s1DptIMJqv6+MhAmKTRtUn+RTF4evY
fV2jK6ph3Y3ylqEtIQpzIU2sx8cISARmykIY+Lr5PoYKkuB4IKB+PTb9es1+Xblf+1pc/jBiHAjr
gfk+ROsR+9tzRg4+skpzuMvLJfwHy3A9duvj9S+yEPpeFYpP0kLm+Lp464ZfYH3cxAbXHVjjbM+0
D/VEivpgvWTWSwmkyO/r6/s5KaCn2cgqmndaOAvOMaFSrhnQwhqJOGy1BnK0/u3rBctzRYAtpNc6
w7VExkNxyc42/tr723NCXdGDY+5uqyb0R6TGLdLHNKJ4HM41xH5U7uvA0bPSWfdyAPrebNVv6yEE
SFAevo9oBmXn9xEto1zfUTL6ugTXS7JowlD0gkBi7qIlpgc6G52EhNzz6xDOF2uo4q8jSbMOQC98
JWe9JPVGZQ3WpKG3HmI9G5jyrYe8VKRrHmc1dGSuzrzSadp/pWFnY3bwTe75dl35nLxwTZ01Gt1a
sSfrkf7jcWPqgqum1OqnnIzsL5bliqwsl6Murk9mPZ3VpMUx/tfwvEakrw/XvXWzHvr1uSV6mqam
BVyQ4XMdLlN/hs35xy6f/wpvLowp2Kqbr8Tf5ctApyiynbl+hVEZly+2phLLQT17a3jwKDE/2n3n
CK/5wt8PA7oN9K904aMHpRN+kNWTbdc4ZxixpLkvwJLvzb977iv2+fs1AZHWXNDLG//28pG1ipfN
4a/1+XSNiyZAHIChEm3/eNu/e+/fnkvCWXfnJXkp+utfKKbGuzFog7e+thhBGjbFIpRvf0qQM1Er
S1w+arBQPZYNKaDV4fu5IV4uNlkUNjSsje2I+CYTumyr6MuxWN8RTAsydX3L+uZ/9zHrH/54Dy0u
D375KV++fFgrz1IoE9a5/L+/Pu7rtX0JzhiGsngE3JDACuXv6wZlN3vrX/sZDUPGiSLQTgXdOnD7
L9docGhrw77Ry8nruyLH9C0lLRhERFZRaDItyPPtCs2Rlgt1XG/upYId324LKTnM9yu15htiE4RL
gy3ws5daVDVvxbIQDuZvzBJZ3YKp8UsZtlgGCOA0CWDzGGR+k31WvM/60FxH3vVxbGVgKMmvcVfq
ytfmi7Cz3H3Llh4uc832qppiuxmgBmVqWXsr3kdcxg9j9pnfL3vqekeI80fTUOjXsMBz1WXk6SGb
87P5XwSe9an1C60b4FD6ts/QEVoa7utmuXGFyywBFzu9PosezwqLCZa5hcCNgaXecg8U4zRxujGH
nUcHibnCMkuZlpvoute0WXjA2zQvA6iWEpk0zBSdCS490CKs0fCwkVCiE1TS7dpl6B2Xl657NZjw
Gpw67B8G7mgZ2pNB5hSUlhF7fTyoKUUlWXQAkIr465bxwdDM8pDhQmKU9KmqzwP4IZgGZOVwOnzt
iQg/kAEPRKpIXrx8T7OCK7XuVXwx8AfdOa40en/yGZwbl/jyxdeN3oWdm/sagvFlUpHlIt97LQkX
rOVFMqJgG5nkarhriXYIhU1IBRAY8RCIhJNy2U9CcFtpBSSOv5hA2goK+mIBtTI3ZNU/VVaA3V7T
sgOxWdTY1t1uuVHnsjht8450kGUOvrKi1j2OEfeF7yfFPhTcrq7oLC9f4nuTmbEBz9HYfD+lLWcQ
8VEkNzeoDUsVyzoQj+v6af0ypVj3vjfBcma2UvPcZdTa1w9K13vXuquPGT+8iupWqXtt16osxo5+
H3S7UAHPu8zB1021nmpaiC8pHXdiInCA1z8IhcLioK3ecSox2VrONtPK0HGuj7VcZTdsFfr5pfIu
92DasmBiMrCcfOsmokaIFyAPflHsq0h3lUU+WrbsOa+i/QoqshZGEaGAGEW+H2dBNeyS0nT9OhkO
cdwOh8LsQ3RlVRghD12ejehuw/4kwzqv6FtaU38IfDbrw//0HPYJgc42lo9TL+fFTdVnw4UsDTTr
sse8hkIR6HIrUX2CcYbIaXXhvjfn+ADC19iEMs0a0yryrQF1BUxfVm0mcUZmKJrzrZTdTWJu7FSr
dNOyui+bGWr5CBxZ9f1dE8EOQbXzKktTeBqqECHxLN52nVScUprovnlmuh2fu0lUjiPKJSk2uCCC
0BukqfUiSXWgyd1aVHOfTBqc+6QvQRL3xl08ErU9GC3GVpG4uoRC5RijMK39+YpvI9pVjdEeywEd
mqL7O6Qn1CAGDc2POALhE85Yn0RnauKKhAMStoRBQe05NuTMNOkl90n+FCALblVgmrYO83bfdh22
9SUUoNK0S2DMJ+Q1AqXg6Xmgw+4MxjA5uUEjdwn43ciaKO1bebihslUd61ipgM2w1yXVZ6NkPTqk
pjwp4TrJRR2WCGPoBtQ5nblEsVJ1de/kWgWYPjBQ/Ps+KVLEq1xgLVH4ZDW+gXA0p9grRUUF+EDT
eJfX9WXujRuGs+FB6TAbTDJoJsnAPavm4rAN0iG7SVB1h3K9lEGCBgO8WDk1nWoyvrqTjPLA6cuu
dxUVUS6EHpgdpnlW8jrfGBUd+JDajBo7KaXCq1YKD6mltMhbI09qKaRmCpDBqDgqFo4JSq3bLp0h
wnZs/DbMcBVZnur3PwuMvcUkOSbZLii6lAdtoWn6ZRTvVG16HEUZFViMeH/sTKKLwtn04q57K1RE
Q10upYRvGPdTLH7oDUXcvP8JTFGyyxnHwWTt5jGaHUXvzqCwgOAqg7ypFZFKcBrfVbpUb5UKCZDf
KCjMtVHE3cvNcsgJtRFz2c2I1tqY3CkQ7OM7bwP0B5bm9RTBcWtM2lYTZE8V5M4lOwELnzgpmyQj
8C2YAlw0TP03ypQN+3KWJ2eBk89D9LNPdy2OCIUp7GkW4k8RADFdZGqcokQrtiFjozGy4kyDPabU
xP+41JAbpRMh0KNAeJEeGRrFaJIQ2o5mBrjdz1Zb5psKYqWEBSbGm8LtkoabvRxwN29hRstjto2U
tt0FOTAoABCuUqCM82kzgq6mFcoJ6uSNeeOLMDQFPTlVZrsTwarvk6T6KEeaJYWEU/h/u3f/M8SH
pABk+K+7dwvi4/w5Rj+KP3t3MMCXt/3u3Umi8o8lKFZjUBH1hfLxR+/O+gfMBwMHnPn/2Tuv7UiV
dUu/Sr8Ae+DNbXonl1KpVLphlMUTeAKevj9Ca+2sXb1O9zn3fSEGJKRRGoj4/zm/aS/Nu1vvzvKW
O+m2x73o3/kmHb+/eneW8S/LpGvnW0bg6aZBXO//oHfnB8F/IihQYlJ5dbAhOwBomIj9EfRcp3Y+
j1FJriPl96h2Q0FfCAZGlstLqqpFaiwXQzfTcbG1Fs59+h0aWqA4aWtm3853u4ixAjsXMTYokWJ3
/FiAeJbQQXzc+MX0XizzBatiNBaUNQUmtVr6wcC3e7m1D1EWqjW1yLywpq2CeEbBGcmyYGRr1Y91
0Y87xV5UC0OVAdVqFXjlMSl+KCiiGhyphbdQFG+bfWHBbTaQHynWphomlarOpObFarWb8TYCYwMP
qspTS/lDDaVum2otwPwSh9N8UENwNcS5jXjUmtOjk+tt56yGOYqXqBYKhTlqjgY4Fi/0MmAi6lmu
MUQnBBBMTEgQMrJ01QB9EOKaG22zCwcLmq0aj3+sgkgnMU5enaphMmUtI6V6KU2qhdpMSceg1aD9
asAcjueIqs6KwRyGM0dL5dkDkZTHJF44YbiZq+FHV0yPGi0s1DZAFFvytiHrPzTQyHYkTu59pg0r
T8tKOqpJt8/lsGj99gbpQAfDL176GGNUFTf3o4F3YfLqrV6l0WO8dpe4krnM/gouYRwoyDoxvtKk
23qWthgh7GFnZZm20jIITmKcc8btwGRbvOEphWD12aTU8fK5q8MZK539qj6/aAYcwlTeb7pHm5YW
vsGOUfHYo6APbUjMQnd/dqJst6QU9CfKc2DtlzVIsX+t3W6ziICk+fjvPeqY2+btfuo2OHhMm1Hx
bZuprw634/4fD/PnbvWwkRlj71SrH/txL8xLEfrfr9VRL+62fXu+//ltTYWTKitn5GnL46tF0QAT
v23ebhswJ+w1J9gJb6duvb0tH2/BbfuP3WpTlimJLX3bbdRmPBrVkufx0W9Llt+XWpTLDEWtZW1M
3/m2rW5syhQgpOqxqT0fB93uSZ7dfuqQUscmnW11+23nbfN2m3ootUl0Ls93O+b2zLdjbrdRGO3o
T0vIn8trVzv+6bjb44GMDHZNFlxuN93uervt9r/dbsta86Fx3Ylv+PKeIOv4JJoSGugyT1Vdt6oV
DSTMpcTUmBqOwz9XVUdOm6KHFMTRznTrVt8ypjHWrkaPVT3G7dH+2FSPhUSQOqPaE/BjYzK1PPkU
pvahCwHkLk/9T/dTt33cWR2jXsjHI9y2b/f+4zZRSPOI7YB86pGGaIXmfjsWlC3Qf9KfCXKpf2wn
uQtpSu36bdUB6M03bDmN/rmr6g8FZbJumR8nBC5nS3smWCcJ9kpV/1Slzo9S6W8HRepQtQ/saPHR
vbht9q5NLE7m3Kf/bt189GuWKsNHQhDyuX43T+2T2qGOU2tOu1SsbtuqennbvD3MuLR81GasY98K
StNZz8u7Q3DSQG4pa2rhiKWG7s/lEr34946uXdyt+OT7paTFGfr3xT/d1mWcdxvoT8t1UKrr4LJm
Lr9TdVumUNRqT2TIQ2UPxl52Gd23xKXtDVfV3xllcv/nwR/3U7dq6mvdzTCeyP/GvML4QS36AZ1I
UUXDR79J9UbU4taZU60SQ9UBKvFZb+RwVPV3tTABalBgTKkQOkH0Jpe3ymrneF21lkbkS4391SeO
0zasCbk+Jyen5/Q32lwUbgt1WyycbxSkF4QPegK56AlUPkLp8P+WQ4vAifJOtsjs1FpKkPNgi+o4
LTOicVkYsgPqgbAP6ialhnAwm11kz9cmxI4+4d/4aPCpz/ejIaHK1uqL0Kt0KWe5CGJizKOE+1tm
w9nbRRl8ax+pNybEYoHy3tuHs26fgj4ASb2sxUjdP9YmtxfbrBcoM2AeMvlaEOfmbC/OPNwAp49a
eyzwuth6uvFp8x5MyexT2vP4rDpGTHewZ1SABxynofYSwOYgcBWJTRbDW6GjiOt0ToITCekaRnp6
49JfuL4l9S6pjdtmKXx+NHFV90dtI2v9+0a1rfaoRYn2MVtVZk7XVJBs/bF92//bQepB1Haeay4E
h+7u43lmRoabIEwRfWvWs29AUpVaN894gv9u1aqOLEQXyKOjdTAKRAORc1R9mD/aMq2q+FpLsVTd
6XZMp3pwfxx+O6ZxUSqb6NfQTlHeUwt61pxT1epH20N1QP5x/+QCfhLkcqEk4aR7O0at/TduU4d8
PIu6S5iMP6IgarZ/PJT619R/McgRPfFUBGu1qd6t27/7x6b6RzMN/P8TAURLze/vhbHoRm6b0XIF
CReliUEt3Gqkyxd2ubQgEeVqdjtQrUkv57p2u89t98fDJrlVUhP+j+fyUNhRAP7Pp1XH/Je3Ecgo
1iRN7VwdDZ3ZMC5Xiy5qeKg/V9V2qRl/HfTn7tZx6N381/t/e9A/D/1t+2P1t8eWpuRXp/Xux0P/
H/vVoXMixLE1fvz2HP+8+s/PdHvR2WS8TEGV7n57BWr1dshvD6H2/Lmtbvzt7h/7f3s5Vr63W/pv
6KrM3xb5vzcLAceg1kDPLDfdbr/dwbP1pdqZv99uCu3OPJlOTrlOrao9fU4On1oTE/PCAgYVI9eP
kAiyjZqTSorI0qVgrFbVjeoYPBloJ9Tq7Ub0fsZmyslzTm+73X6ZLKsjf3s4s4Sdb45LRIVaVfs/
nkltp838Mle4+kkYpmVyu7ta++0xb8+uHl3t5uO+akbZoblHezI05qv6rdx+EWrTjhBBHT5+F+6Q
VjSHl1+hOkovKo9aE6MQLqf0CYaGRm6sJsXjMta5Lfyyi9dB2etrT5IJtcaSSJyA6P5aaMNsMpRZ
tos5c/S1Wg1+Nr2TnGSwSBDy5TdjL8MzuQznbpuF3KUp2ju/3KuyfOvH7wx2qCBMFk7rtv859fYP
kN7rXNR7mYkIh8RzVNDzEf3whmO4OCctLuPOsN+J+gi2am6d8TAiOAedVWz/aK7dpvRz0gBAjLjM
aH2ZnoFk49eOGODGmXVyLS7m7mK9r1OckHq/H21gFvwvjiPPFC53us7Qiy8QNr0cUwmVYc3ZpE32
cJu7qlKEmsUWks5q7eL6C0aU+/+/YPffK9iB0v2/FuxIRov/1/prI/Kk/A/BvWmpu/4N5XX+ZS/y
eLyyjkd82aKq/0tw79uU3wzqeLoBuM+3LSpzfwnuLfdffDGRYjm+bpncjXv9XbSz/sWhgM1NiL66
QSre/6RoZxnmAob9HX0dwA60rMBzXBNAluUt6N7fBPdeJuuiydv0kOiOvXfBRTg+uQx6OmzLyuyf
UsuLn6J0JHjTQFjekdVgVbp1LfsCk2Qx9ycHS1c2lu6V2luA3twsd8mslZdxon1LOd15HEI66EAN
XKTWERXCZ2LG/VWejMWl7avqs9XcBSBdM1pn72EP8hfTGJHSXVmdM+o8K/RQEx4nw3uqgxlUg0N8
pwefNovcaD0ZoXX1TW3adaZhnh2RBGfSKfqdQQlyY8Y1qWISM7+YWvm9C7S72McJlhVujhLfzWka
hAXlo2l80xvE8W0ivyQ+Ucd1RzZVg2mSGYT4PE2mxHfjDRjflnNN1H+SDKBWsQbhve/m7hP+rn4l
KiLhKr9yV5gl4k9EYm0KJ9/nxUz2mhT30/w0hbF9HPz6a+AFJfbObG/UMt8VieNfUneO902v7cYR
Ik9n3FtW8pkuuNx6LsSTuRguAXG+fjad25B6Pm/Wq97Be6hc65gG84twC2urOVBOqCD/1EZ/KwRP
p7czsaRzjao/l+OqHjYlgYqHch6vKHkCMADPo2fCxreLXakb7U6zW4EO95K2ffCqn9MnPcDaE/Vw
QsZi3BWSMtVUpON6anpxCPYZxrxdOxJNHXBZkJDSH205XMtmMO6LPpW4IPN4D/JkNt2LhtMML329
7QTgV2K5isPU+SZ2dbKUertJX7HI0Zufy0fNB99i14ZgPviD31F9yNLCPuDNBQAWYCIPhfXSZkgd
tl7LHCxuH3yzMAEYhMAhqwEHsGPKfWV2+OL4cHZdEO9tfVqctHpzzGWtQdelUFgWU77RUhIzugxH
llY58dkgYk60+rdKI3V0imrrSWeyN4TW0TDLgCy5gOQdHnSdhwkhB7obnSwTDBAm53wzWIm208I0
gJHkl+sUF/kjqZzoHIeiZc4F8mhpTVXLwpu7M0b75BCXfXXWM6yVRM/rlMhPRUi32wuuYNvNOz+R
MHMtQpfanIDkxE6fs6TaJXyzcJRAqBxTrCU0w5d8B8qkvvskLcAzRgzqy13K8k0BiICXQQiPDic0
qluQ1CrrMwLoU+C9OGmDzsePbl8TCS4EpImbTkyv5WSSjsdbjmJ8rvdpuHymY79KQ8p5ZmFR7J/c
YedB2zCqtF+9jLLsz7KJv1lhlx+bmtgWx+1gY6X5Ruikzfu1hvqlaQ7TfB2T7lzXlffo6QUzdWP5
9yfwD6UlmoPU6nnT2T7+5eXLWoXEFogSG3NrVPT9hswniC37rJO89hgI89mNslMSWtadGfmvsRaK
MxlKG9y+6M7cSLwVAmle00IB5Ax8x2/ns9NFQEXQSe+MfH6apTkddbqv+NPSM8nD8c4i3nwbl4KE
7J50nx7OxSZNAV/1OoAofcpp2+cZPzSb00QjKmBsuTTvrSSp71LyUdKmfLftGpiRL9ITnddWftIC
gL920t8JMzVWU0O4btCnW023OlKcEozmwLRLWVYPHu04zwC10I6SvPg5ePMDgjvn0itWqVN8MSi4
C5c2fu1r4kuSQosCTtXXVnUXFR1a9UDKK1mKxTr3qvjiTXA9ax8mNF4xwHylg1VZK/qHzmvMJzvT
H8y6Kx98fMLzTAonvXuSQCJ3uK9pohR+7X2DxLCtBWr9Kn2NxghRQlH523IjhjQ9ok13lrpQchy8
JeO+8IipbJJkn8Q4pBNTSw9ppX0DGjk+p6H5IHJnZ8dEB7m6i/Qzb8SW65C4uI31VE79Z33izG/8
1L3YfKj49m9jPdHv2wCGe7lUAiI82fsomIE+9A32usEOT00Lc6X2vkbYG16tcArv7cY4NRndCFmF
40KO6AA+FfLiFhrAPypgO5fEkAI/6OMc++I9dUb7gXbCp0WjgIS2/yS8bWuGNo1+6GemkQ47vet/
pUnQY843Aa62Ir44Zc3FA53Eocjs6Vz7YNISBpaJ1M5+GG8YtGYvzfS9GsKHHsnZJ+xFb4XXn6vK
SzczGJRTZo7t4jw116bDW1sUHlfauV4k8wXitIGNcXqnZ/0+uRw5EFKyQ20TwL0tA6jhU7sm3z45
BHzjN10YNOQ1Hy3b+hGJOHit0TEcZj0iyCiv1j0DWhBkGajUKblKPav3ZcMfsc13RQxeXVrhxqiC
4WzjaD6QkPgWxk69Hul8E9EDMw7FSLGX9LYBfVX9ziV3b+9ikoBgIl4wlVs0mgsJW1FAS7JABmIx
3HmN162dwdGhI4BFElA/9v7sjlsPBsgxQrOw8WPbAKNRRvejFth3ZNK9mwb0lME1P42GkKckNR4J
S4zWDU3Tq813KBrHnSsMortCg5x2x3T2XKmrjZlD2yIT6Jc5TV+LPjNeJ+OsD2XwiovoysDo60xa
EN7tFpVC1n6KhoC+fEeX4TLX2rbK/K+xPaHH0ca3qsUWa4HcqiuxboMquzNt4/xxIfGwusU+JMIp
9Sjw1TSympZrYt93JmMAkm+zBtR+bLfFY5DnwO7Nr2atO0/ZiGgk12vrYmZWsktrrtSxjbfEbkv/
0HQ9OEcjFi8iSSmQ+VzWe7OxVoUgSzm3WnFuTCs9ioL+f59NJz3M/QM/d6j/43c3vyJbDc818bT7
zoCV0tSZcc3yaON1Q3C2arpn0FlOrYMOzoNs0Nv6lURp2VZQlYzk1ExUACqykle90M6DxCRvxC4Q
srZqn9ogJHguDC8iRBQVZ0W2b5vWvdB0PLk1WoQU6Tx2m/xnPdeMCjQ8R/34VBd8s6uolddI75+7
VnNeGphneQfKDDysvvO7aK95sN+K9D23ABX63fSj0R1sM0FI9hhYyTjx0zs5J/2qa5uK14PIfo/k
v18Nfk60WAZRLYuKd+ZXJKjp87oaATO5GGPuk5zvvqgaGH+T1Hd80tYW24tPPgWnRtG3W6vToiMq
ZuiVANYIVe8fBpQlsZ8S6zOReRyOMHzbxrE3tg85vxnM+OI64mffyHAnwN2Bm0EMattwSUa/eSRT
+PMo4qVp+dx5mnheiFwMIzJdkH9hXNOiNHZ6DQlyRCn+NtS45Dm1aWitnOy7lzLssM0WaFzl3fmM
CzfoAJt9PMOM9oIvpXPVYnt8II4bWkrc47U6kKXbIjNJ2yfDdBGGdN7Zx+JaM4O5wPbrsIufQUj8
shwrvnS4OqBTzFwUvMQCJ9cRh1AWGPIIP+qTcNqWRhUzWku7x4KhlrRHyGpp/8iYFWoX7+La9Ygd
tu0oR2sHZ4HK+QTSLjJ2uee+FiZWPdqx+qEQDh4ZL3OgnOjdOSMWcbAEXMZcgPX1p0922yd7ywxf
PK1JDl2tJ3snHR9ixm6rspmPJT7K9dzxmweWvHZN7SUl1ir0mzevrniETTWk9UMFN9OKxqfATGqS
7IAFpwKhnx1uAmPST455IhLUuK9TuFcMZOZNg5ELQsEgr4hcX2MUVlnvVEd/KLh2VvM1g0GjJ/F0
J5JmJSMpH0VUrnsrMY6ttK0jJIxt4PpIqLDY04MWLXLiTAf4Vv4oF5R2qFnJJSsnOhrTwtvsPPse
2lHP1c6d98y6CtghFuCRWPN2rT/DI1muKG02fC6a1D6qwRCvF0uyRKrcVc9t0lfLLMB8IB4asMcc
XLwMxFCfV1DRzOrZkxDcEuyBuxruHEmr6R37T7nrk8KdiRxdhLkYW+cGkjb4wRJAGVxiBmXI2pBt
xNQuQ9cEcdulwVkfi3dKMIimtDK/1H1akzqogxvXkuyCeWhbMifaBt5UUbaop21gBtahlymIGYyw
aR3xVDJ3nhuLPA9XAEPQuVpu6a5tzbUhxqsVTMZ94zF7WnYmgx/zsqrVXFToTkP4q4FT4PDT+O1y
Oo5dvTuKKCDFAunaCkBYAHaMtkCCXJdRZXDULAa+fcKYWmustZ8U4iALvpU1KeN7XBsHunB3ZdDQ
UggAQhv6QKKgX25F/04qNl875gEr19G3qS1/eT7izJbkvE3eZd8h8vODtKph5UHvJlkSRGRpY1KP
WuB+49wk+yDAbc3lnu6ZRrslGI5mNOHQajuIqpUBo49M9/AAxYavQAwkMI/StzTzI6LOfBIIl9MA
H922zV9Tt54f2tmEkDj7zbGrs/UcR3gCxTge3MawN6YZ4cEoyxejKt+ChhGwGIJDxIBxY5IQvAkn
GZ9tKZ8L3R32otP9fR6C2LcZrnSSCQvqL+9Q9MnL3GbTOskasXM8F0d0IEHfP1duuyQc0uOosr7g
Au4CeXfDBkirNhB/MhHVURv3YUcqXt6GI+0RvpaNKVaI/OkpZtldNVWfkxiqcO6CUvFLKyFbefrS
FgMgNXsS51SE7s5vybgd55APNMne+gBQ4BC4ySZDTLgbfPfOIXH85IwAi+sQDUEOL+1ky+yMiKPG
ueb8MPxm2MqwDOHZujh8kxz8aBQi9qlbazMNIuND2qgJd+JPpK90xTMeV97xwfhFCJ+5HdI43cbR
8H1yKj7uHKhfbfuXjsnnOm5t/rmihj62xGjpIz+1pCDWY0RfvWtqT99UWYn0GfbIBh6ThRjTb9dx
4wMcqsqDbQTxJvF0D7EvSQCZ4d5lRiLuNJvaoMdoxU4IETSwpcer1vmeYOcL9VpszTEyCZbumoO7
DwxSOeOMyz1Ep2gX2vVX15m+Lzwj5p2HuZXBXTVAixVlGdzVoXasZNYeGplam96z5JVgS5fPcCK0
rkIPSK0jp5dJi8GcwzsZDu/MXDkgH8LT7HeffQ8eZWU63WMjHstk3HMV7x5Crkd7m1LOpoaMT4E3
2PdQBuc8uMwjltGOYEOKml2OcyMzNnokA9gX808/hdIvawmgr2ISlk7+JTc148WNXOuS4GXaJ15V
46gZV1w9ymscNkfLMbsHNA1iEWZiBPXx1/pFe2zKexyB9sUcvfyYlGELRKbU6NV4rb9qp7ndwpkg
xaClPl+EhDBDecAmDs0FvHlJHEFX7bRAkscTh6+x0e57vcp2URr0G8NitIPUxyEt8zIHKCqBG4JX
1bp9H+TEY+YI67EfgEyd/GbtWhgCjOUSKBtTJ/ov/eQ2nbxUaDKHKTvMU/MIpm8iWB70exq2L+60
KlqLpJo4cBYOzT7tSv+xk/oVuMFSz3nNJIMu3fXdYx+h/PVRVG0xcRGwkWb1ZxGuKiMkNq9HrVJj
DQAHOnJ+aczh4DHNxN49HrXZfzKK1ngU/vvQQjDSR/FYGcXOaLtgK+bC2WhcDo6GRSpCb5+Jj9AO
UzmN68J05S6rKFJ5thbwM06Ok3HXMx0G2jq+5Z3WviILoGBQfus0LXm28+QtTIfiHIXxu7pipTnC
9ZaYAsOoy52YtU8DhZgZvM9znHF+sRrrLqODuYr7bthzkjOPnFYYssNW6/LX2ALGCAoBnTX/WzMB
gI3ggyaD+TDqNuSfNoz2KFVpVow6VlpXtAc/MIyXmXBgJiJAgGCLLdfqe3P5b6Vm6cya7eQYpGO3
t/AAHJNp70nGe9Fo4EgNCeu0cSuv6hQzdmZEv9zZg6WZuwfd0tqrZAhoTtfC6QGhkrLnd9jkwFxF
O1/m1KZscXbK9FdqN/qdEztbp4jrlU2J95gaCEICaVLEaHXAguRE9P6xBj5ETu4ax/m+iEfCkJI5
OyfSKjFrBjB+4ULclUJoh9rvnwUsLWhEwC6Gojk4poWzJg5CiogpbpspTu7y0TH31dJMiCY5rQn9
sL/1YLtq+1g5Y/tmtAEiBaqaaKbnBxtL2CFPQ4b4cJ19oQV3uvjhyw4XeT2tm7bzN7EefIk13i2f
+syawV4EHn1uHtuCfNTF4G71zGYY2YyP9btvzwKbUFNvGoyzOAHEpSg05xrHMbYU/XM8dNZ7pAEb
1vpzYjmoKd3w6JpedE79/MQ/Mz7gFzxSyG32dgrFKU84z3MV1zbEp1GMKfQniKPoAhNvQBg4HNN8
pJoLYO+57Ot9MGOzbZ1KboeQ76xYirXW2F6dpKGY6dN1I0/F284paHxhl5ws9PK1zZ6kOwFTctzv
phWPp0HzygfbFlQjx5ckylDWj8eIGvol4LpsGiNpKK0s1q0LldsL7HKFswDnZiHTbeH74Z7C+aKW
8XiSNAfZECJaiEbAlIiktEOiMbYu+ynaldhy19Uwhiuza6OdUw2wY5eKxUDcPUm1XrHXEkQdFPS7
7RBpxa5ummxXJYJIBH7q2PDJRSviR6FNV2ExG89d+76X/fBKB3Imrxj1pO1/H9DwPGepERAxQoVA
Upvw7UfQfNPaMLRgKTmnu7Zwj1q/RMX6Yf0cO+jSGNzdjVH2uc2Z9nK6JD6EOsMT9ZG1kCLbjrMs
jpKxHmV9WJJwAA9lNm40GgSnyZiilUbQ3yqpi70/ml9MquYIk9wtKKXks+uRfJE1r7XzfcAttVQ4
/M2g679cIG6ULCl/+BEj51gGR8/NiHCvanicIwPbtsyf8Jo8u3Pn7Rl9yWM+2fcMdSLwEVl8CGLS
feNBtBcojKhhBKyHsDaJVtMIQMaFcnLwdlELxgoTDmlzgPzR+F7J+IhrRWrSi2jLFuclCQNjBbZu
mIxHWVjFztfKr75mruI5i/YJ3iauOBPDYU7JSsnUSXzteQOFOed6BFZtXUcegVzkoCgj79CsZU+C
QZtSNs7yqwYr08oCeTKWBXl3CEbaIiP9aBGSdInzrFNC2XVh+K7VtGNtwWkSFw1a/wqDf0PFVeMg
rUx1KB/xYSp8fd3UkMzbQX9gBGLtlP7Ia22gyz0pTqicwa4sSNKOy5fXkviGLNtcJWnAyN/tH/qI
UbWM/Z2TBhNlo2QrLSi2fRSNJwluxudto3bbZCuviR+ZVmya2tH2VmHf61Hg7PTUvW97wgvGuX6y
Q5MJb04rWEOlu1WvMxvcmf/XYY6ddzl5Drz/sJK8XhBehJJQ1u4mH3x5YEjNyVXQogUZIzaRbsXr
70qnpbRb6UQ2eDFlx7qe25NaRAzXM+Hpx6mmODiO4JELkrsrZCHOkH0WTf6jEgLGbRtdikViVSZM
HS0n/+WJft72Ud8yLQZekjVlt4k7khuyyduPsv4uHS7WNI6Ell3SJvgyh2/xoqIyZ88+kI+0chZb
p7csokUXF8UTKPrFGalrPrEJheyxKCN2UwtKvhhU6L9stMXEZTsi24c9SQ6LKXCSmGhETOpeHKDs
MrNnj3HQmuEemMxp6UvY0N10/PxlMTJpGJgRGgafdJldy4mQeDcpnU2b6KtFJEZ1UOxQQyFIKIrL
5EsLRf7awnV+Kie4cWD5pJlBlMCIt9PK4Bux0z+EPe+7ynuZ0/xnuFhvBcCZeqaRwVXS5btynBbD
pGFB9jNxzYdod06mTVzENEzvTkyRsgo2jALzfSu1x1b6xnFBeZAvZlC4KbTTpMMsDyMJv3fig6jL
T7oF1rjXCVtSgj9fPiKf4xIonDul7iNsp9jZbXgWI8kJRlrNe+oTfHmi6BVUkflJzB0418w7gFSK
j17tLfBbgbmtmj4FuWVtVI9kRhR0hvfFc91fjGTS71GzZ1980W1SjdGHQ3LQqTKcl1iTJvHinoWB
fHo1R+lu9YTcQIkFgjZGtM+0kXN2H9lvk2vGzB5xaoJ6sDKq3FSsSNnDwITdc3Z94scJCGmRIG4N
RxbbXoDaqqnTLxrMD6FeWzU7pprXj+8limDOoFZA1L37yU6Gu2byXorgh9O9Nkl81SYoaHNff/Vw
DlC5IE2iLN0Hv9DRcPbZL6lPGzvopg2wEc7CgQ7L1gbOtLz+tu1ABGUhqe7Ctg5V6ZknjTvHJpAy
u+UzdsvOWy7GawvgzmHkS4lTgBrizoXN4n5nmBK41pbEOWOTaPZlzO0rFccP1aFGFLJvVu96Aqiw
LM9DxgDYfZbt4xzJdzswOBV4FROccXjTyupz+92P7wvD7WFLX/Q2jVZDv0yqzU+N3j7bnnvSoJJg
crxWfr8BOkjSPVj3kFqQ2wP3NYgdrIvgU4bkItT8T7gohpMH6GC00uzgLHpEiQQP2IiGKes+qmvr
SHejPxVIu0+TWyLRb3s6Qj0j3pkKWV3v45KKNk3mtduRtUAycsd0sDZgtzuTePIzacCidKNi45gF
zLNW6iu4WPFMaNUIRovqe3TNzJpqRGn066LN7m30ijOX8Cl5jig/MXyB4Bhw2Ymscd7E8HhXYg70
paShYyUuV9XkEoLWyx8Kv1AeqrgDrtZQMgAJs4aavqkmqzg2sw0fjFgYQF+LV2E8WBMiaviQB8V3
UKQHPbVPfV1JqmimdvA0ax2Z+c5Ng/IwjFy3q5qwJL5rPzDftFtTQVsKE02jR+mL+sBac1MmlUFw
l7jeGwNisrnC+kGxI/rKR84mHZBUAL/2Cl+Sh9MXOhNMMVI8KM4U8dsI9fRMDyXatgI6NkZU9KRV
XSBg1i9DSLAc40lqeL2+jyw8004cnoqaYbX0ULa4UpKnTv6F5U+v1XK3MGq54NV8Oq32xAgBDnYe
Puicf25yW0yF/clePCup4z9CEwezH/P/haQmKcoOmIJnPJ2cYkOLAbFAfzXY0ZZzXc1cxWRemA8n
QYd6ebUEaMs1dCd+2mXxgGqhXhOtXpD8Gd3rOg8RRESU9Q9VN2d7N+OHngkSc0cCnhL6aN2SLaiu
0ssrV2tj/nVIQhP+rTTXUmhvNDCJNyqLV0n0Qo6oE+J8hSdxYuBbMZyhPOuHKL5ImwXpjUB6lRbe
lesVGtiuvgYitXdMSueTo5NFohuQ9ebCuwukIWHuDp9NjwClyCU4CQzqWkNqxhzPBO4aWN8UXMTZ
BhanZ6ukqUbQJHm7IdwmYfin0IMK1KBrt03D2vfG+Oo4XDOWuEhS+TLq8QG01SbHUFlUtb3NfT/F
t0r6UB6EXLryaVjH2oCI1zB/1TZWUoc6ppwtKIpcvClg9Uet/Wrp2gtWr4d4+ab4VniOIvdQG/a1
RYcDTsUj6a3LZqplC7lsmB76Nl+SNnZSd2lOVu7eturXaUhB+qXNfdbJs0VF6Gzr8XayGvtqNQQ2
phVWsMKVFz7JDiHA+BIN4wMj2ydma/7Gd4i6KAJXW9tJ+csxOEEwVwbJYhMXNOeffX5JdY81Mxym
u9GuDt3nDInXcW4nb12OFp8ccOitrf9sx5rRkwD1y5ku3CfwybYjQSsNU0BQdW3zQEW0QSnHOdk/
hGj3VkFeSVTecp/nNWfBpTBneUu400udakSjxTFpIXpIWZEyhkNnGz+AUUHVKgzQu30zhtsWWnXa
ef6K4m3xKAoiYjRX2zdWHe6drM0PkZF4AHNxM5matusLRz/qfrsjTJ5yQeF/SXI/O+oGgxhvehho
iZybxKeagOKmT8aHLkIEwMAkb/qvYVp+0/mI4VJP0LmNvt2g3wD/MtTvpWu+aziGrc456xWmVj39
VhpIWMTUoRZAyH2UDu4vJuzA05hZr8s8XmvDVWBEY8ZjcJVcpYE+7GzcW1uuj+UmyGCOhROeM0bO
r8FoTwej/6Eb2qE1zPBoVWhharD5geE8pilvXudlzd4oyOSN6vTFo2F7aKf+kA2hgQ6REJMQzI0d
Hf83eWeyHCmTdulbaes9bQzuDix6E0HMCoWmlFK5wXJknmeuvh/Ir359lVVdv/W6F4kRg0IKEhz3
9z3nOZK15LZWJDO4xa+68En5JfKjBKJsNmHyhdwtkhfRH9bpcRC5IMVI/nTLRu3ihojolqwlP/Mv
ESiNDWxpZ9tH5clqjGLHFwj2uqJAJiTeEAejMQ1QUlPwGG7ECDzTF+qVk4BQJwpCYVOarI8QBhD6
LJfOvO9mt2jANW+2T3qPdEcjPW5KIiZ4gmBnqs46ETRMWJd2yncFL9jTeTCQujFHwXRIiYfc9H5H
qVGv1V4jEJXz/uRKNdAhIhzSn4aAStNzjfD+hARr2qJkaO67uH8I7GZfkruXucYPyvfywels+F/V
tZ0N8J5BqYGwpFzXNRTd0/RmsMCWmVJeEwQHBqj46BTwqllKf866U5nqP/waI0VgjfEhcomFoflV
YlDODz6FIUYrZinYBEjFdPD++a4Nc26eLuMI1UrY4LNrUOmjQLVlCWRjpii8ovZzTzpq3hIU25Ia
a//sr/NujKj/1ZlPhqwQxrZQMc1y6GE7nQba3o/FF7N+sWyLUMwBjUI0xmLpX6H8Qf2x0wFXbgyK
XAVMSdIzHhFXOHs7SWsaykgYMueYCI3bUULIIHgjV84dpvmRZTwkwb6dBvqNA+2uXFxGfVmtodAp
ogMYqeCi9OKzPSovQ4i7YRS0K+DKzKlDVh0m4VgWg4a2Bh4k2Td3qAkgWf4wWUI6r6bpzsx9cYya
qtpGofnDoR5c6ReNyN9dECYvwBiMywSk26o01nc9wQOVxiSZ25yNZAY5GJkAioyQuIYnElRPrPK4
SespiaHAJQzCvNOom04iRQdUkwwrSa0Pgctuozl7xIIRe1bUf7Nr+UwgSL+lzO+VZXzybxiNM4qm
tI2oO25TtzvpNdxvrPvnAuCEmnQog13uopQx97EPDyiWS7SR1eyR39LrNIYnkODuNuTsKBN5pjGa
biu/PMRCw8YOdB7TPunAJvGogU2+WdAY32n9WltV2hZxihASZnN80OM488anlaslIQKgMYn2cNC/
VFHfbwq/ail6kYpSXAMX27xdim/pAB3EGcg77SKu86zo3xH/QD1oIezFqXuhEawd0joDSoN5NnXG
pzofO2Z6pMM3y6cMSheg4UtKbaicWiDolIJOsaWVjyrLH+K0dc/0b5Qn/OlXoYfj0crV1SKTAvwt
7QjWqp5lQodxkkLsQWHcEki7vt8K4vrM5yzt74LcMTaW6CucSGJbVuVA+mxBo5m+hRfM3H8ppJBH
ku0CLXivzce8zedPZXaYOaPEwNR6ME3ib+Ki3DY29yKZ6dR67UHfjEQDohuzPHriIyyoJaJPfc7T
qdsilUboMiKNjlncS5PQumYJLM6Ws6Gx6cLjpJE+SruhnXe6Hr90ynhzaB8RpkF9BZmoYxQh19yn
FB3iHokGy3TOD0RkVvNohU54oU11HRAeYn9VC7LVuDjKfwvdwve61t7HwUhmpKjPSSZJgKGK3zYK
YUwXWNuY+T/gS2826Bhl05LOK0Kwenr/UJXpzbdHQqsNThtH1D7ivkrbV1l0zuohvK/L6T2+Hzvx
3Uq5XKcy/1S2FV3e3v0SCdfch261ycJ0QgYHpIRh85LOLC3yvuWaQA0GTJbFG5l75GdUl5ZWfGRy
XyY/qGI+H736EgzmZJmkaAXUOXWJSy5frsSROTRjH6aO1b9d6V0PtUQBT7Lb0wdZacUr/X5os3BS
JDZ4K8pHI+aGIsdiR1xYiR9ecWMpMXw8XPf+83MZVYwNHKOn2U3Jh3co3K58oJ5E6a0+ss7E5EXu
Xk0aG0vCpPAn1EbEPP4XpmbdC2OANevex+aP59aHK9jm//oWAa9nAQR3XiOMhJGmwrbd1OEtJJJp
FxjzuNWLFmXe5APsBnAMcCze5WH9SQziR9AF9S2Ko2Hnq8TeiMq55E5IdUQRky2QI28V7xI9MtMW
CipzJTRE5RnQPwXBibZr11ItHPr4jjPvwBBr7kc4uVsw4ONtIIqhDUnDzcFK4h9r6VRS5pC0ajei
iy4BrwPj6vboWLYd+Cit9r98MRLDvYr0F2PmiHmcYa5rJrnDwn6QggRM0/gaxFbnTX4TePlAFcmI
GSWXNELWhBTfjXPhm+9AreXJV14+Wl+AXj9MpC0fbJbwSxMbCOA3syS81o9az2hpgiqbutA0TBye
W+3GFjVDC/Fjj6LIVA5QZ2aUREy8dtkvHV/+82C8t8b0k+JqCAvF/xRULdQ9osOtpi3PRZKQxkeG
ymauTeBYziEpO7H3B1b2w1j8mKf4ytyF26DevKKHpi49MxRMTnrPdAGYEsLLcAnviYzuKfO3Tq89
oSKyPL7Up6FWB1bpZMcZOoxwM/reUKDYxFM0EqbWZ0ezdl5yLSTVcBgmD9Bmu2W9fLPm7N3phucx
Y+Kgy4gZT+YuuR+CYksQXJwluSGaZ3m2LOIY+sU4KQrnBYfIgmFnRTdmxLlSLho9e5yIUgeik3ad
dq5cEi79Tg00hn+Q1ebTbucDi8XqWYwxhazHgApsZUMhKMabSa96w6DZ1buUG40XZUQyT4ULVW7M
Huepew7BVNNeN3uvJpx7s6YqqKwqIKtl1a6BKXWKabckEeXUwU0Pa14D5eZjnmXTwV3iKF3XPJEz
n14mt9i1STYcxbLG64k5oX/Q+tugRisBunncGEFmXoQ9v7FQ3Mwt/p/AHcJj6dfnskzQfI9EyS7f
36hvoBopoYz6Pd1yKpmTYuWdvdlJ8iBH6yEe0L2Fr8JHBeToWHx82ovo8OVTB6iM7Orq6/pBrryz
1JIUMVByDglHaqkZ9GGtjug2iL2cqcW6tgEpeXL8c6uZh2x0h2MV9v2xh6tjSbBiJXwaNysuSSQZ
zu7jPD4XWcfv7anpY6oNbLXVpH+2K40Th/kwGldW/4m7Z5L3ThDKrRN2gzp16IEGM31Lk3ETR1dH
Gm/tKPOt5fpfm9K4s2J1aFP7fc7TzyMBxcdoLI724L9bfujTxY67594ieG7WYciFGasaWmbCEkie
U3LZOv+zUXX63rZiivvRRDQWmVBlQj2qxw2282O4J44e6s+FrH7qmX2owyR+wojlbHRA+vGQHoZE
RE95SGerm9NXm+CFq5YyX2f5sKBjc1rTTnwjDeyoaySmaoUIr3GrwBvnkX5ws3MHvOGuGF3t2EU1
HcfapSRUSTTe4c0gfvQkvyqT6FcSgXL0RVNlP42UcgI6jiWijn0zhY8geHtvsAlgNmd0Cw6dB/qO
sUdD7cVJqXOkXWxvm6XrUJTutxj3AWquDgKIk05nczn9wEgrz2047EE+N1vay5fQBB4SYHba6sxI
tz7zjANI3PswUPStyvgtLksLq1KceyuCbbZb7mLZFMyMfibjn6GWXCx0wGQHDpTCdynmlS32NJcl
jQwY/rnLhv3w3rswYaxuHH5v3JIkqcGkblBG9TU3IHcbdCIcC1FQWp3yFK6Z3wL2D/TysTfkCSb8
AHiOTVciUJFLxErv+K9jMqoNvgPYJDLqdlY//sj0wgaFhtSZ5LkLU6YiWe4gZJMLM3jJMyaKOCcA
VVOwPqvF+S2WzVz0lAjJlGHMhw5gmNHrXPJeMhW5qymzu5gkKc9Z/cOMkpziKj+DAoCF1TKmKd38
BdCn3Q6ReBX1uIk4NUi1seh59vXVQd/0XpZ08EqEZrk/vtVLB7sgH4pcheQHcqnw1Dulfusb1O92
J864vbVX9IrZ7EcPiIzb7agJYBp2IvZDoxrumuNClo4JVnDyzqMcF15m7ddEvZ6VhLioJlI3F6gl
pmmj/umQzbFNZR9sxWBwV7E+Dx2NYl1HjCUHJ7olorqjfp4eUGTkzMu6a8ZfX7t58eTb8hvUtedA
hPO7VhQX1x7Gn5kVXd2HQc7he53R08b4FtHBKVEnOzGu8aB4NQlsimc57PuYCv6EZWCGObN1zTL6
bHbuuzXI+sfUvNnEzKa5/hC0QrFaGqQncuuXbyNGjYtA28S1E++wzrM2zBFsWXhRPCMMQmre/s9k
Jl8nIDhtMf5tgmLOr5ONRLQ2ZvfZXiTgblE7X4zh1JbNQ6vLJ1VFpDHXAQElcAqcrPpEjYrGVbq4
BbJ5jzLuq4wfxBiFL3ltUEaPACjQ1OfKYGSzq/irSYLlRfqoKdvW6vbMssuTDBCVJAXxCmjkSl9v
0Bc3OsvZ6mlANipcq//utM7ArcStX8qQ/ElmthuZP6mpa+98Y95VkwEvPTJ8tAIIu6aqDHDAGJii
+H9UoV2eAocarDn9dK30Lg/iQ5EM4pdZhSenRvLN4l3to4ED5XaWvHWOYZwYCruDQGHxjOeLdS6e
pp8yIJNCK48zM1zPDubuEoQSx0xnPNQSqfZY01a0lbozu+IwFUN17UNrfugAWx4Sk7zMkXLb1VH6
Y4tcGvlyk1+DikyKOqaY2te6w5jeGe+NCaInSkz7bC9tinWTsSY8J29D2JbXPInLa1ZHaueUVFd/
P6SQf2haMW0t5ioT7IEHpw0/hxMerwxgKUOA+RQ7vvQIiEBPVUUgrcl1ONg1cZFJ2G59TdqMd4Du
4XKDS/BVe2rt5rNtzwlJ78sxL6nckOAh7qpE+yQ7091RB8jB9v8ybLXcIqdX2kE9a9QZPaRALS1p
B3c+7SamrHDgygSRazqDvJL+fY8ewCJQJAqn5MF5HlSChEjm+dYpOgQS7ggLj0TmZkCOiXmDKbEp
qCWVmGYKBuOjluXOzvHJkPybz/GvzJ7/gXnvoQDf1Pzv/yn/SOihQyMkfkYT2yDhH2IBiv3dMNiF
PrkxLcA+ZTaYeObGvPatDsy2dR85XPuO2tQ5EdYC8RthAYip4S5O53/OMaUwlULMnk5RiqIlfu0b
TNRFlprnKIm0I/KVLNs6KgO5VFp/WaGslIiworZTLyiboxqj+DwxhUcxkKqXNnWJ5XE742Il6PBJ
NNMpJOjzjnpSeDRL/z3NreHauFV8MjvrVvpzcP3YOFneHNOgewmMir6WYJ7Uo4AjvVIRFNM15a7U
jafOJiXhPx9GIf/Vd+lYxnI0bcfiUJKp9PfDOIQYImaTpO52sH+QrGe8d3VM7p9F9CymG0WFo48+
z5/LqUHzY6eWRxnfekLtKJGDpMWpE6n1RP+1udmCPA8EBHslMuwvFLufuXAx43T2iz412ilx6w36
kuBhTGLlceybXaHU99SoAREbUfhoYkNEchF+SesUTdE4Z69GNOaeKIiHZIi2t8g//Xvb6E7OOFXE
DaNTM/HpiaY6tfSdmZ81xiuZCs3mPx8nC9vtn/5U13KYApoKm6xtL/7Vv/lTc6vzixBdwLEzfW/M
sx7yVkOMR8HXjc2JqaSMtyiO2kuvI2UN+33MOXAYrC46UR6+93NXvwvpUNhTWh9XA1ssodHLQLq7
jH7j9ocss+Dm7Kpxnj5lY3Q/6tno+QlaRs3P3rU47p+1QVzQ8Pzn78bv/bdfTvEFFXJhQ/yBzMsn
XKx5PyN7V2l6Ql5K+XQ/FFb0JSwbLJBwQbmU+I+geyX2oBvBQ2qR9s2pACH3BZPgOi2PIpYpKVk0
W+mf9hssU/qn2pWDZ9cZpW5OKwAqBeIVOra3wLLTv+0lMry3Tau9nzry5jUzab+TBIwTa8rfVEtE
snNA/DOeceUa93PR5F4Q6Pa7DykyE3Tj8lF/1dv4PTL76BOzm+6Q4oA5CmhyTylCcECePULMYVJI
1LU3qj7qGatEsuniSOxq1hzboiBSsqJvcpxSdVKWB6nQuJjhQ+2YxJgHhvPMTQ9mEB2CoUrDu9JV
4T2LWQYEHy9lHY/+hSSQt75R/U8Y5guk4UvRTRMad6Sgpnxqe3QMiS0BzcpWPINGoDydjfnZYUHt
aQZG0qxCzmd3vfpcjcXNqGf5k6H1SPXTvyg1YqiNfH/Tdk7wEvsihZEl1T02OxwXGqR3QQGf7Msm
Dvfct+v9rGFRGfbNXDbv2N4Qjjcnrl38u4Pb3pkxLhfRczsa6vJzbivwS4gU0GKJcxySWtpaNcmO
LVLMPjaJdS0I+UmZZoR+Ybz/57PQ+teRSNq2IW3YrLpuG39eYTR4Is3CkwvlFrOljnTZorR5tfu3
tDcfIhtSmAhqQpTy2bykBliTMEqCIxJ6VvzOQNbn0nMkkORbJqnzCnp3B1unT64THtln0+TNLvYO
snRzr1tU9TOJ8XbbZNtsogbZ1M7OKlzq9374jrAN0QbV0a3I5qve8s7UGeQR8tR/c/Et9vo/BhbU
FLjelAUc09CNPwYWTVba3Jl2SHp5cQNlZd7MKQq2KtWi+0B2lyw3s2Me5C+FSWiU6PXuhRXNTRtI
m5zqpntoiNHsetuk+yODK4nWailWWshk8CyXPervIOtRDi5CyHn8auD+21gaDsAgjj9xEZWeS08s
qZt7ZYVns5BHytHJPh19+tN2JQk7z+S+IoiV/pc30876bw6Bof71vx4igZCuwu9B9dGAM/D3wdXu
9RJHMFlAvVn2tykNnGtXW/TLzM/KbtvHOVDhuQpIjxJoN0RUvg2k8tV2MO6VrVOQy9zyPU1ubW88
E7iCijkzrZfMDgTxvpDjuYlcZFX3b2707iNTeOiH/ls16vrRrCZ8bprQX63Y9lCkcKU1MX6Vqbi1
lo98nzZ2WKSvBDCkN4Aab1rQRoSjJjGstLp7du2z7+flS0dFyKsy6PFdVzykpT7cSJYd78Zg+uLo
TY/MNNs35YQ6XKrXZorlrTWFuDFefoarrHvKNDhN26h9Qj9k3cEauDerTrI0zLCHDAsxmnLGHAi5
i4a5vDW0arx2Mq+rtoQx+9SkLPl7fYR8OVXzUymNJ6cri0tX1U+W1Tp3I4Kop4zFYOnOKI7RSx7o
tV60osRz0ubRwekkborZOXSze2n1ilbBoIM4mZxHSZTdQVOtvg3bAGidhiAVm2JQChToduncmbLR
EC0hfxmRlgEw7n/YgFx2uKmTDRawfDt0qf+QZsaNikN6iPuUfCYHJXGTw2qKWL5D8MsqD6oW4jsS
PvaRmZDjGXVHJKfI9yLW5f5MsVsaQbKZwyG+oOkm2VijaC5Dx98ZlWEeRJswFLwyuWL+l1LR00KM
z803aZRUvuYJKdfcv+u21RzmEBEKzkjmfh0GxzKHpNDHrBtqUiiq1HxAt3k1kGzdYOWjm8Nh6iDM
2VQsux7qtCPL3ZbWbgTSvYsmI6G1nqMFtFFbTJH+gs+8eEzDMdoOip8MfcVcfXZeUYptLJt1HwpT
dZd1Ew2e0tc+/ecB1TD/IOEyqVO2aQtlOMIQygWs+0+XVWhoFIZ6WzvQTSX5nt7RjaQmf4ui2yQa
QfzoWUQ/5WXse5PRpLvSFmByQuNLnxMxPo4U7rQYrkThuuNDo5nhCYwPqU6h+yJdJzrWIAvI/huM
o2WptxZ091hOhCQWsrm1k4Z0r+qbjRWm7b3ra1tXOgULvIcxTMKHpd33yIQUb4Vh2rsoR/Xr05x3
dDM+OD0p7BnA6nsyAOLNaOcpdyEruaoC8UMvh84bsEpfpchomxeGQWe4+ErbnEq1U1y7MCxR93M+
RtKw7820rcBxR80+HOp4M5F4QkxY+5YNpv0wJNHOwm22+PT2xDWQ6dF8t6fmFLmobw3twTS/Ub7o
j1pBt7yI9zOTiHubGS53kmE4Ag9Bf6Jib2BA3g09vyUwFdnIGdENlgoe2jxGcsMSjNbcdIJ7Ib3V
By/ti6Uo66V+OR8zKjabVA3uKzbaazJV0CnEYz4v4RcT+IVQutgBW7s6Yp8HCRQQ5SewYRPllFsk
IzE1R5h0hw5za2glkw2MXnWKMmbAmnRReaDvkbEvorZFCYG4Gr2LfIlx3pxn28m83keLGROKeXSd
pLqP0IPMYCuAB2HGQyUZB3H23U0QBrgxeYu1b15MG6/iesb+lVv716LujxjdPx7+f5mqyxrWtf52
cf9Lqu4tSb+GRfbPgJ/fP/SPRF3xv8DxGDZmC2RSFtm5/wX4gaYDe1sxEtnmitfmpX8AfhYqt2Ku
xX3XcRAx/hPgRxlSoljgr1t+9v+Jyo0D/o/BiCcAf5suihcbbRa/7p8Ho7pPmOQqozprkX0hq9rE
qEZwi41OJPXD16HG0TcijiyT0fQ67TkBTLQt4Kd6IfkUKKTwiKEf3eY4p7bjBOizouSAplCcGFy0
s86i7yzEOa+D2tqhgwqHPLrQfCl1SQoH4r7tULffxgrLMdrbYZMtkH5n9sRkoNR3kz1DqHOerQwL
uhP0XhyipzQLZZ9LJV9LmRHe1ZAZVetkVvcNjYZ172Ojie1oUgye9MiTNkXx9SVg+Fjv191qIOI6
yYJmj3r71U0nk6s7+GsToLihcUlwCjG7FpoCHiYZEfIkGJjbjzevL6ybaHnLurd+yro35dibXUl1
fES4k9W/QkIGcVKAJ5j1NLusG8SqGRxmn8kOJkM1UbRyGd7Pv/fawssSkMPTjGM0MGgE+4AKiRBO
L07moiJxXe2xIwV4X/h3yBlQKzZKbRwryC8fm9jooy1JWg4aIT/GfhX10oNnQDSoJEM2UtFd5ffz
rrnPlBy2VcOwnycAPOM6ezAH57sqcQ/11TzslJ5+Tucs9cKo/OI4qFQITXr0h7j29FBhxYud/NJA
YtnUAfYhR3vvnJA5bp/u+0pLtoY7zkeIRHdgVui21uSaibEyr0FrGtdxmAT9yZbJrhsofR/XdDuo
dRE/aaH+bQKWup0R3mn403Mjv/ZuihNzzq5AhlBEiCVao8OJ3+3i1vyGJamnfaEggui6eWVq328J
mPI9SxbWtawlbbeekMEo7Z8nwqdG8pbv1MhEol6mT4Emw6vZ15yd7ZzuB4pKyLysI37N7B7pdo0C
pu4PFpQjgS6IQAcqftMBkOBhFJSJ6ffQWSVnJac4TKUPosUwUvYaC3mnp5E62A4ol+U1txw4eihz
Mp94+fUNKsZ+Ry7HweCrXzHAW1dj+avbJnzFsDLtEXzv19fm5Q0qym6TKUHz6PMnFXCTa0WLMQD+
9h0KzeluUBHHQ6YH19S+gxYKENmSJzIYc3yQE5SVDh3xdo2mjaF77an8/9NzQ007LbkHAAAhOwmz
C6YZ/Thp9R6BeHuul4DYhl9OAuayuz75sVnsVZQjySbS0cGsc2RD8JtjnI/rI3Osy3OCPB75JxwV
hSd6QyjjrqofZxl8GiMcZpwb5qVgArLYFuTIxQK04CFd2GNL34m0L40Iof5+tc50ci43blvjga6Q
X2yQdBuUqR6SReBdxg52Xif7spo1BnPqj4VLmFy7hB2tuXO/d5mCeTVr26Pul+m8/Z46aH/F0l0y
lw1aXSH5nyPKt8Ukizh/lenXfes1TC2O61NuTeKRYRB+WVtGvWNIAP2hDWoTlX3oDQBgN3oRwA2s
EsgQbkW+0Or3oC7wPRn7fkczvzrHy2b1Bax763Ojg+0nSVkKGkiOG9+R6F1or7YqomDpzjtRooWw
fferVS/YxwUhvP5JcxZ8NaLa2P0+kh1pgQXQ3O3qB0H67mEvHo6Ta1eeKWcDOYKod6QqFNRuRUty
IqVXHTETIc4FVK01QgCrx1+kWlYqFGx89JmgjFne6+c2trIjXsC9TjsgyqsDc/Vwn2kwx/u4/WQt
LebKcca9WeQvyuegRz0A9Ewjpkj3CUHQJj1HIw4zU7VQVoYIR4Y5We7WbmizB/ld01fhXkbaj9zq
XdZ0W6PLJfI2bdMvTTaYVP+IF1xNIx+poAOuTsshdxcJvQ6LbMkYXE+AaWFSrnsN6EuoL+gDl6SH
NVlSSSKXfmcP+t1y82Kt95v8m9nYK6JF9aItShhEoZC10nr0gtaiP9qb300adjt4UVTu5uZxNVNX
QwMRgdDs5l02PwOD2DJIKBAhZqa/Zxvgz5L84zLjHY3QIt1M/QJyUqN84Z0pdg0s0y6S6+XdiUKY
hMWSiJ2429lZjJ9uMKOjtNp9PZ2qfHIIscAXjQAQQNM04aGcxZuZPg0VdOs/vvv68HfAZkKJfGpw
gK2HgZLi1tSZVK+P1s2avyhHhW17+jYsHoc5VtZZECmxk6UJa2/xMphZRK+N7KdU5+xIlhM0wcY1
kw2HIBJHr1+xxlhV4fP9aFvFUWnGvlm8GU5e3w2LJwpfOHE5aqTe5saGRzwTNP4FBw5J3I5Ii4sN
gkLQ35cjSNBpaQkTPvastwwQAAqDHUbfelOOdnfUyXv7cIqRysYAVuS6oM1LNqW7xQ9RnsIe0CAX
xzmDzhAnkX9MSSo5lnXprbTjP8jG63PN3D3qQd3u1+Ft3awY7I+HKwWbyOduEwR27YVFwL2VjIf1
6g90g9Fg3V03jitdrAW23EjR3rEAcDb0IHJMEP5AOjGbFpn1wSTzYB2DQDBeVdiCRsndiGSv/qaV
iONaoX/5Td9extv1b/nj4Yyx65CrDNcRInLb3Rp+65z8pCStsq8mgVkrfWsk7lbkbvp53TQaGrEm
44gUeiDuDBu3jNnKXxnzr90YauHFFJo35+V4NPMXDRkWhc7lzERjjVS251paL1N3JbXTQaTbQ+kF
scDChfUrQAVyE/ch0QJD8J5WUEP4QUKPKKXaJgNzZSWXrmiSw7gg5FfPZbaC49fd1Vu3vvLxspEd
m66D1bEo4z6eXveo5JYnu/+C/I8jgL4ABzhj3fJoBeOv2PyPh7/3LJWcLDxJXaUCEmeWNxdJgMVx
PY6lVEV/iYEqidxG28I3zmnzn0Wc6ncx+p+FG3jqS805BDZ2/qjOf0YZ5FZDs4wzUCngSq77OC1B
Lqt7Z92Llxy9PKqxhKy765Mf7/l3z2ErwSGvBQlpZ3zWxwZfcn00EJJ/PPXHz68vrAHn6143QknU
NEv8vvTKMsMFsF6FVa1ywrxGmm5mQS4Zbh0PodieMMP0uNpGP26hHw/XPUIzWUavL6+P19vsx8MM
PS5cEDQmYx0R7amPu7+Bz/uJJIb18bBcR1LgHM4alOWhATd33Tj6SKPcoWB/7KthOxBFdLduRpu8
rIk7Ml7pqPFKo6Rtatqo+FyG6PM0dT1s+8JvjlGf+IcpaHZddVwRwwqrMeGCK234D/rw3176227U
xYO+Gxcy8fpTObpU6L+zzeizW/G9zZqrOBh/ZdJ0GRLZ36+UiSLGd30Tq5aKWvTyrjWlBvoW6bLr
7rSGy358itlIUgnssU8v0N4Sr1hTdY0Vwfz7w//+zMdH/hFhNDamc+rs7fr0H+8Kp9CZfr/ye3f9
7b//kPWt6+OosnnX+vj3b/z4KD2mmm+6qs0vto1L8o/PX7/X+tzvP/vj5XXv47t+vPHfPVdkl9iu
9LonR8M/zf40NaxHF9+dqTxkd6U1H/VhehlzMW5nBA40WKt7EeuwJuHoUI7NX+MInFPhlq8JEiEm
s7Pc57UuyCiyH5pkLD+zFP7FFP0rUTHVbia6lOq/BunC5O1GgT8jMyXQoyb8hARN97o48c+KvHsI
XcA/fIlqHYgA8dmwHtqifYGDxZ3GgdMxc0dBJtC/zIMzeF2lv1GDmzct/iy7ty9QdC9aCIgKkgGi
3OVripFVwNA1+1TjxqfotQ9TsquYn27HlixIp20bnM84p/q6TA9l3v70VRhx+Q7o3vT+3WzHaKfU
Zwf3EKr4GLam3W9FXe+n0fhiacjf+n1fYGQ2K4x9MA+sk704jLlcjkmTnEON45Y24kK/qmPoi95D
B/xkGP4Ypm+4hBB8Y6pBJtfvgzx8a3ukbrYVnkTFgjQH6RdY1sFqy5tRBi3/VRVm1aD7oWjPlQBo
D6ZPRSJW+T6oWbkhQn7TbPVDal6tlgJGNnFv5UcXBt5TAoXNSvYSeB3KigwzV6p2YWp9S/z00aU0
8dpn35Bd7zqmXLepS79m2PZ1fO2eFekPFQH1m2JJjWKvRhScs+IQXbkN1JfZdXTURG5zKhKq4nqK
fyi2cDKzyj6MdcX/LDgIGvhINAhqPLhO+1Wfm9Ab6+AVNE98SXCGbCmctF7J8nGHWg0uTYIhLpO7
sRbpPirhEQKI/hpzzp9j7tSYaPp5r4fwmUbjk2/TDS9NDd0tE1CyN85YhQzyUvzzoGPjDcvROg6B
8ewMtThAwTiFWSWeIuE8O2V6P7gIWOOApn9rBJjoAANW44AeV9u5lDM8n0N+iJR70Ab4XEHW3WGU
939ofXPHP3IjkwT6xVAvrUAGOLTaDTwqhskINx/8PC8uoMJKkZ7lrN/cqNZPSdCS22vHd3o/TTeX
yv0p09L7kgiLEdAghBi/2AocfD2UVKNAoiAGjClON1v70YQW2bnDg4nvQQSiOjdt+81cvL0O3pjT
UL5puJtnu0fzZeEBixEBy4wuVJ638gpJjSjHHrmT6SbxRZg9tkOyRNGExhOw2xRtVC6Tz5Ulv8lG
PglH1+E8Fm8lQxRssUTfOEg+t8M41wcTU/tV169Rg5rIHpfIXLOoeRepzamFYaMe76Fy0AVFuZcY
j6romocp/wURFBFXoy6MrBtk9Yx9L/ZdpbvJU10WpyoYBQUs7cdsGK955O/TEI5FubicY+hRWaBa
bPvgF6akibbkxPzww1R6vnCfpU2oCgGjcSMOiLVQJpPKtIm6kbQyLR02eJe43OR5pqrFNM+hh1TG
m6z375oU++bgdz+Z5JIUOgJH9Rmciqxvdm2KRauzSbJt3HPmhOO+kPF95RvtDr7ulyLRuQcATmrC
tCZIhZHPrpiEttR9zDKv90nov6HM/T/sncdy5MqWZX+lreZ4De3wsuoeRCAUg1omOYExmSQc2qHF
19dC3Gd9215PuuY1gTHJeykiAPfj5+y9doqpjjBeDybgaD5pYZDU1eGVFqgvuto9Z6aoHwzweZvU
GjMsVu2fsUPSE7FGgQAu+t1KMtUumsyka2/LdLynNe7ve/8wouYee6TpEr96GNjmn8S3zx52i609
Jp/LmMO3VYQKYKbZtNxf+1IONwApXp3Gw+2BxGEPCJoj7usw5D86IcAnkI04VmgoPHJHXP1Jm4K/
aTB5dazsXUbTcfGrZ0vh3Wur7E9fiXhbLYqpmruKyV2neCqATaLXDtHJ9fe5uG6dwj/gX30cEOKF
MSKX3QjcaNdBcdnL2Qk1LJCdsha9Syb8uePHFNQgp8aXLs5hU1BYTm3+JJPhxUAvsinsjCgCdZ6N
6a60/d9DuUfOnG8TkV7JAV9+jRynEmMQTubPqLQZYm38CcByQ2uFUCXFsC8Xbr9Eozhu9XJrrS8Q
RglmzzETsQlSQQAncWdYBLX0Gcm72sG2KKmPwqlPfutxFxCaQDLrgJS576iEGyTAHD1hn4bQzmV/
A7Iz2DlIC7C6gx4xS+sPKFeNIvsXHGQcexWW+KodfpPkRhaq1DwX6OYTZQEMhjVhfwyitgnPAedA
H0pXYK783r2N24QI8Bif9DwHGwy3ftfEW1n4APEM9e56N0sR3U46oH094rhzo/7ddTJs3Ej8m9E7
977v31qlumnMqtzEkqTALA9u6TeTGrXqbuMY4hVwHpAos36oSfpmF653snP3qYDzbafLG4okjF5I
sneDb5ehomjEr4H5Cw71g59UHugxeiRq+nQxNIYp70jb5q+NWqZNbtjfdnUfM5XfumAMw8mdWQpf
4ZKe20+t0hd3MT47mdSAC/pmay1DduK4ejtHpU1ZoO7I+75xlVUePH1XlNZ9sDQdyPy03g/GtFtk
V21jOP0ndI4tub01KgXnBXMSYV2KfZkGwqNrOC8iYoGEH24+6LjsD02ZOrR5jEe3QjVa9BK/iI63
fVckW1VhNp/AuNtKMvLq2vsMQbItkvWGWK4Ts7ifKgCrKW9ZIcRpjnEDo5LBWy7E2Shjdaowgh7d
JscHhmcQzQCVX7eNhXjRBDn2pboXSd2eq8H97ZZqY2lcg27CxJ9RO2oAeoEKB5DfIw2MLLM8Jl30
ZanpmYk5xoAUN2QeYf9nH1P0JdsilDUV7GA/Wp6Duye9XbBe2IbT7Uwl+p1G+RVaeC5d6GV5NQIj
q8FAKrRSNH+HjeMFmJsHII72SvSU7Z05N8Vm0g6wUnEAJbWLvSr+5sxBFx9lvXwDivkoyRjbWG4y
0xLWjNCxe1WHsRT5lZ0mlE+mKXeZ7ex1Pz5yymWj5qlrsC9r1wtoe2IIm9yYWBdrfuaw9wS5KLse
E2gWORFboB9YzeWNWo8hS/GIHjrHRjaEVpAtN7OjH6zEtM5GB32lNM5t2oFta3S/NQWKq2Wp9YMc
GnrNgbVbYgcMXaynbVNXZ1riqo4yqlvBSdH4ZQg6cC1nry0QawhrWbCn20QCQCLFHcqNqavkB8sR
pjiK+b3uLBDf/WTdDg1Jk6Z5JSU7eGLFWOWHEnNMnjCBAe88e86pgqCmV+i8cMxiZxoW4qrUT1ZQ
J4i0VYTk+mm6t/qjjUAByE11ntvsR3iYEnr2pNDsyy9gB38Sg1orF+QlxJRWmzE3sWkhYc9GNNYg
VW1A7Ds/7096NBU6b4vJMEsDC6I0H0bYfCqrQacG3glzYRjko9xRJhnocrMG4yl7n9feZq5qOHtN
46YaaFBKAbrVMNvkgGYkRMTWnEarSQ+O3+TbbuWuYijyc8fddnbi7ysmN+wdv3u/YDSesyonyGZD
r42uU3IGKLTUT9LepLB/C/ZXykjYYoV+dPwn0C7Wc9RY4RiP7V4GQm+dLPTq+p0g9ACtkf3q2hT3
UjgPRey9aacNaeA9WOhnOfeVZKdZC6gOCM2hWS3Y6o1hi60I0RGv+KyMjo5PbG5SIgzz6Tz0GbJ9
gXTWnR5xP0ENqMYCb9SV6Mmbdgv7vmPQue3M6csrgzkcAjLj855PGZERbcxmeQ3Eei6IbOArJWl4
ESCc0Wg/QEoloaWXLhTapIRhLpZgKu8ntS1ndpuxy5/nopm2gtBdpxQAeQvhcx7DN0XeLClltX1V
198M3jsEURG4xqwn3VMeq8ZHNCJo+Waq0kcrwvyfCo16W6Y7TjmQEHqkA05xk/v85Lzy9Fa2KXuD
c2ciVqXqyjCMLGmYrfN9kt0/etb+LerRBcCm/950ac+CF+zI1hM8TP2nP3XPWS8fSKXYEUZPj8Fq
1DZadpilgYPM0+dcFvx1tnwbCnAApjA3i659vD6a45qa4aL0445GGom5GI0YMdHSpwFUBPKUNcb6
V9qb2EvvcD6LASlrW4AhOQ9J8ttLYOMODe5Az34d0/EH/ss+9SYPT+3w7c7LbZGtb6CvT7xnHNtc
DBpFM+9HAFtIgVCfFPItW6yDFsN3X0wvtopB6LoHynryc9UM5o5iuZT+o4n+HgTSc0b0LaK4DvV7
fygrbw7LZe9lZrHxAh7ICtl+ODjTTYWTpoqIWp7EJxTRAiNyTByMtmM8rgyaCZhoN/TJrOvetDUj
yno6d+4to6GYgGA4EGopXsws4nVCicpbBqo1n+84u9AJ8oxzR03KKixp15hd/7pAQ77llGJnePzb
hZdMz9EIH9rd48L8Ym77o/pl/RKNx9jm1vbdF1aJPzXDs70uULkNcc2DoRDwSVbtyAN2uEzx9WAM
bKJxEKZM1jdxx2hBesNOGvUriXnDHkxUHDzy9IzAYTmlRBjqAwZ6efLHXNSyEYX3Xs1b4KNgojLA
ijJZ7fI0/bgnW2FMzFZsIAKDoD+yJMhPaSa2TfUDyzvbKjUfVTL/JoHL3kIGOEXR+gtAqz9aCrEK
8Ac8zL/6GHwWmyvOvf7N6RwU38M9nMQHNHd3MuVdKtKYVmoxfjkSOmjH/sRBvu7BySaJeolFZIG8
kXsnzoIrjBAgCAzFCVnF99KurIMqUJBzCqUCwHWxGyTm+qRz6TCzqs0WxJoyoFMqSRexqd77qeQF
idgiXbMLx8rDXBQzu1EzDl5zxjuaIJa6zugwJB7BWLkYP9EzY+EEy7T4uJt0qzb5mL7O1qeyrXfs
5ngNQTmiZ2Z37txtMljtLT4jkRsMSib/BtaDd14NVTiLICi6qIUb80wvCM4GqsFj3pr17ZCjJe37
l4TUoJsG9DXqu82AuAgbRQPheyC8gWM8H42PsyYApDPN3ZBlP8ABGUzWJuwbInJbR8U7Bb5hK50R
IsOMvBGgP51E+KQ5BqZ97z0C8Xnpxx+p6Hr71svo1f0WEs6H4b0I4bPLOQMYkEoco5zTInOijehZ
AUTMz2/yNNky/DopLW49bQLjq2LrusRiDBmvpNp0qRxA+k6VTrZWywpiEiJWBO29IkN9U2cuy0N6
L5UOsVj8tmLYzDO/wlZbrHz8zsoJql3NzNyiHG2kebOeURH2RRsrsmoeSP4keCRvfd8Ya3wR8kyb
SI0YWrv2YZXp4D7pTNgUYx72MibnZQG71TY/XVH9rJoSr0juhrICgPHCjkDJWyevapRkZSQB7tac
6tz45SQKrGbrzTci+XLz4t4rFu+EZtbdFNSdw0KCql07N2ZrvBC/xpTYJxBqiMyN9VpEPUq3amAx
XkqUk+rLGOJkX2fHidM9nCb9zKZ54+jlQQBL2BY7Z32frCyVsJ0d/sacF3CobZABMXcLLk1gZIkN
OENTm8lHByM0xE65R24XOiCPU9isyhFPmJMnkEg3mYfEIMcsm8RAN/ERbbwxuxce41NkFnU7AvVN
n5NheZym5CFO5lPS6Vu0znvcxV5mv1f8CRGOOVF/acVhYwSO5y3cXsb1lGj0NovYrwfTBfYNDy4F
bWzdwZf9tCPnZbGhizhLf+jT+of0mWbjckrALQis0XgJ5HzUnnkzIBbcNH+hLvhz8Wh+uMvwYPNu
OZG7g1qBmeApWJbn2p3SowXvh8ElBSKn0q1Ih2LfFdwxjVtWW1hIEMdBsZvNxyLEB7ZlWgjWDYLR
n76VH07f/y7L32MbER7AgKPAPM4Y6aE2YEv55Y/NL5sv+gcyyVNOHkg5OLD/SwldpRS/Jffzoc36
95ICG1oNSxJG6GyDGe8zT5tT04inMmFE5OY0CqaTO5eIovWT5wETAycrrPZpFMVeTYyKqyB6CKaF
zvLQ/GRB9iDj1xEgl90a16pLT72Zf6EOBowhjHNu9HskIwAOYowVzVAXW48wj9C26jcjuddL8p51
7XcR3zrwRQ5aY3WPYcVX9gTxS92RL7LDiIxI3oMQhQkhdtdmle3gS7CrLTM0ukhU2krvOpFgPH1z
3Pao4l/NFBunopsfDAKUcoFhOk8el+Tw34K+/5/cPscxbTTu//N//8fX9O/xd/X/CPqev8vyu22/
v//tf3xfvuHpz//6t3/+X/9U9AXWP3wMERyJLNfxPMRn/0fRJ81/OBwXxRqVJ5yA69+KPv8faPlM
P3Bt08VNsAb9IVPoFN/e/YcMHJ/2iGRo6ACs/69E9iEd/BdFH947KX1LYtJ0fJMQgX9R9Im5wUYw
emwVljC2tAZAgK0XFEuYEs3XvvY4PDs28aCLGaCpqBFwtOsnL1+5XIxihtXUWUS+XP49rTjPv798
+cLlc2U/IEZAQb4RAtlTQtAw/ZnqyoxjDquXf//1YeBwv+eyY6SMwC2HiHoZ14hVSnH56HLpE+zG
BOKk896onbt0xY1YMGkzxGR8iGwWNcvlw3r9KRnMz4VGuLY3lYcCabXZXikAlFB2YoqAmAIsyF69
NTa1LigNPZ9+3XIeHZpkZJ1dWSZDPRB1hGJMNn5J4ZfnZIW5FG2NfAO+S7qCXjKFTmbqcN5P+qUB
YrTpMvFl3Dmu+V6AS7qdbcJE1bQOAZboqAxXb4vehY4FY6aDNTOu0BmQG2RRrCAa1FJhApkmXxE1
aohNphXpwbRj5BlwbJIVaNNBtpFjz+GsVL9045xnpINwihxr41bLjYjz5Gw4/cOUt4fEBXriHjhv
YPUbX+jkoaqhNurHyd2Yo97bhftm+vkzflDweNB4khXLU5QE/FqQeuYV2dMSIkjQl/bwfz0FsYVV
jh2F7JngF9aejdZQLLwVAjRDA5rpVWysIjCOVG8pNoGW0A12lv3YFBBFa7InukNK0+fFUI8jDrAc
AFUJcGPj5owAIpOwIxpVe7n0GNGku00pbzdjYBBRJMZrO/aeCuylR5MZlr16xSOQIkBuEONBMcmt
vA3tFY6UqoDQbfQErmv9GCXGyDKx5VWd63ugZ/WDnV15TDd3M0eU7exDiDeFiwEb2UeMJTYsacNu
tbE8Cgm4SbXlzpgDlPkwneIV7sR4udhQFb/bCd0uhJDWnnNnHZaR/xuJeQN05yaDFlWu2Ci97qpo
Vz/gNiZ7K8C0tD5By1ObV0VIROS9WRIik3gxJJ1kdMC+ul9xh3ybphHyRcFtE6X6VCYlWQ5FcwAn
QdfA9q8sNzsQ9yq3eCoepUl3baqjdo9oiQI4nnEqMgZRHblTbG1HWuBgVXwGKkPCiGs8LdBKdAPS
MEFyGkaE3mQnj8ZVGQzD1ofVZSfD77wH3jUv1UPXmUyX6EUaPX4tlrW9boi8w44dWpm5syKNbt+w
E87jLRmOqP5nvBTVBOLR8IiiNVoexO5Y+hgVkEhwDoY3lq3gMeQGz42JDCgxSNhajrVLl8buKQZA
Nx39yry2upjTDh7VzZQgtgmc6veFoB73YwJf14eJy+A6LOs5hVsLVGCWG+7iMEmaXwOkLGjSBwQu
ZH0DlopWwJqFC6VfkWvWCl+rQOwEK46tXMFsqPx2rQGqe5EEZWFJqdrmgK5V7rmBHirYahBKfrUj
BUnjAhmc11+sLit32ztxFy4KqGLhPheW/5GJSO+hZ3k01Oviw29xLZaWGjcywuEIfZlkRvHdrxA6
AhuomVcwHe3fiuzf9o38O+xEzkClMDLFXWivQVc/g7Edd2RTQEu+wR7K2wMCEuvyKiU+pGgFDmrF
5Bk2SDS5ovMwfXCCPcVF8yuLe9Rv2kE3W6pD7vJoKCQVtSrv/PWHVGDXl2E0Dkr4XRiZFG1GAfi5
8e570/2Te6ypMSycZLqfhgQHaM5Ea2ia+NTKp2iifGqJ0eQFSph6AF9ruMdQX/q0sfB1KhspFoa5
+TCkkAYhDnorenCEQWivMMICKmFMduAKKZygFUYcXAMoZmGkHqEXGQdbsXIOCMu1J5KQgciqo965
ivq/xkwpXf/V4TjCbWKANoxjptgrPDEGBRjEfQFSU8R7UYpqt4z1yUfQuZ2xpkObx7HJoR5HEG0S
jKc7hL/fLpSv/eDPmEzp0W7pjzDX+yCI5qSxdZZBU/zy3B+jqGmKGd5AJy85RXB8AQr9BFWJJDzC
itLQk4zH/HkiSmQzQSNEOj3kIFOUf+8pwCUl0wvSSE8LLV2z/6PrGN3cSqpkko7oeA2ebUec2aW0
CUtiEsNRJNYujJ58PgkBg0BtG4MzAtOjlgYDbRF7BWWWKzKzWOGZS/p70fTwshWrSS+9gLLJfOLD
WbGbLsqwkDP+vIWATdcAOieknc9ppuFBHd0zMioG3aOilfhMabc78g5LKNTuMstPzJTfm8ocIQ31
7DLKOkWFOngezCe3K0GGEu1yNHLSgZtcHUePwG5sQoQ/IGYCwQTrzbSjXSEqKBWYdUPFxFcSaW3x
SCJTwTio0od5Qk/YvjYFnAWDGiSkLThsRlhTEymVV5FX0w3z5NFJC5SapMAsTnMHUJAmYKae64K9
aLHH6JCbVN1ZyaIxZj/eClwtVvTqvEJYUxMbQvs2wGaVw3yje2Ct6B8P/gK91cTJpOs+zF2UkXCj
fmh2rR4poK+lAv9K/OFD3M53c7Y8N37b7TM/nWkKwdu2Vuai5biPEFR3qbF4xLQuZ9bp2wTRD3Em
9WuzQmhnaLQEKgwrnNZoSapN6RB2aOoxuvJMkC2QHHC7PxqGd5Rena2Qe6h02KzBfIR+jHLFMm9F
6T3x5PwyV95OrfV0aDJ1dREpXS4ZhUTWMhQRNp7DIERBUIeeGikfBm8NK66Qe9B9KbA/nIpVkXmR
ZTrK/ijY0kMzCG6mnnAWL2NRX7L8QWlmBWCmPgZVFDuNGnqKPedAkxjidekioE0K75lWFM06GM8m
loDduHKCA4XgW5sFJ+mg/LyAl+mu9FdDZjhUmUXxaGbEZc5tStquD2WUWVAddBust/U+kn+iua13
noUXIJGETExjEGyoJ46jYfxe6Yh7mm93cTd4+7hm6fcNF+bjKNU28132LJp9m6YO0A/MIIvyedvb
xLqkXvtQJlkYoTM4dbSGPHKmzHX9TkdGdc3K5LRLWM8IsR8vis2/SOfFgL4/SnDykmSCVN159FMv
Dg0fd8iFG22qKAYoRHLLKnkuOtrkQL3QZGKouEvMNgR5Yx2ztZ6F3ffspJa/Zf2/GVd5qnDs4TC1
6RXWWrz+k7q7yN8QvDPqmzHMqTS3jxWW00vSgdvn9R5t42PZdsvJSZ5mOqlNmjADQexw+XV8Sa8N
eNhJyCLZE9mEy71m/DlF2VWKpgUOrw3qH6VPYdC3KyTwb6PTzyliiJxOmcs0fUJJIjPvVPSwd2l1
/yWNjzV2Dobw2c5KrW9SHrodudnqVK+5FiBrQr+GH5tH0oMKNtBMxUwaqhU1O69c+4t0vYg+YPa/
pAvFcusWcchDYjoBpjpyH0aiAxzbb/cEogwKieOIl5bha19sMuF2x9Tqd8vQqX3XIEtaydkYT8dQ
MbWlYYbrvMJlsMNI91EkDbbSvLz6S0hNHdXBVvPi8qMenoo0+B4T1gtlVkgIIHlWdn4FSullYiSd
1dlzUhv2dkDkddW3kPJghH3KxAABsoLIGb2QwjRHdbhiWlyGhScrzl8XqCP84pCCCvmLOlABrkyv
scMk+6wy9/DevhEQGjt0qlGcEQpqqp9uys9WXzlX2nzWtAtOF7G4ux4i3MrYK7+FjBlosDAVxGy+
DURpCSeM28gjEWxX4hffmFoLSIDZg1F79cEDiUGOfH00TLSPUV61APYGvdVly1xZPjbz6qRaL2P8
lSPKQwu3FHu7Ll8dx3Kwci2WXMPEyKVxqq0RqzXew2sPDgc3d1QOMWD6nYqCELSCxQaJZ9fROq21
Sb+1WLC5T+VLzWK7h92g9IzlOqmfhhFVBASS4WwEE56mgHl0f4SfbVy1SfdJ9fCa10RxGH6LL2QC
LgS9HIq+OSrU86RzbzKp67BXHvB6IHFkak/H1uunXSn6dKNXZoxB1sdJVG+J4cMJWxmAl4faHYsH
u7ZL4o8ketnVT4G9hngoF0X5BJWC3Amwqeh+RVpzuzMM2EJCbYgPzq/zqWPp8AmMJTiMGI9i4ukO
0tLgRBgfIYhR8M0JoawyDoueVDFOVjdJNKI+v8f2AqKi49sR2PFczbG/79JOnQFA4UBGb37hvkc+
ORZSidcYLsFWiYUFbxUzezWGUShlOLbLnGyZTc84tOvJlAX2iKSjla91YlEvrF6Ay20+KwR0LDzZ
Tvrv9DE/VEYo7TDrazJszr7jgC9rlnPOIMAbPYse+4I2aoGJ2JiU1MKb0MaP8Iry4aTcjwJJ26rj
RScf/BQrCvFyMU10fYxHnIexWLhH17MrZJJ/XnLdv5K0M+1HWF1/fb72GQ45atC7yyXyaVSWQHau
sWZdivTd4lgPbKQEiNRxd+VkDBiMrv70nAUQRpL4gMkmhHWL14WQH4ari9gY9Coi3cyvjiMtCR+6
LNGa9bQF1DTsu7eExQjhruleJXXh/fVRNvrkaNWs1uxD5YbMmXWeTHOzNNb+KoL1sItHkOAg67uR
DNzare8lcoWD6dfiuIC3E7WUV8P6tb8vl8/lKRrk2Jj0Tq7/SV0VSDvT9LHEHA42tMqunOTBdpF4
x2U0f7k0V7bzSqFMq4wNtPLlbY0h/XCJfKikiMKutmkAN1135TZBAEuq+jVa+C1hkIG2Q81LDo75
rUE5Ou+6p1dAipNCcNkglxdB8HBRq19065dLtO6SlqLaTetuubpczHRYjmVPMg2Ea5aN1WMlQC1c
LsbyUDuGf7psa39/2u4o0VdPEqD4K3O9LL1+LjsXKUNAIMicuJ9RS1aDFdnjedU2b9KFxXfhHj3G
RXUiRHw8l/5QMCQpiWPQE7BpiDd7WQJ3JKApsuWeNcBkd1E+d07h3l8uhWEi0ayePEhbANOtl1o6
0HZ9uK2NRAmXJueq8cAS2p0+kPh9NVGUHto0Pwgi42/w/Yuta8Vl6GRgucwUZkGevmazE79P5aOB
WbDvMDuUVRwqYSWf7gCbqs299sxU5EEhhnjSjOIlUTug1XjUy8i7jyRdfaDAfzose5EcAuxo/bSt
iT4L/Smdd5C6KmYRSHd75Zw9EUebzOVgMNlVfG5sgruLU5BJut4rrQexWaVT563VGLxdmznHROoK
7W5kOyXi/TFtx22Pmv3kud531+fPyizk0evNeT+hRFEjx7NIVRNd5OS0lOVnVBTWFxauK5oCb7Nd
OI9N7sehl5Y45GJbXY0BAjcYHrc6qf+YEituglhuU3WuoFeYDmfgSievs8XNYHZo1Aj3Xbma8jrR
v60xd876bsoL95ETiB02VTHiUJQhNsk4rOZFn1Kbk2+siZtfYgS2cUw9QdCKjf5K9MgmprCpS9L1
ogaXTzRF17GbPnrj5zxB2l8pZp2JsiqdnGdf+p/BG74/ecuuGIdN51nPinlo0QFEnTQiA0aU83WH
V3e/GEiEIQjIa1WtEQirsKxhiixjIJyDmq40ZI5w0Nl8EM5Po0ry0cgVPiyUIxxAAmNHbulztaA3
ik0KjBToyU3dtvPO6fwBMvL4GzZMe+eV7ZuqAnd78RlEhkkLVWKApWtJHbhuwsZq7ZuTrDjGZrsn
F9tCKrlqR9YAkEv8VdCQbFQZ6fPlU9RC89V9jW6OvhaXiwchBUm+yQlHDPu1xzSs/dtuvRhVAHTT
4+GT7d7BLbytLG7A3DKrPW6Zl2xduZsBwmrsrPDQobyS62W2m3tO9eNfn7IvTVdt+y/dVMd7ezX1
XS7m+hFD0n0FmZNZMTtOre5bkoBOl6877PRXLccz0kIVtUJhTkzz7Zbi+mIZuZhWLhd7akO4xnQN
zKHd9L5iOuzRQbi6FD1Ryx99+Si30nyfldbr5aRTcawh0g4x84RmceJG8S3rj1UH6sCs91QMvjwa
vpZnOybnviJlKJa0VSLCtLGUl+lRx7x5w5STddDJ/sifR1OEmRljtQ1yG9YP436yMoRcEYnsC/0C
pK/+94DI/Ty7wZnoEov23wLIdOx3efWo4hRPyYg3pEwJsIuyZ39xUg4vdI8Tu4CXFMGq1lV9hwyN
1ah2GYHW3n1sxxE5hH679eYxuuFu1VCZK5bIyg7VzoCA0QSLugu6nR5LQnmd+hyjrNwGNNlpHxEz
q9elJr7vHXGfDkhV+oxElZo4SZGKxyxOf2hqZQfe72ya9lqZMIiXBAu5Hl7Iqj1yZot3M/FWcK/o
GTS8BZvGwBWQzKW9C1oLczFY9sT57mfQgmaSoQeO1SfneHLgpkMmMzo9bYShUKZbm+Yiy+Own2q2
aPxFTI4PNDUcYjZRyNJdHHYO6py/XD3SIkvPCRjZ6YQXWyw1YiJ4vSt6u9875GyOwXXmmlCTFvG7
zOSpk/l1UZM8uvCsNnJ580ZxhQuhtqfsjoE+PTrQCSFCgRojLTYJ0s/4yRQ3mc//3a9r2LKc+xUI
AyTjabJAV1G8prsUneu2deJNXjv62s6QNAojte4qEGGFbXCDBsm1w4vjW5hBat8e94wz4NjKGhQa
Ghoj/Z5MerqjrK8BkUEJbYqPZJTe0S4i5AB5HoK8vrVa4zxDs9vUnfFEo/9pV0fMX7T1a2hp+65l
bDl+mpyu8W2Y7WOxJL9iqqJHAEUjIxpMh25X0HCmHCSH4ImDQIoRfIYtGyfqCZoYPoCIHQ/ry7bU
xTPu6RtBTTy0nbqZ1jca4159LbBikX28cX37S5DRuhfdaylzf5MX4oXRDxRYkh1U77oH0eU3o6AV
Iv0oo/DTtzUpQwwWcDCA7UQqFYlTqyz7WEbWDYk+dMvIBdqCQA4axAJpIk4GasUgyPeWP8sQkDO9
x6G5rpmIT3M/HjNn6mjmW3qPoX+rjBRXpec/2jYDgWSQ0c6MQbmQg+zTimtbk7FJoRvcjch58Ns+
ZNFNP2OeXGyMzIge9mY04l7z3TKcmTP74+jtDC8btjgpsQcw6ikkA2Hb+TZk94dQhVu7JPIgNqqc
wvidyb0iTheRKvh+O8CUTXkAx2ikgeUJmsf+jOh9vLYKlOSr0EIUI8KuZql5sbAL4LEIjObDa9yf
6atkSrjJ4/IG47J3XcTqrUy/OKkqmnfwkLqMu7sjXNu3ObLp+zlxnM0i6VoRHzIVrX5uybE1xEIQ
FYncFcxB/A3luU8A2HU8aaNP1L3/C3E8hJnZ2XftjFQ+i5uwz/0rPGKhqSvM1SMtgVUTzNbl4JOl
zdLU/ClFGjb2rwqEISGxzovb2b8Tp9S7ejQxyy3Va4l9FAs1khn0b+emJ7ahA0C0yegmljNJurTD
0Y8h4CIDvnefo0Q2R9Kgrosqe8YQQ4pZihbDHyh+ChnsVTorForyM7amzaA98goUtAGHycnWqh8F
jZGRqqftHHIgyrxCG/aSuYyHEsixZTWEgTAeTTPqnpRrv5EC/15maFT55eShY0lvlX9rR8lPnLrp
luAaZxMgoOOARmqMVbIbKSqoNCb1tw0KpDN4ptFiq6s2Z6awszNjzXuJ0d2n1s7HbYXIEfTWaEnI
UAOwyxy6Ymu0By/CX0PK9j5NUBOKyXJ3AVyxjRgO1B9fPOyhahDDuLBVaCvYHK6J4hH2nVOcB4sn
rU5fas5nGx93x6EyGVa0sfUqsHAcODOflkCT50EOVjKtDbyM/N6quc7k0h3GfE9Nc4dPBJxW42+J
vYS11dwsnO54IbKnWjs/drMcmazx+4vxfRQYtiIl+1NR5zfqefX19OPZ90omQLXPyyD5FoPS9Q1J
tBtMvB8mDh6wC90bQwQPV619l9IhPKVEXtceNhMUI8i7XCqQvLubFNpxNvhimxUkri877ZFZpV3b
QDSLskX5206U8LhKh8lgTdxkLr+6CECxWrR/E6fLCQj1tdXSI4oMyNoANYCqrZop9BEZ+0Tr0+ot
2S8RNsbWpp04g86kMruZKXaBj2S3jCB9+MwciAzvc/FBd/OrrjCaQKXbTONJoOl9ToAuWWYuOENQ
JMbOVzJ3Z9I4zRNrTbgQVovv2sLoSbrYH3GwiBMGEi0EuC38zwYRawWEe2Wad7mdfjJhq/dJt4Y7
ofMIXSN9aipcWp7IMHNwi5kTA7uSRxqNzFzuco2wKltjsvx2enYFLnJSsPdBPU3hpJhAKswYRdsh
O0O8c2pFgOp8RlUXkNkIXjhuSLMXyAndmUaOSbleTwV0WutXnYPQz220RzXa/4QB55iXn+4X4E/n
1tbDu9Hjkm0wVZw8DPfLKKAfO75PSElb7TwSejd90P6wxohtbYpgW07DuYuZLkyrj8Aa6Lyqpd/B
mfld0aISC6NgnPN0ewI8P6YPf4TWIeL8Kg8O3eCqQ7TWuH9fxFoGpzbppf/yub//aZAZhRgrRlJY
l621TTwoW2XnxISgrB8mlzwUugg1NNBIb+dLtAk7GxHOq3f7//rv4WAx//5P9s5juXUl27b/cvuo
gDeN26H3lHcdhKStDe+RcF9/R2JXlU4pzn0vXv91GARIgpQIIjPXmnPMLCWuRb58fs5f7v45nDxm
IYsJts7PYw5BcQ1x1SZtoosn31DezK/93vzzIb7f7y+H/vH0P+839uQikEvCpdqPSdaSH7SX1ZxA
Hry3YpQN81trdqjtskklpCbQH9XJQCgeyFiSoP2kKDbuRFsm26pwi13O7HqN9OzTJja+656jCgoK
aHRo5GFxcZz6kFb5azz141uI5SwPHefk6gIKho5gjMUSbZfeYzb0825eZQ34DRY4rRBvvlyqMH/6
503s2ihC5m1UB8RGzHdD3ato88hnNbj3DplFvbcz97hrfz4+H88Bg/HPo6Ty3eYnzTe2Hv/rSH92
mmBbMDIzc2YM/n7e98f6c6zv7b97zt/tMxU4Bk6znQMGrGasDj2lxoVjYraaN/Hp8ueE4CPmzfne
vO97c943H2C+9/3kH6/9sTk/LwMUwryN76KWzREabdSVyuoQ8NdSA5Tbf7vTADPx18cL+aLo+0Xz
9vxKu2L1I9x9L5OZa8EpTb+au0Dnxn/enR+ab6wIgSpkhe+Xf3+E732G2ht/2M3/Hyv3MJZf//1f
77+yCJw21+vos/1PPRmI9P+zCm14b/7mFf9iyhn/YLLnuiqrGR1CrcPB+q+m/e//UlCY/cM2dB24
KthJl8nlXxVopof7B7kGCsz/UKDp1j8gaENBMFnIOC60tv8XBRp1pR9Qbk3TLRP1jaMjdbMNgHj/
yZRTW0XpqoJh1Yzrbmc33T3AyQCtKtOcwmEi7xkIsv3yLkOFvPCm8ZQLjyqTRQIuT9HT8mRgGsdR
j3LVpftmZe91gzBEUZ2dRGBgR3/wsFyigQ1vaW7e9612qgu8HuFkIaANyTuezEc46YgtVb05WUb9
nquCJihCsBGYaaRfbY2JQARZI6aDIkp/VzNbcUTzPOUJy88wPyWlGy/8yqLu2VysmtzGIscML7wB
qUhl3KSCVIy8mba9i5V8aI+6aAOi1iaa9J+x55GilIBn7muHmDAdQ5ymo33HZ5Jq2Xpy9pC7VDg1
WrnGoEVsqniSytqJZEH+sHyrKNFDA8x62TsmtYY4XExVjx0mGvStGpDsIYB2+81b5WpEbpknAboC
GVu4tx3+H8CjCd3WkPrhJGC5WGUkYyt8AD1A4NAF+pn4IPXoxFQv5ZY5wF6b72m1bexTVT27jgnV
m/UyNdDII/ghwPCum81JtTQa94oBLX4ANEc/Rrnm+N1ufGMKbgq4Z3nRT6dpZKSqUyp6tLHVm2Cy
AA1x+fuzKYjau4Ejk6gRPgN9DJH+R+aD01GpLRxIarSuwnNX+M+BnytXFU35RgQsFBzF9a/zTe2O
yrXUCyJ5PjJvQDlPYIy+cFMbq0tQiCNWm21pZuxT64oIab7lOFKwiRtZaQPSb4qVRMAxj9dZ35B1
TSWC03uJT5lcZ6Z+pxpKNT6X8mh1gwOeuyBClOOsQMWFhFY40YX0TVDVInXJ/xJiWas68ax9fuPZ
qnK2ExKemjEKt2MATkQ4Vnuf15Z5Swe/82iraPUjKX3cqG+BMfn384ZOCJzZFx3ScbyOfWw/dpm7
oMtEux8z79FQKacldhO/TKVaIsizZNKo8TIUzfhAWvFTR0bbR9xnFRQ107ztbPJM8XwNa9Y/PXpN
VVCIaC6OEihfFemvvTuUl67SzEWXYgNQ1YCqYC6sB902Lp4dtxdb7SPED/r9oBTjL7fK9kFPlwFG
EmUexQ5fi56feOqhQqCNC7rOvgv7JH7DPEDGuVa497CVgQWoDgj0HqK5C9l+n8ZEHFR8z7eTn4Po
S1zrzZ2CfUlr9IO6PcEaw9Ub2v6xcaCghlJi6TZG85JMBXlatn6loCSQOKLCHsh/WnlzWmniEnWc
FSzKpE4pSwx33VnAVudHvV7fasJMlrHpENRZivHZabTnMVEKoN1UgYa6SfakfQRLq2m6X9m7opX+
XTI1Bhqj6phmnXdpZNBnoMFASIfIPVEAIaE1Z8Ee2mJrxbx12mjKmpJN9+D6BCnYnf7o6eaZZm7w
nilRtagDc7opNHU8A95tl3qGVtPlx3ZkAeccBmy7XCi84b5Q+uE+1/WdsEgwg2+IMFPu70OwGC18
4/X8DKepvV3dwdFCnrHsgAfdJrUz3Fpm25/zKDp87+K7TLaY7sA92nQ0BnLW1dJADuYWynreHBEr
UjsnTppZ9rHuu/TZ0pKrXyTNLeq55HEsRpJP+zeb8tG5R1T20OTpJcqb4DpvDUGPSzskl5Z6Mw3M
gWg1ghWXIVlOJ2rf6jMKsJVbW9bDOPTiBgPUk4Uo1EGlekdMR3rbFvk27xvERTaJeGqcZmezHtKz
QiWnMLDtuQB9E+BdRnT09QfySDCYRS74S8e37ksTd9GY+tUXlQFB1+LUVY6+spXSW05pkp9zFihX
vj/WgV0X0hjw853qFU+BqTT3Sq5lR8Fwucr8qNzgGAQyYBtX/F3RL9fVrm6qKp8DBSt7nzrBCF8C
goLwUtaLcnNVdCHAQFHp+7oxnZdU1hZDLXk2sf6zfEJBxvLFfek9crFUTi+c4aWB+jgoXsSaIb9+
USd0ammEpEgr2984t6mI2dqV+M7uCbKKslEjjYD3zrfACTQACALFv80hQy68hj693zowN7vKvKnH
Jl+CKGgvVQ6UU+DUWnWCsEvbDMsnp+BLgVUXHYcov/hF6V37CflcGDjBgY8cP8I/YyKeji+6T6qz
ZgbRPYFX4tbtskWEHvK+6k2u1b4NaKmghKbH7Smp3O7GTEoUmm4snmtLoVBSgN9TRPQ4NDipTSdv
9mUVRY86vEMMJPxF86P0bJxEYUaQTXuyJHBu0R+ebixb3GpzatC8T27mXVysy0x9gtTcnl15M9/r
cz5P31nhuh2S7jg4OotZeQ8SIxLeqaSoG/oAowJG3yHn8qTWjb1y8b1Rr9dLSmEUYDMvq25Srd/B
nPitqaq29TpRLsmjBeYekIpm2ukhyn36mugWFxP/BM4fd2cg91hy4pMBVb0attbvkyjYhalK9aWI
ZFg7AzvWwIVeO/6p9Fny5m180SnW1TcZspRbhavsQgSJtlHsL21iQmQyKGwzdQKIqjfVsUtKGf+u
3vd+FC+12Nd2k0H6o+OSr1MkJEsb1WvgZVst6DDHd0m/A075wUV4Qs+jeNdgNCkZFeK5cpL43Jlw
CCqy2wXyLsdifBAJndFyvI9gwW90EL1YbghQSZAdO6ZJR975dPAxTSAFvJEepBJSk6mHW80CztnU
1W8/YpkhanVFr7+lmqfdUBalo653v4xh3INBJIqPluqmVQjdIEWm2rn005bUnV8mxLZqjHa1JhOR
UOKh2vQRkexhGAPILz8DiEXEaedPSgu2lV+NZxkI8wFnepH3ZFT6p5Yp59ZRL4rqD0thvrpluCWB
7FbAtyett/9yhEPdssoE/Sv7MRDNE+Ef2wZjwrYSmPPK8SshvHthpQqAg+HZ8svPrrBJM56CI1MN
ByPYSh3VFQ74RR+Gt8GEg5H4217FfNb5b4WnNIv8l4iIb05aQRx6SQyR8KlB19q21TGhYuYHe2IR
ixcFUhIbL+id35b0P6r0E0Xgy2Siuku7bT5i60SehDEvPVQ9JrDJ0p6LVr1H9nGH5t7bZKAiHGge
9qLvxyd/NNYlGchlYBEarxyCrr36Ez0/rIicTVj7gQ53N4OMZ6ohnesheZuG8p70DaBCdY/jCg23
TfIv2CauxAtXHx4QIyF2VUo8utJuGArsmKiYCzi8SFzvkF096CRArxDyhCsjrlb8+pEpu1Qpevi0
5EUxDY73lW5BnifeBNkMv2zDRl1iQD2pHgvsI63HWG/QMK+ulezS1WFzYv6UbLmqOUgKF2QcUazv
QVObfUNc5jL0kSkTeF8hhHauWLQoxBvL3Mn9o15xT067I5ULTBa8gNrML6nXvTpZdcQh+Jm3arlt
lPFB5fe4auseG7tj7DJ9OvVlRa2x4ofoqRpmTUsKrcYbbURoasTQmVoXN3HJ11OH4n5MsmNGrDRC
YRXWj4HGH2P+hlMdOqVrE5oaqE9qYVwoV1JT84xoXVnx61RhIG5S/m7A1kuPxOXJ0ymsNd1Tkxmv
jTyOplmvaJov5BwhEXMT7PHhV2XyGzGU6rMrI+q1At2k/ehk3pvjah+x+4sR4IbuOR+1jKwFDcy8
cX+72fhBw+ektw1AxTyrgTOJm6SRrBuySSJlfO8MF3+t+dXZ/dcYVSezxCyFjDcrshPUjb1FrDIn
bfgZWtFt21NHxjD/rhV2cXLCkeEL4bfKWNQBhLZjzmXGga1rDbsiDM9MmF/oksqK8l0DZMUtvVsA
oTdFQV98zIZX1RXnogIWXilHpkbIz+vwV6jR5pYnYAYhD4N+s+lEjD+ztK91Yh/FhH7GklET6wD8
TIHd1c/RwPU1QeIki8JcpVHXK/0Nwbk3cWm+WWoEXAXXgwJGpBgmqtGNOAWNuavI9Vw3MEXQ2cfQ
rrsOhz3NR2QKuETrLLsGtuCSFVLShkWjiDBYVWQnlu6bmaAkw3zzJdyedJakOjZIfLN4DVbYXzJp
ILRrspOd0UdXqErt1ta6GxcqTJHWbz6F+UJx8PZ0GpiSptnkQ3QWVTfgodG0rR2BIjErGMuVhVuh
eEdDKPYmTQdo1op1Yb1PmRCsVS2A8Jq2RES6/A+8aQjPJvb8EZzmjVP71L+xPo4Ndmx8lpg6N75p
up/BXXzvCuPe9vLoISmMZ99naEduDxDW7w+dhT2VWVazt2TWbO4J9P56fjWr9lkLzfTU4y1HEDsm
GwgeJCFVLOVo+ZKqVsXqnZI+RFhiFrpVmqvUCLFOdFdWfuYqGLmaBN0wriovAoAYenQIXV+62q2t
MiB1F4j8wzaiRO3mVycZ0Ux7KNhV3zkmfGtHhb+UzuZ+NDpyPdX0qihw+irLvfa926CuAF4ae6BC
zJrGo0pTxuXSvzSU4c2uHcLKCJSywtBfT66b7WoreSX8XD/UGav4vFF/aW2NAi5V6C94BcQCg6aS
no2bVGurlyarNy3hRCML/3taxtJGZr/rBtyUoODa92YpKOPd0Jx2rcu62ebLX1QGqsgicm7DEeqW
jwm5qt07qMQsJmrjSdVhgzd1qi+U2paO0ivxv7ejzwXeSdVzI2AP5LHvUlw99gyvFOTbA40nFujl
iCHaH+lSeNGq9qIXK01pvli9TE7/HY6I30Ub5bsS0P1aq0wW1oG3aQRqjdpG0oFJAcHa9/a80/Ds
50SfnPW8v5egSruRcM0fz5s3Y3g2rMaq7fzSOuXsjihG/Hjq/KAKtAAgoXqaDznv6iGODhUQnolC
89KX1HoVtQ6IgoLLcr9tDGsPUe4SjxSS8v4rzJjMtqP6QsHjHO0bmCvwe9p90bRXs633BJYgF2+R
Mgn7xcLelJTTlxOPX5WBRUQgpG88A1Br/zUlJC8VBcGbTn/MwmXltQMCLeYKWBuAc5j6F7iiBDHd
qi61czFGiCh/TROtrjRlFOgs7VSV9op8yhwPnKEunRbteeOWGldO5HqJvOlGpHrzvSn13UXXV1AK
BOBh0aur+cH5JmzbbDP11mOVkKzb6dE7WjL7ALF41/UmqiioXOmAnmfQoffEhUdAK0SgFb0qave6
GBiuXejP83bJGv8AvgWe+G1haUT6xAjv6PkQ2EM1afTCUGKicynLgBqtZ8+pOYWbyUGaXuHpoXcQ
v00u4QCdEehHtTNwbckb/d/3bOp/TKUCfsSDzIEmu21P0wMIenyfyhDrxrgojvVLt6nBqfetHjyl
fXBskmzVRtoZX8UnApJHB5UaNBhLH8gdWPVJBoxVXesKEmMNTVg8nQ2tL6Ab6SeC1NeQAha6UFdR
0W2joWI9s0oJdPU5N1ikYDvRj35BI0lahjKTpb4T3c7ybfIAWttZt57yVmkBI4OTX6LB+1VKGHaD
roEpgmUxna19XInpLTFuRyeXyqrbIRBodKqLEtEfjih6qMpbiwiH2h9TfMTkSPUqEb5pk3o2KlpZ
oEU6anToF9S6pdig3ri5V61I9kl0f2eI/uLhOV0oJhOplPwa89htXBvqT6KUJ8xeZBeiiBKVxrhP
+pgfX5NggJ8SCxIVyDPqWFDTo034Mx3O4LxKHwpB4bIAq8gqyk0fxpGWNaLBZ03ptr4Ss74YDp5+
NZ0aBHvafvgu/ac6JtgUZj74xL2htvhDjPJ3Uo6EWygHd3Sbo96Kg2VTEXBzFj+DV1xKLvyLgVkL
GtE9/GI4S2VX7hsifAZyf5VWnKrMfwSwpK5UM0H55ICJKq+jmbvb2nwdff9eSYFYMjQdivhGWChV
26Z0lqEVWswbNVSk7TYjjnyBiYXQw+zZFy7IIgMFfBRSYQV1WZpbkTlSUsUqgAkHpz5o1LK+n2Tg
sAu6f1nbaABgMT4iFOc60tU4NarXkLKDO619VkyLrG4+gW4cWvwxKIHiz7jIXHyUzFgT8Gt6fzaT
9E2y1g5Gw8kpU7HMvty1dhgusxIjc+GHv8bREJeITIjMoN+cMIylrvccJ6gHfCEe4qhjKUNeh5n3
tGujZdymX73dPGsmcvJk+mxRCSORSmj56g5XBr/Hk3Of6jVgPRUIijmQNK5CcZDBLGZYwGQR+qIW
1lGNtimQgAxYAHLjRd6Ot11QKnutBaXX7JT2WYAYMEAN9KLaQyO9i3OYXaqjXXqUHcu0iqQlwPpd
Aywg63BdVPG1gJzFDP2c+o0GbGc0qKFc0HZ9VaAPgvjGAISAdqJEtEIiq5rbGBxtrmiW1SI2CU9e
5wevhJx9ajY0bBALMFiufgABinSpGcAAbqMEyUAIiLcKmIrYWnNfAW0wgTcQpHcf6NmqSTGbpclx
QmnY1A5GjXpvAn9IJAVClTyIQpIhoD29hqaHAHAyP/yYcHdsDNMyAygBP+0+AzARcqHQp+p3iSAI
9chtCojCcbTTIMkURf4xRcOHz0VBA1zhArBoRXkYAVqMcfkmAFxwnVo1knhRFtT+O424TLTXSyeZ
UMZEC/21lqwMD2gGibX36JdNUBr8uh7xy91Kxkvpw9popD+4l/wNAj/O7jDsvPFRSD5HMNLrllNV
v8x/t0qLF1yyPIB61AwBAsiHKWkfqJ0XGviPAgzIKHkgMSx+hr4N1bbbFEmNYn3qDGElFkHO4FdD
uwhmb/aYX4qp37dDcIvC+842mZRNVIoFZQ/gJDaQEnwrPX+Kch3a7NBYCBg98xxJrkkE4KSSpJN6
3FswQKn4ulSntdde9e5C0CiBG+lrh7mhKqkpfYVp0ZEklSIFt4Gzi3qI5KykkEGZ8EzFcCv/xQIc
i5d6iEO5IiR2uNElsEWSW0bJcEHQsQzpYmvUlIkVbSXrpYm9R33Qzr3NBri2dS25MLYkxFigYtzo
s5PkGJInMaNYyksapa8GcBmWVgA3p+SJZDRUm49Q9zReFl3nH1KbcuqXv5l8PBJJUKyDAcumJNlU
7k0lyTb96FFtV3QSLsDeUDtToIMOz7ACoPtJNo4CJIeKFMMknD1dY11kJyfaYxwLXqDBGcOIDnlE
MndCoX74QHi0JLyJeu0Dyw0Xea+6CTR4PWSXrQmg4VcpWT41UB9XLrdx+yBphPdjS/IPWb4Xvv09
RjugIpIOpAz4kgOTspH0bAWutRsZO5a2A1XItx4l42WwoA05oIElfajrfzPHfRLpvYVPbBON7srv
7WLFuZUufEkwou3EuBK5ygoMW8A8ciQECeIRi77fVm+TH9i7m2QY7wKZB5RKThL6LwZU0EmZZCg1
/SGWTCVLiMceyFImaUuT5C61WGLwxh3h9U+Eq7HQlmKEDBcPJVfmpQ3FJ9UlqheeE3AhFLgFTg6d
1iHp41TotNdJe0eI8zTSgllkCYpST14hq+YVW8i7bQDddftwbYPNP7kp89DUhf/FqVIvBkmeskBQ
DZJF1Ukqla7Dp8L0QrJDg/yFkEPaXhtbQGsjmBzQt+RbUeAOqLRhni9btMcRoltH8rAQEMnSK4ys
lkCMPnVA1IDPqgUcrQagVg1Ya1JHooHaT1G5MsV8GvnNBVcn9W4boFwmcK62Gp5Lw7t0ktqVgu+i
YmupuUB+U+Q7bHkAl8KIcZYBLQL+FQEBiyQNjGXe78meMDZ1rFklMWyU7LBWUsR6cGLU1729H31Q
tnf4CUEcI7UlN/RX8hUYskGSDaDJzMzhiwuTBBzbkqhp525hN6gLcdw9haZYFy0foAtVZwFJgRoS
2RxaVgQnBVcp0naIlpKSpkteWgU4rcJfumk175PpzWMwscptJgXo1ESgEdg1MAWfGRi2NnKYu3qR
DrATDZrvb1TJbMOl/6RJiptorgOBgIl/dALqSWPRX5UiNFaik4QA4WFsSR6JV6cYtWKyBPzVkcy4
TtLjUsmRQ0bL8kGy5dQSylwleXN02HDQN+/mZFfLoBMHx+/OuWTUkZjFPy4cKK81Gy7P48rqWafT
gzq4DbwMUHdqUoLd4JonGXiKpOE5Xvlu6rSTwOS14PJoW365pQobm3WTFuuLXssehz4ZN1GFTrgD
umcB38slha/QxstYNF85Nr2NAr/BpM6vlU9aS1/aliS/HqRfeRwk388F9Kfg9rfiq50lOjMT90s0
LvV/+nqSEKgQWoMbzaQFDeBSUgSzKiM0tMtsNGeS4ghrNwc6SEA684age8/FGC38du1JPmFrALCm
Y79uGueWBe1D6PfveuI6ixG4oZG77bZVjdc6c8at34pg2Q31W5NS39IIMcBMivgcpxmDk3a1aBRa
vloST8OVz1CSs1JGm24IQXhxTiZ0U9a6JDEyZS93jaQzwqZgCpq6u3JqDqOwBsIdJEXC/tWbKisY
B9aIgF8JNsRexQj+yTaLf1W0zJZ9Hj84KctmnUrAss4VruwUAXlnnY7ACrZKtBqATFqSNjlI7qQK
gNKTJEpSnJ/wF/lce6BU9pJXaUtypQBhKSTL0gJq6Uq6pQt7ns7LisIYe4c7WIfT2gmRGYSQF+cE
GMDYvu2CB5DwTEnRLCVPk5L7HZYTnyBPWJtlBXVTl/zNHhAnogImk9azD6DTHAAY+BFVQlfDvuHk
r0UA5EA8iVgAEC5gd+Hc1Y5GjSrRqTamLpjbPjgluuGOC8whm9ILl4dNRFvfBnzIL5nOk7GLHcVa
KIGp4jPpDJy8DDKlXY+MP9pXxOJvGUL8Cj1rUxcohIBq9Fm6T8bxFPZNv8vSKV2npr3vPYa4OK/3
zKVvC0GzJ+7Ds2LQbYjSYR8lHj26VN0HKRRVkKmfum2aCF6n5eA1/lYRoEljI9rkDVMEsx42bicK
BpgWCTtoVH50yksBXTaSmNmyXDVQZ1WJn1UliNaoQdLi3tYPXdrhvk7ICOoK/C1jO34A8ZjOKZhb
umdIqbM78DkkwSjO2RcJDDXAnTSS1kURJ6fcj+590TPxAM5CeZaqnSTr0qrdRaB2Y7qTi7YWd6xj
N0LSeLWYTi25q+kBdN2W6NpGz2+snMZCyTp7QS72Xd8F3rPfHqjhADEmecrGldzaW+Kx0WQzzJjg
gX3JCcYBAXIadDDmR66aneBKTTToYKJ1NQANqwCHC0kenkIYxCS+tEQs8O8CT2zBmGAIvSsde985
OeL7VsBIkTz32Ga+6QMMWPIqim3OJ/qffGdJFnIvqciapDcWZG8Xuk/TgYpPTz8ycLSPXAmaoyiV
awVkGZ3goyupy77kLxNIaoFjLiWXOSggNLMsOZLxaNI/oByCNGKfVAQg4rAHqJDdjICeDUl8prmz
UNvmJqsTWh3GsCBHtmN0qDBVdC28SBiefNPTekrCe8PNjWUl+dKpJE27kjltKcYjSb53XQiNWkgu
ddcZjxGg6kkSq02ajvtOw8lae/gCqPlv1CaDYJJPN6lyQd2XbznvzkaiXBAVoPwAjq1LSvYoednC
g4lngdCuQGm7LxT0ob1Bghv3hqRt94FlL3WPoUf9MvoOs1mTPiHanWtBdBwE9gwIAyUKIeQNt52k
ensJ3+RkDMxc3cxemzYhYnSjnzudcDlEzxtcbxXilmlHau9tJ9nhoaSIJ5InbhSQxVMQ49K1vmkk
dVwHP57VqXNREpI8YgsRFIhyC1R5JJnlYwm9nBxbChVnFag51UFWIpJzbuvLRBfughVFvjSJfKbz
YV7SDtexWDJc2Dsny7D401xWsLF0zaqVVHWG2yNCVm1ZNt2HLcnrlmSwG90L1/aS/iT+qgbofOzA
q80MyO0ZCHeSk/1u1dfhzlcA/QyS9A4vc+tJ9nvFNBYUvC+Z8JUBl4WeJaY/nd6oJ9nxWsIV20IK
WncUvi0bfX3l++PFyFFnxxAuhhL+VEKuyRKpyc50mt+BFlPmSn4jhHdXUkrtSpq9XUUH9N7oIvKN
E5ofI9lDnqUcdC1e+5KH70bdY1vE97FJ2TLsY5y//ePIX6N37dsYvbdWCw4YHcoamf4qtB00t3me
rotR5VTvoLEkWXzXGplNgPQJ5rLA4umtcr41lvvZfSLJ/qVk/HeS9t+C/dcl/18lCMAnEADZxKug
/b5oEi5EXtW8T3FIXhDg38lBvd3R7y6K3zSqnlAJcynn/ana4kEXT442nJvR9Tf+SLmu75Cj5wWc
lih9t0fcJzGBBh7BBr5MOBhk1sFA6EFnb0OZgVAQhjCO1cXzWhviQrhDWEOqGkXcZQ84fOsSppDI
VAXawcYiVUlaEEQuRA7ZCxkhDNWcxqDp92276+iq0ChUSSkmuIHGVL2hWMF3Q6aDWZDukDSYkTIG
T5OKBlGbEJBcp10XcliS6RA5MRGxzIsQBEeUGQkSCiOmNbCeLG2E60XWfNGKK1h9ILwKcppI1OnA
P6eHQDMO9kBnu6fZRUXTXNodJxyH5sogUy3qoy0zLhTCLhSZelEQf4G0i0WUTMTQ7bHdjoaBza6B
/mbp4B0I0FA17WkiUKOG8XxoiNioZdaGe3IfNJm+0QSYPovYpt4Z3NvGl53GzQ2pJbeBgAEEmMAf
wuEyTARpyBVXAxHcgMeDkXWCroORYsq6c9GCk3INQHuRG6iLSuaFVASHwGNQX2A53NVEihREiwQZ
GSOmTBvhqtY5dxYF1q0h00iQRlV0cphwFjKrxJapJQnxJZSZCAqViSaB5WJ1fU6aaYBVAP5EtaoP
ohOqQwaNXvjipi2NlgsDU8xCUPApa6Ve1y0c2MDahi0SyVEmrFREreRErvgye0WTKSwacSxpAKXH
j0hosYlqoXBADZvslpoMF5nlooakurQmMKIo6lVpkmdQl+kvMMmZYPfNqZDJMCERMdQuSywahMbI
9Bif/tJKJVBGyGQZiiPbwfIvCoAwCfsp+HHHl3G077XCN+5MAmq8nqSagciaiF7UbpApNiNWq0Lm
2uSgKDoa+wfN9c6KzL6BSPOoUSG0ZCpOIvNxYAFpB11G5sjsnFGm6OBYp3mIY6MgYKcyIeNpMnMn
yfCQoO9Kjp4aPWkymccnoqeRWT0gfgGm4H0baypkfkjqikz20WTGDwvhbmHJ3B90ICqXkrdUJgJl
MhuI3nu9LCPaQNwbGcPUm6bKgM/0GuaO9L2zKu2q4Ybusw9fpg+lxBBFxBFZxBK1JflEXor9pPbX
SeVtRNjfpZwKKGrbeqXMq19l5Ts2pvP2WalIP4qIQfIdeF9poVvbinFZLetfsIOYmHrY5U1ilPpW
Z6TsDn1RQtYFg8B1itUU0Uu9zGBKZBpTRizTIFecvyKZ1UTkwmsp05syytWQt2SeU3LIOKl3hmse
VJn5ZMj0p17mQGEQMZg+jcH0ZrAYBmi1tGVulFrIbJH2xdfraO0l7Wuj1z6BEHRNmCF/9TX5U4lM
ovJaMqkgrWD5yJkgC5lY5TgEhnK+TjLLykJIkqqkWyVQY5cBFDg+f0wbwjmWXGwcmYnVVeqzyux+
5eC5l0mMi0qWic0Cv60gVCub07Uacrbw72MBCMnecrg4dTKNa7TI5YoJ6Mp1K1vqMrOr1EnvqmWO
l4q8H0kn2V6BMb7XhH21MvVLJ/6rkDlgtkwES0uejnDlKZFpYT2xYULmh5kGOe2pU1w6taLGq08D
vt7+Qe0gMEA016CbG+yBHkUsGS2qPf75QcZ4hUdPZpOqMhJxvkc9BbHm/32fzuo9WXw/cQ42/T5M
yVRoaVchsWuaTGCbnzg/p6xshHbzNnV8Ytu+39Gf4yDn7WjOfZtf8Je738f/8wiQC5kd979+ij8f
8s87Mt6RdvfXPYHpyyAhPCRHuzY4P+RfPb/7nw8yv5uOJSIjz/Nf/59yjsebn1rNoXnz3T8Hn+9+
H2W+pzoyfq/jJN173VtgEyfqZk2xz7NB37caWCjNjcrDfA8TW/Hn3vc+0Mkgk7+3Y0RWVNX+/cz5
XiCv1N/7GjiPOITM3bz/zxHmR/+8+Pu9vl/34zAWsBBYnYG21Gzq6OtIaBrzhuD6/UEqXaEDMR/r
L3eLhnMVZDafZz54XsMz1wfrMcnmrFySnDaugFKmVJis5E0sDUyhvPmx73tzvpe3zslJcm/zY//8
+nnffJDvzYlZKGufvKXc8q/3+X7ej33zZjoHhX4/5/tY876/e4nXVhCwGnIQqYBsv1/w58+dt+eP
lYsynpY/DvPnSX932Pk1yeQR2S7KrV3YLTAqpmWaqXSsvth0fOC0lrz5sakOLRi0Hw/3ZJ5PZA55
suKiAkubX/R982OfWnQ+xBrgdd/v8ONtvl/7463+7nma5/OZvo+FvrA6gDKdd88vMMueHuCPg/7l
8R9vMm/+fFjxsnI3Ek/8t/+Cv/tcf3uY+Ynfn3V+zrwvREG27h34BRFWZHS+yAg1WmiLvG9pfWDh
rtuboO2jzZ/LRW88KRaMMeAwevk4Xw0KSniHMC6KPTlRDswyWX3IsAonCiVFlmy2ochBDPiCpr23
uA62dH/r44gM6WjJe1TrapMltl2uOy2xiJYuL3pC6Ux1swfVr9WdF8ZbEr4fKhFRciT8b+HkOW3E
BvWfsINN6XfXRivOFvwW2onMmZtsvBnL7peJD5koNQCjccvagz4sNcBKynVHAH7kjedkM28zTf3l
pcODVnpkq1WIIrKhQFxUWwtwxNFaJ0p1EyTnrKhIR8LjiHumDE82KqhzIPswhdHQBckumYYWgCa2
tSJUDUEAU2G66CU+3Na/LSuxH9SRbMh+Um9N19Z3U88ns1muDs4zUxOWNm2iIWFnoqO7uKeJ9mUm
Rg+8y1jq8z9dFaxVWOldTR0qHj0fZe1j12M6iBQU74vaT4+Gme7zsjyj0sXw3JivVV8dimIEMCC6
aG0xtjNDOYUBHSmowsGKFXuxavL9GIoTVQnWGDFlQEUFgBjEGv5+ugA+2RWbvuJ/Z7XGznfD8CGg
h0g+Cf57n6CZkoV54/4Pe+exIzmzbtdXEe5YPKAJMsgLnEn6rDTl7YQoS++DQfP0WvyvIEgjQXNN
CuhGV1dlJhn8zN5rT7eZHv86yRvj6+CdnTrrUR2cI2hD6yTn/1kYLlYNjZHd2dnWZozoKaVvaePX
Rv+lIQWkaVIRjLPr70PiQIxaHZTN+ttofUDOHu+0YJxed4PYUhu/UEuOu64xyS5U3Y9M7opoMY2i
tV0xCyqzvWNM04NtYHSFykBlTgyyDLOPTgcxsd4Im2qDAUHdx+3On61hL1S+89FobG3BC4/QNQIj
vB8X5z7ID/M8zmg+I6wA4An5oOudE+N+ZgeJmT7yTdYG3EvKprOPjT8VFvOmHS/LFWSnnrrk8fzL
CpsyuWM90IgPZcjwWtn9d1PY49rm9lsjAyQvbEIqF8fEFgkzFfRT8syaYiCsM1iJrhs3IDx3jsiM
/ZyZ6J3VxFKkYLeI8uU1TDLE/B5W0hLh1VSA3/f5WR5Ksk2pZr3uRz1hfXTR0Rm7IurC+8kCKNn4
X3VeCijQ0eekjZ3y4UsNFnWZ5VyYJ8SnuMTKFcQ/GJrhhYAc2lrj/BY0E159cbCMXxkAe7MTJzk6
llnANzDvZxXihp9y4LX6abLAHEDI7n2q78pg8pppGDlG9p01Vr+bGwpjBo/1zvBfIKcBxk2LEJdU
2S9hY8xCjOo8c0uvBzUwFLes22hkOlGwfe3NT7cRlD0YziGGP3ZZ84yYnownJpVeUL9bSl/ZoRGJ
QMh7rvRLZYZQpruUyXgIdQ0VPP2GNZorcrRC5FOsO1IZH1xBipJuLFCW4gXwVSOwreU5PVJXNOam
TEmr861oawK4tRwEl3k+vcLV+QyjpmVrXP2k89tsQzGUqEPNJGZ3b5MoFD9jhC9PZaIAg5+gg5ue
Dj7V2PsbxlXQP4CxVkuQbWj/kQ+xUab3ng7uFV3mK5CAM9RLMnIt2Mkm+js1i3S7UBhU3Z1D9CGM
pqZ9FseEP85lfJi+PL3XYf6Ulf2HRWbcxlTTnUiNzdDjGfSYJGKS4OwWLMLIHUMk1TNgbYdNxDWx
bqsedVz6qXmTVm2NEAabxZHk+JjkRra8ih4xNqnZJX6frjo59a4t3PAeNYraDiEEnGWF7I3FxilJ
8SgNJg55/jaADdxYQb4o4xlHdF3xWruWs3bVtMkBc26AP84brzUZyJAiBsFx3IJgePFS+16Py3D6
VXtsfZskw0qJICKxf0h8xn1qf3cNtm8GruvedMm1lQWOmZ5yrQiJMrYQ0vjwfgjZid4sVApjga5z
mKpHM22uTQfGBDZW3TPo7BhY2QO/cGzviLeDGa/sdjsaHnNNs75lb7VKKk9sHBnRt0bjsYJMyCdS
Zl69Qy/CeFQB3E+tY8tWXXYS81BekTbFYMuRx6bxPruk3hIGdQekr9gI8r9j0uFXUajUpidVfef5
ww3ItFXkLWADnrrb3knRtQPz2xA9xBzHUATuuOW4CR3j229Y8IV6JEbYYTMwoFGSkHXH9klYMyCW
QuwrYe/debhkcflcjuZOWDlC9Bh5yNTk74nLZWZUb4FZpTd6HcX+yq2bBzTAT3AaX6YFyyLa7gk8
yXc1eq92ha6G0XAB9MGLxgtgS5kxcLU6pKyW512qGhlN1bFJrVjKeKI7ZiEKlcTbDwkgjASl2jtb
+48gyp+8uj+PHvlL5oDANT90In/PRq6JVHU7u6c2cPQ5nhERwWPfmi1Dray27xJiA5yW+zNDTpsf
6LpRH+bs+pLBQ2JPqhT35sekxo+oYydIEtJz51eMCRI2vkX2Pcjk2WnGd1DDvylLWh05IMCTYy+K
J/arbOTM6qHGVdonBtvxzOKLEz+KGUFKNSd6C8ypB1Ex70UQfXZ+d4x6bDlMN7elXyD9UPK3Ex0J
2Txhga4jYSgF6ycTuYUhBsjpZrkJF4+QKu+zCMaMhTBiiylqP4Joei+6dBmQ+cdqZE2PSS1aG5Oo
VnHCs9mwT03e0y+HC5FL2odFR93UYbmqZXZS7rdZYDwyh7eeX+po1q9JnQGCmvKXoDVOnHyPSRsS
idBL3vroatWUCa69V+lwGKtw1x0gb+9A7rkcEkglEixXq4E14Uc8sRjsZX1N/EW9QNCY2U3eZgzO
WVU95j1AWJZCmFS4ewc//M1zQM3ZAIFpbF9RhZztQN31PuE5/XBfq+jDLZbYrIAxVDrk7zII0B9g
9lx3M0MtRzAbnrk2FvbVikPstWktwgXVCLLDPHNL7kU/zUeYj2FVXPEGoLbBDIRnhtulf/UUY7k5
90eAMtVtnjIgweXDuynQczoF3FEv/60X40qh8gHpNdlXDOIPbcxWBUGPxLWAxwDdeRnpE9ItIuj6
8AMbzIYj194R8bOTnb44bXBRVQ0TKkRLnyd4vlitOwa6AizURYY61Y+kQR6Ry5Df4U2WvI1S4iAo
UFltelsGqw4PO3MWNqvFI3pqUpYyxExoqFdu1yYPSm9V6KknHnBUkvfBjzn2/RkM8hrqh3vwQ/Vk
iIluLug/0PyupslIsMv2H20X7CLts9VICCALkMzlDGlatiJ5RV4csnluHoqwBk1gE7E+Y9eHILXI
QHBo/+gDApcU9TVP8F7X6MCpjSFw4euEmJMmZ4EfS0fDLWHdXC5N8mBx/Gy6nnstDDPWhM05Sqo/
2SWMxy3W5ZnzHHb+FcHJlzWiSplJxJ0sTEJhQhywLC99BN6VYjFiyKaD6EoJskpb92In2Qu19ovv
OfXahSSCTHf8ZirFssXX49UPeNR40wbU5mdUJzzNvXsjShmPew3S7Ya7YyDhgdmtqwu2TURcrYRP
DeblRANGyZ/eBUKd3MpqV+zdjZU1Ds9uNWwtG0j4VBg8WyV9sNffYUNl2Wtkdw6zcXauX4zEyj1r
ttummdlizrHeo8t1QIduLL98RkH0RafcrN2MzO7YYuMvuWiMPzu0P5MqO4Ye28EkVqdaXIvahBUV
IybOCwrR2QVh1WX+OsCUk87upe2Dp8Lof1ntOIE4J2O4RfJOpgYCS6xGW6WjBYEnEJE072Ob3vTl
/DA7DGd0/dEIA7VqgGgMhsxzLZCMjnX47BPUsGrMiLoTUz5aWQzgPloOE4QA4hTWK/OBTIBVUrqf
aV/EKz1MAMQ8eyec6ck2MS+l3IEx73AmkmiRnP26CEo2OUAZesTY8lCCjB/w6tj7POeSu7QohmZb
WLxPYiCueCwugORxxnk+OYNTd+ky99WAMSCwkSFX1W92dzKsnWeOrAFc41FU5BQI2jEOqQpjoI8P
dHrxF+/uEMJkzzjYDOcEE+pdx86X7RnTLrT1I3zq7aQsoFhRDraxpSJ0A67+ypiCLYUJ3MA4o6By
eFgg6asy589hXbHyxv6XpfY/5ybZCa69nmzzPkFdv4obuckCdvdGwFUiXfvT9f3fhP0SVsHq6NjD
QU92wObBemjcAOmUFSAqhj9mZkQg8w3bJAHhiwDrQFA6i3F7WluIIqWlfeqAtF5bARIexB0Azppj
G6qTgUAR3A3Qrrx+TnMiKE3vRrfAmyrq50EF7OAtuyGRcrH8pZtV1c1XRgFvtfiZkCTVBVmeLKzw
iXX9vSyHd9kN30mhDjNLbc+2PtB3whB0hozwxWYVji22vnlgIcDFU4tHncn7nmXoakqLi8axZLCj
XFVp8J666E/QPz2F6qEXJotQWnd4vUCJTei9LJUuuSvOwmLzSdr91ptHjBqmvK3pOjRgCSJhzLtA
DM+2Np7NoC93UTw94HDTG9AG9wWpPVqnIYjL+c0PHnxm7YhMCpLV2COvlUopsCkwPYkvKbWJHhzc
G2RjK932eyVj9EO4nvPnBgfojQlkj2ty3daxsx1Ti05MI3jDb0AAju0xeb7pIkyXVofPL0rmbdDj
PSUMYGjMNyPPbyCU2vtwnPbVGO4qnWN6aWSPpEp9xw1cT3J8qS/whFNgLEEbVJV0X8OtmR2ppN2j
sShPdBKgkNEeP4YYjjwA9esEb2XjoMHz059Jxm+xirfwTsnz0L2zTgMb0dX0SvRzvg1tUk1sf1Vq
CG8drhYvZbUn+resZMMesu3chCmfWuC1aGGCAbejhYVTHvhn6SK+8rLnceTp7VYIWmuAfGvtqXXg
dzW4v75EJBTciOqnDmVEfmx9VVG8czI3wfQ6nurMhvcawtZNe5o29MiN+k6G6TlDxQZDNQhWDXc8
mCR4Wk7ArTQMBNRPuwDS9EQyClpPBe8si1iFViHQq3Arcl0DpvVYDITMQpLkpwrzsynRNNGCubT1
bk0OHklxY0UIO3X2qq3sn8HB1JE/A5Yu9wjfPiRqFjkDnpuC4pg59U/FDmgnq/wnzbH6DnrYNVAP
5wihasOXJXGCaMf5to2DgwQC239wKxJRUX4mdrizXf0HkuUaBvi8Es4oS7bbQsuXwBpPU2ug5Gjo
4iuCOHQr0JWx/ZNsr7LA3hvLKDyup3OO6HKbJ2W/SxAweiybCZQaXrhHUYOQ/bsch962JS+G71tB
HYw2UNCOVm4+40E1NgnbvxfyjEP0xeG9in+C8bXxnVf0M0+y6Kk2oa646CzWXRgmK0QdKJLQUkq6
BQpe7k00u1Wzb1pv57ybpKI0lvMyFr3BG9o+VLx5DAWdeyPPpo0SzpuG+2FFgCRntFp8MkF0xkLw
FM3ewVp0byKKO0phQlQQjPj0sJgU8Xf1TsEcDtejtu+COLqvfzl4Q1ibQ+Ocx1jf54JOzWvht6cD
+DhhvsWgqVeTXV3dfHga0SmQUJvcpUAUnQAdmc9OVrCG3dAEwkOm8JycR+sTKfWnxLncmVyYmfsi
Y+/R9mDcRsklJtI1U1hQSAbpWu6WCOu0Dx/fMd965X4ZEkkIr+uIqWqHG3cJb+f5D2qeIANbH5v+
mjXepeMACATBMK2y3sOlefWN6DwTpd1Y1TmzvZnBXfddN+OiFXjJ+wYtQ4xcawCoY5ouYpGQq4Uq
pi+r4DCbuKlcNshVqL5Koe9rEnjhA7j0NP2jJPAYkUW3ZklBTbWES7Kx5BczjI0o0l8KAGJmTVut
RFp9Ez97SN3spsVbbGbuT+y3zKnatt6I3Ip2Y7K3p/qaedmSX54faz3iJzEBW1buZ2Z1N63NJjZw
iWnJ8N+myvmKw/K+Tdwtv8KJBEcJDaGbh3NpQL/JPKQbCfiLwXkIlYE7I/ybS+PJXjxrOHaejOxD
o3FwZ5uABLOm5rLRdhb1xlHWt+zV0Q6SR4g4hCmX2Y8Klzc7zj8mS78CNuYIc3AadxWvORmuUzZc
qjR5xELxSQnxaS4yZ1npnVtPH30dDSvf5EFuFAFxwDNZVLMtkTf3/0wqx/3IkblxJkazZmLfoFpn
mhB/EBiVLDvVc5FHJ1TQDxC7xUqaxvscDWezCW7ioLzYHOFAUfaqqpAYDDaqGrVNhuQtyVux/mvc
+tt18q+wronhsKv7wmhWSNg4XDzcMSHmD9BjczlsQ2yvHhO9PLPqk5MXj4ghV6VEQ1KifpkGLEyx
Fb6mKapYt4f8ApOQ4D3hsKZGTG9U0d5rStDQazWP6UrKJNvNkTzlVfnpieYD6fitLkJ/m3Cdcoe8
4naQW6PfBGV1SXo/2tttupYDmRjSKNdOOl8NYlnLXBN27Dpbt4f0wyPP2Lo5uZzcXago9cHVKMwX
PfXoY7FbXlTtBA8jub4LpomunIqOq7i8OPkLBJlNnFd3bazeYo32dbkE56khHpvyaBd5XCjM8q/Y
/fZMxN9Cqa5Mbm/DLjTpEgiKyIkId9P6lIviUcX2ezF6JKuomLJ2qPc+SYexgHSuy+QR9QLPYZOh
DMPj+kA39gj2961W6Tfd79PgK3WU+EGccl6CAvI3tz63dfhOedAf45gSJWRQfzZ8sW3RUa0R22eg
mOxDawjGeinou9RuonMxGedK1saVXvN1LJjtzr3ctTWkM5QWS5AaQhwMNUzGRZ4dyvZSVgYLAv4D
GFbGN33vaur1k0hC/zDOxrWmKyeOLGOI6Uc3OhloGglqdKbOWNcpovsa6vHUFdaNkaNlbmZg41Em
adT82NwXobWfpqA5ukTCI50I/DUOsOLBmDo0NZA59v/88b/+LiwOKfflEhEjc/IM27K2eVYplza+
qPZ5TBRJOb75Irmw+Ol3nsRT1QTTsZJFhuNgia+1VhYG6pV0euPA69nNFoVqL0ImffDqaW1e5rzt
9poKvR14humWAWSiHuux+uwVCKjE4+kzE8klLB3sZfgnJUktU85qqGFuPHeNRi6JiqDDm2L0k8LC
RGnvDdYvbmBuGirsIgy/nFSAzfEYoUNVEgEWecI8eE0ex5IP9m9YSrbYQLTpH2Qov+PAxvwC1n7i
EA778OjMyRlMPejVwH4NsmuPFAGP8KVZflyybGAcj5zLIf4YAv/FFxAx/PJAsiQy9Sk9z6b3UNS3
dQqGAWXNYxnhcMfIdGxrwUhT3uJhXLXS/2lHoMgiguTl5vcERi50x4Kx4dieBOBmXBDOEhhfTtve
VDe9RvfYRM24qiYkawjduK2dY6nFb0BE2M6En4JOvMliJqFeuGSY1x1XliNX9oTxDoTUbZvqN9jI
lENjiq3RKf6GZO4uKlP7iPG26dIpO+TU814AYcFVtQ1i8y2Z5CWI/lBBpSezXbwINJx14pccj+lj
MbyEDrYU7dOjxRHy2Arr96gqVMIVyowgpXeWyPJgyOzTxLRes4DTOlNA6jJGLNCg3L1FwEnP9MXT
4kqP/eSZxWtX+PnWAA280RYIisiAFebb+2SRwqUoMvkQI5p28yCYHDKkQqfJ2BPj75yzK8HSXJNM
MxvedXSzbI8yiO+yTw67sJ3pe58zhsRiYFQZapYrOuK7uoXxpkZ6OMOBsFTmhGt7nrUNZ/1k5RWF
qtPgLIb0s3IYWLn1T5Y2d21QDod8WtxFOZ4RWxxVoQgqjVhMdTPDJymzz54hH0+bysBsysQsr+Jj
lOqlgLbfXQ//K9PKaM+/bu/MAs3SYCNvW1ZP4UfDhAXjkkHtqs4YBzANYqiMcmh6FCP3IZgXIHMM
O3vTCPb6qsnTWtdFT3xK6bbU/Kw9PD34x75h4pfM/cC+jAsmIKAeBge5NZR3q7HN+vumYAnUuR0f
zVARoZheIheuAijy85gjRx4Ya1JLEUShsdDQTe3jRoAdIHv2oli74yjlEJO2xGOTXEph3ga1cPbC
7JudnsgraVIMGlm5jW0iJOeIh0MUie40MG/PfCwNaTa+eCU+UFM9szXj8y9nYHNMZMOEZK+8YqxO
31pgfPVOraN3pem066Epk7OS7E+blqF97YzGqeUqhgEGLFAh96SBeAsCYlTdpf6slHua9dHNOEnz
BFQ3qQMHPGcpR1g13Yhu2Qm1prHqrQLflsyI6ha5u1rA4eQoclkYg7BP7BsLxY1Gm+W5L0WObUxa
ZUio9rq0oUS4Q41vllu0q0nx88LbfORHZBO3sJO3pM4K4aCia874a1+Vx3sbWsqDspehoeG23xTj
S+vxihuXH2lnGMzGCGJzx0rG8/WrG7gWUvDi7DOUPEXVvckIhSuKRTefyjbOOiiPIBG2IT/bqqed
03CEWkuVJdn1bD3SENZppA+Cxn1lGoWxtXtR7lkWQ3kudwEyzDjW/Lzm0/SEeigIIdTp9AqO4Vxr
qaEmpBV6SqwVpKBhgwcgMCYz/8j4EwUhX64bfdUOgYXSJ12GHSqDw8AOWgAWjM29+sdWOW/RlN7p
xanrh/5LHmv/gE+JdBOS+VYKDerGbppDX57akivZDXFNcSNBZqkvYiLerBpLUhtsnJ2UFS7XnKit
H+L1Pk37T4/zT1829wFRBa7b3M2dR9JZgrG8Cz/R7vHdwvYwdD+FkKU2Y82RmVPxeMagrwM7Zg//
VBrrbRcb70ErfKQKrbnmvENSIAxJKIT/HWeCnQ5rLzD5VDr0OaSyULHS1+7tirOyGKdsw2P7mDrh
dONhxVkltD6i7Clmo2rckfO4z+vkURm5uWv9O1sYFIbm9KJHAFWdyVR4bJ+VZiPiDfjuorIDA0RM
qjfmM799dIk79Q4bvesAmOvkzqfbpwnmqaj1+Cps2oEev9oqDgxq9kNbufFtBNLbqBzWBtQqQ4ee
t9LvwCPQdIeXrM80aRM/g89Av04ZwevIeFIMBQh4C1aRXXoMP5xnkj6Ytuaq2KIF+TRo3dtYTpDD
EnEs0vSeOOeFlg/dRs41sZMB82tL0/NBjWP4X5e/pjN8KSKR94U3HCzOnn1WVrA+8y8c5SHfi7nE
8OmMbdk+8IpSrip8RW3t5vvYAeMJfzwz0kNhwhZqQ+eu6YL0pkKXvHYa+Eh4AaeaTBOcvHDy8drE
ahiuNdYs0SJkGUFnxf3nNFW3PGFTqmDCPusqgYlaogOpd1NadWTr0ndgwarvzLn+STu0ICpOH20z
CNdxw+g1rlwIfQ2DEwx0/W3prZPC+GbWPnwY0YHtKzJ2Q1x1x5ptHstvKeGDSkFr1HbXZnHmEEw5
7yOodrfJ8sVl+lYYAezy5U/4VL61y+RhySXgUeA/AS4YDwUC8VWGBIIBUbbzjQCyYKunTd1wDoe1
9ZT2Scp1YL52dTxsLNuW68g5+B6eMTEHr0RfAJVpmWlXXTFs25BGphhmaqFVO1bNsRm7Jy3reW9j
QNpqYEpjJiJ2x2znYIE0e24eXMQ+FiXl4/212MRRwnHGeqjs6byyauu0XX/Vtf+Ql7yh5Yxftbba
qwoUAYEJSEq+HwG8oVhvNEN624YTQ37GjDgKv4begkkqWcunvfXieI1E3fFRN2W4j0cM1hXoslbe
FmzEiDsVyIlRzoe1sdOsWK3c6DYV0LIU01boaazh5J63/QjgvAEeFl6Bkl0ij16FtgwdbA0v1iAK
oLLQQwc1SX/J+MuRC4xN+neW0943fcYYxoPEMbH/FDyXolzRCeDNDPVdGuIaT1xHb1RZEMKag39r
LP9PuhrvoXoZFUozQZLeWk4obDus+I4z/4iR0DsHOmv6Jz0u0LnIvxvw8Qw/FbWfgeq/nCKS1+vn
NkNMobi47O5pzLpT0KLwwae5RWf+bGVwDYh8/ha6xSfvWKDlAtshBEySCl6vcvYvWx15xwDJz02d
js/WjIUvIvrEzSveACl+4Abse/IWcIrkgNf9dDOk+ROECPamEic/MnLkdNOtdtgeuCJ8j+9QoHCq
rMNh3va22hi6vQAey/fIMo6TDm/rjgWxZBaRWcRfMNNLOf6n16J0f9t5vAjwBlSppKHEJwzJ5Yqr
00AQ1O0ygU8rW6oz9ii3Xhpj6c46DJvaOTSuOloQk/pifDSm2br0aIHs2uUxkBzgUrgU786vnTng
jGFFGJWamXNlPAx432xSsxtET60fnxS7NGZun7ZQ6oz+k9Pen3aGUsGmg6MciAWHn9znxJevI876
imhxYR09nfMoB5C8za2atOMEa92IXck2fiO3/8xE9qUgKnP12/uh4XMRybCGiZPtvLkDV8sQMk2L
rWGkbNAc/Hx2BRJE4GJjwsDG1uVt1miWET5xwt6kKn3m83+QX20NkCliXsCYlqF/F5j4Dmmr3Oh3
7MaHzpa/da5e/al7ZAsBhTQ1CJWXir0z7rImpB0Q1qLeYY9q4Ln2BHgjMw78FVmKDS0/qT/IjpxT
3VhfVjiAWSrRiS3brFKRIkGnBiysrI969E6aMC7yhSV3UIl6r+DgDj3jzemTv9bGiQ3LeiSiA1lb
iHu+/S1l90pINNPosrptBLl2PDk500myDQ6F0JcRoATe2YHlybb3EyR1JumXEYVqU8t86y42Fw6f
H2n/stD0t/EcXEYkaZvSEt95Ed1jFo5vYAjdjO78j6H8UgMIo3Avzh6gwKwkultNrrlFNke2KoOf
vvT21jBG507VzS7qmgd8YFvTJdemzsRNS1MaqYbI5x70QBE0ihMeI1n6G0Ncw7Sgjk5p8LrBKQqP
KQ7lLU2YF22NacACEQcnJhvrsSuX52BCorssn+K6vXNIpBmBOvBrJJsBH+3GZ1q+bpn5eQBzVw3r
8nUywdCTTnZOveY+gnW7sseajdXIEmMkggbl1J5EJAAl9a2aTQtqs97hmgCvllGU1d2hKkF99MyE
kxLyjhrLrR/PlwR+9ZrkmXJr1uom8tMjUcQI1VEcWQAYt/BrXhOaxXzE76I7SgAVwYGj6AcA8ROx
0GtSwApBZCQbY7I/PdXcClMdCgKDt8qi3s0V7hDqaoPIzQrW9nCnIuerFqfI4dQck0GyDvsL0DhU
woVYqYNfOalPhl+i8V/YoOzHMmJXkp0cmtI4oowYI/tWpuMtkdW3yUCQdm8d6ygvdhbjAa/w7kYb
MxzjqXZfNyZZbw5os9Z+7UZ4Nw0DU7cAs6J0ug5K71rOzmPopA+CM2XnE5+XtfM+qEm65Eku/HTd
VyzIyEXZpinTSCxwKRYJuxmdDTJK/uRHFDs1upglZd5UxTGpQFVrEiOVoiph2BiUIxIAIz+Lsf0J
U/2TdewqiKKymoe86XtumgkrTPWG7v4nGd3fXldb4tY2jpnXe9MY2ZcRrWY1dO1e/MVIloU9BjKG
Z8atU80E9smXVI4Hk7xbTJnNxlD2OSFgCrwsGp2eB6Lb4bU9/6Gl3jZmzQOja9c6EDu34QlrDl9I
1u/y7Es4C+AgOzLUvccSZvP5Va9zGGxa0AdYnaznoGpRIwXvcY/rnE3n2QCTsEJo1yOcHc9u4T/i
tWLAXfjPZqvPfVjd/oPy//+pB/+31APX8cQ/b9X3+J/Rb7X5VJ//7bdUiZqunwV5CS9JG3H7fv4f
wQf/9U3/M/hAuv+yhcdf2S7jExLB7P8VfOA7//KoNqUIpOv6buD8b8EHwb+490giYDLqebZlkkbQ
0eTG//4Px/sX/5vjm9KTvm3b3v9T8IH9z0+pq3yKqvL48+//4Lfi5ztS8n/yaxCmwAuuvz8fkjLq
/v0f1n/HkVpRlUTWQc3NvRcwXxNZmW7lmcwkOEUR8ib2unvZNPt8lie1CAc0hMeCtQjOWkzkUzr0
NwNRXvitr5WG/GiPdBQjSeNV3ZL3kgEvwPeHuQ9xF/YpVKzPs0UPBmhlEwQxvBloK6QZbnJSKUNr
fJAJusfev2nM7tGzn2efVWxHaUdle8ktzOoyvmZ/89y+1uHImLo2d05gwdiNxo+hu0teWhcIVEt2
K5qolbTrj7SLvsakx2EYY7qqvYfE9s5+11kbZCr0zcfpL+najZAekMOuBBAjpZ4ORE+s0e2SNG1G
+BZt1E5h6d1WpbRvukpQ0st+k0GSzklfWKQogiAsITiBJQ/RqIbJEUzzBs3snywQaRR8c9Oymead
HjYTDX465iEaovShNV/y4MdxgydK0kuaBM/MiNkr2qO6yTvMGHx8D0mo2x2RBoxTly+FuyqMlA2Y
C3ekLbCYVUjJVkIZ5D7EM6Jfs+SBg2N6EY+HAgXYjcfcdNPS07+lxhDt5jTZqzkU6yzh97cdh5Um
lz1lQ/NGOkUv8vI04WUeA1mf68Q75Q0v+58YZXsemHqI5M7uOdzcsAQs4ZJqZ8U62pVBdHAIELgt
TPVTD7qncUiJGEvC4GUSk4VckacIaYU2lcPKHgqLHUsIa2OOEFuyvgKvfI99wab9Y/kLlPJWT22I
ljTvgCv0apcFdxNA+ZveQFsyO7PAYv1MLLi6CSIMjqQT8auI6KQJn7CYmg/0VmR2t6PB92mivBcq
GQ9TLv4PPKdo7NtsgFhgv5C7HaNfAeyajG1wHL1DwrhgDUGdhGwWNVOa/7pD8DTA1Rmi6mf2jS+k
j9VuQE+8NcPJX7Vim+aEXnakPpWusy/98oworsXlXUIviv0b3zYZCnbupuBlwWvI2Ohazi6LEBcY
aG54GPkICkV1BPpwwo9B3lmbW+vKKx7rOe120Fi+xtEetv+EVAW9PkeeJidyudXcUQwbgIZMlJb8
pn++tAUy7tmg8bOxatwY0WRvItaisMHgPKrli2C3DKbIPTAuKG9GJKdt8C5MQM4t8h/0caJQ35nv
7yOFUDFtMQt1wpebomWgXLYgYhB5/hVJ2v/XJZt0KJUqrMdQq35yWby2hYk1PN9iSe62I0RheJDS
PA7hAsSVHY99voRGfkymedi7S9JRt6QaZStjxjw3FmG1kYbnrtPYMOhR2BAHRMfTE1tsF5tLWrTE
hKpDCnYfjpfbbVPtzTf/WBxCjC7boUT9UyUwJCqzu297D+lb6l19LyXZPHOvTeMaey/IN0ad3smm
ZVbixh3Cdkg7UTSAoQA5Yotkm5PQe1RVsFORqY6T19/GaQAgzgZppWvqj2kozG0+UMcBwD3InjR2
rxP0vwJnVKp9Z9dqEx0a8Ww0tlSbPViCxYoRJu5jEsUDvTTet9JETerAggub0djGQ/zpx12/6/hH
lgSC2hbZdBiSZv0/+DqP5caVLYv+Sv8AIuASZiqCnhRFymuCkMokvM+E+fperJ68jo7oieKWuSoK
JvPkOXuvvfw283A62Pcv8YLxYbzl4zDAUTCdBwuGEuZnMOjBYyN9Lq1XrbBFl/sJz2Y/+TMSAR6U
1rAKAgRQDinVHDAwy61vcLg1qu+xpOlDEumThG1O+AwxZF3V/9B1TkFu+DPtSlvwLLVXwfEiMnzu
EgJw/0AZzTHLzuYbw5gTRMEkEjQpt4BPpdc9uXbgPAYo/YvCX/Bxrj0e3k0wQVZZGvnSJVO1LYj7
fYjH0WdFCKJsnBm7kfTpJSC7bAG+gAiNtQerDQLSXB8BYKR3jvsmmfGF3zeiqXPPvaSenGU1nqYp
f66QOm8J+b7mjE0eJwsZcYeoV1pd9zZ3NesWcK5/v0I1kW1wBS+Mxt/HyrbgpfXu4yLSbtUWhtzW
gGl2lPpyBVufqx6Dz5ahaUT2PaTbau0/g04OZVd313tEi+umKx0My7dN9lnS5Q0KOwd7w9hBC2pD
551L+xAwZzvOZjORKjBATs2Hs0pSZ1MttkIG0NCiJSh3woZgSQ65I8dZCeOBJDTGsKgKOSMPPHVT
DBbYNe7oTIQ/PWoFYHaej83E65HN3xkPzD+eZPLjxos41u1dygEydg1i56lbloAlv0157KiXSRMq
zvVEZzkmgMedYPTnVrAXAhKljZ7urtw6dcQ5bfEn1FE15e/94JonQK3QopgunOoh03QD+jwKGGlG
BlaTdUwkCrpfJMp2n715M6OJzMFKMwIPObCnYyym8Y8aMXn3UCGfpKKT2qRQoPJm9HYToNHDUNON
mXQ4PAtoDnEBu6ZqLjCv6j1DKw9hia1XeUKmWGxhgy2L35XDLoL0buG8FhzH1FV7qwxfmFGau5GK
jHVCEWscWGJXGLjYLbzcZ5PvFf37Ay5htfYbtWVRYsqd5k9Jaj9li9LPlcO5tu7lTRkxptCMWhJK
dXVu6L3SEMxuhTLTDRFwL5IpomE4b/GQx1+94Eicghw5dxa94ywnH2g5WL6rD8G0qAgJLlQvPx2+
Gd8W5mgckqUv1w6j423GUYpEjEJhe2fIZXbZkUBDdMW68abbCAbb942nbKzDqzsGyCV12x3pYTmS
w5ZmWDv5DgfWmbu6qI4yzgp3jOdfarq/nNdh6wdz8W2o8OYYXnnJEacpodELBz6hF80JmYtDYz22
D8qfzv6gPZJEOerU0r0siBU36FDU5Mh94AK9BhaBFcGjLmvi8VMtgXyy4N9UdhuuBcGRFanoVayd
Z27RYUm8E9XpwPi8YfhiGR86Lelkh1X5CleC9N5sK/OsO8VjjmFo6hcmpc/J0hn4QkZUSDH2F7xW
9dHu3WdhIm9My864JOacnA2PpTX4mispnygiTIDJ9HYVUZBZRsO9ycnMaAxfveq7okh1GTbqPlWv
KsgFayZak2VpkYHxts1B3b6W1sfCmGInR25PDTos6fyzVQsaO4Q+YQfxXSxizErRAS3PA0HkJ/wG
+XYwa/s9tbeBo7xjODDOtvxJnBoSTozQZvNVQ3nKAAqTN2Qcmh5anEYvtaGvRtIhSmY07EmzbdzU
OY06IUIBob85ke7s4Ax8bXm+VmEo5nXiye+Ow8glzUa0grTyd5mkI9Y7I9OnOq336Drw1enuEmZ4
R5aQpnkC379FXXDOiV46JJusM4pjk0E2t5vMf2VW/sXS9+A06fCaTsPGYcbEj84TRxXGGHCSLb9M
i5Pflr+yrDaAmdOnWDIlPvCt5fKLCZumuaBxNvUmgNrOxYPMDnmZlXMLZzqzLPhIZeBMRY1IvI1I
m2FL3dxtjR5Fw7xI9yDv/gsDSf3Oom0VLTnTR7ufree64dvlFXY6FIjvQ8+8zJR+80rmFR+M4M/f
QmPKpFP+2i0g7BBWGJPfvVboy5ggTazq7dJ8knYNXNoy5BGvjQ1MyrOZYNc/ftnpgwTnjq+4EkBj
2ldED4C0k59s7C6iLiPYAvUjCl4viueGZn2K8oaMBciNBSrCaeCgk3nqLSlzcx+DE4qEaMixWMyt
x2rHMoXSKoYrgEroT196JinBPsVTwnZO5wCbjsfTwXU1DHj0pCTE+7h7n1FsnVwpOcqBYN8wnHb2
opxd6LoM9rKEMW645JEsK6wKyg8+kjI+poUnrvOs0Y0EZPfWPQleYQnZwm+nxzrMvvku8ZEA3gBb
BLo0ZP/2xUlA46ThiIBpgm4VT9YHU1uyBeRNTqCMF6Cfu7pMcA6YZr+3LK57Jt11w+T4ieEEY3Ey
mPBLYMEzIU9sisS3tqIY/k5OnTznOaMi1APvVafHCExdscchiMBOuvtlcc6kdwyQA10eYxE+IBGM
nzQR2yoRgjfH+Fs1Trb3SEkGmCMzOCNVmXc7JkTLhgeNAK/BQL8iR3cXzM2uiXvjbBPmk7F99iz2
dL6w4GQBEid0Q8UxScs26rmiKeSQM9XXhfYgJyM7dx867EVsEoRhqjrdV0L8JONibfoMpaYZkoSp
ZO9vU42rxFBlfZ4K75qq4WUMm3xH5QssWjcYPzx5atomiAbbrvnO2E86Ge76he/st85fEdM1a22z
i0K3yi4sN9QbjdXfugwNxczoeFVmAyC4EMsFvqYYTq/fRL4sNcbgNoy8WD5OZaAe409aEChEwr6D
Au0h6JtMRA0lw/Nh9q9pbww7srP9B5hPOLw9JhauzjFDFedFoNphZ0KrpxBVxIn/MTvJtuz84rWK
zYuBz7wqkxJPWKu4P4jlF4KIQ+5axlwzGgSJyPVYQSHP76H2ZNAdKgh6htS86iNb/lhCpF2Ah6h8
4SJDPTYytBKGz4NJ1nVaMQRwmuHPotz2CMSdT195350E5TO65DL7hKUcjAXWFSSVED5QRoY4Soyu
99QV6MmnldDIZ/wrqfpQ/Fi1W2yNjOR2PesEjiBmN0LDd/MdsRKgx9wJE0lXO5dPKcPydYNG+R7/
MBwahtHDHNZHQag7jW1Q7sKiR9fm48mPxwumZSz9S3gNi0ydNTnjRnkTjkqevQDta+taT6Yhl0Oj
65vR1diQQkmWD0K3MwbIU5lR6CUuZuPECy+JwEVBoBphT+l2Hlz3aPi/zXqYjzYa/Qc/a7mXRXsw
6+dR9c4h1/xRbMu18gq5L/E97QMbSHhrw7SXhreZeyd+celW4pmu19PSfA1lzxNkPVWdn3xqjN3E
g2ymxH7sNeRaq+6qR+br2coxu3ITCmQauIPICoeKyopZTjtCDvB+S3Wd/J6nd8zMHcRlBjiIZeGV
wRXqFOJltBy6DoZjljqRVVsUiEH/MoczGoSBAZkHRjkydWKvbZS56wrK0WZwsB4yOsoGkX2xVds4
Uypm+2rEMy8RDvZuxICn2yOKe0UJRHt5rulS2/AHUZbYB++VhKRpqqlcWtImppBwLFCzHpC35A2s
I2VNwftkc703bAEPzQ+evumK970kgkj/toAeJHR4QaCLnTOSbzKn7p/WDP+IYrLhFpS/kNZ3exy2
G9QP3pnDMIMJD9c0Qm77zXH3iRUChQ4r4ouQHC7hQvFqNcg01MEG8noe0NZy0mYmoCyYCowBGlS1
/TNX4sNlXryv0yOlYHKtlh3uTSpE2yw+kuGxtav5PZawpXnnnGhu3fJWOqBrajnviWs5aa3ecLIX
awt9HjkiNeNuA4sKGSQPXWdViHaC4FpjoGOAuZeiH37xJVqafJUzCHpOMgehot4YY0L963c88XrE
kmEzPqNcuqRpb2MJn1MAbZB5SJ3PXa7ojC8cy1f36QHze0C2Idd325TEpXUjIPJ50pSeyPLjrfqY
8TNyfFebsbOaiN/L1jTa+pVRAU00Nkz8RtSWpCvJoWF1GzB6gKDfJbDxViXNlQh3P6xHzHcwSFEv
0MAPV9r6bpeyXj/Z/vSuRxRl/lSzFSq726nFXHHL50c1Bu4TS794KkoP1mXBRump5hr3dYDRDZ2x
bQRUZKBeW+Sln3ai9xyoii8InGv37nhQaQsGMXRSKvUej8LUwrdpE4drSyemn+ADWyb9l4AfK/KS
+DeJ2sVq6bxy5XYznVTyd/Y6G64Vip2n3nAATQaQuyaHtocZ9mq3ZPzQXmqY0STmnrLGSnYdjxwG
I6bWBFY5zZ9Scuq3IBtbbk/oPA3WJ1eqcTsW3cDuj4IOhLE4hx4hrj5+9vUQ2N/FwlClleeiQi04
s6ErwaocALXz7LIG/hGfUqy2xyyoyDVR5YuAWOCYXrpRyn1Ox6BmcGYfu1QhoRIvdYuotzxMOde/
TW76/iXxqq8Wm/NVlDygnPo80lGLcRpA+aPUVL11CY3IV4c+Iy9xarFlyiRfAZ882+RclIjMGcFb
pD/exTPAjCPbC1H6dw0yCoMnDAj5j6HxPIbtuwVcuVXzN+jgr06qbRcLJI9ddelG/MANsTpLODDP
0c4rV1mjZVMXYTefU+zuGPdsC2bPC/sgdQ7gjSpwIJnA2HLyH7Sj7J2vYKqfmiB58ezReSDCg+6z
9Pq/burh56qTdQAKlmBxk/ih2b5M/ziXYqtGdaRt3WG9wHBeQfXmPX6V44zNqX1NCldGdWq8IvoO
KTtVQusWrvSSJLxy6pNQAxlpcUbpj70WkTs9AA/PUogMdMrK99GmsJYNtD56Iwb1hhjLbTszE6qQ
AqACIP+rXj7t9ClJqBSa4oNn8sstEXToikTZxus/h8TFiWDFb2Gc/cqRnWzxtx6bWY34hvzVyAZg
u3ijQeZFi00Wrp1ZNzHTOKVHgfwENF4OENO/P7xuQnvFuPkWMy8xOv6R5tubnFErk6NBEMPkAlwr
7a2LUAgaRvbq1v3eLgogfWLikFkbS+RyISPLYCzdw1Sr6VnWHbfPrLJPRX8Qz7EXU2I6K9RFjJjL
5S/hR6dcLpE9sU9a0zpoTh5EWVxQjDyJlvF7/Mf0L39UMP3AMqFtTPsA2Ce102zuutIQR8ta95Yk
n3DowxVqHI6W7R8vjb8WD694N+Xcp+JRZYG/BsZ4pGZAXXfww3ZnueJo4/5YuUt+UtJGajpX5JFZ
ANZQrfKoIT7Uw7gLRkHKWt1/xaBMfAvZl7lwerfC/jgzDrH8fOeGpOfpfF3TZuEwDV05Iy6rT49d
0/ySPoXcgs28gwuBaPwYjsuPWZQG8ush3JBHeBRj+iPdsd8z2V/Rv3vKzNnaWy2M7BZ9kqtYowLf
OXn8EdJqzGdgc1bkCP4hQXq8LAzuS0v+Gm1Xf1CpkPeH7Vek/naMxzefmnvlGhJka0xlVztc2q6Z
kK43qv0CYIjww/DzyzDTcmgNwFABP9tDiHJwEHS855A3gBunI1Rye1LNbLAiwGxGGThYv+1HNPXQ
j5l3GI56A56AMGPvt6r8Ingzi0rjr5HZ6qAWnrji3l0QDrkHRpZG5lDOLFS4/BbIYOhiLSCHWr0m
4TShZ+ifQh/peGoXp8ExgoNdgHapNZVZMfAgMN5oXwQl7WQZ7BwVp1k4CU+uBiCR96idMZsO28pt
3zmSdZ+Z13BunbSxi8UCis/okQjGYIxQbuBk1pPaGTnKrrAk8NMRp7BqrlR3hE0+kcEQRrYxtlvL
pwvTm/fxfhigJUvafU+YQTXp6hHP8M2bBiYDyGdQrNvkfLlXb0RCWQNjWqA1lyH4Qlm4hJ6OAWJS
gw57WxtPdzZ9z8JrowBUqr4sY3FbTOCxGZkIq+yx7ErgQbbjQn5EkgNz5SJbdEq9Xr5i2/xRNj7h
DvXUinPMD8uNRSTm1jALwr77HzlaxUaTZKXVfVPX88aXApZmD6enALmxRvTSbUhl8Lc9z19WyOJU
mUW1r6gPAoXf3R3fk5k8oqKXa60WsnzGOV0NGFAxHQFg7mJiOZe/c04eNEm7CufadM0VJ0kihHD+
0LUiaRfvAxYG3h4oHKIzXvz2a2rYGEj2/EhIRPZ6uFQtUZ8gdNe9jWiik+JYpsZTlfcEjADTKExr
iFzUDFbcOo+h3fzwRJRo2cnTQ+1qLOXdwJSfSZIjoiKxJLSp4XXUOAWBSA8np2j2OHkRsQd4RNJ2
icq6e8vC4ea1NV67lqFcOQAfEQ4Vuld8VwUQYzrzb3ONJW1aWitS6WxvdDd7J78BKTf4rxCUrIc8
rjHeAn7adSkqemID2OvwsBvhT1iX40dhftWJ1miMk343t7gV29lAvLrohKWpj3ftXnkjx5xxY+f+
u9OWLz4953Uc9tP7iFV9Whhxxul2Ke2vsY7FCjLwq6XBamWWke863+8xQNryyyI5DlRMefFLuWMs
+cCNCKCKJrsq/dCUlWeC61azQQ928YojPfhyFdNGWEpz3xBEsQqbGXudo9atw5QQ7gT/gn0zWCM5
H6KZjGP2o6Y6yNg7zElLGmU4dZuGfLDW5V9q1OytcK38qYSrNjWg/YagWeKMIJAThE2LlNK/LS+q
5YoBXnGkzfwO8kLJLGlH0KCEg69Wpl4mPgZxQ0OtboNt4mnLgk2sfWa4/vi79JLuYJTmfPUG/6p7
1q2WQFe3w8gqvLvSzxi7x8LyV8F8BKeprhghaVUhZsz4e12+x1637Nwq2NNSB5NDdrdk9rYaZTmT
R9lsmkyXB5gP72GXBQ+u/UZkN1Eek/+il/qV5KpnL/PXKSIimXs7WY4El2szf2o0JIOMsvAgzPBZ
Nto8Bi59ucTTj+IuyHY848Lsy2tgcQ/1SQ9ssqaf7v0E09uM9P+IHqH6qAwWJovFO++Dp4nMYErt
NhoTZ49Z0gLhbebbtGGvKtO3XDj2qaRr0pGP8MQ7TAHcsm+x0ax6t6G6qAtQANP9QE/apegwx+OB
iEaTXrloHoNqJJ2ZUzcb69xMewS1V+2Y1IVu+6GwsWNhw2rwhaY+3VYm2a4mES8wErhuqYkWYSKa
S2tSO2hDBjUtCstjjL2s8xGtQDuHnH6WsnoocYjFYravHRG9CNNkFGpYDG6pt4HB7el3Xhy+QL5W
5zvXqOyUuRnjmL5D0RywTd3ZPewJGQq23mfsj6anaBiPtIn7KkPgsI1izcidY+ZTepnzaTGYiLZo
lGnrTiDH/GI7WCx1ibgfOsIcMSa2jF5ekZOxtkNc2gJEOC+h3ZFZY7M6MQVgfEANz4OZDD9ZY1mR
n5CUNI1E+BHJgx62Hx/H8Ec3OK4z0o8wrFAUOyMMHQ6Vbm7/KWbK2HxhPJkY3pvI/qrM+TMu3Qnq
vrueQNSvA1mhjm5o6gUpVokFX1A7Wv7Vl/4etALOZTq0YftGfw0yqTO8+Y2l0fGJS8qplFlL6VzC
EknlGP/O/bubtRLGvjV8dHQjDhuQSetW3CyLdbRHcBgswY2sGpAsuP9OmHj3tje6nIw1vc+u/rWo
jKPDksudJvwVy8awbUbCuGLKXWSVCRzQ6VuTmmHpBgKD/z35in578Q0NA+pCG+IAW7B81OYU4bBH
x5kuyNwVgCrHgYRQG9mjJlEqtEGxdvoSmDFJenLjxfGTSOx2q3Po4CqOunFBzSmtCjl/kEfFPDwZ
8j65EihRNTFPKK5sxmHj3loc0M61v8VP8cfI39uGzdlHpN55zuOST+laLXWE5oOZi3Ol9/sBfIuc
Lg6XPS7DCZpSCBNip8UTuSTJx7R049rT8HyGomNQzal+G1Qm4DAxbYa0eczwTxg1RCJzHkFngWwx
8fdtE2zfZnULrwsyt1cGXtj4g+bsDeJRMEKcc1JiA5cDrYjjW176Ac3Oen0f7T0kWUvTJ2+3PD5n
r+0uTGvx8g/JzUrlOWgBu1jOhA1NkCuHOYkSNlvbaVjsVdq/x0GwZs4x4gLjBi13jgkCiC2kkgV6
MfP5hGCkOl4wE/g0MqBKA3yTHPwnjzhMVte66NeofIM1PaA78SWgO9aNO2Mk33u224uukw9GfsQT
pV91TsR9XPmXIhbX1rJPhuncVAsrng7dWZA4hMSIXpACDRROv8qS3JFmttFlgKS1Ck6AnqmHiCTQ
CoAH71vFdmTMKzU4zQdBM+J41zZRu0JjV/2o14BIcQnMAOJ5IradaarIaVUTJf5obacAu7WXeFg0
/VGjjveAaJNARdMkiDjt5ac4mT/6YDgDxCiObakOk7wb2QfvIFNrl1kcu9xpQoJS1EfLA5el0m4E
h+g+qjJkbsD8iYhEzHlJ1X+phMNTQlgyaQqvXeztpxhdEuYlVNOKXXMKgXpU3/c/TUdU3KjwoWMc
OXitae0BonzL+OR3TE3j0ZGAsuW6iHOS8ToN/ZvJaHNJjJd60OOpaOwXc0euJTt5d7YcRhV9HlZ7
lfVY9rxbmJbTS1wYayvJ0Y7jg960bbKRQamxjwElaqSmP6AlndnBMsAM8QH9uTkvikHAvQS2/X+z
vDTiaI523cMnWcrvlsP1ypkRmXtpVCjCIoZJP08WRZIMXcgFZoHe0vSQsveiw4KXhevGRdLU5xJi
EmBjbhtRBxaUsjVNleUpl+rsjzRF4zRJobM8C2Qfa3ribVTH1TlO+oR5kW0R+kL8Fu51G6lGpRFI
jXl9Me8BhRPH+1EWy8mOp2POPVmJYNwEkg62U43f48zYGecRlyiY6r0mQ5Led5Q7+FkcgJOuQbKI
Y1W7vsh5z7qdEeR+hKOkWcvPOJ/eFQklayyyAEOCIYRvdCgSsuy88QgW4ZzMIREkBIZv728thvYB
SRDEeDSw8WUA5mP23AaRYse9HxpmAodXYF5qTXT1bGpv361zHBaPHoi5zkQSG3Tfk5WbD5zXizWq
+O5om/KiMjq7yL7/uPNCeLM5/SZj0dUc1ZxMh9tCckZ2Gq2unrFrEEntahsWRGYVu4whjK47BSmi
whaACTI3nJH8bBPV0Qw6UPs30xXblIorSnC/8LcbjZHHSleLGC6IGdO9HacU3yQuDN2lcuiL8eY/
2869dZNUO2cYjsoJtn3BUEFPCe+JTQBzXRXZOsPmg47PyA+0956zuG+3XvuqFsx6d3wrOy84Wjgf
Zj+/hqV4zWzahXMGmhbEpfZpGhUa6lbvfxOElez0zzB7HzPTBwS7yHfG1LoVJSZWMdMXCVPvJwkK
CwNPi7uzbv8iJpqM+/C2QoVcCEr2ltOIX5ev/cQmm53tgOg9i1md7M2dCpd9kXrrivEylVa1AHDI
pnkNyromtLjChjlM2Hckpp8KXlfN+wS6uPrIc7TvVfa7ggPe4Vg+OpjwqpAicGK76umDEkWV70lK
mN/m9tx3s/4SiYA5kJvILPfUYiH/rXEAi/rcmvnJpSdPh/m5Cuuro+wejB0M744fwJXYXEPpcPgM
J8hePq7sWvE4UXZ1Dw6Bht+dAQm/7uy1YPXaG2m4Vc7fLMjco/mr4nwa4R0kxrBBuOmVdoLzqlAs
Ami5CGCGBCS6U9LmlDLWX+BX6X3w+WKRhL0dPf9DuWqblp71ZBnKeqI7Zz1oSWPYYSzMaG9ZxYzk
sHAIoI4jlNpJiw+TSFKGH6ZJKMicoMd2R/FZWuSnFPZ1Ch/TobLf2Sf4uTNvIgWSwAWxKHoqpNpI
HzVVnsIJc4cWAj8u+Jr72uT0Yq1ecVoKWcjQnZHwlzlvg/6KGRkeF1CGQBrVlaeo3Oohjfw+PhVG
R3Hq35u1DJr65inVi0d2HZzilvPdQ96l7wBmLGMoX7upvAz0iTfVGG8qtpl1wjhvBW2BLD6cvrhD
n1FGPc3xDMK+wFxdFrfZC866rT4HHwugR0BwLmwUKzk+Ao9QCoBHjKPme55CU5Ay6TgYIRBclbGf
R373q8/u/up5RRl+ED3cSHAgdFIX46qnnBKyCRl2JzmmF2cjBgKdXI+EV2zSPK9uX2yrPKTAKsF6
xkSkogkr8DVw1htDgjqXM8Zga2e6RcKb1/Jgk93UzyQ4+uWyL5OYYtUWNJcVa6pGcLga/PpHs+Ef
SC1/KAyQVyqjveva1XvOukhvO76gRqkfRpOcQLoGfVfu4N9VOw9Z5T3wed16IWjxKttbUH6TcLiY
Pe+Es9xthqC6rmFckprh/ZSJbre5jd2mKzXrMpfb6Wg32RzUV4uPM61JvAQBcebfY2YwDPQtzT/y
u+agocGS8ArO5IhCL4KyEIpIao+VQBhkw5d/4izD57GxJ/MTlxHTuWVCS3sTatbHzu+GvVFYuDw1
9X25gN4kDit1oBvLMHCJQ/PQn0U60zVoCm1FolrgN2XiMRk0Ikb6aGypHOAqZHk8dvfU7IRcm2LN
CIjTGP6Z48LcbJ6yW1OVnLuIobb7b6vDcP9PDwzj9h9tCbBfygQ0cSlW5kbE8CZbtBN3zV+VpvvU
LeCXZ9afZS5zgiDuUuUsLg9YDhhveuMewLPYl12CQ5IBIQJu0gA6s3spQrvYFIZFkJvJ8/JvoKYR
EMopzg9mO0U5qEt2kCElH6pN9iIcABY24ABwWKyMlubclLy56bNvWQsT+fjmqKLd/JN4Vi0hiHFv
70Rwj4yGo7v6J7ZkJ7i4CxKyMMgPnmPDyw3TCT9heqb1THNlaF56LeuDBha3S8we+cR48Qnn3cYx
DfCHHof8oYPbAaJY7v99nNjz6UnyS4hNz2NnogmbpRsRFTgQjHNXfwODaA6pHm40u1t8wkQNGDa0
R1PHZJ/rZVxWkBqYpjLJyCNDqKuKm3kLCsOZM5QdbUBeMaach77krnrgkVaeFdISDxGgSTCEuEax
7iAI2NRm+qsJ6t048nJ4Bi6YIsHWFs59uw7D37rX7WbWSMYtbzcS1bmf+ox4DR7Evixvin0YG9dd
VEpujToYfvVdm6VNlG8iigfthtFCMs1axvPnXYnBmMZ/WUxF5FaJmpNEQelufVHvVFKWa2IvvwBD
KsYr1XWwSNkeFQg1XtszOvSMsaj9VS2heWBexJd2rPcpppUmAUzuSmoYUkGsh9jNKbwAgXj2LTex
/GZux0is4Kx+/wIq48ALN20XwjUPY55+eBWSV8t89Ib8SHQtYzc5HbLU2kyC1CwfzYnkt9YIHi94
B18X/9sJpEbVgVq4CN2tIzKPhUvsc8v+Kw1NcFMBwyQPY2vlFqTToVkmB6pp4ZMjcaLMzCkk45yw
ugCslSuQbQ/W+ObYFmGgLHKhr6t9Rt/9EOdxcMDEEYGSg2yFuXNFT+qupU1m76ew7buEkeyRBOc5
278HL3xovjnivgeTNa3m0j+zAaZwD9V8qAum/EGduZt2aG9Ip8d1Wvq3kOOA4EQCFmNbynsQN3HX
nIuKI53nFrkTbx8UDuu5n+q3JXFrcFXGh9dPNmffGL1x8f1POexTffyP1nmmiUo6U3jl4EDxNH+L
/G4OGJb8jpu74BeXh8XcVEo+ota+o8gGwtKohaW8gxziiizYcnQPVbWKifE5IDvdmII3QbFFM96y
iPChldkIQWCsUzz/e6usmG7IaJNf0JgJwXvxk8P3Xv97LP+pnv99WbqayX4MXQcbxGBcfcK8MbTx
yeumLTd2ML8VVgg6aqI/6eN6ZuuRm1kkMW8gCrxYmduxh76jcPkysIHCwP+m7p+2q1GvtPcnxYzN
7OiCAonMjN745I333WH+TCynPxit5FsILC8NbgIM8mwxY9xexMJxpa3jj8oxzrGXpTuHNcnT5a3A
n7CxJKAeJlfY9Bot/0AfYZ/rMmoMBM6oRsuN9miqZbaxG9r70525h1zykc273H5IpLuzZw77HsMf
cihomMl42y4uykun3ENei2jMkR4Z45gL4yEKdynzYaS6028a5Oz7omLEyIb+7wWUDkuCYcPhDgya
1al0IRneFzk7f1aWWoNhI+foUVlCAYIEgURP7KZzBqqhLiTyj42P2OchbHpeN7dGe+XnnFH/ww71
9D82ov+CjvdUp9Vw9wthb/pf7qLQdESA9QbKlGvhe8Hj9J/uIhnC9rYJAUKhnv1Z8C1HmSDruPIY
Js3A6R4yzfNrB8I9IDyBj0867mn2vkPaeNv//7PwP/2fD+M6ViBs1/E5itji/mH/w+oE4QJeiEnu
k2kin/aF222guiA5ys2z3bTPnEhwQ3cg4lBf0QpKOgYeThX1VrCgW67lG/DknFfrBNurOt2V0LSa
bw0xxI8enbKKdMLMnRO6T7BexySoIt9OjItLOUkoDm3xNHUOQ0HyI8YCePAuQYI26JmVdQ8VHYJs
PgQVhdOYl2QxuPltGGwQs8tjAyDwL5P7H1Obwc6ymwRdLlIjthzFC8881iwBoAyGcl9nscESICH9
pOaVGFtW91GLfZEzNRA1tb0rqH+wzzcv0u2IjMsA3buF8Vmj4XXafX3vooyt8WhPDAvLBORn0Jjp
+xJSWnpFtUY6gkOF+OAMGAog7mFPcq53cVNipLqxPMnEqI+pw8Fmjqub0XTBgTYEtoJOW/dkPUJl
u5RlkiCsNXZ2dswlcC7mfb5YTfEpxDj9RhOlkMzMOXU7m0Bkj6Pv04XpmUoguXW2RREjaKuzYI9h
eGGqXYRbm6V0TeNn2CJ+sDa1YX4UYoG8JYKb2xbLuaYZHQ2Na6/btNE801kP7gps6uR2P3lcQZlD
7YtHAjinZRfGic7hb7YK65DPfMw8o4k4WmVwdGNnC213OvkViyBYqOmMUtBYla64mGNb/5DBIB+C
K7tE9Y3QIAXOmfw3d2fa2zaShOG/Eux3c8nuJrsJ7A6wvuI49uSaSXb2i8DYikQdpEzq9K/fp0nJ
ESk7yUwbG2Ixg0EysktUqbqOt6revqBrGSYxQ4+nRsw+pr31+OqILiVTbQq7742vhuqeQA+0mE+F
+E3AbU/qOPqDtZMLPZuYM6ba5kwIqvtPU5ZCT9LZ5IuccZWzP8WY2EfZMD89Lj7Gev6fYBJAK7EE
ClttJv61iorpK9Wbvl3Yv40iWIFh1eePGQZ1LWGDOYeTBsY1cwe5hGZWDUSQbj+73izkDbRYn1a/
Wf0OrgDEaJMN6x+E6xPueC7fu4DqAeZjTPtSzeF1XrDLxhXmgpQ05AYhduflq2EYsyu/LooLFTDm
tubik4H5yDWCq8uMRvQQyomTfKDvmZmdfMg3+d11HkMD4Y9HrNvPwFLvyaSYAmHXmzOZfShXr5kd
mr71p3pwMYu4PHBkNldxvOKu7YjhseE8ehUFd8W5OCr6d0dDbn/VJREgB8Vg24srBGDmfU++yVQ1
PEF3mP5i0WPuF6Kkc+6bYB0Kxb6ZQ/fPgsbYXPtFNiITV/DDAha+Z/48P57CtfWqB4n88aLH1t4y
g2J/Npq9GYdf7gbL1e+GSZowmA/OyjEoHZOZ4et05J9Peiy+jA2XNkQTJnx1NAIL3OjPZpBzrYlY
qisu1PxQHg1m1+slVxVEwfo8heb3fD4rWFtc3APl5cXkFJ0V5z0F9W8IkHPETAWrRPdnvXV0TKsj
vxxm8tdR5K8uZZ6fTcb54vWIy4ktxsQNtEv4QAc5bCTz9Wr1WscMldKchu1Oz1L4Be4/A/EWJwz7
TV76m/zCTEx6Gg6AZb7tnAN94Jt1GCllDK7eZy22FSjGRSB6EVfJXjBRwGUh7BNC/j669MV0dBWu
IG4bjMb9AjtmY2bCyIBJc+bf1+PTOPRTLq05ehPcUShlGUsk9Fq+gCZ+5xGF3YTd35RlRzWMuByY
LV5lpGjHMlNEgHzMQF2sg5E8KwcF1wIZGnjMenGv0KTE4qewfvZw5WoM0cl8IshOQ3n0djlanQb+
u0kG9M4N4/nJ8t7MXy6Ltb62d2+muWERfyUDgG76VWCGs+OShB6oMxffiYIBq8OtT2F8aeI4MsqP
ZRxGvL4XBGdHjNL7m3XO2Fh2d60G4VsW8I4jio/TMAiz63J6OcuXVwN8IBjW3ct0nSk6mgzk4X1W
zLfPfldFmsLvnNBOYmouh5rtaDVlJ+zbJqHkI0+qhA9lUqBlfKBv1hCPenmvYBJ+FDEIdQfjZTnz
owvBvYjZ4I4NGXiw14Pi3d3cFP+eRzdrbsC40hEXmM4zFjtMb/o6kpDfQBEDy/I0/pTd6ddcILK+
MgxxnxUQD9Cw5HLKMBXieN2bUrBks/ByqdghC2mAHs+mWr5crgpuO5xOXwpqik/QvvWX92+ONmb9
bmZvqF9PuAIvjSO2ZRn19+fAO2PNYATIPrzB9xeFTyevUs3/zUL+9oPYffmzal3+3aJfbN73ywX3
Pf3yj6/b9FXe+Fv+137o24K2i/rfWfEXgbI5698PZFVP/C0ZkwQegMUtLAAq8qSKAyVjBpgkQQ3H
AanrYPvyUaw8AEbpS7uuH8IEsP9lWx09pYWDh3pEU9/+mcYHuMkX2dx+DdzjkO1TFgjFE/+ICloS
vqpAxl5Iph9FmrCtrA5aKog9P0AFImZjDZbKiNd5wz07+R/pIOGOoew0LedFejNv6IDthh/UQkvG
Vy0o7VHisJYdoABoAwRBbN8Q4HPw+OjWDqg/DJBf17Sgdcwz/4gpPK2EwAs1kQIj8PnGfd1Sghae
lhUTxs86B61Hrwk9LBkGq9nSd/34fMVBGOIQtKTgDWXQtAHDxyfuhkZYFQnfvt6tk4CVEomdbEDy
ISMSpQg+VyVCpjhaSog8so/64/80d/ikGQBVGFczkNrjxkA8AIFBwN9iyV32XYEJPWE0MISCA0ZL
ZV/vmBlAAeVqBsqDcEbYfDkG/eGGgqYSgiDwMJMwjsIQPF7bXLVbSjDgua5KIPT5RsPwoxSZLH9q
KgGGIGAx2N4Cdt7hRLBK6pYSAl+5HoeIFAhnGITx48chCIUniD2SkyI6aQmB0oGrW1TKo/LyNS0j
3L8wccstMvHjRRBB4RaEgJDJ5g8dMwWYjV3Pg/KoPqlBA/pV1jWSBO17xlh4ZNKEUMJGxNqljR3d
UkKIFbsqQXsQgkWQPBncrAxsENxXQhDEHseAI+HbMNLB8EC67Nfm2arm/kThJI23TQ/an9/4fHxJ
1e8HMtK10+yWEZDBKdejYOsFKJ1IFKXhdlq+55YVCN8Lw0jCGidgZagKy25pgTMsXLWAFUBCp0VM
ymhUqG32uX8WYoPXpHq0nSQDK0L3sgQdSVA0vhmno4BThMGN4sHH7A9SJT/0QqUNUcGXjKtZr9kx
UwC7dUVSgBFidp/xenG4K5D3TcFEZM1YQoTTNLa07FxsCAJgHkdbEMZj2yEMxM79tcAUSkg41SQ4
tFScG1LGztlCzLM5akH6HngaqXMo4siCKnzKfVuIA/II8qiv1UXntCB8vz6mDn5BECJBSwzfM3ZP
E72pBUhEFbdVaAVxZzdtQapIOHvH2JNM7HHkwdUqVKWphaqQrOlQfyK++jSgwBK2qwqqhJA6EkhF
2q9btKIkCbNFHFQc8TJFRvfKSMFoFF0/pzCpfA/OU6IDzAKsb5A3NA1BU0BpPIbPPwTlDuYKtA6d
82arBWpIRbpACDzInWNqbdDncIe9dQ5QwBKcg6RUnmIYT6MFepmHABvrIR5cGhgL+g64h6s2vQ51
HADFjPN5EB6sHlGolSJDhjIagY0gKenLsGlJVgL48vNaT0+7RpogruCSCum/WRxRhiHjlhhDUwlR
7AkKFcYKFNy3AA+dOxASSm/nTAHEORCYO80FoIVDnJFimxKLHocfhYqcqnNgK5BX4FxMEgW5YlYT
IMJAH3YeNM4RJFZUTchKR92qonCNkasOlPAY7EASSeMONth3CiDOgDe+Ik6K2GLS3bMEHs7VNQIr
xBY7C2MLv9uMqOkVdEQjjgMjHwC4rlkCPtsxXaKepilP3yEQpEKUEC0dBEEE4MyB+ZpJdEwJBG7X
QpLjAJKKU4zCKkRax9c4DjShfKIkDWt68/X4Rse0IMzWW//1QlLRlscIuOkBQLHqMzW1EMceaRIo
HND8Nnp0TAlg4q5FFA0YhiF1TKlIUwvXRyawbwp0ZTUtKE2Xqp5i6RzKxkxB4Aq7owVFqAVqNaLO
iJpasGMqDELgNSz0DCdR9+IDIKkrymZnFGhh0GTysXtqiZZbMHRgyJgfWnHdyxoFg/rOuYIkVzD0
n2k6MqtwkDsHVQvC0KXwH5CXrvkF0l7XOEmLIaJFD/r+YPH7fsH2JGnP7NXUXcMaSetj10ApyZ0t
pMwODGDjI8UkFcZ2pKsCHbpmByR5jnZAQ86mAaRKTKITCdrlNH0X4FjsjRBa9es6GR9c62mJT6AH
hUsEObGlYgtUoDlL15rXgiDU1Uhr506DDeKutsD1XAYHSzldl4stLWg750g9/VBxdy5KSuZtnSuI
kEk9kkJSQv5jZ7iauQIdOaYTmGXY4Q6d04IgiLt6RgBXQxPKJoYP2fF+fNDaM9JQY9oNEZswdc8v
kDg620LApBqTChx80EYCZit7poSQzHRCnlnDCqZz40vCTqW6+gXKRWFEXM1vAzQ1z4P1Cgzy+UQJ
hqDpU9QJWodgZ8aybdlD8HYoJhWws12ghfyvVkRLC3Qt6fqxYyRN3Y3qWoSQUSycIwQ4G70H5hWZ
YI10hajuewXKCsZ3bLsSvyDJ0Gq1d8kW7MSNuy3QisPS62G9R7pRfHYApu1g559xCj+gqYdtohNu
kLmt9ojSfvnYutFTP7A7B4evb5dn6s0A9bfGD9q1ovq96/UB+/dfGl2Oarll78Xdskv1Pttf337A
w7duvNfuU+3+50XaL5LiZripXthsH7O+kfRfk+RzMk32N1vqef6vT/LPvzWec+/r/47gctySazs3
znKL9D7PmoKryXN3weMkK5Ny94j2a8Qh449dJZ8kk/QLd1w0732tp0KdZeeTvEhu891T2qeux8vc
JWdZ/2ae3izmDeHVxo+r8NP+JFklRX9fcj077yx5u6v1Iv/y4iSfLKafm2qHWuIZrPAcrae3TSus
J7lcn/9lP+eO4Kbkei7IVfIFGk/TfY2Tk9k5E1fBr26TYcMAt7PvznInkzTL0+aJrMchnEVnt2nS
8iL1PKKz5HzV/PLqrr2r2NeHvqkepXUWjIDFzXizM4PK7dULTa6ir3KYXg/UXI/6ucq+TtKs4T3Y
mH2O8HKdFFxNmN3uqwNM13YX3R+5LJOb4aLsw+C8E1clC3XTyll+ejNMB0lzU7dugriLJhaU+bxh
2dtVaHfZZZny72zW8E2sO1rI/jmk54uiLdoiwM6i82ze8iEQD1hM0VXyr/3PRdLKnphbtT09d9HL
pBm36NzYvrG74NWLi2Q6K4dpM6wj32JrzyH/sl+U/c1OVnV06hnB5xB+3V+nN40wth07ew7hf+TF
uPXcthXjLDov5sMXJ0mREymbh7OejXmeNzhNxu2zX2+/u4p/M0ybGq8Xqp3FjidkJM2qZtvwcBZd
9AdtMoSqq+Yq+G0fqpnNZJm0yoQtHOkq/j33pfdfvIL0vhXbaoTLVfyHfPGEIdoG9DMk3PUbHBri
tr/t+vy/of1+WfYbKcUWD3eXvW5WlbLGVl3l/j5PhjsXYn3hdnDeVezHfjElsjUk1xCgs+SUyqZl
3ttJRlfRnxLiTjaAS7z53NXOnbPwfjl/8fGxh693Gp3lp+VNnpVp89lrqM1Z9iaHwGTQ0EoNZX5b
8mNI0wP/yiH+VFP1fPcHQMCs4JtJPyl++S8AAAD//w==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106680</xdr:rowOff>
    </xdr:from>
    <xdr:to>
      <xdr:col>3</xdr:col>
      <xdr:colOff>139941</xdr:colOff>
      <xdr:row>2</xdr:row>
      <xdr:rowOff>391597</xdr:rowOff>
    </xdr:to>
    <xdr:pic>
      <xdr:nvPicPr>
        <xdr:cNvPr id="2" name="Picture 1">
          <a:extLst>
            <a:ext uri="{FF2B5EF4-FFF2-40B4-BE49-F238E27FC236}">
              <a16:creationId xmlns:a16="http://schemas.microsoft.com/office/drawing/2014/main" id="{15438F4C-41A3-4265-AE4F-DD46063A2372}"/>
            </a:ext>
          </a:extLst>
        </xdr:cNvPr>
        <xdr:cNvPicPr>
          <a:picLocks noChangeAspect="1"/>
        </xdr:cNvPicPr>
      </xdr:nvPicPr>
      <xdr:blipFill>
        <a:blip xmlns:r="http://schemas.openxmlformats.org/officeDocument/2006/relationships" r:embed="rId1"/>
        <a:stretch>
          <a:fillRect/>
        </a:stretch>
      </xdr:blipFill>
      <xdr:spPr>
        <a:xfrm>
          <a:off x="297180" y="289560"/>
          <a:ext cx="1671561" cy="559237"/>
        </a:xfrm>
        <a:prstGeom prst="rect">
          <a:avLst/>
        </a:prstGeom>
      </xdr:spPr>
    </xdr:pic>
    <xdr:clientData/>
  </xdr:twoCellAnchor>
  <xdr:twoCellAnchor>
    <xdr:from>
      <xdr:col>3</xdr:col>
      <xdr:colOff>601980</xdr:colOff>
      <xdr:row>10</xdr:row>
      <xdr:rowOff>99060</xdr:rowOff>
    </xdr:from>
    <xdr:to>
      <xdr:col>13</xdr:col>
      <xdr:colOff>259080</xdr:colOff>
      <xdr:row>26</xdr:row>
      <xdr:rowOff>68580</xdr:rowOff>
    </xdr:to>
    <xdr:graphicFrame macro="">
      <xdr:nvGraphicFramePr>
        <xdr:cNvPr id="3" name="Chart 2">
          <a:extLst>
            <a:ext uri="{FF2B5EF4-FFF2-40B4-BE49-F238E27FC236}">
              <a16:creationId xmlns:a16="http://schemas.microsoft.com/office/drawing/2014/main" id="{FA11359C-BD9E-4474-B0A7-77867D8AE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15240</xdr:colOff>
      <xdr:row>4</xdr:row>
      <xdr:rowOff>38100</xdr:rowOff>
    </xdr:from>
    <xdr:to>
      <xdr:col>13</xdr:col>
      <xdr:colOff>297180</xdr:colOff>
      <xdr:row>10</xdr:row>
      <xdr:rowOff>83820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AB678CB6-FDDD-0DD6-66C4-33AD74DF313F}"/>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453640" y="1127760"/>
              <a:ext cx="5768340"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457200</xdr:colOff>
      <xdr:row>4</xdr:row>
      <xdr:rowOff>53340</xdr:rowOff>
    </xdr:from>
    <xdr:to>
      <xdr:col>21</xdr:col>
      <xdr:colOff>129540</xdr:colOff>
      <xdr:row>25</xdr:row>
      <xdr:rowOff>144780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B933B78-E81F-4796-AF57-C73A974555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82000" y="1143000"/>
              <a:ext cx="5539740" cy="3931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68580</xdr:colOff>
      <xdr:row>15</xdr:row>
      <xdr:rowOff>1</xdr:rowOff>
    </xdr:from>
    <xdr:to>
      <xdr:col>3</xdr:col>
      <xdr:colOff>83820</xdr:colOff>
      <xdr:row>22</xdr:row>
      <xdr:rowOff>99061</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D44B3043-61D6-AEAD-8613-D2A7BCA5FF52}"/>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8580" y="3101341"/>
              <a:ext cx="184404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22</xdr:row>
      <xdr:rowOff>137161</xdr:rowOff>
    </xdr:from>
    <xdr:to>
      <xdr:col>3</xdr:col>
      <xdr:colOff>99060</xdr:colOff>
      <xdr:row>31</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F00973-DB2D-9BE7-4F85-188AE1D686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60" y="451866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4</xdr:row>
      <xdr:rowOff>30481</xdr:rowOff>
    </xdr:from>
    <xdr:to>
      <xdr:col>3</xdr:col>
      <xdr:colOff>91440</xdr:colOff>
      <xdr:row>14</xdr:row>
      <xdr:rowOff>152401</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7C9DF724-3582-73C7-A56C-24C26F915B39}"/>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91440" y="1120141"/>
              <a:ext cx="1828800" cy="195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251460</xdr:colOff>
      <xdr:row>48</xdr:row>
      <xdr:rowOff>156210</xdr:rowOff>
    </xdr:from>
    <xdr:to>
      <xdr:col>13</xdr:col>
      <xdr:colOff>556260</xdr:colOff>
      <xdr:row>63</xdr:row>
      <xdr:rowOff>156210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BD5A33D-DBFA-9150-B7FE-D928716E41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43700" y="8934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niyor Suvanov" refreshedDate="44689.543199189815" createdVersion="7" refreshedVersion="7" minRefreshableVersion="3" recordCount="3888" xr:uid="{BF25848D-3423-495B-8BB0-913264633D3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365946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F8E62E-98E5-4103-A733-E3FDA5E87E2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3CD00-347A-4AA2-97A9-1AA1B09007EA}"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3:B74"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C02CA-F405-486C-96C7-45F48425A8DE}"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84E47AE-087A-402B-A2DE-6A976FB3EABA}" sourceName="Retailer">
  <pivotTables>
    <pivotTable tabId="3" name="PivotTable2"/>
    <pivotTable tabId="3" name="PivotTable1"/>
    <pivotTable tabId="3" name="PivotTable3"/>
  </pivotTables>
  <data>
    <tabular pivotCacheId="136594656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B43F23-B604-4C19-BA8A-97E88BAB01BF}" sourceName="Region">
  <pivotTables>
    <pivotTable tabId="3" name="PivotTable2"/>
    <pivotTable tabId="3" name="PivotTable1"/>
    <pivotTable tabId="3" name="PivotTable3"/>
  </pivotTables>
  <data>
    <tabular pivotCacheId="1365946568">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FA31A2D-4DBD-446F-94E8-6CECEE36EE56}" sourceName="Beverage Brand">
  <pivotTables>
    <pivotTable tabId="3" name="PivotTable2"/>
    <pivotTable tabId="3" name="PivotTable1"/>
    <pivotTable tabId="3" name="PivotTable3"/>
  </pivotTables>
  <data>
    <tabular pivotCacheId="136594656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D0668B8-5B06-4610-8EE9-2926442EC989}" cache="Slicer_Retailer" caption="Retailer" style="Slicer Style 1" rowHeight="234950"/>
  <slicer name="Region" xr10:uid="{D58A4EE0-42D6-4722-8280-B6F74043318E}" cache="Slicer_Region" caption="Region" style="Slicer Style 1" rowHeight="234950"/>
  <slicer name="Beverage Brand" xr10:uid="{BC2EE21F-C9F4-49B9-B7C8-8DC94EB1AEFC}"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C2FF7E-14FD-4016-A8FE-AF0613EF1D60}" name="Table1" displayName="Table1" ref="B5:M3893" totalsRowShown="0" headerRowDxfId="23" dataDxfId="22">
  <autoFilter ref="B5:M3893" xr:uid="{2AC2FF7E-14FD-4016-A8FE-AF0613EF1D60}"/>
  <tableColumns count="12">
    <tableColumn id="1" xr3:uid="{EEBB68F9-85D0-4352-BB92-F7329C496B54}" name="Retailer" dataDxfId="21"/>
    <tableColumn id="2" xr3:uid="{53DC93CB-08A1-468D-AF1A-5850F7CA2C3F}" name="Retailer ID" dataDxfId="20"/>
    <tableColumn id="3" xr3:uid="{0FDAA013-1055-45D9-B3C1-CAC71053E2CC}" name="Invoice Date" dataDxfId="19"/>
    <tableColumn id="4" xr3:uid="{3C452F2F-9DFD-4B8B-BB65-412B5982DE0F}" name="Region" dataDxfId="18"/>
    <tableColumn id="5" xr3:uid="{BF821853-8AEA-453E-8858-D8E9DD5A78E4}" name="State" dataDxfId="17"/>
    <tableColumn id="6" xr3:uid="{2DC2EF41-C727-41A7-9354-CEE65130D007}" name="City" dataDxfId="16"/>
    <tableColumn id="7" xr3:uid="{9461C86F-855F-45FE-93BB-07D809E21BCA}" name="Beverage Brand" dataDxfId="15"/>
    <tableColumn id="8" xr3:uid="{2E27B01B-4F36-41BC-8379-BC1FE75FCC18}" name="Price per Unit" dataDxfId="14"/>
    <tableColumn id="9" xr3:uid="{2507994B-E277-446E-AEDB-327F5160C3CA}" name="Units Sold" dataDxfId="13"/>
    <tableColumn id="10" xr3:uid="{CA11CE2F-FA9B-434A-8359-C6E8A89367A5}" name="Total Sales" dataDxfId="12">
      <calculatedColumnFormula>I6*J6</calculatedColumnFormula>
    </tableColumn>
    <tableColumn id="11" xr3:uid="{C2B3160B-A278-44DA-89A0-3F855BD0BAE8}" name="Operating Profit" dataDxfId="11">
      <calculatedColumnFormula>K6*M6</calculatedColumnFormula>
    </tableColumn>
    <tableColumn id="12" xr3:uid="{FC63F14B-8A9A-4CAF-854B-ACCD5D05FC23}" name="Operating Margin" dataDxfId="1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987451B-AFC0-4114-92B7-55B046F31A30}" sourceName="Invoice Date">
  <pivotTables>
    <pivotTable tabId="3" name="PivotTable2"/>
    <pivotTable tabId="3" name="PivotTable1"/>
    <pivotTable tabId="3" name="PivotTable3"/>
  </pivotTables>
  <state minimalRefreshVersion="6" lastRefreshVersion="6" pivotCacheId="1365946568"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C9FAFEC8-F818-4192-9992-55513990FE57}" cache="NativeTimeline_Invoice_Date" caption="Sales Period" level="2" selectionLevel="0" scrollPosition="2021-01-01T00:00:00" style="Timeline Style 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FE46C-9D39-409E-AC1D-B597D199AD98}">
  <dimension ref="E1:U4"/>
  <sheetViews>
    <sheetView showGridLines="0" tabSelected="1" workbookViewId="0">
      <selection activeCell="S27" sqref="S27"/>
    </sheetView>
  </sheetViews>
  <sheetFormatPr defaultRowHeight="14.4" x14ac:dyDescent="0.3"/>
  <cols>
    <col min="15" max="15" width="13.5546875" customWidth="1"/>
    <col min="17" max="17" width="18.109375" customWidth="1"/>
    <col min="18" max="18" width="2.6640625" customWidth="1"/>
    <col min="21" max="21" width="15.6640625" customWidth="1"/>
  </cols>
  <sheetData>
    <row r="1" spans="5:21" s="17" customFormat="1" x14ac:dyDescent="0.3"/>
    <row r="2" spans="5:21" s="17" customFormat="1" ht="21.6" customHeight="1" x14ac:dyDescent="0.35">
      <c r="L2" s="24" t="s">
        <v>13</v>
      </c>
      <c r="M2" s="24"/>
      <c r="N2" s="24" t="s">
        <v>136</v>
      </c>
      <c r="O2" s="24"/>
      <c r="P2" s="24" t="s">
        <v>137</v>
      </c>
      <c r="Q2" s="24"/>
      <c r="R2" s="24"/>
      <c r="S2" s="24" t="s">
        <v>138</v>
      </c>
      <c r="T2" s="24"/>
      <c r="U2" s="24"/>
    </row>
    <row r="3" spans="5:21" s="17" customFormat="1" ht="35.4" customHeight="1" x14ac:dyDescent="0.3">
      <c r="E3" s="22" t="s">
        <v>131</v>
      </c>
      <c r="F3" s="23"/>
      <c r="G3" s="23"/>
      <c r="H3" s="23"/>
      <c r="I3" s="23"/>
      <c r="J3" s="23"/>
      <c r="L3" s="25">
        <f>GETPIVOTDATA("Sum of Total Sales",Sheet3!$A$3)</f>
        <v>8684027.5</v>
      </c>
      <c r="M3" s="25"/>
      <c r="N3" s="26">
        <f>GETPIVOTDATA("Sum of Units Sold",Sheet3!$A$3)</f>
        <v>17148250</v>
      </c>
      <c r="O3" s="26"/>
      <c r="P3" s="25">
        <f>GETPIVOTDATA("Sum of Operating Profit",Sheet3!$A$3)</f>
        <v>3173631.875</v>
      </c>
      <c r="Q3" s="25"/>
      <c r="R3" s="25"/>
      <c r="S3" s="27">
        <f>GETPIVOTDATA("Average of Operating Margin",Sheet3!$A$3)</f>
        <v>0.36310442386830921</v>
      </c>
      <c r="T3" s="27"/>
      <c r="U3" s="27"/>
    </row>
    <row r="4" spans="5:21" s="17" customFormat="1" ht="14.4" customHeight="1" x14ac:dyDescent="0.3"/>
  </sheetData>
  <mergeCells count="9">
    <mergeCell ref="E3:J3"/>
    <mergeCell ref="L2:M2"/>
    <mergeCell ref="N2:O2"/>
    <mergeCell ref="P2:R2"/>
    <mergeCell ref="S2:U2"/>
    <mergeCell ref="L3:M3"/>
    <mergeCell ref="N3:O3"/>
    <mergeCell ref="P3:R3"/>
    <mergeCell ref="S3: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A067-0111-47E6-9FC0-77F4C45AD7F3}">
  <dimension ref="A2:R3893"/>
  <sheetViews>
    <sheetView topLeftCell="A2" workbookViewId="0">
      <selection activeCell="F16" sqref="F16"/>
    </sheetView>
  </sheetViews>
  <sheetFormatPr defaultColWidth="8.77734375" defaultRowHeight="14.4" x14ac:dyDescent="0.3"/>
  <cols>
    <col min="2" max="2" width="9.33203125" customWidth="1"/>
    <col min="3" max="3" width="11.6640625" customWidth="1"/>
    <col min="4" max="4" width="13.44140625" customWidth="1"/>
    <col min="5" max="5" width="10.44140625" bestFit="1" customWidth="1"/>
    <col min="6" max="6" width="14.33203125" bestFit="1" customWidth="1"/>
    <col min="7" max="7" width="13.109375" bestFit="1" customWidth="1"/>
    <col min="8" max="8" width="16.33203125" customWidth="1"/>
    <col min="9" max="9" width="14.44140625" customWidth="1"/>
    <col min="10" max="10" width="11.44140625" customWidth="1"/>
    <col min="11" max="11" width="11.77734375" customWidth="1"/>
    <col min="12" max="12" width="16.6640625" customWidth="1"/>
    <col min="13" max="13" width="18" customWidth="1"/>
    <col min="15" max="15" width="10.77734375" bestFit="1" customWidth="1"/>
  </cols>
  <sheetData>
    <row r="2" spans="2:15" ht="23.4" x14ac:dyDescent="0.45">
      <c r="B2" s="2" t="s">
        <v>4</v>
      </c>
      <c r="C2" s="3"/>
      <c r="D2" s="3"/>
      <c r="E2" s="3"/>
      <c r="F2" s="3"/>
      <c r="G2" s="3"/>
      <c r="H2" s="3"/>
      <c r="I2" s="3"/>
      <c r="J2" s="3"/>
      <c r="K2" s="3"/>
      <c r="L2" s="3"/>
      <c r="M2" s="3"/>
    </row>
    <row r="3" spans="2:15" ht="15.6" x14ac:dyDescent="0.3">
      <c r="B3" s="4" t="s">
        <v>5</v>
      </c>
    </row>
    <row r="5" spans="2:15" x14ac:dyDescent="0.3">
      <c r="B5" s="5" t="s">
        <v>6</v>
      </c>
      <c r="C5" s="5" t="s">
        <v>7</v>
      </c>
      <c r="D5" s="5" t="s">
        <v>8</v>
      </c>
      <c r="E5" s="5" t="s">
        <v>1</v>
      </c>
      <c r="F5" s="5" t="s">
        <v>0</v>
      </c>
      <c r="G5" s="5" t="s">
        <v>9</v>
      </c>
      <c r="H5" s="5" t="s">
        <v>10</v>
      </c>
      <c r="I5" s="5" t="s">
        <v>11</v>
      </c>
      <c r="J5" s="5" t="s">
        <v>12</v>
      </c>
      <c r="K5" s="5" t="s">
        <v>13</v>
      </c>
      <c r="L5" s="5" t="s">
        <v>14</v>
      </c>
      <c r="M5" s="5" t="s">
        <v>15</v>
      </c>
    </row>
    <row r="6" spans="2:15" x14ac:dyDescent="0.3">
      <c r="B6" s="6" t="s">
        <v>16</v>
      </c>
      <c r="C6" s="6">
        <v>1185732</v>
      </c>
      <c r="D6" s="7">
        <v>44210</v>
      </c>
      <c r="E6" s="6" t="s">
        <v>3</v>
      </c>
      <c r="F6" s="6" t="s">
        <v>17</v>
      </c>
      <c r="G6" s="6" t="s">
        <v>17</v>
      </c>
      <c r="H6" s="6" t="s">
        <v>18</v>
      </c>
      <c r="I6" s="8">
        <v>0.5</v>
      </c>
      <c r="J6" s="9">
        <v>12000</v>
      </c>
      <c r="K6" s="10">
        <f>I6*J6</f>
        <v>6000</v>
      </c>
      <c r="L6" s="10">
        <f>K6*M6</f>
        <v>3000</v>
      </c>
      <c r="M6" s="11">
        <v>0.5</v>
      </c>
      <c r="O6" s="1"/>
    </row>
    <row r="7" spans="2:15" x14ac:dyDescent="0.3">
      <c r="B7" s="6" t="s">
        <v>16</v>
      </c>
      <c r="C7" s="6">
        <v>1185732</v>
      </c>
      <c r="D7" s="7">
        <v>44210</v>
      </c>
      <c r="E7" s="6" t="s">
        <v>3</v>
      </c>
      <c r="F7" s="6" t="s">
        <v>17</v>
      </c>
      <c r="G7" s="6" t="s">
        <v>17</v>
      </c>
      <c r="H7" s="6" t="s">
        <v>19</v>
      </c>
      <c r="I7" s="8">
        <v>0.5</v>
      </c>
      <c r="J7" s="9">
        <v>10000</v>
      </c>
      <c r="K7" s="10">
        <f>I7*J7</f>
        <v>5000</v>
      </c>
      <c r="L7" s="10">
        <f>K7*M7</f>
        <v>1500</v>
      </c>
      <c r="M7" s="11">
        <v>0.3</v>
      </c>
      <c r="O7" s="1"/>
    </row>
    <row r="8" spans="2:15" x14ac:dyDescent="0.3">
      <c r="B8" s="6" t="s">
        <v>16</v>
      </c>
      <c r="C8" s="6">
        <v>1185732</v>
      </c>
      <c r="D8" s="7">
        <v>44210</v>
      </c>
      <c r="E8" s="6" t="s">
        <v>3</v>
      </c>
      <c r="F8" s="6" t="s">
        <v>17</v>
      </c>
      <c r="G8" s="6" t="s">
        <v>17</v>
      </c>
      <c r="H8" s="6" t="s">
        <v>20</v>
      </c>
      <c r="I8" s="8">
        <v>0.4</v>
      </c>
      <c r="J8" s="9">
        <v>10000</v>
      </c>
      <c r="K8" s="10">
        <f t="shared" ref="K8:K11" si="0">I8*J8</f>
        <v>4000</v>
      </c>
      <c r="L8" s="10">
        <f t="shared" ref="L8:L17" si="1">K8*M8</f>
        <v>1400</v>
      </c>
      <c r="M8" s="11">
        <v>0.35</v>
      </c>
      <c r="O8" s="1"/>
    </row>
    <row r="9" spans="2:15" x14ac:dyDescent="0.3">
      <c r="B9" s="6" t="s">
        <v>16</v>
      </c>
      <c r="C9" s="6">
        <v>1185732</v>
      </c>
      <c r="D9" s="7">
        <v>44210</v>
      </c>
      <c r="E9" s="6" t="s">
        <v>3</v>
      </c>
      <c r="F9" s="6" t="s">
        <v>17</v>
      </c>
      <c r="G9" s="6" t="s">
        <v>17</v>
      </c>
      <c r="H9" s="6" t="s">
        <v>21</v>
      </c>
      <c r="I9" s="8">
        <v>0.45</v>
      </c>
      <c r="J9" s="9">
        <v>8500</v>
      </c>
      <c r="K9" s="10">
        <f t="shared" si="0"/>
        <v>3825</v>
      </c>
      <c r="L9" s="10">
        <f t="shared" si="1"/>
        <v>1338.75</v>
      </c>
      <c r="M9" s="11">
        <v>0.35</v>
      </c>
      <c r="O9" s="1"/>
    </row>
    <row r="10" spans="2:15" x14ac:dyDescent="0.3">
      <c r="B10" s="6" t="s">
        <v>16</v>
      </c>
      <c r="C10" s="6">
        <v>1185732</v>
      </c>
      <c r="D10" s="7">
        <v>44210</v>
      </c>
      <c r="E10" s="6" t="s">
        <v>3</v>
      </c>
      <c r="F10" s="6" t="s">
        <v>17</v>
      </c>
      <c r="G10" s="6" t="s">
        <v>17</v>
      </c>
      <c r="H10" s="6" t="s">
        <v>22</v>
      </c>
      <c r="I10" s="8">
        <v>0.6</v>
      </c>
      <c r="J10" s="9">
        <v>9000</v>
      </c>
      <c r="K10" s="10">
        <f t="shared" si="0"/>
        <v>5400</v>
      </c>
      <c r="L10" s="10">
        <f t="shared" si="1"/>
        <v>1620</v>
      </c>
      <c r="M10" s="11">
        <v>0.3</v>
      </c>
      <c r="O10" s="1"/>
    </row>
    <row r="11" spans="2:15" x14ac:dyDescent="0.3">
      <c r="B11" s="6" t="s">
        <v>16</v>
      </c>
      <c r="C11" s="6">
        <v>1185732</v>
      </c>
      <c r="D11" s="7">
        <v>44210</v>
      </c>
      <c r="E11" s="6" t="s">
        <v>3</v>
      </c>
      <c r="F11" s="6" t="s">
        <v>17</v>
      </c>
      <c r="G11" s="6" t="s">
        <v>17</v>
      </c>
      <c r="H11" s="6" t="s">
        <v>23</v>
      </c>
      <c r="I11" s="8">
        <v>0.5</v>
      </c>
      <c r="J11" s="9">
        <v>10000</v>
      </c>
      <c r="K11" s="10">
        <f t="shared" si="0"/>
        <v>5000</v>
      </c>
      <c r="L11" s="10">
        <f t="shared" si="1"/>
        <v>1250</v>
      </c>
      <c r="M11" s="11">
        <v>0.25</v>
      </c>
      <c r="O11" s="1"/>
    </row>
    <row r="12" spans="2:15" x14ac:dyDescent="0.3">
      <c r="B12" s="6" t="s">
        <v>16</v>
      </c>
      <c r="C12" s="6">
        <v>1185732</v>
      </c>
      <c r="D12" s="7">
        <v>44239</v>
      </c>
      <c r="E12" s="6" t="s">
        <v>3</v>
      </c>
      <c r="F12" s="6" t="s">
        <v>17</v>
      </c>
      <c r="G12" s="6" t="s">
        <v>17</v>
      </c>
      <c r="H12" s="6" t="s">
        <v>18</v>
      </c>
      <c r="I12" s="8">
        <v>0.5</v>
      </c>
      <c r="J12" s="9">
        <v>12500</v>
      </c>
      <c r="K12" s="10">
        <f>I12*J12</f>
        <v>6250</v>
      </c>
      <c r="L12" s="10">
        <f>K12*M12</f>
        <v>3125</v>
      </c>
      <c r="M12" s="11">
        <v>0.5</v>
      </c>
      <c r="O12" s="1"/>
    </row>
    <row r="13" spans="2:15" x14ac:dyDescent="0.3">
      <c r="B13" s="6" t="s">
        <v>16</v>
      </c>
      <c r="C13" s="6">
        <v>1185732</v>
      </c>
      <c r="D13" s="7">
        <v>44239</v>
      </c>
      <c r="E13" s="6" t="s">
        <v>3</v>
      </c>
      <c r="F13" s="6" t="s">
        <v>17</v>
      </c>
      <c r="G13" s="6" t="s">
        <v>17</v>
      </c>
      <c r="H13" s="6" t="s">
        <v>19</v>
      </c>
      <c r="I13" s="8">
        <v>0.5</v>
      </c>
      <c r="J13" s="9">
        <v>9000</v>
      </c>
      <c r="K13" s="10">
        <f>I13*J13</f>
        <v>4500</v>
      </c>
      <c r="L13" s="10">
        <f>K13*M13</f>
        <v>1350</v>
      </c>
      <c r="M13" s="11">
        <v>0.3</v>
      </c>
      <c r="O13" s="1"/>
    </row>
    <row r="14" spans="2:15" x14ac:dyDescent="0.3">
      <c r="B14" s="6" t="s">
        <v>16</v>
      </c>
      <c r="C14" s="6">
        <v>1185732</v>
      </c>
      <c r="D14" s="7">
        <v>44239</v>
      </c>
      <c r="E14" s="6" t="s">
        <v>3</v>
      </c>
      <c r="F14" s="6" t="s">
        <v>17</v>
      </c>
      <c r="G14" s="6" t="s">
        <v>17</v>
      </c>
      <c r="H14" s="6" t="s">
        <v>20</v>
      </c>
      <c r="I14" s="8">
        <v>0.4</v>
      </c>
      <c r="J14" s="9">
        <v>9500</v>
      </c>
      <c r="K14" s="10">
        <f t="shared" ref="K14:K17" si="2">I14*J14</f>
        <v>3800</v>
      </c>
      <c r="L14" s="10">
        <f t="shared" si="1"/>
        <v>1330</v>
      </c>
      <c r="M14" s="11">
        <v>0.35</v>
      </c>
      <c r="O14" s="1"/>
    </row>
    <row r="15" spans="2:15" x14ac:dyDescent="0.3">
      <c r="B15" s="6" t="s">
        <v>16</v>
      </c>
      <c r="C15" s="6">
        <v>1185732</v>
      </c>
      <c r="D15" s="7">
        <v>44239</v>
      </c>
      <c r="E15" s="6" t="s">
        <v>3</v>
      </c>
      <c r="F15" s="6" t="s">
        <v>17</v>
      </c>
      <c r="G15" s="6" t="s">
        <v>17</v>
      </c>
      <c r="H15" s="6" t="s">
        <v>21</v>
      </c>
      <c r="I15" s="8">
        <v>0.45</v>
      </c>
      <c r="J15" s="9">
        <v>8250</v>
      </c>
      <c r="K15" s="10">
        <f t="shared" si="2"/>
        <v>3712.5</v>
      </c>
      <c r="L15" s="10">
        <f t="shared" si="1"/>
        <v>1299.375</v>
      </c>
      <c r="M15" s="11">
        <v>0.35</v>
      </c>
      <c r="O15" s="1"/>
    </row>
    <row r="16" spans="2:15" x14ac:dyDescent="0.3">
      <c r="B16" s="6" t="s">
        <v>16</v>
      </c>
      <c r="C16" s="6">
        <v>1185732</v>
      </c>
      <c r="D16" s="7">
        <v>44239</v>
      </c>
      <c r="E16" s="6" t="s">
        <v>3</v>
      </c>
      <c r="F16" s="6" t="s">
        <v>17</v>
      </c>
      <c r="G16" s="6" t="s">
        <v>17</v>
      </c>
      <c r="H16" s="6" t="s">
        <v>22</v>
      </c>
      <c r="I16" s="8">
        <v>0.6</v>
      </c>
      <c r="J16" s="9">
        <v>9000</v>
      </c>
      <c r="K16" s="10">
        <f t="shared" si="2"/>
        <v>5400</v>
      </c>
      <c r="L16" s="10">
        <f t="shared" si="1"/>
        <v>1620</v>
      </c>
      <c r="M16" s="11">
        <v>0.3</v>
      </c>
      <c r="O16" s="1"/>
    </row>
    <row r="17" spans="2:15" x14ac:dyDescent="0.3">
      <c r="B17" s="6" t="s">
        <v>16</v>
      </c>
      <c r="C17" s="6">
        <v>1185732</v>
      </c>
      <c r="D17" s="7">
        <v>44239</v>
      </c>
      <c r="E17" s="6" t="s">
        <v>3</v>
      </c>
      <c r="F17" s="6" t="s">
        <v>17</v>
      </c>
      <c r="G17" s="6" t="s">
        <v>17</v>
      </c>
      <c r="H17" s="6" t="s">
        <v>23</v>
      </c>
      <c r="I17" s="8">
        <v>0.5</v>
      </c>
      <c r="J17" s="9">
        <v>10000</v>
      </c>
      <c r="K17" s="10">
        <f t="shared" si="2"/>
        <v>5000</v>
      </c>
      <c r="L17" s="10">
        <f t="shared" si="1"/>
        <v>1250</v>
      </c>
      <c r="M17" s="11">
        <v>0.25</v>
      </c>
      <c r="O17" s="1"/>
    </row>
    <row r="18" spans="2:15" x14ac:dyDescent="0.3">
      <c r="B18" s="6" t="s">
        <v>16</v>
      </c>
      <c r="C18" s="6">
        <v>1185732</v>
      </c>
      <c r="D18" s="7">
        <v>44265</v>
      </c>
      <c r="E18" s="6" t="s">
        <v>3</v>
      </c>
      <c r="F18" s="6" t="s">
        <v>17</v>
      </c>
      <c r="G18" s="6" t="s">
        <v>17</v>
      </c>
      <c r="H18" s="6" t="s">
        <v>18</v>
      </c>
      <c r="I18" s="8">
        <v>0.5</v>
      </c>
      <c r="J18" s="9">
        <v>12200</v>
      </c>
      <c r="K18" s="10">
        <f>I18*J18</f>
        <v>6100</v>
      </c>
      <c r="L18" s="10">
        <f>K18*M18</f>
        <v>3050</v>
      </c>
      <c r="M18" s="11">
        <v>0.5</v>
      </c>
      <c r="O18" s="1"/>
    </row>
    <row r="19" spans="2:15" x14ac:dyDescent="0.3">
      <c r="B19" s="6" t="s">
        <v>16</v>
      </c>
      <c r="C19" s="6">
        <v>1185732</v>
      </c>
      <c r="D19" s="7">
        <v>44265</v>
      </c>
      <c r="E19" s="6" t="s">
        <v>3</v>
      </c>
      <c r="F19" s="6" t="s">
        <v>17</v>
      </c>
      <c r="G19" s="6" t="s">
        <v>17</v>
      </c>
      <c r="H19" s="6" t="s">
        <v>19</v>
      </c>
      <c r="I19" s="8">
        <v>0.5</v>
      </c>
      <c r="J19" s="9">
        <v>9250</v>
      </c>
      <c r="K19" s="10">
        <f>I19*J19</f>
        <v>4625</v>
      </c>
      <c r="L19" s="10">
        <f>K19*M19</f>
        <v>1387.5</v>
      </c>
      <c r="M19" s="11">
        <v>0.3</v>
      </c>
      <c r="O19" s="1"/>
    </row>
    <row r="20" spans="2:15" x14ac:dyDescent="0.3">
      <c r="B20" s="6" t="s">
        <v>16</v>
      </c>
      <c r="C20" s="6">
        <v>1185732</v>
      </c>
      <c r="D20" s="7">
        <v>44265</v>
      </c>
      <c r="E20" s="6" t="s">
        <v>3</v>
      </c>
      <c r="F20" s="6" t="s">
        <v>17</v>
      </c>
      <c r="G20" s="6" t="s">
        <v>17</v>
      </c>
      <c r="H20" s="6" t="s">
        <v>20</v>
      </c>
      <c r="I20" s="8">
        <v>0.4</v>
      </c>
      <c r="J20" s="9">
        <v>9500</v>
      </c>
      <c r="K20" s="10">
        <f t="shared" ref="K20:K23" si="3">I20*J20</f>
        <v>3800</v>
      </c>
      <c r="L20" s="10">
        <f t="shared" ref="L20:L23" si="4">K20*M20</f>
        <v>1330</v>
      </c>
      <c r="M20" s="11">
        <v>0.35</v>
      </c>
      <c r="O20" s="1"/>
    </row>
    <row r="21" spans="2:15" x14ac:dyDescent="0.3">
      <c r="B21" s="6" t="s">
        <v>16</v>
      </c>
      <c r="C21" s="6">
        <v>1185732</v>
      </c>
      <c r="D21" s="7">
        <v>44265</v>
      </c>
      <c r="E21" s="6" t="s">
        <v>3</v>
      </c>
      <c r="F21" s="6" t="s">
        <v>17</v>
      </c>
      <c r="G21" s="6" t="s">
        <v>17</v>
      </c>
      <c r="H21" s="6" t="s">
        <v>21</v>
      </c>
      <c r="I21" s="8">
        <v>0.45</v>
      </c>
      <c r="J21" s="9">
        <v>8000</v>
      </c>
      <c r="K21" s="10">
        <f t="shared" si="3"/>
        <v>3600</v>
      </c>
      <c r="L21" s="10">
        <f t="shared" si="4"/>
        <v>1260</v>
      </c>
      <c r="M21" s="11">
        <v>0.35</v>
      </c>
      <c r="O21" s="1"/>
    </row>
    <row r="22" spans="2:15" x14ac:dyDescent="0.3">
      <c r="B22" s="6" t="s">
        <v>16</v>
      </c>
      <c r="C22" s="6">
        <v>1185732</v>
      </c>
      <c r="D22" s="7">
        <v>44265</v>
      </c>
      <c r="E22" s="6" t="s">
        <v>3</v>
      </c>
      <c r="F22" s="6" t="s">
        <v>17</v>
      </c>
      <c r="G22" s="6" t="s">
        <v>17</v>
      </c>
      <c r="H22" s="6" t="s">
        <v>22</v>
      </c>
      <c r="I22" s="8">
        <v>0.6</v>
      </c>
      <c r="J22" s="9">
        <v>8500</v>
      </c>
      <c r="K22" s="10">
        <f t="shared" si="3"/>
        <v>5100</v>
      </c>
      <c r="L22" s="10">
        <f t="shared" si="4"/>
        <v>1530</v>
      </c>
      <c r="M22" s="11">
        <v>0.3</v>
      </c>
      <c r="O22" s="1"/>
    </row>
    <row r="23" spans="2:15" x14ac:dyDescent="0.3">
      <c r="B23" s="6" t="s">
        <v>16</v>
      </c>
      <c r="C23" s="6">
        <v>1185732</v>
      </c>
      <c r="D23" s="7">
        <v>44265</v>
      </c>
      <c r="E23" s="6" t="s">
        <v>3</v>
      </c>
      <c r="F23" s="6" t="s">
        <v>17</v>
      </c>
      <c r="G23" s="6" t="s">
        <v>17</v>
      </c>
      <c r="H23" s="6" t="s">
        <v>23</v>
      </c>
      <c r="I23" s="8">
        <v>0.5</v>
      </c>
      <c r="J23" s="9">
        <v>9500</v>
      </c>
      <c r="K23" s="10">
        <f t="shared" si="3"/>
        <v>4750</v>
      </c>
      <c r="L23" s="10">
        <f t="shared" si="4"/>
        <v>1187.5</v>
      </c>
      <c r="M23" s="11">
        <v>0.25</v>
      </c>
      <c r="O23" s="1"/>
    </row>
    <row r="24" spans="2:15" x14ac:dyDescent="0.3">
      <c r="B24" s="6" t="s">
        <v>16</v>
      </c>
      <c r="C24" s="6">
        <v>1185732</v>
      </c>
      <c r="D24" s="7">
        <v>44297</v>
      </c>
      <c r="E24" s="6" t="s">
        <v>3</v>
      </c>
      <c r="F24" s="6" t="s">
        <v>17</v>
      </c>
      <c r="G24" s="6" t="s">
        <v>17</v>
      </c>
      <c r="H24" s="6" t="s">
        <v>18</v>
      </c>
      <c r="I24" s="8">
        <v>0.5</v>
      </c>
      <c r="J24" s="9">
        <v>12000</v>
      </c>
      <c r="K24" s="10">
        <f>I24*J24</f>
        <v>6000</v>
      </c>
      <c r="L24" s="10">
        <f>K24*M24</f>
        <v>3000</v>
      </c>
      <c r="M24" s="11">
        <v>0.5</v>
      </c>
      <c r="O24" s="1"/>
    </row>
    <row r="25" spans="2:15" x14ac:dyDescent="0.3">
      <c r="B25" s="6" t="s">
        <v>16</v>
      </c>
      <c r="C25" s="6">
        <v>1185732</v>
      </c>
      <c r="D25" s="7">
        <v>44297</v>
      </c>
      <c r="E25" s="6" t="s">
        <v>3</v>
      </c>
      <c r="F25" s="6" t="s">
        <v>17</v>
      </c>
      <c r="G25" s="6" t="s">
        <v>17</v>
      </c>
      <c r="H25" s="6" t="s">
        <v>19</v>
      </c>
      <c r="I25" s="8">
        <v>0.5</v>
      </c>
      <c r="J25" s="9">
        <v>9000</v>
      </c>
      <c r="K25" s="10">
        <f>I25*J25</f>
        <v>4500</v>
      </c>
      <c r="L25" s="10">
        <f>K25*M25</f>
        <v>1350</v>
      </c>
      <c r="M25" s="11">
        <v>0.3</v>
      </c>
      <c r="O25" s="1"/>
    </row>
    <row r="26" spans="2:15" x14ac:dyDescent="0.3">
      <c r="B26" s="6" t="s">
        <v>16</v>
      </c>
      <c r="C26" s="6">
        <v>1185732</v>
      </c>
      <c r="D26" s="7">
        <v>44297</v>
      </c>
      <c r="E26" s="6" t="s">
        <v>3</v>
      </c>
      <c r="F26" s="6" t="s">
        <v>17</v>
      </c>
      <c r="G26" s="6" t="s">
        <v>17</v>
      </c>
      <c r="H26" s="6" t="s">
        <v>20</v>
      </c>
      <c r="I26" s="8">
        <v>0.4</v>
      </c>
      <c r="J26" s="9">
        <v>9000</v>
      </c>
      <c r="K26" s="10">
        <f t="shared" ref="K26:K29" si="5">I26*J26</f>
        <v>3600</v>
      </c>
      <c r="L26" s="10">
        <f t="shared" ref="L26:L29" si="6">K26*M26</f>
        <v>1260</v>
      </c>
      <c r="M26" s="11">
        <v>0.35</v>
      </c>
      <c r="O26" s="1"/>
    </row>
    <row r="27" spans="2:15" x14ac:dyDescent="0.3">
      <c r="B27" s="6" t="s">
        <v>16</v>
      </c>
      <c r="C27" s="6">
        <v>1185732</v>
      </c>
      <c r="D27" s="7">
        <v>44297</v>
      </c>
      <c r="E27" s="6" t="s">
        <v>3</v>
      </c>
      <c r="F27" s="6" t="s">
        <v>17</v>
      </c>
      <c r="G27" s="6" t="s">
        <v>17</v>
      </c>
      <c r="H27" s="6" t="s">
        <v>21</v>
      </c>
      <c r="I27" s="8">
        <v>0.45</v>
      </c>
      <c r="J27" s="9">
        <v>8250</v>
      </c>
      <c r="K27" s="10">
        <f t="shared" si="5"/>
        <v>3712.5</v>
      </c>
      <c r="L27" s="10">
        <f t="shared" si="6"/>
        <v>1299.375</v>
      </c>
      <c r="M27" s="11">
        <v>0.35</v>
      </c>
      <c r="O27" s="1"/>
    </row>
    <row r="28" spans="2:15" x14ac:dyDescent="0.3">
      <c r="B28" s="6" t="s">
        <v>16</v>
      </c>
      <c r="C28" s="6">
        <v>1185732</v>
      </c>
      <c r="D28" s="7">
        <v>44297</v>
      </c>
      <c r="E28" s="6" t="s">
        <v>3</v>
      </c>
      <c r="F28" s="6" t="s">
        <v>17</v>
      </c>
      <c r="G28" s="6" t="s">
        <v>17</v>
      </c>
      <c r="H28" s="6" t="s">
        <v>22</v>
      </c>
      <c r="I28" s="8">
        <v>0.6</v>
      </c>
      <c r="J28" s="9">
        <v>8250</v>
      </c>
      <c r="K28" s="10">
        <f t="shared" si="5"/>
        <v>4950</v>
      </c>
      <c r="L28" s="10">
        <f t="shared" si="6"/>
        <v>1485</v>
      </c>
      <c r="M28" s="11">
        <v>0.3</v>
      </c>
      <c r="O28" s="1"/>
    </row>
    <row r="29" spans="2:15" x14ac:dyDescent="0.3">
      <c r="B29" s="6" t="s">
        <v>16</v>
      </c>
      <c r="C29" s="6">
        <v>1185732</v>
      </c>
      <c r="D29" s="7">
        <v>44297</v>
      </c>
      <c r="E29" s="6" t="s">
        <v>3</v>
      </c>
      <c r="F29" s="6" t="s">
        <v>17</v>
      </c>
      <c r="G29" s="6" t="s">
        <v>17</v>
      </c>
      <c r="H29" s="6" t="s">
        <v>23</v>
      </c>
      <c r="I29" s="8">
        <v>0.5</v>
      </c>
      <c r="J29" s="9">
        <v>9500</v>
      </c>
      <c r="K29" s="10">
        <f t="shared" si="5"/>
        <v>4750</v>
      </c>
      <c r="L29" s="10">
        <f t="shared" si="6"/>
        <v>1187.5</v>
      </c>
      <c r="M29" s="11">
        <v>0.25</v>
      </c>
      <c r="O29" s="1"/>
    </row>
    <row r="30" spans="2:15" x14ac:dyDescent="0.3">
      <c r="B30" s="6" t="s">
        <v>16</v>
      </c>
      <c r="C30" s="6">
        <v>1185732</v>
      </c>
      <c r="D30" s="7">
        <v>44326</v>
      </c>
      <c r="E30" s="6" t="s">
        <v>3</v>
      </c>
      <c r="F30" s="6" t="s">
        <v>17</v>
      </c>
      <c r="G30" s="6" t="s">
        <v>17</v>
      </c>
      <c r="H30" s="6" t="s">
        <v>18</v>
      </c>
      <c r="I30" s="8">
        <v>0.6</v>
      </c>
      <c r="J30" s="9">
        <v>12200</v>
      </c>
      <c r="K30" s="10">
        <f>I30*J30</f>
        <v>7320</v>
      </c>
      <c r="L30" s="10">
        <f>K30*M30</f>
        <v>3660</v>
      </c>
      <c r="M30" s="11">
        <v>0.5</v>
      </c>
      <c r="O30" s="1"/>
    </row>
    <row r="31" spans="2:15" x14ac:dyDescent="0.3">
      <c r="B31" s="6" t="s">
        <v>16</v>
      </c>
      <c r="C31" s="6">
        <v>1185732</v>
      </c>
      <c r="D31" s="7">
        <v>44326</v>
      </c>
      <c r="E31" s="6" t="s">
        <v>3</v>
      </c>
      <c r="F31" s="6" t="s">
        <v>17</v>
      </c>
      <c r="G31" s="6" t="s">
        <v>17</v>
      </c>
      <c r="H31" s="6" t="s">
        <v>19</v>
      </c>
      <c r="I31" s="8">
        <v>0.55000000000000004</v>
      </c>
      <c r="J31" s="9">
        <v>9250</v>
      </c>
      <c r="K31" s="10">
        <f>I31*J31</f>
        <v>5087.5</v>
      </c>
      <c r="L31" s="10">
        <f>K31*M31</f>
        <v>1526.25</v>
      </c>
      <c r="M31" s="11">
        <v>0.3</v>
      </c>
      <c r="O31" s="1"/>
    </row>
    <row r="32" spans="2:15" x14ac:dyDescent="0.3">
      <c r="B32" s="6" t="s">
        <v>16</v>
      </c>
      <c r="C32" s="6">
        <v>1185732</v>
      </c>
      <c r="D32" s="7">
        <v>44326</v>
      </c>
      <c r="E32" s="6" t="s">
        <v>3</v>
      </c>
      <c r="F32" s="6" t="s">
        <v>17</v>
      </c>
      <c r="G32" s="6" t="s">
        <v>17</v>
      </c>
      <c r="H32" s="6" t="s">
        <v>20</v>
      </c>
      <c r="I32" s="8">
        <v>0.5</v>
      </c>
      <c r="J32" s="9">
        <v>9000</v>
      </c>
      <c r="K32" s="10">
        <f t="shared" ref="K32:K35" si="7">I32*J32</f>
        <v>4500</v>
      </c>
      <c r="L32" s="10">
        <f t="shared" ref="L32:L35" si="8">K32*M32</f>
        <v>1575</v>
      </c>
      <c r="M32" s="11">
        <v>0.35</v>
      </c>
      <c r="O32" s="1"/>
    </row>
    <row r="33" spans="2:15" x14ac:dyDescent="0.3">
      <c r="B33" s="6" t="s">
        <v>16</v>
      </c>
      <c r="C33" s="6">
        <v>1185732</v>
      </c>
      <c r="D33" s="7">
        <v>44326</v>
      </c>
      <c r="E33" s="6" t="s">
        <v>3</v>
      </c>
      <c r="F33" s="6" t="s">
        <v>17</v>
      </c>
      <c r="G33" s="6" t="s">
        <v>17</v>
      </c>
      <c r="H33" s="6" t="s">
        <v>21</v>
      </c>
      <c r="I33" s="8">
        <v>0.5</v>
      </c>
      <c r="J33" s="9">
        <v>8500</v>
      </c>
      <c r="K33" s="10">
        <f t="shared" si="7"/>
        <v>4250</v>
      </c>
      <c r="L33" s="10">
        <f t="shared" si="8"/>
        <v>1487.5</v>
      </c>
      <c r="M33" s="11">
        <v>0.35</v>
      </c>
      <c r="O33" s="1"/>
    </row>
    <row r="34" spans="2:15" x14ac:dyDescent="0.3">
      <c r="B34" s="6" t="s">
        <v>16</v>
      </c>
      <c r="C34" s="6">
        <v>1185732</v>
      </c>
      <c r="D34" s="7">
        <v>44326</v>
      </c>
      <c r="E34" s="6" t="s">
        <v>3</v>
      </c>
      <c r="F34" s="6" t="s">
        <v>17</v>
      </c>
      <c r="G34" s="6" t="s">
        <v>17</v>
      </c>
      <c r="H34" s="6" t="s">
        <v>22</v>
      </c>
      <c r="I34" s="8">
        <v>0.6</v>
      </c>
      <c r="J34" s="9">
        <v>8750</v>
      </c>
      <c r="K34" s="10">
        <f t="shared" si="7"/>
        <v>5250</v>
      </c>
      <c r="L34" s="10">
        <f t="shared" si="8"/>
        <v>1575</v>
      </c>
      <c r="M34" s="11">
        <v>0.3</v>
      </c>
      <c r="O34" s="1"/>
    </row>
    <row r="35" spans="2:15" x14ac:dyDescent="0.3">
      <c r="B35" s="6" t="s">
        <v>16</v>
      </c>
      <c r="C35" s="6">
        <v>1185732</v>
      </c>
      <c r="D35" s="7">
        <v>44326</v>
      </c>
      <c r="E35" s="6" t="s">
        <v>3</v>
      </c>
      <c r="F35" s="6" t="s">
        <v>17</v>
      </c>
      <c r="G35" s="6" t="s">
        <v>17</v>
      </c>
      <c r="H35" s="6" t="s">
        <v>23</v>
      </c>
      <c r="I35" s="8">
        <v>0.65</v>
      </c>
      <c r="J35" s="9">
        <v>10000</v>
      </c>
      <c r="K35" s="10">
        <f t="shared" si="7"/>
        <v>6500</v>
      </c>
      <c r="L35" s="10">
        <f t="shared" si="8"/>
        <v>1625</v>
      </c>
      <c r="M35" s="11">
        <v>0.25</v>
      </c>
      <c r="O35" s="1"/>
    </row>
    <row r="36" spans="2:15" x14ac:dyDescent="0.3">
      <c r="B36" s="6" t="s">
        <v>16</v>
      </c>
      <c r="C36" s="6">
        <v>1185732</v>
      </c>
      <c r="D36" s="7">
        <v>44359</v>
      </c>
      <c r="E36" s="6" t="s">
        <v>3</v>
      </c>
      <c r="F36" s="6" t="s">
        <v>17</v>
      </c>
      <c r="G36" s="6" t="s">
        <v>17</v>
      </c>
      <c r="H36" s="6" t="s">
        <v>18</v>
      </c>
      <c r="I36" s="8">
        <v>0.6</v>
      </c>
      <c r="J36" s="9">
        <v>12500</v>
      </c>
      <c r="K36" s="10">
        <f>I36*J36</f>
        <v>7500</v>
      </c>
      <c r="L36" s="10">
        <f>K36*M36</f>
        <v>3750</v>
      </c>
      <c r="M36" s="11">
        <v>0.5</v>
      </c>
      <c r="O36" s="1"/>
    </row>
    <row r="37" spans="2:15" x14ac:dyDescent="0.3">
      <c r="B37" s="6" t="s">
        <v>16</v>
      </c>
      <c r="C37" s="6">
        <v>1185732</v>
      </c>
      <c r="D37" s="7">
        <v>44359</v>
      </c>
      <c r="E37" s="6" t="s">
        <v>3</v>
      </c>
      <c r="F37" s="6" t="s">
        <v>17</v>
      </c>
      <c r="G37" s="6" t="s">
        <v>17</v>
      </c>
      <c r="H37" s="6" t="s">
        <v>19</v>
      </c>
      <c r="I37" s="8">
        <v>0.55000000000000004</v>
      </c>
      <c r="J37" s="9">
        <v>10000</v>
      </c>
      <c r="K37" s="10">
        <f>I37*J37</f>
        <v>5500</v>
      </c>
      <c r="L37" s="10">
        <f>K37*M37</f>
        <v>1650</v>
      </c>
      <c r="M37" s="11">
        <v>0.3</v>
      </c>
      <c r="O37" s="1"/>
    </row>
    <row r="38" spans="2:15" x14ac:dyDescent="0.3">
      <c r="B38" s="6" t="s">
        <v>16</v>
      </c>
      <c r="C38" s="6">
        <v>1185732</v>
      </c>
      <c r="D38" s="7">
        <v>44359</v>
      </c>
      <c r="E38" s="6" t="s">
        <v>3</v>
      </c>
      <c r="F38" s="6" t="s">
        <v>17</v>
      </c>
      <c r="G38" s="6" t="s">
        <v>17</v>
      </c>
      <c r="H38" s="6" t="s">
        <v>20</v>
      </c>
      <c r="I38" s="8">
        <v>0.5</v>
      </c>
      <c r="J38" s="9">
        <v>9250</v>
      </c>
      <c r="K38" s="10">
        <f t="shared" ref="K38:K41" si="9">I38*J38</f>
        <v>4625</v>
      </c>
      <c r="L38" s="10">
        <f t="shared" ref="L38:L41" si="10">K38*M38</f>
        <v>1618.75</v>
      </c>
      <c r="M38" s="11">
        <v>0.35</v>
      </c>
      <c r="O38" s="1"/>
    </row>
    <row r="39" spans="2:15" x14ac:dyDescent="0.3">
      <c r="B39" s="6" t="s">
        <v>16</v>
      </c>
      <c r="C39" s="6">
        <v>1185732</v>
      </c>
      <c r="D39" s="7">
        <v>44359</v>
      </c>
      <c r="E39" s="6" t="s">
        <v>3</v>
      </c>
      <c r="F39" s="6" t="s">
        <v>17</v>
      </c>
      <c r="G39" s="6" t="s">
        <v>17</v>
      </c>
      <c r="H39" s="6" t="s">
        <v>21</v>
      </c>
      <c r="I39" s="8">
        <v>0.5</v>
      </c>
      <c r="J39" s="9">
        <v>9000</v>
      </c>
      <c r="K39" s="10">
        <f t="shared" si="9"/>
        <v>4500</v>
      </c>
      <c r="L39" s="10">
        <f t="shared" si="10"/>
        <v>1575</v>
      </c>
      <c r="M39" s="11">
        <v>0.35</v>
      </c>
      <c r="O39" s="1"/>
    </row>
    <row r="40" spans="2:15" x14ac:dyDescent="0.3">
      <c r="B40" s="6" t="s">
        <v>16</v>
      </c>
      <c r="C40" s="6">
        <v>1185732</v>
      </c>
      <c r="D40" s="7">
        <v>44359</v>
      </c>
      <c r="E40" s="6" t="s">
        <v>3</v>
      </c>
      <c r="F40" s="6" t="s">
        <v>17</v>
      </c>
      <c r="G40" s="6" t="s">
        <v>17</v>
      </c>
      <c r="H40" s="6" t="s">
        <v>22</v>
      </c>
      <c r="I40" s="8">
        <v>0.6</v>
      </c>
      <c r="J40" s="9">
        <v>9000</v>
      </c>
      <c r="K40" s="10">
        <f t="shared" si="9"/>
        <v>5400</v>
      </c>
      <c r="L40" s="10">
        <f t="shared" si="10"/>
        <v>1620</v>
      </c>
      <c r="M40" s="11">
        <v>0.3</v>
      </c>
      <c r="O40" s="1"/>
    </row>
    <row r="41" spans="2:15" x14ac:dyDescent="0.3">
      <c r="B41" s="6" t="s">
        <v>16</v>
      </c>
      <c r="C41" s="6">
        <v>1185732</v>
      </c>
      <c r="D41" s="7">
        <v>44359</v>
      </c>
      <c r="E41" s="6" t="s">
        <v>3</v>
      </c>
      <c r="F41" s="6" t="s">
        <v>17</v>
      </c>
      <c r="G41" s="6" t="s">
        <v>17</v>
      </c>
      <c r="H41" s="6" t="s">
        <v>23</v>
      </c>
      <c r="I41" s="8">
        <v>0.65</v>
      </c>
      <c r="J41" s="9">
        <v>10500</v>
      </c>
      <c r="K41" s="10">
        <f t="shared" si="9"/>
        <v>6825</v>
      </c>
      <c r="L41" s="10">
        <f t="shared" si="10"/>
        <v>1706.25</v>
      </c>
      <c r="M41" s="11">
        <v>0.25</v>
      </c>
      <c r="O41" s="1"/>
    </row>
    <row r="42" spans="2:15" x14ac:dyDescent="0.3">
      <c r="B42" s="6" t="s">
        <v>16</v>
      </c>
      <c r="C42" s="6">
        <v>1185732</v>
      </c>
      <c r="D42" s="7">
        <v>44387</v>
      </c>
      <c r="E42" s="6" t="s">
        <v>3</v>
      </c>
      <c r="F42" s="6" t="s">
        <v>17</v>
      </c>
      <c r="G42" s="6" t="s">
        <v>17</v>
      </c>
      <c r="H42" s="6" t="s">
        <v>18</v>
      </c>
      <c r="I42" s="8">
        <v>0.6</v>
      </c>
      <c r="J42" s="9">
        <v>12750</v>
      </c>
      <c r="K42" s="10">
        <f>I42*J42</f>
        <v>7650</v>
      </c>
      <c r="L42" s="10">
        <f>K42*M42</f>
        <v>3825</v>
      </c>
      <c r="M42" s="11">
        <v>0.5</v>
      </c>
      <c r="O42" s="1"/>
    </row>
    <row r="43" spans="2:15" x14ac:dyDescent="0.3">
      <c r="B43" s="6" t="s">
        <v>16</v>
      </c>
      <c r="C43" s="6">
        <v>1185732</v>
      </c>
      <c r="D43" s="7">
        <v>44387</v>
      </c>
      <c r="E43" s="6" t="s">
        <v>3</v>
      </c>
      <c r="F43" s="6" t="s">
        <v>17</v>
      </c>
      <c r="G43" s="6" t="s">
        <v>17</v>
      </c>
      <c r="H43" s="6" t="s">
        <v>19</v>
      </c>
      <c r="I43" s="8">
        <v>0.55000000000000004</v>
      </c>
      <c r="J43" s="9">
        <v>10250</v>
      </c>
      <c r="K43" s="10">
        <f>I43*J43</f>
        <v>5637.5000000000009</v>
      </c>
      <c r="L43" s="10">
        <f>K43*M43</f>
        <v>1691.2500000000002</v>
      </c>
      <c r="M43" s="11">
        <v>0.3</v>
      </c>
      <c r="O43" s="1"/>
    </row>
    <row r="44" spans="2:15" x14ac:dyDescent="0.3">
      <c r="B44" s="6" t="s">
        <v>16</v>
      </c>
      <c r="C44" s="6">
        <v>1185732</v>
      </c>
      <c r="D44" s="7">
        <v>44387</v>
      </c>
      <c r="E44" s="6" t="s">
        <v>3</v>
      </c>
      <c r="F44" s="6" t="s">
        <v>17</v>
      </c>
      <c r="G44" s="6" t="s">
        <v>17</v>
      </c>
      <c r="H44" s="6" t="s">
        <v>20</v>
      </c>
      <c r="I44" s="8">
        <v>0.5</v>
      </c>
      <c r="J44" s="9">
        <v>9500</v>
      </c>
      <c r="K44" s="10">
        <f t="shared" ref="K44:K47" si="11">I44*J44</f>
        <v>4750</v>
      </c>
      <c r="L44" s="10">
        <f t="shared" ref="L44:L47" si="12">K44*M44</f>
        <v>1662.5</v>
      </c>
      <c r="M44" s="11">
        <v>0.35</v>
      </c>
      <c r="O44" s="1"/>
    </row>
    <row r="45" spans="2:15" x14ac:dyDescent="0.3">
      <c r="B45" s="6" t="s">
        <v>16</v>
      </c>
      <c r="C45" s="6">
        <v>1185732</v>
      </c>
      <c r="D45" s="7">
        <v>44387</v>
      </c>
      <c r="E45" s="6" t="s">
        <v>3</v>
      </c>
      <c r="F45" s="6" t="s">
        <v>17</v>
      </c>
      <c r="G45" s="6" t="s">
        <v>17</v>
      </c>
      <c r="H45" s="6" t="s">
        <v>21</v>
      </c>
      <c r="I45" s="8">
        <v>0.5</v>
      </c>
      <c r="J45" s="9">
        <v>9000</v>
      </c>
      <c r="K45" s="10">
        <f t="shared" si="11"/>
        <v>4500</v>
      </c>
      <c r="L45" s="10">
        <f t="shared" si="12"/>
        <v>1575</v>
      </c>
      <c r="M45" s="11">
        <v>0.35</v>
      </c>
      <c r="O45" s="1"/>
    </row>
    <row r="46" spans="2:15" x14ac:dyDescent="0.3">
      <c r="B46" s="6" t="s">
        <v>16</v>
      </c>
      <c r="C46" s="6">
        <v>1185732</v>
      </c>
      <c r="D46" s="7">
        <v>44387</v>
      </c>
      <c r="E46" s="6" t="s">
        <v>3</v>
      </c>
      <c r="F46" s="6" t="s">
        <v>17</v>
      </c>
      <c r="G46" s="6" t="s">
        <v>17</v>
      </c>
      <c r="H46" s="6" t="s">
        <v>22</v>
      </c>
      <c r="I46" s="8">
        <v>0.6</v>
      </c>
      <c r="J46" s="9">
        <v>9250</v>
      </c>
      <c r="K46" s="10">
        <f t="shared" si="11"/>
        <v>5550</v>
      </c>
      <c r="L46" s="10">
        <f t="shared" si="12"/>
        <v>1665</v>
      </c>
      <c r="M46" s="11">
        <v>0.3</v>
      </c>
      <c r="O46" s="1"/>
    </row>
    <row r="47" spans="2:15" x14ac:dyDescent="0.3">
      <c r="B47" s="6" t="s">
        <v>16</v>
      </c>
      <c r="C47" s="6">
        <v>1185732</v>
      </c>
      <c r="D47" s="7">
        <v>44387</v>
      </c>
      <c r="E47" s="6" t="s">
        <v>3</v>
      </c>
      <c r="F47" s="6" t="s">
        <v>17</v>
      </c>
      <c r="G47" s="6" t="s">
        <v>17</v>
      </c>
      <c r="H47" s="6" t="s">
        <v>23</v>
      </c>
      <c r="I47" s="8">
        <v>0.65</v>
      </c>
      <c r="J47" s="9">
        <v>11000</v>
      </c>
      <c r="K47" s="10">
        <f t="shared" si="11"/>
        <v>7150</v>
      </c>
      <c r="L47" s="10">
        <f t="shared" si="12"/>
        <v>1787.5</v>
      </c>
      <c r="M47" s="11">
        <v>0.25</v>
      </c>
      <c r="O47" s="1"/>
    </row>
    <row r="48" spans="2:15" x14ac:dyDescent="0.3">
      <c r="B48" s="6" t="s">
        <v>16</v>
      </c>
      <c r="C48" s="6">
        <v>1185732</v>
      </c>
      <c r="D48" s="7">
        <v>44419</v>
      </c>
      <c r="E48" s="6" t="s">
        <v>3</v>
      </c>
      <c r="F48" s="6" t="s">
        <v>17</v>
      </c>
      <c r="G48" s="6" t="s">
        <v>17</v>
      </c>
      <c r="H48" s="6" t="s">
        <v>18</v>
      </c>
      <c r="I48" s="8">
        <v>0.6</v>
      </c>
      <c r="J48" s="9">
        <v>12500</v>
      </c>
      <c r="K48" s="10">
        <f>I48*J48</f>
        <v>7500</v>
      </c>
      <c r="L48" s="10">
        <f>K48*M48</f>
        <v>3750</v>
      </c>
      <c r="M48" s="11">
        <v>0.5</v>
      </c>
      <c r="O48" s="1"/>
    </row>
    <row r="49" spans="2:15" x14ac:dyDescent="0.3">
      <c r="B49" s="6" t="s">
        <v>16</v>
      </c>
      <c r="C49" s="6">
        <v>1185732</v>
      </c>
      <c r="D49" s="7">
        <v>44419</v>
      </c>
      <c r="E49" s="6" t="s">
        <v>3</v>
      </c>
      <c r="F49" s="6" t="s">
        <v>17</v>
      </c>
      <c r="G49" s="6" t="s">
        <v>17</v>
      </c>
      <c r="H49" s="6" t="s">
        <v>19</v>
      </c>
      <c r="I49" s="8">
        <v>0.55000000000000004</v>
      </c>
      <c r="J49" s="9">
        <v>10250</v>
      </c>
      <c r="K49" s="10">
        <f>I49*J49</f>
        <v>5637.5000000000009</v>
      </c>
      <c r="L49" s="10">
        <f>K49*M49</f>
        <v>1691.2500000000002</v>
      </c>
      <c r="M49" s="11">
        <v>0.3</v>
      </c>
      <c r="O49" s="1"/>
    </row>
    <row r="50" spans="2:15" x14ac:dyDescent="0.3">
      <c r="B50" s="6" t="s">
        <v>16</v>
      </c>
      <c r="C50" s="6">
        <v>1185732</v>
      </c>
      <c r="D50" s="7">
        <v>44419</v>
      </c>
      <c r="E50" s="6" t="s">
        <v>3</v>
      </c>
      <c r="F50" s="6" t="s">
        <v>17</v>
      </c>
      <c r="G50" s="6" t="s">
        <v>17</v>
      </c>
      <c r="H50" s="6" t="s">
        <v>20</v>
      </c>
      <c r="I50" s="8">
        <v>0.5</v>
      </c>
      <c r="J50" s="9">
        <v>9500</v>
      </c>
      <c r="K50" s="10">
        <f t="shared" ref="K50:K53" si="13">I50*J50</f>
        <v>4750</v>
      </c>
      <c r="L50" s="10">
        <f t="shared" ref="L50:L53" si="14">K50*M50</f>
        <v>1662.5</v>
      </c>
      <c r="M50" s="11">
        <v>0.35</v>
      </c>
      <c r="O50" s="1"/>
    </row>
    <row r="51" spans="2:15" x14ac:dyDescent="0.3">
      <c r="B51" s="6" t="s">
        <v>16</v>
      </c>
      <c r="C51" s="6">
        <v>1185732</v>
      </c>
      <c r="D51" s="7">
        <v>44419</v>
      </c>
      <c r="E51" s="6" t="s">
        <v>3</v>
      </c>
      <c r="F51" s="6" t="s">
        <v>17</v>
      </c>
      <c r="G51" s="6" t="s">
        <v>17</v>
      </c>
      <c r="H51" s="6" t="s">
        <v>21</v>
      </c>
      <c r="I51" s="8">
        <v>0.5</v>
      </c>
      <c r="J51" s="9">
        <v>9250</v>
      </c>
      <c r="K51" s="10">
        <f t="shared" si="13"/>
        <v>4625</v>
      </c>
      <c r="L51" s="10">
        <f t="shared" si="14"/>
        <v>1618.75</v>
      </c>
      <c r="M51" s="11">
        <v>0.35</v>
      </c>
      <c r="O51" s="1"/>
    </row>
    <row r="52" spans="2:15" x14ac:dyDescent="0.3">
      <c r="B52" s="6" t="s">
        <v>16</v>
      </c>
      <c r="C52" s="6">
        <v>1185732</v>
      </c>
      <c r="D52" s="7">
        <v>44419</v>
      </c>
      <c r="E52" s="6" t="s">
        <v>3</v>
      </c>
      <c r="F52" s="6" t="s">
        <v>17</v>
      </c>
      <c r="G52" s="6" t="s">
        <v>17</v>
      </c>
      <c r="H52" s="6" t="s">
        <v>22</v>
      </c>
      <c r="I52" s="8">
        <v>0.6</v>
      </c>
      <c r="J52" s="9">
        <v>9000</v>
      </c>
      <c r="K52" s="10">
        <f t="shared" si="13"/>
        <v>5400</v>
      </c>
      <c r="L52" s="10">
        <f t="shared" si="14"/>
        <v>1620</v>
      </c>
      <c r="M52" s="11">
        <v>0.3</v>
      </c>
      <c r="O52" s="1"/>
    </row>
    <row r="53" spans="2:15" x14ac:dyDescent="0.3">
      <c r="B53" s="6" t="s">
        <v>16</v>
      </c>
      <c r="C53" s="6">
        <v>1185732</v>
      </c>
      <c r="D53" s="7">
        <v>44419</v>
      </c>
      <c r="E53" s="6" t="s">
        <v>3</v>
      </c>
      <c r="F53" s="6" t="s">
        <v>17</v>
      </c>
      <c r="G53" s="6" t="s">
        <v>17</v>
      </c>
      <c r="H53" s="6" t="s">
        <v>23</v>
      </c>
      <c r="I53" s="8">
        <v>0.65</v>
      </c>
      <c r="J53" s="9">
        <v>10750</v>
      </c>
      <c r="K53" s="10">
        <f t="shared" si="13"/>
        <v>6987.5</v>
      </c>
      <c r="L53" s="10">
        <f t="shared" si="14"/>
        <v>1746.875</v>
      </c>
      <c r="M53" s="11">
        <v>0.25</v>
      </c>
      <c r="O53" s="1"/>
    </row>
    <row r="54" spans="2:15" x14ac:dyDescent="0.3">
      <c r="B54" s="6" t="s">
        <v>16</v>
      </c>
      <c r="C54" s="6">
        <v>1185732</v>
      </c>
      <c r="D54" s="7">
        <v>44449</v>
      </c>
      <c r="E54" s="6" t="s">
        <v>3</v>
      </c>
      <c r="F54" s="6" t="s">
        <v>17</v>
      </c>
      <c r="G54" s="6" t="s">
        <v>17</v>
      </c>
      <c r="H54" s="6" t="s">
        <v>18</v>
      </c>
      <c r="I54" s="8">
        <v>0.6</v>
      </c>
      <c r="J54" s="9">
        <v>12000</v>
      </c>
      <c r="K54" s="10">
        <f>I54*J54</f>
        <v>7200</v>
      </c>
      <c r="L54" s="10">
        <f>K54*M54</f>
        <v>3600</v>
      </c>
      <c r="M54" s="11">
        <v>0.5</v>
      </c>
      <c r="O54" s="1"/>
    </row>
    <row r="55" spans="2:15" x14ac:dyDescent="0.3">
      <c r="B55" s="6" t="s">
        <v>16</v>
      </c>
      <c r="C55" s="6">
        <v>1185732</v>
      </c>
      <c r="D55" s="7">
        <v>44449</v>
      </c>
      <c r="E55" s="6" t="s">
        <v>3</v>
      </c>
      <c r="F55" s="6" t="s">
        <v>17</v>
      </c>
      <c r="G55" s="6" t="s">
        <v>17</v>
      </c>
      <c r="H55" s="6" t="s">
        <v>19</v>
      </c>
      <c r="I55" s="8">
        <v>0.55000000000000004</v>
      </c>
      <c r="J55" s="9">
        <v>10000</v>
      </c>
      <c r="K55" s="10">
        <f>I55*J55</f>
        <v>5500</v>
      </c>
      <c r="L55" s="10">
        <f>K55*M55</f>
        <v>1650</v>
      </c>
      <c r="M55" s="11">
        <v>0.3</v>
      </c>
      <c r="O55" s="1"/>
    </row>
    <row r="56" spans="2:15" x14ac:dyDescent="0.3">
      <c r="B56" s="6" t="s">
        <v>16</v>
      </c>
      <c r="C56" s="6">
        <v>1185732</v>
      </c>
      <c r="D56" s="7">
        <v>44449</v>
      </c>
      <c r="E56" s="6" t="s">
        <v>3</v>
      </c>
      <c r="F56" s="6" t="s">
        <v>17</v>
      </c>
      <c r="G56" s="6" t="s">
        <v>17</v>
      </c>
      <c r="H56" s="6" t="s">
        <v>20</v>
      </c>
      <c r="I56" s="8">
        <v>0.5</v>
      </c>
      <c r="J56" s="9">
        <v>9250</v>
      </c>
      <c r="K56" s="10">
        <f t="shared" ref="K56:K59" si="15">I56*J56</f>
        <v>4625</v>
      </c>
      <c r="L56" s="10">
        <f t="shared" ref="L56:L59" si="16">K56*M56</f>
        <v>1618.75</v>
      </c>
      <c r="M56" s="11">
        <v>0.35</v>
      </c>
      <c r="O56" s="1"/>
    </row>
    <row r="57" spans="2:15" x14ac:dyDescent="0.3">
      <c r="B57" s="6" t="s">
        <v>16</v>
      </c>
      <c r="C57" s="6">
        <v>1185732</v>
      </c>
      <c r="D57" s="7">
        <v>44449</v>
      </c>
      <c r="E57" s="6" t="s">
        <v>3</v>
      </c>
      <c r="F57" s="6" t="s">
        <v>17</v>
      </c>
      <c r="G57" s="6" t="s">
        <v>17</v>
      </c>
      <c r="H57" s="6" t="s">
        <v>21</v>
      </c>
      <c r="I57" s="8">
        <v>0.5</v>
      </c>
      <c r="J57" s="9">
        <v>9000</v>
      </c>
      <c r="K57" s="10">
        <f t="shared" si="15"/>
        <v>4500</v>
      </c>
      <c r="L57" s="10">
        <f t="shared" si="16"/>
        <v>1575</v>
      </c>
      <c r="M57" s="11">
        <v>0.35</v>
      </c>
      <c r="O57" s="1"/>
    </row>
    <row r="58" spans="2:15" x14ac:dyDescent="0.3">
      <c r="B58" s="6" t="s">
        <v>16</v>
      </c>
      <c r="C58" s="6">
        <v>1185732</v>
      </c>
      <c r="D58" s="7">
        <v>44449</v>
      </c>
      <c r="E58" s="6" t="s">
        <v>3</v>
      </c>
      <c r="F58" s="6" t="s">
        <v>17</v>
      </c>
      <c r="G58" s="6" t="s">
        <v>17</v>
      </c>
      <c r="H58" s="6" t="s">
        <v>22</v>
      </c>
      <c r="I58" s="8">
        <v>0.6</v>
      </c>
      <c r="J58" s="9">
        <v>9000</v>
      </c>
      <c r="K58" s="10">
        <f t="shared" si="15"/>
        <v>5400</v>
      </c>
      <c r="L58" s="10">
        <f t="shared" si="16"/>
        <v>1620</v>
      </c>
      <c r="M58" s="11">
        <v>0.3</v>
      </c>
      <c r="O58" s="1"/>
    </row>
    <row r="59" spans="2:15" x14ac:dyDescent="0.3">
      <c r="B59" s="6" t="s">
        <v>16</v>
      </c>
      <c r="C59" s="6">
        <v>1185732</v>
      </c>
      <c r="D59" s="7">
        <v>44449</v>
      </c>
      <c r="E59" s="6" t="s">
        <v>3</v>
      </c>
      <c r="F59" s="6" t="s">
        <v>17</v>
      </c>
      <c r="G59" s="6" t="s">
        <v>17</v>
      </c>
      <c r="H59" s="6" t="s">
        <v>23</v>
      </c>
      <c r="I59" s="8">
        <v>0.65</v>
      </c>
      <c r="J59" s="9">
        <v>10000</v>
      </c>
      <c r="K59" s="10">
        <f t="shared" si="15"/>
        <v>6500</v>
      </c>
      <c r="L59" s="10">
        <f t="shared" si="16"/>
        <v>1625</v>
      </c>
      <c r="M59" s="11">
        <v>0.25</v>
      </c>
      <c r="O59" s="1"/>
    </row>
    <row r="60" spans="2:15" x14ac:dyDescent="0.3">
      <c r="B60" s="6" t="s">
        <v>16</v>
      </c>
      <c r="C60" s="6">
        <v>1185732</v>
      </c>
      <c r="D60" s="7">
        <v>44481</v>
      </c>
      <c r="E60" s="6" t="s">
        <v>3</v>
      </c>
      <c r="F60" s="6" t="s">
        <v>17</v>
      </c>
      <c r="G60" s="6" t="s">
        <v>17</v>
      </c>
      <c r="H60" s="6" t="s">
        <v>18</v>
      </c>
      <c r="I60" s="8">
        <v>0.65</v>
      </c>
      <c r="J60" s="9">
        <v>11750</v>
      </c>
      <c r="K60" s="10">
        <f>I60*J60</f>
        <v>7637.5</v>
      </c>
      <c r="L60" s="10">
        <f>K60*M60</f>
        <v>3818.75</v>
      </c>
      <c r="M60" s="11">
        <v>0.5</v>
      </c>
      <c r="O60" s="1"/>
    </row>
    <row r="61" spans="2:15" x14ac:dyDescent="0.3">
      <c r="B61" s="6" t="s">
        <v>16</v>
      </c>
      <c r="C61" s="6">
        <v>1185732</v>
      </c>
      <c r="D61" s="7">
        <v>44481</v>
      </c>
      <c r="E61" s="6" t="s">
        <v>3</v>
      </c>
      <c r="F61" s="6" t="s">
        <v>17</v>
      </c>
      <c r="G61" s="6" t="s">
        <v>17</v>
      </c>
      <c r="H61" s="6" t="s">
        <v>19</v>
      </c>
      <c r="I61" s="8">
        <v>0.55000000000000004</v>
      </c>
      <c r="J61" s="9">
        <v>10000</v>
      </c>
      <c r="K61" s="10">
        <f>I61*J61</f>
        <v>5500</v>
      </c>
      <c r="L61" s="10">
        <f>K61*M61</f>
        <v>1650</v>
      </c>
      <c r="M61" s="11">
        <v>0.3</v>
      </c>
      <c r="O61" s="1"/>
    </row>
    <row r="62" spans="2:15" x14ac:dyDescent="0.3">
      <c r="B62" s="6" t="s">
        <v>16</v>
      </c>
      <c r="C62" s="6">
        <v>1185732</v>
      </c>
      <c r="D62" s="7">
        <v>44481</v>
      </c>
      <c r="E62" s="6" t="s">
        <v>3</v>
      </c>
      <c r="F62" s="6" t="s">
        <v>17</v>
      </c>
      <c r="G62" s="6" t="s">
        <v>17</v>
      </c>
      <c r="H62" s="6" t="s">
        <v>20</v>
      </c>
      <c r="I62" s="8">
        <v>0.55000000000000004</v>
      </c>
      <c r="J62" s="9">
        <v>9000</v>
      </c>
      <c r="K62" s="10">
        <f t="shared" ref="K62:K65" si="17">I62*J62</f>
        <v>4950</v>
      </c>
      <c r="L62" s="10">
        <f t="shared" ref="L62:L65" si="18">K62*M62</f>
        <v>1732.5</v>
      </c>
      <c r="M62" s="11">
        <v>0.35</v>
      </c>
      <c r="O62" s="1"/>
    </row>
    <row r="63" spans="2:15" x14ac:dyDescent="0.3">
      <c r="B63" s="6" t="s">
        <v>16</v>
      </c>
      <c r="C63" s="6">
        <v>1185732</v>
      </c>
      <c r="D63" s="7">
        <v>44481</v>
      </c>
      <c r="E63" s="6" t="s">
        <v>3</v>
      </c>
      <c r="F63" s="6" t="s">
        <v>17</v>
      </c>
      <c r="G63" s="6" t="s">
        <v>17</v>
      </c>
      <c r="H63" s="6" t="s">
        <v>21</v>
      </c>
      <c r="I63" s="8">
        <v>0.55000000000000004</v>
      </c>
      <c r="J63" s="9">
        <v>8750</v>
      </c>
      <c r="K63" s="10">
        <f t="shared" si="17"/>
        <v>4812.5</v>
      </c>
      <c r="L63" s="10">
        <f t="shared" si="18"/>
        <v>1684.375</v>
      </c>
      <c r="M63" s="11">
        <v>0.35</v>
      </c>
      <c r="O63" s="1"/>
    </row>
    <row r="64" spans="2:15" x14ac:dyDescent="0.3">
      <c r="B64" s="6" t="s">
        <v>16</v>
      </c>
      <c r="C64" s="6">
        <v>1185732</v>
      </c>
      <c r="D64" s="7">
        <v>44481</v>
      </c>
      <c r="E64" s="6" t="s">
        <v>3</v>
      </c>
      <c r="F64" s="6" t="s">
        <v>17</v>
      </c>
      <c r="G64" s="6" t="s">
        <v>17</v>
      </c>
      <c r="H64" s="6" t="s">
        <v>22</v>
      </c>
      <c r="I64" s="8">
        <v>0.65</v>
      </c>
      <c r="J64" s="9">
        <v>8750</v>
      </c>
      <c r="K64" s="10">
        <f t="shared" si="17"/>
        <v>5687.5</v>
      </c>
      <c r="L64" s="10">
        <f t="shared" si="18"/>
        <v>1706.25</v>
      </c>
      <c r="M64" s="11">
        <v>0.3</v>
      </c>
      <c r="O64" s="1"/>
    </row>
    <row r="65" spans="2:15" x14ac:dyDescent="0.3">
      <c r="B65" s="6" t="s">
        <v>16</v>
      </c>
      <c r="C65" s="6">
        <v>1185732</v>
      </c>
      <c r="D65" s="7">
        <v>44481</v>
      </c>
      <c r="E65" s="6" t="s">
        <v>3</v>
      </c>
      <c r="F65" s="6" t="s">
        <v>17</v>
      </c>
      <c r="G65" s="6" t="s">
        <v>17</v>
      </c>
      <c r="H65" s="6" t="s">
        <v>23</v>
      </c>
      <c r="I65" s="8">
        <v>0.7</v>
      </c>
      <c r="J65" s="9">
        <v>10000</v>
      </c>
      <c r="K65" s="10">
        <f t="shared" si="17"/>
        <v>7000</v>
      </c>
      <c r="L65" s="10">
        <f t="shared" si="18"/>
        <v>1750</v>
      </c>
      <c r="M65" s="11">
        <v>0.25</v>
      </c>
      <c r="O65" s="1"/>
    </row>
    <row r="66" spans="2:15" x14ac:dyDescent="0.3">
      <c r="B66" s="6" t="s">
        <v>16</v>
      </c>
      <c r="C66" s="6">
        <v>1185732</v>
      </c>
      <c r="D66" s="7">
        <v>44511</v>
      </c>
      <c r="E66" s="6" t="s">
        <v>3</v>
      </c>
      <c r="F66" s="6" t="s">
        <v>17</v>
      </c>
      <c r="G66" s="6" t="s">
        <v>17</v>
      </c>
      <c r="H66" s="6" t="s">
        <v>18</v>
      </c>
      <c r="I66" s="8">
        <v>0.65</v>
      </c>
      <c r="J66" s="9">
        <v>11500</v>
      </c>
      <c r="K66" s="10">
        <f>I66*J66</f>
        <v>7475</v>
      </c>
      <c r="L66" s="10">
        <f>K66*M66</f>
        <v>3737.5</v>
      </c>
      <c r="M66" s="11">
        <v>0.5</v>
      </c>
      <c r="O66" s="1"/>
    </row>
    <row r="67" spans="2:15" x14ac:dyDescent="0.3">
      <c r="B67" s="6" t="s">
        <v>16</v>
      </c>
      <c r="C67" s="6">
        <v>1185732</v>
      </c>
      <c r="D67" s="7">
        <v>44511</v>
      </c>
      <c r="E67" s="6" t="s">
        <v>3</v>
      </c>
      <c r="F67" s="6" t="s">
        <v>17</v>
      </c>
      <c r="G67" s="6" t="s">
        <v>17</v>
      </c>
      <c r="H67" s="6" t="s">
        <v>19</v>
      </c>
      <c r="I67" s="8">
        <v>0.55000000000000004</v>
      </c>
      <c r="J67" s="9">
        <v>9750</v>
      </c>
      <c r="K67" s="10">
        <f>I67*J67</f>
        <v>5362.5</v>
      </c>
      <c r="L67" s="10">
        <f>K67*M67</f>
        <v>1608.75</v>
      </c>
      <c r="M67" s="11">
        <v>0.3</v>
      </c>
      <c r="O67" s="1"/>
    </row>
    <row r="68" spans="2:15" x14ac:dyDescent="0.3">
      <c r="B68" s="6" t="s">
        <v>16</v>
      </c>
      <c r="C68" s="6">
        <v>1185732</v>
      </c>
      <c r="D68" s="7">
        <v>44511</v>
      </c>
      <c r="E68" s="6" t="s">
        <v>3</v>
      </c>
      <c r="F68" s="6" t="s">
        <v>17</v>
      </c>
      <c r="G68" s="6" t="s">
        <v>17</v>
      </c>
      <c r="H68" s="6" t="s">
        <v>20</v>
      </c>
      <c r="I68" s="8">
        <v>0.55000000000000004</v>
      </c>
      <c r="J68" s="9">
        <v>9200</v>
      </c>
      <c r="K68" s="10">
        <f t="shared" ref="K68:K71" si="19">I68*J68</f>
        <v>5060</v>
      </c>
      <c r="L68" s="10">
        <f t="shared" ref="L68:L71" si="20">K68*M68</f>
        <v>1771</v>
      </c>
      <c r="M68" s="11">
        <v>0.35</v>
      </c>
      <c r="O68" s="1"/>
    </row>
    <row r="69" spans="2:15" x14ac:dyDescent="0.3">
      <c r="B69" s="6" t="s">
        <v>16</v>
      </c>
      <c r="C69" s="6">
        <v>1185732</v>
      </c>
      <c r="D69" s="7">
        <v>44511</v>
      </c>
      <c r="E69" s="6" t="s">
        <v>3</v>
      </c>
      <c r="F69" s="6" t="s">
        <v>17</v>
      </c>
      <c r="G69" s="6" t="s">
        <v>17</v>
      </c>
      <c r="H69" s="6" t="s">
        <v>21</v>
      </c>
      <c r="I69" s="8">
        <v>0.55000000000000004</v>
      </c>
      <c r="J69" s="9">
        <v>9000</v>
      </c>
      <c r="K69" s="10">
        <f t="shared" si="19"/>
        <v>4950</v>
      </c>
      <c r="L69" s="10">
        <f t="shared" si="20"/>
        <v>1732.5</v>
      </c>
      <c r="M69" s="11">
        <v>0.35</v>
      </c>
      <c r="O69" s="1"/>
    </row>
    <row r="70" spans="2:15" x14ac:dyDescent="0.3">
      <c r="B70" s="6" t="s">
        <v>16</v>
      </c>
      <c r="C70" s="6">
        <v>1185732</v>
      </c>
      <c r="D70" s="7">
        <v>44511</v>
      </c>
      <c r="E70" s="6" t="s">
        <v>3</v>
      </c>
      <c r="F70" s="6" t="s">
        <v>17</v>
      </c>
      <c r="G70" s="6" t="s">
        <v>17</v>
      </c>
      <c r="H70" s="6" t="s">
        <v>22</v>
      </c>
      <c r="I70" s="8">
        <v>0.65</v>
      </c>
      <c r="J70" s="9">
        <v>8750</v>
      </c>
      <c r="K70" s="10">
        <f t="shared" si="19"/>
        <v>5687.5</v>
      </c>
      <c r="L70" s="10">
        <f t="shared" si="20"/>
        <v>1706.25</v>
      </c>
      <c r="M70" s="11">
        <v>0.3</v>
      </c>
      <c r="O70" s="1"/>
    </row>
    <row r="71" spans="2:15" x14ac:dyDescent="0.3">
      <c r="B71" s="6" t="s">
        <v>16</v>
      </c>
      <c r="C71" s="6">
        <v>1185732</v>
      </c>
      <c r="D71" s="7">
        <v>44511</v>
      </c>
      <c r="E71" s="6" t="s">
        <v>3</v>
      </c>
      <c r="F71" s="6" t="s">
        <v>17</v>
      </c>
      <c r="G71" s="6" t="s">
        <v>17</v>
      </c>
      <c r="H71" s="6" t="s">
        <v>23</v>
      </c>
      <c r="I71" s="8">
        <v>0.7</v>
      </c>
      <c r="J71" s="9">
        <v>9750</v>
      </c>
      <c r="K71" s="10">
        <f t="shared" si="19"/>
        <v>6825</v>
      </c>
      <c r="L71" s="10">
        <f t="shared" si="20"/>
        <v>1706.25</v>
      </c>
      <c r="M71" s="11">
        <v>0.25</v>
      </c>
      <c r="O71" s="1"/>
    </row>
    <row r="72" spans="2:15" x14ac:dyDescent="0.3">
      <c r="B72" s="6" t="s">
        <v>16</v>
      </c>
      <c r="C72" s="6">
        <v>1185732</v>
      </c>
      <c r="D72" s="7">
        <v>44540</v>
      </c>
      <c r="E72" s="6" t="s">
        <v>3</v>
      </c>
      <c r="F72" s="6" t="s">
        <v>17</v>
      </c>
      <c r="G72" s="6" t="s">
        <v>17</v>
      </c>
      <c r="H72" s="6" t="s">
        <v>18</v>
      </c>
      <c r="I72" s="8">
        <v>0.65</v>
      </c>
      <c r="J72" s="9">
        <v>12000</v>
      </c>
      <c r="K72" s="10">
        <f>I72*J72</f>
        <v>7800</v>
      </c>
      <c r="L72" s="10">
        <f>K72*M72</f>
        <v>3900</v>
      </c>
      <c r="M72" s="11">
        <v>0.5</v>
      </c>
      <c r="O72" s="1"/>
    </row>
    <row r="73" spans="2:15" x14ac:dyDescent="0.3">
      <c r="B73" s="6" t="s">
        <v>16</v>
      </c>
      <c r="C73" s="6">
        <v>1185732</v>
      </c>
      <c r="D73" s="7">
        <v>44540</v>
      </c>
      <c r="E73" s="6" t="s">
        <v>3</v>
      </c>
      <c r="F73" s="6" t="s">
        <v>17</v>
      </c>
      <c r="G73" s="6" t="s">
        <v>17</v>
      </c>
      <c r="H73" s="6" t="s">
        <v>19</v>
      </c>
      <c r="I73" s="8">
        <v>0.55000000000000004</v>
      </c>
      <c r="J73" s="9">
        <v>10000</v>
      </c>
      <c r="K73" s="10">
        <f>I73*J73</f>
        <v>5500</v>
      </c>
      <c r="L73" s="10">
        <f>K73*M73</f>
        <v>1650</v>
      </c>
      <c r="M73" s="11">
        <v>0.3</v>
      </c>
      <c r="O73" s="1"/>
    </row>
    <row r="74" spans="2:15" x14ac:dyDescent="0.3">
      <c r="B74" s="6" t="s">
        <v>16</v>
      </c>
      <c r="C74" s="6">
        <v>1185732</v>
      </c>
      <c r="D74" s="7">
        <v>44540</v>
      </c>
      <c r="E74" s="6" t="s">
        <v>3</v>
      </c>
      <c r="F74" s="6" t="s">
        <v>17</v>
      </c>
      <c r="G74" s="6" t="s">
        <v>17</v>
      </c>
      <c r="H74" s="6" t="s">
        <v>20</v>
      </c>
      <c r="I74" s="8">
        <v>0.55000000000000004</v>
      </c>
      <c r="J74" s="9">
        <v>9500</v>
      </c>
      <c r="K74" s="10">
        <f t="shared" ref="K74:K77" si="21">I74*J74</f>
        <v>5225</v>
      </c>
      <c r="L74" s="10">
        <f t="shared" ref="L74:L77" si="22">K74*M74</f>
        <v>1828.7499999999998</v>
      </c>
      <c r="M74" s="11">
        <v>0.35</v>
      </c>
      <c r="O74" s="1"/>
    </row>
    <row r="75" spans="2:15" x14ac:dyDescent="0.3">
      <c r="B75" s="6" t="s">
        <v>16</v>
      </c>
      <c r="C75" s="6">
        <v>1185732</v>
      </c>
      <c r="D75" s="7">
        <v>44540</v>
      </c>
      <c r="E75" s="6" t="s">
        <v>3</v>
      </c>
      <c r="F75" s="6" t="s">
        <v>17</v>
      </c>
      <c r="G75" s="6" t="s">
        <v>17</v>
      </c>
      <c r="H75" s="6" t="s">
        <v>21</v>
      </c>
      <c r="I75" s="8">
        <v>0.55000000000000004</v>
      </c>
      <c r="J75" s="9">
        <v>9000</v>
      </c>
      <c r="K75" s="10">
        <f t="shared" si="21"/>
        <v>4950</v>
      </c>
      <c r="L75" s="10">
        <f t="shared" si="22"/>
        <v>1732.5</v>
      </c>
      <c r="M75" s="11">
        <v>0.35</v>
      </c>
      <c r="O75" s="1"/>
    </row>
    <row r="76" spans="2:15" x14ac:dyDescent="0.3">
      <c r="B76" s="6" t="s">
        <v>16</v>
      </c>
      <c r="C76" s="6">
        <v>1185732</v>
      </c>
      <c r="D76" s="7">
        <v>44540</v>
      </c>
      <c r="E76" s="6" t="s">
        <v>3</v>
      </c>
      <c r="F76" s="6" t="s">
        <v>17</v>
      </c>
      <c r="G76" s="6" t="s">
        <v>17</v>
      </c>
      <c r="H76" s="6" t="s">
        <v>22</v>
      </c>
      <c r="I76" s="8">
        <v>0.65</v>
      </c>
      <c r="J76" s="9">
        <v>9000</v>
      </c>
      <c r="K76" s="10">
        <f t="shared" si="21"/>
        <v>5850</v>
      </c>
      <c r="L76" s="10">
        <f t="shared" si="22"/>
        <v>1755</v>
      </c>
      <c r="M76" s="11">
        <v>0.3</v>
      </c>
      <c r="O76" s="1"/>
    </row>
    <row r="77" spans="2:15" x14ac:dyDescent="0.3">
      <c r="B77" s="6" t="s">
        <v>16</v>
      </c>
      <c r="C77" s="6">
        <v>1185732</v>
      </c>
      <c r="D77" s="7">
        <v>44540</v>
      </c>
      <c r="E77" s="6" t="s">
        <v>3</v>
      </c>
      <c r="F77" s="6" t="s">
        <v>17</v>
      </c>
      <c r="G77" s="6" t="s">
        <v>17</v>
      </c>
      <c r="H77" s="6" t="s">
        <v>23</v>
      </c>
      <c r="I77" s="8">
        <v>0.7</v>
      </c>
      <c r="J77" s="9">
        <v>10000</v>
      </c>
      <c r="K77" s="10">
        <f t="shared" si="21"/>
        <v>7000</v>
      </c>
      <c r="L77" s="10">
        <f t="shared" si="22"/>
        <v>1750</v>
      </c>
      <c r="M77" s="11">
        <v>0.25</v>
      </c>
      <c r="O77" s="1"/>
    </row>
    <row r="78" spans="2:15" x14ac:dyDescent="0.3">
      <c r="B78" s="6" t="s">
        <v>24</v>
      </c>
      <c r="C78" s="6">
        <v>1197831</v>
      </c>
      <c r="D78" s="7">
        <v>44198</v>
      </c>
      <c r="E78" s="6" t="s">
        <v>25</v>
      </c>
      <c r="F78" s="6" t="s">
        <v>26</v>
      </c>
      <c r="G78" s="6" t="s">
        <v>27</v>
      </c>
      <c r="H78" s="6" t="s">
        <v>18</v>
      </c>
      <c r="I78" s="8">
        <v>0.25</v>
      </c>
      <c r="J78" s="9">
        <v>9000</v>
      </c>
      <c r="K78" s="10">
        <f>I78*J78</f>
        <v>2250</v>
      </c>
      <c r="L78" s="10">
        <f>K78*M78</f>
        <v>787.5</v>
      </c>
      <c r="M78" s="11">
        <v>0.35</v>
      </c>
      <c r="O78" s="1"/>
    </row>
    <row r="79" spans="2:15" x14ac:dyDescent="0.3">
      <c r="B79" s="6" t="s">
        <v>24</v>
      </c>
      <c r="C79" s="6">
        <v>1197831</v>
      </c>
      <c r="D79" s="7">
        <v>44198</v>
      </c>
      <c r="E79" s="6" t="s">
        <v>25</v>
      </c>
      <c r="F79" s="6" t="s">
        <v>26</v>
      </c>
      <c r="G79" s="6" t="s">
        <v>27</v>
      </c>
      <c r="H79" s="6" t="s">
        <v>19</v>
      </c>
      <c r="I79" s="8">
        <v>0.35</v>
      </c>
      <c r="J79" s="9">
        <v>9000</v>
      </c>
      <c r="K79" s="10">
        <f>I79*J79</f>
        <v>3150</v>
      </c>
      <c r="L79" s="10">
        <f>K79*M79</f>
        <v>1102.5</v>
      </c>
      <c r="M79" s="11">
        <v>0.35</v>
      </c>
      <c r="O79" s="1"/>
    </row>
    <row r="80" spans="2:15" x14ac:dyDescent="0.3">
      <c r="B80" s="6" t="s">
        <v>24</v>
      </c>
      <c r="C80" s="6">
        <v>1197831</v>
      </c>
      <c r="D80" s="7">
        <v>44198</v>
      </c>
      <c r="E80" s="6" t="s">
        <v>25</v>
      </c>
      <c r="F80" s="6" t="s">
        <v>26</v>
      </c>
      <c r="G80" s="6" t="s">
        <v>27</v>
      </c>
      <c r="H80" s="6" t="s">
        <v>20</v>
      </c>
      <c r="I80" s="8">
        <v>0.35</v>
      </c>
      <c r="J80" s="9">
        <v>7000</v>
      </c>
      <c r="K80" s="10">
        <f t="shared" ref="K80:K83" si="23">I80*J80</f>
        <v>2450</v>
      </c>
      <c r="L80" s="10">
        <f t="shared" ref="L80:L83" si="24">K80*M80</f>
        <v>857.5</v>
      </c>
      <c r="M80" s="11">
        <v>0.35</v>
      </c>
      <c r="O80" s="1"/>
    </row>
    <row r="81" spans="2:15" x14ac:dyDescent="0.3">
      <c r="B81" s="6" t="s">
        <v>24</v>
      </c>
      <c r="C81" s="6">
        <v>1197831</v>
      </c>
      <c r="D81" s="7">
        <v>44198</v>
      </c>
      <c r="E81" s="6" t="s">
        <v>25</v>
      </c>
      <c r="F81" s="6" t="s">
        <v>26</v>
      </c>
      <c r="G81" s="6" t="s">
        <v>27</v>
      </c>
      <c r="H81" s="6" t="s">
        <v>21</v>
      </c>
      <c r="I81" s="8">
        <v>0.35</v>
      </c>
      <c r="J81" s="9">
        <v>7000</v>
      </c>
      <c r="K81" s="10">
        <f t="shared" si="23"/>
        <v>2450</v>
      </c>
      <c r="L81" s="10">
        <f t="shared" si="24"/>
        <v>1102.5</v>
      </c>
      <c r="M81" s="11">
        <v>0.45</v>
      </c>
      <c r="O81" s="1"/>
    </row>
    <row r="82" spans="2:15" x14ac:dyDescent="0.3">
      <c r="B82" s="6" t="s">
        <v>24</v>
      </c>
      <c r="C82" s="6">
        <v>1197831</v>
      </c>
      <c r="D82" s="7">
        <v>44198</v>
      </c>
      <c r="E82" s="6" t="s">
        <v>25</v>
      </c>
      <c r="F82" s="6" t="s">
        <v>26</v>
      </c>
      <c r="G82" s="6" t="s">
        <v>27</v>
      </c>
      <c r="H82" s="6" t="s">
        <v>22</v>
      </c>
      <c r="I82" s="8">
        <v>0.4</v>
      </c>
      <c r="J82" s="9">
        <v>5500</v>
      </c>
      <c r="K82" s="10">
        <f t="shared" si="23"/>
        <v>2200</v>
      </c>
      <c r="L82" s="10">
        <f t="shared" si="24"/>
        <v>660</v>
      </c>
      <c r="M82" s="11">
        <v>0.3</v>
      </c>
      <c r="O82" s="1"/>
    </row>
    <row r="83" spans="2:15" x14ac:dyDescent="0.3">
      <c r="B83" s="6" t="s">
        <v>24</v>
      </c>
      <c r="C83" s="6">
        <v>1197831</v>
      </c>
      <c r="D83" s="7">
        <v>44198</v>
      </c>
      <c r="E83" s="6" t="s">
        <v>25</v>
      </c>
      <c r="F83" s="6" t="s">
        <v>26</v>
      </c>
      <c r="G83" s="6" t="s">
        <v>27</v>
      </c>
      <c r="H83" s="6" t="s">
        <v>23</v>
      </c>
      <c r="I83" s="8">
        <v>0.35</v>
      </c>
      <c r="J83" s="9">
        <v>7000</v>
      </c>
      <c r="K83" s="10">
        <f t="shared" si="23"/>
        <v>2450</v>
      </c>
      <c r="L83" s="10">
        <f t="shared" si="24"/>
        <v>1225</v>
      </c>
      <c r="M83" s="11">
        <v>0.5</v>
      </c>
      <c r="O83" s="1"/>
    </row>
    <row r="84" spans="2:15" x14ac:dyDescent="0.3">
      <c r="B84" s="6" t="s">
        <v>24</v>
      </c>
      <c r="C84" s="6">
        <v>1197831</v>
      </c>
      <c r="D84" s="7">
        <v>44228</v>
      </c>
      <c r="E84" s="6" t="s">
        <v>25</v>
      </c>
      <c r="F84" s="6" t="s">
        <v>26</v>
      </c>
      <c r="G84" s="6" t="s">
        <v>27</v>
      </c>
      <c r="H84" s="6" t="s">
        <v>18</v>
      </c>
      <c r="I84" s="8">
        <v>0.25</v>
      </c>
      <c r="J84" s="9">
        <v>8500</v>
      </c>
      <c r="K84" s="10">
        <f>I84*J84</f>
        <v>2125</v>
      </c>
      <c r="L84" s="10">
        <f>K84*M84</f>
        <v>743.75</v>
      </c>
      <c r="M84" s="11">
        <v>0.35</v>
      </c>
      <c r="O84" s="1"/>
    </row>
    <row r="85" spans="2:15" x14ac:dyDescent="0.3">
      <c r="B85" s="6" t="s">
        <v>24</v>
      </c>
      <c r="C85" s="6">
        <v>1197831</v>
      </c>
      <c r="D85" s="7">
        <v>44228</v>
      </c>
      <c r="E85" s="6" t="s">
        <v>25</v>
      </c>
      <c r="F85" s="6" t="s">
        <v>26</v>
      </c>
      <c r="G85" s="6" t="s">
        <v>27</v>
      </c>
      <c r="H85" s="6" t="s">
        <v>19</v>
      </c>
      <c r="I85" s="8">
        <v>0.35</v>
      </c>
      <c r="J85" s="9">
        <v>8500</v>
      </c>
      <c r="K85" s="10">
        <f>I85*J85</f>
        <v>2975</v>
      </c>
      <c r="L85" s="10">
        <f>K85*M85</f>
        <v>1041.25</v>
      </c>
      <c r="M85" s="11">
        <v>0.35</v>
      </c>
      <c r="O85" s="1"/>
    </row>
    <row r="86" spans="2:15" x14ac:dyDescent="0.3">
      <c r="B86" s="6" t="s">
        <v>24</v>
      </c>
      <c r="C86" s="6">
        <v>1197831</v>
      </c>
      <c r="D86" s="7">
        <v>44228</v>
      </c>
      <c r="E86" s="6" t="s">
        <v>25</v>
      </c>
      <c r="F86" s="6" t="s">
        <v>26</v>
      </c>
      <c r="G86" s="6" t="s">
        <v>27</v>
      </c>
      <c r="H86" s="6" t="s">
        <v>20</v>
      </c>
      <c r="I86" s="8">
        <v>0.35</v>
      </c>
      <c r="J86" s="9">
        <v>6750</v>
      </c>
      <c r="K86" s="10">
        <f t="shared" ref="K86:K89" si="25">I86*J86</f>
        <v>2362.5</v>
      </c>
      <c r="L86" s="10">
        <f t="shared" ref="L86:L89" si="26">K86*M86</f>
        <v>826.875</v>
      </c>
      <c r="M86" s="11">
        <v>0.35</v>
      </c>
      <c r="O86" s="1"/>
    </row>
    <row r="87" spans="2:15" x14ac:dyDescent="0.3">
      <c r="B87" s="6" t="s">
        <v>24</v>
      </c>
      <c r="C87" s="6">
        <v>1197831</v>
      </c>
      <c r="D87" s="7">
        <v>44228</v>
      </c>
      <c r="E87" s="6" t="s">
        <v>25</v>
      </c>
      <c r="F87" s="6" t="s">
        <v>26</v>
      </c>
      <c r="G87" s="6" t="s">
        <v>27</v>
      </c>
      <c r="H87" s="6" t="s">
        <v>21</v>
      </c>
      <c r="I87" s="8">
        <v>0.35</v>
      </c>
      <c r="J87" s="9">
        <v>6250</v>
      </c>
      <c r="K87" s="10">
        <f t="shared" si="25"/>
        <v>2187.5</v>
      </c>
      <c r="L87" s="10">
        <f t="shared" si="26"/>
        <v>984.375</v>
      </c>
      <c r="M87" s="11">
        <v>0.45</v>
      </c>
      <c r="O87" s="1"/>
    </row>
    <row r="88" spans="2:15" x14ac:dyDescent="0.3">
      <c r="B88" s="6" t="s">
        <v>24</v>
      </c>
      <c r="C88" s="6">
        <v>1197831</v>
      </c>
      <c r="D88" s="7">
        <v>44228</v>
      </c>
      <c r="E88" s="6" t="s">
        <v>25</v>
      </c>
      <c r="F88" s="6" t="s">
        <v>26</v>
      </c>
      <c r="G88" s="6" t="s">
        <v>27</v>
      </c>
      <c r="H88" s="6" t="s">
        <v>22</v>
      </c>
      <c r="I88" s="8">
        <v>0.4</v>
      </c>
      <c r="J88" s="9">
        <v>5000</v>
      </c>
      <c r="K88" s="10">
        <f t="shared" si="25"/>
        <v>2000</v>
      </c>
      <c r="L88" s="10">
        <f t="shared" si="26"/>
        <v>600</v>
      </c>
      <c r="M88" s="11">
        <v>0.3</v>
      </c>
      <c r="O88" s="1"/>
    </row>
    <row r="89" spans="2:15" x14ac:dyDescent="0.3">
      <c r="B89" s="6" t="s">
        <v>24</v>
      </c>
      <c r="C89" s="6">
        <v>1197831</v>
      </c>
      <c r="D89" s="7">
        <v>44228</v>
      </c>
      <c r="E89" s="6" t="s">
        <v>25</v>
      </c>
      <c r="F89" s="6" t="s">
        <v>26</v>
      </c>
      <c r="G89" s="6" t="s">
        <v>27</v>
      </c>
      <c r="H89" s="6" t="s">
        <v>23</v>
      </c>
      <c r="I89" s="8">
        <v>0.35</v>
      </c>
      <c r="J89" s="9">
        <v>7000</v>
      </c>
      <c r="K89" s="10">
        <f t="shared" si="25"/>
        <v>2450</v>
      </c>
      <c r="L89" s="10">
        <f t="shared" si="26"/>
        <v>1225</v>
      </c>
      <c r="M89" s="11">
        <v>0.5</v>
      </c>
      <c r="O89" s="1"/>
    </row>
    <row r="90" spans="2:15" x14ac:dyDescent="0.3">
      <c r="B90" s="6" t="s">
        <v>24</v>
      </c>
      <c r="C90" s="6">
        <v>1197831</v>
      </c>
      <c r="D90" s="7">
        <v>44258</v>
      </c>
      <c r="E90" s="6" t="s">
        <v>25</v>
      </c>
      <c r="F90" s="6" t="s">
        <v>26</v>
      </c>
      <c r="G90" s="6" t="s">
        <v>27</v>
      </c>
      <c r="H90" s="6" t="s">
        <v>18</v>
      </c>
      <c r="I90" s="8">
        <v>0.3</v>
      </c>
      <c r="J90" s="9">
        <v>8750</v>
      </c>
      <c r="K90" s="10">
        <f>I90*J90</f>
        <v>2625</v>
      </c>
      <c r="L90" s="10">
        <f>K90*M90</f>
        <v>918.74999999999989</v>
      </c>
      <c r="M90" s="11">
        <v>0.35</v>
      </c>
      <c r="O90" s="1"/>
    </row>
    <row r="91" spans="2:15" x14ac:dyDescent="0.3">
      <c r="B91" s="6" t="s">
        <v>24</v>
      </c>
      <c r="C91" s="6">
        <v>1197831</v>
      </c>
      <c r="D91" s="7">
        <v>44258</v>
      </c>
      <c r="E91" s="6" t="s">
        <v>25</v>
      </c>
      <c r="F91" s="6" t="s">
        <v>26</v>
      </c>
      <c r="G91" s="6" t="s">
        <v>27</v>
      </c>
      <c r="H91" s="6" t="s">
        <v>19</v>
      </c>
      <c r="I91" s="8">
        <v>0.4</v>
      </c>
      <c r="J91" s="9">
        <v>8750</v>
      </c>
      <c r="K91" s="10">
        <f>I91*J91</f>
        <v>3500</v>
      </c>
      <c r="L91" s="10">
        <f>K91*M91</f>
        <v>1225</v>
      </c>
      <c r="M91" s="11">
        <v>0.35</v>
      </c>
      <c r="O91" s="1"/>
    </row>
    <row r="92" spans="2:15" x14ac:dyDescent="0.3">
      <c r="B92" s="6" t="s">
        <v>24</v>
      </c>
      <c r="C92" s="6">
        <v>1197831</v>
      </c>
      <c r="D92" s="7">
        <v>44258</v>
      </c>
      <c r="E92" s="6" t="s">
        <v>25</v>
      </c>
      <c r="F92" s="6" t="s">
        <v>26</v>
      </c>
      <c r="G92" s="6" t="s">
        <v>27</v>
      </c>
      <c r="H92" s="6" t="s">
        <v>20</v>
      </c>
      <c r="I92" s="8">
        <v>0.35</v>
      </c>
      <c r="J92" s="9">
        <v>7000</v>
      </c>
      <c r="K92" s="10">
        <f t="shared" ref="K92:K95" si="27">I92*J92</f>
        <v>2450</v>
      </c>
      <c r="L92" s="10">
        <f t="shared" ref="L92:L95" si="28">K92*M92</f>
        <v>857.5</v>
      </c>
      <c r="M92" s="11">
        <v>0.35</v>
      </c>
      <c r="O92" s="1"/>
    </row>
    <row r="93" spans="2:15" x14ac:dyDescent="0.3">
      <c r="B93" s="6" t="s">
        <v>24</v>
      </c>
      <c r="C93" s="6">
        <v>1197831</v>
      </c>
      <c r="D93" s="7">
        <v>44258</v>
      </c>
      <c r="E93" s="6" t="s">
        <v>25</v>
      </c>
      <c r="F93" s="6" t="s">
        <v>26</v>
      </c>
      <c r="G93" s="6" t="s">
        <v>27</v>
      </c>
      <c r="H93" s="6" t="s">
        <v>21</v>
      </c>
      <c r="I93" s="8">
        <v>0.4</v>
      </c>
      <c r="J93" s="9">
        <v>6000</v>
      </c>
      <c r="K93" s="10">
        <f t="shared" si="27"/>
        <v>2400</v>
      </c>
      <c r="L93" s="10">
        <f t="shared" si="28"/>
        <v>1080</v>
      </c>
      <c r="M93" s="11">
        <v>0.45</v>
      </c>
      <c r="O93" s="1"/>
    </row>
    <row r="94" spans="2:15" x14ac:dyDescent="0.3">
      <c r="B94" s="6" t="s">
        <v>24</v>
      </c>
      <c r="C94" s="6">
        <v>1197831</v>
      </c>
      <c r="D94" s="7">
        <v>44258</v>
      </c>
      <c r="E94" s="6" t="s">
        <v>25</v>
      </c>
      <c r="F94" s="6" t="s">
        <v>26</v>
      </c>
      <c r="G94" s="6" t="s">
        <v>27</v>
      </c>
      <c r="H94" s="6" t="s">
        <v>22</v>
      </c>
      <c r="I94" s="8">
        <v>0.45</v>
      </c>
      <c r="J94" s="9">
        <v>5000</v>
      </c>
      <c r="K94" s="10">
        <f t="shared" si="27"/>
        <v>2250</v>
      </c>
      <c r="L94" s="10">
        <f t="shared" si="28"/>
        <v>675</v>
      </c>
      <c r="M94" s="11">
        <v>0.3</v>
      </c>
      <c r="O94" s="1"/>
    </row>
    <row r="95" spans="2:15" x14ac:dyDescent="0.3">
      <c r="B95" s="6" t="s">
        <v>24</v>
      </c>
      <c r="C95" s="6">
        <v>1197831</v>
      </c>
      <c r="D95" s="7">
        <v>44258</v>
      </c>
      <c r="E95" s="6" t="s">
        <v>25</v>
      </c>
      <c r="F95" s="6" t="s">
        <v>26</v>
      </c>
      <c r="G95" s="6" t="s">
        <v>27</v>
      </c>
      <c r="H95" s="6" t="s">
        <v>23</v>
      </c>
      <c r="I95" s="8">
        <v>0.4</v>
      </c>
      <c r="J95" s="9">
        <v>6500</v>
      </c>
      <c r="K95" s="10">
        <f t="shared" si="27"/>
        <v>2600</v>
      </c>
      <c r="L95" s="10">
        <f t="shared" si="28"/>
        <v>1300</v>
      </c>
      <c r="M95" s="11">
        <v>0.5</v>
      </c>
      <c r="O95" s="1"/>
    </row>
    <row r="96" spans="2:15" x14ac:dyDescent="0.3">
      <c r="B96" s="6" t="s">
        <v>24</v>
      </c>
      <c r="C96" s="6">
        <v>1197831</v>
      </c>
      <c r="D96" s="7">
        <v>44288</v>
      </c>
      <c r="E96" s="6" t="s">
        <v>25</v>
      </c>
      <c r="F96" s="6" t="s">
        <v>26</v>
      </c>
      <c r="G96" s="6" t="s">
        <v>27</v>
      </c>
      <c r="H96" s="6" t="s">
        <v>18</v>
      </c>
      <c r="I96" s="8">
        <v>0.3</v>
      </c>
      <c r="J96" s="9">
        <v>9000</v>
      </c>
      <c r="K96" s="10">
        <f>I96*J96</f>
        <v>2700</v>
      </c>
      <c r="L96" s="10">
        <f>K96*M96</f>
        <v>944.99999999999989</v>
      </c>
      <c r="M96" s="11">
        <v>0.35</v>
      </c>
      <c r="O96" s="1"/>
    </row>
    <row r="97" spans="2:15" x14ac:dyDescent="0.3">
      <c r="B97" s="6" t="s">
        <v>24</v>
      </c>
      <c r="C97" s="6">
        <v>1197831</v>
      </c>
      <c r="D97" s="7">
        <v>44288</v>
      </c>
      <c r="E97" s="6" t="s">
        <v>25</v>
      </c>
      <c r="F97" s="6" t="s">
        <v>26</v>
      </c>
      <c r="G97" s="6" t="s">
        <v>27</v>
      </c>
      <c r="H97" s="6" t="s">
        <v>19</v>
      </c>
      <c r="I97" s="8">
        <v>0.4</v>
      </c>
      <c r="J97" s="9">
        <v>9000</v>
      </c>
      <c r="K97" s="10">
        <f>I97*J97</f>
        <v>3600</v>
      </c>
      <c r="L97" s="10">
        <f>K97*M97</f>
        <v>1260</v>
      </c>
      <c r="M97" s="11">
        <v>0.35</v>
      </c>
      <c r="O97" s="1"/>
    </row>
    <row r="98" spans="2:15" x14ac:dyDescent="0.3">
      <c r="B98" s="6" t="s">
        <v>24</v>
      </c>
      <c r="C98" s="6">
        <v>1197831</v>
      </c>
      <c r="D98" s="7">
        <v>44288</v>
      </c>
      <c r="E98" s="6" t="s">
        <v>25</v>
      </c>
      <c r="F98" s="6" t="s">
        <v>26</v>
      </c>
      <c r="G98" s="6" t="s">
        <v>27</v>
      </c>
      <c r="H98" s="6" t="s">
        <v>20</v>
      </c>
      <c r="I98" s="8">
        <v>0.35</v>
      </c>
      <c r="J98" s="9">
        <v>7250</v>
      </c>
      <c r="K98" s="10">
        <f t="shared" ref="K98:K101" si="29">I98*J98</f>
        <v>2537.5</v>
      </c>
      <c r="L98" s="10">
        <f t="shared" ref="L98:L101" si="30">K98*M98</f>
        <v>888.125</v>
      </c>
      <c r="M98" s="11">
        <v>0.35</v>
      </c>
      <c r="O98" s="1"/>
    </row>
    <row r="99" spans="2:15" x14ac:dyDescent="0.3">
      <c r="B99" s="6" t="s">
        <v>24</v>
      </c>
      <c r="C99" s="6">
        <v>1197831</v>
      </c>
      <c r="D99" s="7">
        <v>44288</v>
      </c>
      <c r="E99" s="6" t="s">
        <v>25</v>
      </c>
      <c r="F99" s="6" t="s">
        <v>26</v>
      </c>
      <c r="G99" s="6" t="s">
        <v>27</v>
      </c>
      <c r="H99" s="6" t="s">
        <v>21</v>
      </c>
      <c r="I99" s="8">
        <v>0.4</v>
      </c>
      <c r="J99" s="9">
        <v>6250</v>
      </c>
      <c r="K99" s="10">
        <f t="shared" si="29"/>
        <v>2500</v>
      </c>
      <c r="L99" s="10">
        <f t="shared" si="30"/>
        <v>1125</v>
      </c>
      <c r="M99" s="11">
        <v>0.45</v>
      </c>
      <c r="O99" s="1"/>
    </row>
    <row r="100" spans="2:15" x14ac:dyDescent="0.3">
      <c r="B100" s="6" t="s">
        <v>24</v>
      </c>
      <c r="C100" s="6">
        <v>1197831</v>
      </c>
      <c r="D100" s="7">
        <v>44288</v>
      </c>
      <c r="E100" s="6" t="s">
        <v>25</v>
      </c>
      <c r="F100" s="6" t="s">
        <v>26</v>
      </c>
      <c r="G100" s="6" t="s">
        <v>27</v>
      </c>
      <c r="H100" s="6" t="s">
        <v>22</v>
      </c>
      <c r="I100" s="8">
        <v>0.45</v>
      </c>
      <c r="J100" s="9">
        <v>5250</v>
      </c>
      <c r="K100" s="10">
        <f t="shared" si="29"/>
        <v>2362.5</v>
      </c>
      <c r="L100" s="10">
        <f t="shared" si="30"/>
        <v>708.75</v>
      </c>
      <c r="M100" s="11">
        <v>0.3</v>
      </c>
      <c r="O100" s="1"/>
    </row>
    <row r="101" spans="2:15" x14ac:dyDescent="0.3">
      <c r="B101" s="6" t="s">
        <v>24</v>
      </c>
      <c r="C101" s="6">
        <v>1197831</v>
      </c>
      <c r="D101" s="7">
        <v>44288</v>
      </c>
      <c r="E101" s="6" t="s">
        <v>25</v>
      </c>
      <c r="F101" s="6" t="s">
        <v>26</v>
      </c>
      <c r="G101" s="6" t="s">
        <v>27</v>
      </c>
      <c r="H101" s="6" t="s">
        <v>23</v>
      </c>
      <c r="I101" s="8">
        <v>0.4</v>
      </c>
      <c r="J101" s="9">
        <v>8000</v>
      </c>
      <c r="K101" s="10">
        <f t="shared" si="29"/>
        <v>3200</v>
      </c>
      <c r="L101" s="10">
        <f t="shared" si="30"/>
        <v>1600</v>
      </c>
      <c r="M101" s="11">
        <v>0.5</v>
      </c>
      <c r="O101" s="1"/>
    </row>
    <row r="102" spans="2:15" x14ac:dyDescent="0.3">
      <c r="B102" s="6" t="s">
        <v>24</v>
      </c>
      <c r="C102" s="6">
        <v>1197831</v>
      </c>
      <c r="D102" s="7">
        <v>44318</v>
      </c>
      <c r="E102" s="6" t="s">
        <v>25</v>
      </c>
      <c r="F102" s="6" t="s">
        <v>26</v>
      </c>
      <c r="G102" s="6" t="s">
        <v>27</v>
      </c>
      <c r="H102" s="6" t="s">
        <v>18</v>
      </c>
      <c r="I102" s="8">
        <v>0.3</v>
      </c>
      <c r="J102" s="9">
        <v>9250</v>
      </c>
      <c r="K102" s="10">
        <f>I102*J102</f>
        <v>2775</v>
      </c>
      <c r="L102" s="10">
        <f>K102*M102</f>
        <v>971.24999999999989</v>
      </c>
      <c r="M102" s="11">
        <v>0.35</v>
      </c>
      <c r="O102" s="1"/>
    </row>
    <row r="103" spans="2:15" x14ac:dyDescent="0.3">
      <c r="B103" s="6" t="s">
        <v>24</v>
      </c>
      <c r="C103" s="6">
        <v>1197831</v>
      </c>
      <c r="D103" s="7">
        <v>44318</v>
      </c>
      <c r="E103" s="6" t="s">
        <v>25</v>
      </c>
      <c r="F103" s="6" t="s">
        <v>26</v>
      </c>
      <c r="G103" s="6" t="s">
        <v>27</v>
      </c>
      <c r="H103" s="6" t="s">
        <v>19</v>
      </c>
      <c r="I103" s="8">
        <v>0.4</v>
      </c>
      <c r="J103" s="9">
        <v>9250</v>
      </c>
      <c r="K103" s="10">
        <f>I103*J103</f>
        <v>3700</v>
      </c>
      <c r="L103" s="10">
        <f>K103*M103</f>
        <v>1295</v>
      </c>
      <c r="M103" s="11">
        <v>0.35</v>
      </c>
      <c r="O103" s="1"/>
    </row>
    <row r="104" spans="2:15" x14ac:dyDescent="0.3">
      <c r="B104" s="6" t="s">
        <v>24</v>
      </c>
      <c r="C104" s="6">
        <v>1197831</v>
      </c>
      <c r="D104" s="7">
        <v>44318</v>
      </c>
      <c r="E104" s="6" t="s">
        <v>25</v>
      </c>
      <c r="F104" s="6" t="s">
        <v>26</v>
      </c>
      <c r="G104" s="6" t="s">
        <v>27</v>
      </c>
      <c r="H104" s="6" t="s">
        <v>20</v>
      </c>
      <c r="I104" s="8">
        <v>0.35</v>
      </c>
      <c r="J104" s="9">
        <v>7750</v>
      </c>
      <c r="K104" s="10">
        <f t="shared" ref="K104:K107" si="31">I104*J104</f>
        <v>2712.5</v>
      </c>
      <c r="L104" s="10">
        <f t="shared" ref="L104:L107" si="32">K104*M104</f>
        <v>949.37499999999989</v>
      </c>
      <c r="M104" s="11">
        <v>0.35</v>
      </c>
      <c r="O104" s="1"/>
    </row>
    <row r="105" spans="2:15" x14ac:dyDescent="0.3">
      <c r="B105" s="6" t="s">
        <v>24</v>
      </c>
      <c r="C105" s="6">
        <v>1197831</v>
      </c>
      <c r="D105" s="7">
        <v>44318</v>
      </c>
      <c r="E105" s="6" t="s">
        <v>25</v>
      </c>
      <c r="F105" s="6" t="s">
        <v>26</v>
      </c>
      <c r="G105" s="6" t="s">
        <v>27</v>
      </c>
      <c r="H105" s="6" t="s">
        <v>21</v>
      </c>
      <c r="I105" s="8">
        <v>0.4</v>
      </c>
      <c r="J105" s="9">
        <v>7000</v>
      </c>
      <c r="K105" s="10">
        <f t="shared" si="31"/>
        <v>2800</v>
      </c>
      <c r="L105" s="10">
        <f t="shared" si="32"/>
        <v>1260</v>
      </c>
      <c r="M105" s="11">
        <v>0.45</v>
      </c>
      <c r="O105" s="1"/>
    </row>
    <row r="106" spans="2:15" x14ac:dyDescent="0.3">
      <c r="B106" s="6" t="s">
        <v>24</v>
      </c>
      <c r="C106" s="6">
        <v>1197831</v>
      </c>
      <c r="D106" s="7">
        <v>44318</v>
      </c>
      <c r="E106" s="6" t="s">
        <v>25</v>
      </c>
      <c r="F106" s="6" t="s">
        <v>26</v>
      </c>
      <c r="G106" s="6" t="s">
        <v>27</v>
      </c>
      <c r="H106" s="6" t="s">
        <v>22</v>
      </c>
      <c r="I106" s="8">
        <v>0.45</v>
      </c>
      <c r="J106" s="9">
        <v>6000</v>
      </c>
      <c r="K106" s="10">
        <f t="shared" si="31"/>
        <v>2700</v>
      </c>
      <c r="L106" s="10">
        <f t="shared" si="32"/>
        <v>810</v>
      </c>
      <c r="M106" s="11">
        <v>0.3</v>
      </c>
      <c r="O106" s="1"/>
    </row>
    <row r="107" spans="2:15" x14ac:dyDescent="0.3">
      <c r="B107" s="6" t="s">
        <v>24</v>
      </c>
      <c r="C107" s="6">
        <v>1197831</v>
      </c>
      <c r="D107" s="7">
        <v>44318</v>
      </c>
      <c r="E107" s="6" t="s">
        <v>25</v>
      </c>
      <c r="F107" s="6" t="s">
        <v>26</v>
      </c>
      <c r="G107" s="6" t="s">
        <v>27</v>
      </c>
      <c r="H107" s="6" t="s">
        <v>23</v>
      </c>
      <c r="I107" s="8">
        <v>0.4</v>
      </c>
      <c r="J107" s="9">
        <v>9500</v>
      </c>
      <c r="K107" s="10">
        <f t="shared" si="31"/>
        <v>3800</v>
      </c>
      <c r="L107" s="10">
        <f t="shared" si="32"/>
        <v>1900</v>
      </c>
      <c r="M107" s="11">
        <v>0.5</v>
      </c>
      <c r="O107" s="1"/>
    </row>
    <row r="108" spans="2:15" x14ac:dyDescent="0.3">
      <c r="B108" s="6" t="s">
        <v>24</v>
      </c>
      <c r="C108" s="6">
        <v>1197831</v>
      </c>
      <c r="D108" s="7">
        <v>44348</v>
      </c>
      <c r="E108" s="6" t="s">
        <v>25</v>
      </c>
      <c r="F108" s="6" t="s">
        <v>26</v>
      </c>
      <c r="G108" s="6" t="s">
        <v>27</v>
      </c>
      <c r="H108" s="6" t="s">
        <v>18</v>
      </c>
      <c r="I108" s="8">
        <v>0.4</v>
      </c>
      <c r="J108" s="9">
        <v>9500</v>
      </c>
      <c r="K108" s="10">
        <f>I108*J108</f>
        <v>3800</v>
      </c>
      <c r="L108" s="10">
        <f>K108*M108</f>
        <v>1330</v>
      </c>
      <c r="M108" s="11">
        <v>0.35</v>
      </c>
      <c r="O108" s="1"/>
    </row>
    <row r="109" spans="2:15" x14ac:dyDescent="0.3">
      <c r="B109" s="6" t="s">
        <v>24</v>
      </c>
      <c r="C109" s="6">
        <v>1197831</v>
      </c>
      <c r="D109" s="7">
        <v>44348</v>
      </c>
      <c r="E109" s="6" t="s">
        <v>25</v>
      </c>
      <c r="F109" s="6" t="s">
        <v>26</v>
      </c>
      <c r="G109" s="6" t="s">
        <v>27</v>
      </c>
      <c r="H109" s="6" t="s">
        <v>19</v>
      </c>
      <c r="I109" s="8">
        <v>0.45</v>
      </c>
      <c r="J109" s="9">
        <v>9500</v>
      </c>
      <c r="K109" s="10">
        <f>I109*J109</f>
        <v>4275</v>
      </c>
      <c r="L109" s="10">
        <f>K109*M109</f>
        <v>1496.25</v>
      </c>
      <c r="M109" s="11">
        <v>0.35</v>
      </c>
      <c r="O109" s="1"/>
    </row>
    <row r="110" spans="2:15" x14ac:dyDescent="0.3">
      <c r="B110" s="6" t="s">
        <v>24</v>
      </c>
      <c r="C110" s="6">
        <v>1197831</v>
      </c>
      <c r="D110" s="7">
        <v>44348</v>
      </c>
      <c r="E110" s="6" t="s">
        <v>25</v>
      </c>
      <c r="F110" s="6" t="s">
        <v>26</v>
      </c>
      <c r="G110" s="6" t="s">
        <v>27</v>
      </c>
      <c r="H110" s="6" t="s">
        <v>20</v>
      </c>
      <c r="I110" s="8">
        <v>0.4</v>
      </c>
      <c r="J110" s="9">
        <v>8000</v>
      </c>
      <c r="K110" s="10">
        <f t="shared" ref="K110:K113" si="33">I110*J110</f>
        <v>3200</v>
      </c>
      <c r="L110" s="10">
        <f t="shared" ref="L110:L113" si="34">K110*M110</f>
        <v>1120</v>
      </c>
      <c r="M110" s="11">
        <v>0.35</v>
      </c>
      <c r="O110" s="1"/>
    </row>
    <row r="111" spans="2:15" x14ac:dyDescent="0.3">
      <c r="B111" s="6" t="s">
        <v>24</v>
      </c>
      <c r="C111" s="6">
        <v>1197831</v>
      </c>
      <c r="D111" s="7">
        <v>44348</v>
      </c>
      <c r="E111" s="6" t="s">
        <v>25</v>
      </c>
      <c r="F111" s="6" t="s">
        <v>26</v>
      </c>
      <c r="G111" s="6" t="s">
        <v>27</v>
      </c>
      <c r="H111" s="6" t="s">
        <v>21</v>
      </c>
      <c r="I111" s="8">
        <v>0.4</v>
      </c>
      <c r="J111" s="9">
        <v>7500</v>
      </c>
      <c r="K111" s="10">
        <f t="shared" si="33"/>
        <v>3000</v>
      </c>
      <c r="L111" s="10">
        <f t="shared" si="34"/>
        <v>1350</v>
      </c>
      <c r="M111" s="11">
        <v>0.45</v>
      </c>
      <c r="O111" s="1"/>
    </row>
    <row r="112" spans="2:15" x14ac:dyDescent="0.3">
      <c r="B112" s="6" t="s">
        <v>24</v>
      </c>
      <c r="C112" s="6">
        <v>1197831</v>
      </c>
      <c r="D112" s="7">
        <v>44348</v>
      </c>
      <c r="E112" s="6" t="s">
        <v>25</v>
      </c>
      <c r="F112" s="6" t="s">
        <v>26</v>
      </c>
      <c r="G112" s="6" t="s">
        <v>27</v>
      </c>
      <c r="H112" s="6" t="s">
        <v>22</v>
      </c>
      <c r="I112" s="8">
        <v>0.45</v>
      </c>
      <c r="J112" s="9">
        <v>6500</v>
      </c>
      <c r="K112" s="10">
        <f t="shared" si="33"/>
        <v>2925</v>
      </c>
      <c r="L112" s="10">
        <f t="shared" si="34"/>
        <v>877.5</v>
      </c>
      <c r="M112" s="11">
        <v>0.3</v>
      </c>
      <c r="O112" s="1"/>
    </row>
    <row r="113" spans="2:15" x14ac:dyDescent="0.3">
      <c r="B113" s="6" t="s">
        <v>24</v>
      </c>
      <c r="C113" s="6">
        <v>1197831</v>
      </c>
      <c r="D113" s="7">
        <v>44348</v>
      </c>
      <c r="E113" s="6" t="s">
        <v>25</v>
      </c>
      <c r="F113" s="6" t="s">
        <v>26</v>
      </c>
      <c r="G113" s="6" t="s">
        <v>27</v>
      </c>
      <c r="H113" s="6" t="s">
        <v>23</v>
      </c>
      <c r="I113" s="8">
        <v>0.5</v>
      </c>
      <c r="J113" s="9">
        <v>10000</v>
      </c>
      <c r="K113" s="10">
        <f t="shared" si="33"/>
        <v>5000</v>
      </c>
      <c r="L113" s="10">
        <f t="shared" si="34"/>
        <v>2500</v>
      </c>
      <c r="M113" s="11">
        <v>0.5</v>
      </c>
      <c r="O113" s="1"/>
    </row>
    <row r="114" spans="2:15" x14ac:dyDescent="0.3">
      <c r="B114" s="6" t="s">
        <v>24</v>
      </c>
      <c r="C114" s="6">
        <v>1197831</v>
      </c>
      <c r="D114" s="7">
        <v>44380</v>
      </c>
      <c r="E114" s="6" t="s">
        <v>25</v>
      </c>
      <c r="F114" s="6" t="s">
        <v>26</v>
      </c>
      <c r="G114" s="6" t="s">
        <v>27</v>
      </c>
      <c r="H114" s="6" t="s">
        <v>18</v>
      </c>
      <c r="I114" s="8">
        <v>0.4</v>
      </c>
      <c r="J114" s="9">
        <v>9500</v>
      </c>
      <c r="K114" s="10">
        <f>I114*J114</f>
        <v>3800</v>
      </c>
      <c r="L114" s="10">
        <f>K114*M114</f>
        <v>1330</v>
      </c>
      <c r="M114" s="11">
        <v>0.35</v>
      </c>
      <c r="O114" s="1"/>
    </row>
    <row r="115" spans="2:15" x14ac:dyDescent="0.3">
      <c r="B115" s="6" t="s">
        <v>24</v>
      </c>
      <c r="C115" s="6">
        <v>1197831</v>
      </c>
      <c r="D115" s="7">
        <v>44380</v>
      </c>
      <c r="E115" s="6" t="s">
        <v>25</v>
      </c>
      <c r="F115" s="6" t="s">
        <v>26</v>
      </c>
      <c r="G115" s="6" t="s">
        <v>27</v>
      </c>
      <c r="H115" s="6" t="s">
        <v>19</v>
      </c>
      <c r="I115" s="8">
        <v>0.45</v>
      </c>
      <c r="J115" s="9">
        <v>9500</v>
      </c>
      <c r="K115" s="10">
        <f>I115*J115</f>
        <v>4275</v>
      </c>
      <c r="L115" s="10">
        <f>K115*M115</f>
        <v>1496.25</v>
      </c>
      <c r="M115" s="11">
        <v>0.35</v>
      </c>
      <c r="O115" s="1"/>
    </row>
    <row r="116" spans="2:15" x14ac:dyDescent="0.3">
      <c r="B116" s="6" t="s">
        <v>24</v>
      </c>
      <c r="C116" s="6">
        <v>1197831</v>
      </c>
      <c r="D116" s="7">
        <v>44380</v>
      </c>
      <c r="E116" s="6" t="s">
        <v>25</v>
      </c>
      <c r="F116" s="6" t="s">
        <v>26</v>
      </c>
      <c r="G116" s="6" t="s">
        <v>27</v>
      </c>
      <c r="H116" s="6" t="s">
        <v>20</v>
      </c>
      <c r="I116" s="8">
        <v>0.4</v>
      </c>
      <c r="J116" s="9">
        <v>11000</v>
      </c>
      <c r="K116" s="10">
        <f t="shared" ref="K116:K119" si="35">I116*J116</f>
        <v>4400</v>
      </c>
      <c r="L116" s="10">
        <f t="shared" ref="L116:L119" si="36">K116*M116</f>
        <v>1540</v>
      </c>
      <c r="M116" s="11">
        <v>0.35</v>
      </c>
      <c r="O116" s="1"/>
    </row>
    <row r="117" spans="2:15" x14ac:dyDescent="0.3">
      <c r="B117" s="6" t="s">
        <v>24</v>
      </c>
      <c r="C117" s="6">
        <v>1197831</v>
      </c>
      <c r="D117" s="7">
        <v>44380</v>
      </c>
      <c r="E117" s="6" t="s">
        <v>25</v>
      </c>
      <c r="F117" s="6" t="s">
        <v>26</v>
      </c>
      <c r="G117" s="6" t="s">
        <v>27</v>
      </c>
      <c r="H117" s="6" t="s">
        <v>21</v>
      </c>
      <c r="I117" s="8">
        <v>0.4</v>
      </c>
      <c r="J117" s="9">
        <v>7000</v>
      </c>
      <c r="K117" s="10">
        <f t="shared" si="35"/>
        <v>2800</v>
      </c>
      <c r="L117" s="10">
        <f t="shared" si="36"/>
        <v>1260</v>
      </c>
      <c r="M117" s="11">
        <v>0.45</v>
      </c>
      <c r="O117" s="1"/>
    </row>
    <row r="118" spans="2:15" x14ac:dyDescent="0.3">
      <c r="B118" s="6" t="s">
        <v>24</v>
      </c>
      <c r="C118" s="6">
        <v>1197831</v>
      </c>
      <c r="D118" s="7">
        <v>44380</v>
      </c>
      <c r="E118" s="6" t="s">
        <v>25</v>
      </c>
      <c r="F118" s="6" t="s">
        <v>26</v>
      </c>
      <c r="G118" s="6" t="s">
        <v>27</v>
      </c>
      <c r="H118" s="6" t="s">
        <v>22</v>
      </c>
      <c r="I118" s="8">
        <v>0.45</v>
      </c>
      <c r="J118" s="9">
        <v>7000</v>
      </c>
      <c r="K118" s="10">
        <f t="shared" si="35"/>
        <v>3150</v>
      </c>
      <c r="L118" s="10">
        <f t="shared" si="36"/>
        <v>945</v>
      </c>
      <c r="M118" s="11">
        <v>0.3</v>
      </c>
      <c r="O118" s="1"/>
    </row>
    <row r="119" spans="2:15" x14ac:dyDescent="0.3">
      <c r="B119" s="6" t="s">
        <v>24</v>
      </c>
      <c r="C119" s="6">
        <v>1197831</v>
      </c>
      <c r="D119" s="7">
        <v>44380</v>
      </c>
      <c r="E119" s="6" t="s">
        <v>25</v>
      </c>
      <c r="F119" s="6" t="s">
        <v>26</v>
      </c>
      <c r="G119" s="6" t="s">
        <v>27</v>
      </c>
      <c r="H119" s="6" t="s">
        <v>23</v>
      </c>
      <c r="I119" s="8">
        <v>0.5</v>
      </c>
      <c r="J119" s="9">
        <v>9750</v>
      </c>
      <c r="K119" s="10">
        <f t="shared" si="35"/>
        <v>4875</v>
      </c>
      <c r="L119" s="10">
        <f t="shared" si="36"/>
        <v>2437.5</v>
      </c>
      <c r="M119" s="11">
        <v>0.5</v>
      </c>
      <c r="O119" s="1"/>
    </row>
    <row r="120" spans="2:15" x14ac:dyDescent="0.3">
      <c r="B120" s="6" t="s">
        <v>24</v>
      </c>
      <c r="C120" s="6">
        <v>1197831</v>
      </c>
      <c r="D120" s="7">
        <v>44413</v>
      </c>
      <c r="E120" s="6" t="s">
        <v>25</v>
      </c>
      <c r="F120" s="6" t="s">
        <v>26</v>
      </c>
      <c r="G120" s="6" t="s">
        <v>27</v>
      </c>
      <c r="H120" s="6" t="s">
        <v>18</v>
      </c>
      <c r="I120" s="8">
        <v>0.4</v>
      </c>
      <c r="J120" s="9">
        <v>9250</v>
      </c>
      <c r="K120" s="10">
        <f>I120*J120</f>
        <v>3700</v>
      </c>
      <c r="L120" s="10">
        <f>K120*M120</f>
        <v>1295</v>
      </c>
      <c r="M120" s="11">
        <v>0.35</v>
      </c>
      <c r="O120" s="1"/>
    </row>
    <row r="121" spans="2:15" x14ac:dyDescent="0.3">
      <c r="B121" s="6" t="s">
        <v>24</v>
      </c>
      <c r="C121" s="6">
        <v>1197831</v>
      </c>
      <c r="D121" s="7">
        <v>44413</v>
      </c>
      <c r="E121" s="6" t="s">
        <v>25</v>
      </c>
      <c r="F121" s="6" t="s">
        <v>26</v>
      </c>
      <c r="G121" s="6" t="s">
        <v>27</v>
      </c>
      <c r="H121" s="6" t="s">
        <v>19</v>
      </c>
      <c r="I121" s="8">
        <v>0.45</v>
      </c>
      <c r="J121" s="9">
        <v>9250</v>
      </c>
      <c r="K121" s="10">
        <f>I121*J121</f>
        <v>4162.5</v>
      </c>
      <c r="L121" s="10">
        <f>K121*M121</f>
        <v>1456.875</v>
      </c>
      <c r="M121" s="11">
        <v>0.35</v>
      </c>
      <c r="O121" s="1"/>
    </row>
    <row r="122" spans="2:15" x14ac:dyDescent="0.3">
      <c r="B122" s="6" t="s">
        <v>24</v>
      </c>
      <c r="C122" s="6">
        <v>1197831</v>
      </c>
      <c r="D122" s="7">
        <v>44413</v>
      </c>
      <c r="E122" s="6" t="s">
        <v>25</v>
      </c>
      <c r="F122" s="6" t="s">
        <v>26</v>
      </c>
      <c r="G122" s="6" t="s">
        <v>27</v>
      </c>
      <c r="H122" s="6" t="s">
        <v>20</v>
      </c>
      <c r="I122" s="8">
        <v>0.4</v>
      </c>
      <c r="J122" s="9">
        <v>11000</v>
      </c>
      <c r="K122" s="10">
        <f t="shared" ref="K122:K125" si="37">I122*J122</f>
        <v>4400</v>
      </c>
      <c r="L122" s="10">
        <f t="shared" ref="L122:L125" si="38">K122*M122</f>
        <v>1540</v>
      </c>
      <c r="M122" s="11">
        <v>0.35</v>
      </c>
      <c r="O122" s="1"/>
    </row>
    <row r="123" spans="2:15" x14ac:dyDescent="0.3">
      <c r="B123" s="6" t="s">
        <v>24</v>
      </c>
      <c r="C123" s="6">
        <v>1197831</v>
      </c>
      <c r="D123" s="7">
        <v>44413</v>
      </c>
      <c r="E123" s="6" t="s">
        <v>25</v>
      </c>
      <c r="F123" s="6" t="s">
        <v>26</v>
      </c>
      <c r="G123" s="6" t="s">
        <v>27</v>
      </c>
      <c r="H123" s="6" t="s">
        <v>21</v>
      </c>
      <c r="I123" s="8">
        <v>0.4</v>
      </c>
      <c r="J123" s="9">
        <v>6500</v>
      </c>
      <c r="K123" s="10">
        <f t="shared" si="37"/>
        <v>2600</v>
      </c>
      <c r="L123" s="10">
        <f t="shared" si="38"/>
        <v>1170</v>
      </c>
      <c r="M123" s="11">
        <v>0.45</v>
      </c>
      <c r="O123" s="1"/>
    </row>
    <row r="124" spans="2:15" x14ac:dyDescent="0.3">
      <c r="B124" s="6" t="s">
        <v>24</v>
      </c>
      <c r="C124" s="6">
        <v>1197831</v>
      </c>
      <c r="D124" s="7">
        <v>44413</v>
      </c>
      <c r="E124" s="6" t="s">
        <v>25</v>
      </c>
      <c r="F124" s="6" t="s">
        <v>26</v>
      </c>
      <c r="G124" s="6" t="s">
        <v>27</v>
      </c>
      <c r="H124" s="6" t="s">
        <v>22</v>
      </c>
      <c r="I124" s="8">
        <v>0.45</v>
      </c>
      <c r="J124" s="9">
        <v>6500</v>
      </c>
      <c r="K124" s="10">
        <f t="shared" si="37"/>
        <v>2925</v>
      </c>
      <c r="L124" s="10">
        <f t="shared" si="38"/>
        <v>877.5</v>
      </c>
      <c r="M124" s="11">
        <v>0.3</v>
      </c>
      <c r="O124" s="1"/>
    </row>
    <row r="125" spans="2:15" x14ac:dyDescent="0.3">
      <c r="B125" s="6" t="s">
        <v>24</v>
      </c>
      <c r="C125" s="6">
        <v>1197831</v>
      </c>
      <c r="D125" s="7">
        <v>44413</v>
      </c>
      <c r="E125" s="6" t="s">
        <v>25</v>
      </c>
      <c r="F125" s="6" t="s">
        <v>26</v>
      </c>
      <c r="G125" s="6" t="s">
        <v>27</v>
      </c>
      <c r="H125" s="6" t="s">
        <v>23</v>
      </c>
      <c r="I125" s="8">
        <v>0.5</v>
      </c>
      <c r="J125" s="9">
        <v>9000</v>
      </c>
      <c r="K125" s="10">
        <f t="shared" si="37"/>
        <v>4500</v>
      </c>
      <c r="L125" s="10">
        <f t="shared" si="38"/>
        <v>2250</v>
      </c>
      <c r="M125" s="11">
        <v>0.5</v>
      </c>
      <c r="O125" s="1"/>
    </row>
    <row r="126" spans="2:15" x14ac:dyDescent="0.3">
      <c r="B126" s="6" t="s">
        <v>24</v>
      </c>
      <c r="C126" s="6">
        <v>1197831</v>
      </c>
      <c r="D126" s="7">
        <v>44441</v>
      </c>
      <c r="E126" s="6" t="s">
        <v>25</v>
      </c>
      <c r="F126" s="6" t="s">
        <v>26</v>
      </c>
      <c r="G126" s="6" t="s">
        <v>27</v>
      </c>
      <c r="H126" s="6" t="s">
        <v>18</v>
      </c>
      <c r="I126" s="8">
        <v>0.45</v>
      </c>
      <c r="J126" s="9">
        <v>8500</v>
      </c>
      <c r="K126" s="10">
        <f>I126*J126</f>
        <v>3825</v>
      </c>
      <c r="L126" s="10">
        <f>K126*M126</f>
        <v>1338.75</v>
      </c>
      <c r="M126" s="11">
        <v>0.35</v>
      </c>
      <c r="O126" s="1"/>
    </row>
    <row r="127" spans="2:15" x14ac:dyDescent="0.3">
      <c r="B127" s="6" t="s">
        <v>24</v>
      </c>
      <c r="C127" s="6">
        <v>1197831</v>
      </c>
      <c r="D127" s="7">
        <v>44441</v>
      </c>
      <c r="E127" s="6" t="s">
        <v>25</v>
      </c>
      <c r="F127" s="6" t="s">
        <v>26</v>
      </c>
      <c r="G127" s="6" t="s">
        <v>27</v>
      </c>
      <c r="H127" s="6" t="s">
        <v>19</v>
      </c>
      <c r="I127" s="8">
        <v>0.45</v>
      </c>
      <c r="J127" s="9">
        <v>8500</v>
      </c>
      <c r="K127" s="10">
        <f>I127*J127</f>
        <v>3825</v>
      </c>
      <c r="L127" s="10">
        <f>K127*M127</f>
        <v>1338.75</v>
      </c>
      <c r="M127" s="11">
        <v>0.35</v>
      </c>
      <c r="O127" s="1"/>
    </row>
    <row r="128" spans="2:15" x14ac:dyDescent="0.3">
      <c r="B128" s="6" t="s">
        <v>24</v>
      </c>
      <c r="C128" s="6">
        <v>1197831</v>
      </c>
      <c r="D128" s="7">
        <v>44441</v>
      </c>
      <c r="E128" s="6" t="s">
        <v>25</v>
      </c>
      <c r="F128" s="6" t="s">
        <v>26</v>
      </c>
      <c r="G128" s="6" t="s">
        <v>27</v>
      </c>
      <c r="H128" s="6" t="s">
        <v>20</v>
      </c>
      <c r="I128" s="8">
        <v>0.5</v>
      </c>
      <c r="J128" s="9">
        <v>9000</v>
      </c>
      <c r="K128" s="10">
        <f t="shared" ref="K128:K131" si="39">I128*J128</f>
        <v>4500</v>
      </c>
      <c r="L128" s="10">
        <f t="shared" ref="L128:L131" si="40">K128*M128</f>
        <v>1575</v>
      </c>
      <c r="M128" s="11">
        <v>0.35</v>
      </c>
      <c r="O128" s="1"/>
    </row>
    <row r="129" spans="2:15" x14ac:dyDescent="0.3">
      <c r="B129" s="6" t="s">
        <v>24</v>
      </c>
      <c r="C129" s="6">
        <v>1197831</v>
      </c>
      <c r="D129" s="7">
        <v>44441</v>
      </c>
      <c r="E129" s="6" t="s">
        <v>25</v>
      </c>
      <c r="F129" s="6" t="s">
        <v>26</v>
      </c>
      <c r="G129" s="6" t="s">
        <v>27</v>
      </c>
      <c r="H129" s="6" t="s">
        <v>21</v>
      </c>
      <c r="I129" s="8">
        <v>0.5</v>
      </c>
      <c r="J129" s="9">
        <v>6250</v>
      </c>
      <c r="K129" s="10">
        <f t="shared" si="39"/>
        <v>3125</v>
      </c>
      <c r="L129" s="10">
        <f t="shared" si="40"/>
        <v>1406.25</v>
      </c>
      <c r="M129" s="11">
        <v>0.45</v>
      </c>
      <c r="O129" s="1"/>
    </row>
    <row r="130" spans="2:15" x14ac:dyDescent="0.3">
      <c r="B130" s="6" t="s">
        <v>24</v>
      </c>
      <c r="C130" s="6">
        <v>1197831</v>
      </c>
      <c r="D130" s="7">
        <v>44441</v>
      </c>
      <c r="E130" s="6" t="s">
        <v>25</v>
      </c>
      <c r="F130" s="6" t="s">
        <v>26</v>
      </c>
      <c r="G130" s="6" t="s">
        <v>27</v>
      </c>
      <c r="H130" s="6" t="s">
        <v>22</v>
      </c>
      <c r="I130" s="8">
        <v>0.45</v>
      </c>
      <c r="J130" s="9">
        <v>6250</v>
      </c>
      <c r="K130" s="10">
        <f t="shared" si="39"/>
        <v>2812.5</v>
      </c>
      <c r="L130" s="10">
        <f t="shared" si="40"/>
        <v>843.75</v>
      </c>
      <c r="M130" s="11">
        <v>0.3</v>
      </c>
      <c r="O130" s="1"/>
    </row>
    <row r="131" spans="2:15" x14ac:dyDescent="0.3">
      <c r="B131" s="6" t="s">
        <v>24</v>
      </c>
      <c r="C131" s="6">
        <v>1197831</v>
      </c>
      <c r="D131" s="7">
        <v>44441</v>
      </c>
      <c r="E131" s="6" t="s">
        <v>25</v>
      </c>
      <c r="F131" s="6" t="s">
        <v>26</v>
      </c>
      <c r="G131" s="6" t="s">
        <v>27</v>
      </c>
      <c r="H131" s="6" t="s">
        <v>23</v>
      </c>
      <c r="I131" s="8">
        <v>0.55000000000000004</v>
      </c>
      <c r="J131" s="9">
        <v>8500</v>
      </c>
      <c r="K131" s="10">
        <f t="shared" si="39"/>
        <v>4675</v>
      </c>
      <c r="L131" s="10">
        <f t="shared" si="40"/>
        <v>2337.5</v>
      </c>
      <c r="M131" s="11">
        <v>0.5</v>
      </c>
      <c r="O131" s="1"/>
    </row>
    <row r="132" spans="2:15" x14ac:dyDescent="0.3">
      <c r="B132" s="6" t="s">
        <v>24</v>
      </c>
      <c r="C132" s="6">
        <v>1197831</v>
      </c>
      <c r="D132" s="7">
        <v>44470</v>
      </c>
      <c r="E132" s="6" t="s">
        <v>25</v>
      </c>
      <c r="F132" s="6" t="s">
        <v>26</v>
      </c>
      <c r="G132" s="6" t="s">
        <v>27</v>
      </c>
      <c r="H132" s="6" t="s">
        <v>18</v>
      </c>
      <c r="I132" s="8">
        <v>0.45</v>
      </c>
      <c r="J132" s="9">
        <v>8000</v>
      </c>
      <c r="K132" s="10">
        <f>I132*J132</f>
        <v>3600</v>
      </c>
      <c r="L132" s="10">
        <f>K132*M132</f>
        <v>1260</v>
      </c>
      <c r="M132" s="11">
        <v>0.35</v>
      </c>
      <c r="O132" s="1"/>
    </row>
    <row r="133" spans="2:15" x14ac:dyDescent="0.3">
      <c r="B133" s="6" t="s">
        <v>24</v>
      </c>
      <c r="C133" s="6">
        <v>1197831</v>
      </c>
      <c r="D133" s="7">
        <v>44470</v>
      </c>
      <c r="E133" s="6" t="s">
        <v>25</v>
      </c>
      <c r="F133" s="6" t="s">
        <v>26</v>
      </c>
      <c r="G133" s="6" t="s">
        <v>27</v>
      </c>
      <c r="H133" s="6" t="s">
        <v>19</v>
      </c>
      <c r="I133" s="8">
        <v>0.45</v>
      </c>
      <c r="J133" s="9">
        <v>8000</v>
      </c>
      <c r="K133" s="10">
        <f>I133*J133</f>
        <v>3600</v>
      </c>
      <c r="L133" s="10">
        <f>K133*M133</f>
        <v>1260</v>
      </c>
      <c r="M133" s="11">
        <v>0.35</v>
      </c>
      <c r="O133" s="1"/>
    </row>
    <row r="134" spans="2:15" x14ac:dyDescent="0.3">
      <c r="B134" s="6" t="s">
        <v>24</v>
      </c>
      <c r="C134" s="6">
        <v>1197831</v>
      </c>
      <c r="D134" s="7">
        <v>44470</v>
      </c>
      <c r="E134" s="6" t="s">
        <v>25</v>
      </c>
      <c r="F134" s="6" t="s">
        <v>26</v>
      </c>
      <c r="G134" s="6" t="s">
        <v>27</v>
      </c>
      <c r="H134" s="6" t="s">
        <v>20</v>
      </c>
      <c r="I134" s="8">
        <v>0.5</v>
      </c>
      <c r="J134" s="9">
        <v>7500</v>
      </c>
      <c r="K134" s="10">
        <f t="shared" ref="K134:K137" si="41">I134*J134</f>
        <v>3750</v>
      </c>
      <c r="L134" s="10">
        <f t="shared" ref="L134:L137" si="42">K134*M134</f>
        <v>1312.5</v>
      </c>
      <c r="M134" s="11">
        <v>0.35</v>
      </c>
      <c r="O134" s="1"/>
    </row>
    <row r="135" spans="2:15" x14ac:dyDescent="0.3">
      <c r="B135" s="6" t="s">
        <v>24</v>
      </c>
      <c r="C135" s="6">
        <v>1197831</v>
      </c>
      <c r="D135" s="7">
        <v>44470</v>
      </c>
      <c r="E135" s="6" t="s">
        <v>25</v>
      </c>
      <c r="F135" s="6" t="s">
        <v>26</v>
      </c>
      <c r="G135" s="6" t="s">
        <v>27</v>
      </c>
      <c r="H135" s="6" t="s">
        <v>21</v>
      </c>
      <c r="I135" s="8">
        <v>0.5</v>
      </c>
      <c r="J135" s="9">
        <v>6000</v>
      </c>
      <c r="K135" s="10">
        <f t="shared" si="41"/>
        <v>3000</v>
      </c>
      <c r="L135" s="10">
        <f t="shared" si="42"/>
        <v>1350</v>
      </c>
      <c r="M135" s="11">
        <v>0.45</v>
      </c>
      <c r="O135" s="1"/>
    </row>
    <row r="136" spans="2:15" x14ac:dyDescent="0.3">
      <c r="B136" s="6" t="s">
        <v>24</v>
      </c>
      <c r="C136" s="6">
        <v>1197831</v>
      </c>
      <c r="D136" s="7">
        <v>44470</v>
      </c>
      <c r="E136" s="6" t="s">
        <v>25</v>
      </c>
      <c r="F136" s="6" t="s">
        <v>26</v>
      </c>
      <c r="G136" s="6" t="s">
        <v>27</v>
      </c>
      <c r="H136" s="6" t="s">
        <v>22</v>
      </c>
      <c r="I136" s="8">
        <v>0.45</v>
      </c>
      <c r="J136" s="9">
        <v>5750</v>
      </c>
      <c r="K136" s="10">
        <f t="shared" si="41"/>
        <v>2587.5</v>
      </c>
      <c r="L136" s="10">
        <f t="shared" si="42"/>
        <v>776.25</v>
      </c>
      <c r="M136" s="11">
        <v>0.3</v>
      </c>
      <c r="O136" s="1"/>
    </row>
    <row r="137" spans="2:15" x14ac:dyDescent="0.3">
      <c r="B137" s="6" t="s">
        <v>24</v>
      </c>
      <c r="C137" s="6">
        <v>1197831</v>
      </c>
      <c r="D137" s="7">
        <v>44470</v>
      </c>
      <c r="E137" s="6" t="s">
        <v>25</v>
      </c>
      <c r="F137" s="6" t="s">
        <v>26</v>
      </c>
      <c r="G137" s="6" t="s">
        <v>27</v>
      </c>
      <c r="H137" s="6" t="s">
        <v>23</v>
      </c>
      <c r="I137" s="8">
        <v>0.55000000000000004</v>
      </c>
      <c r="J137" s="9">
        <v>7500</v>
      </c>
      <c r="K137" s="10">
        <f t="shared" si="41"/>
        <v>4125</v>
      </c>
      <c r="L137" s="10">
        <f t="shared" si="42"/>
        <v>2062.5</v>
      </c>
      <c r="M137" s="11">
        <v>0.5</v>
      </c>
      <c r="O137" s="1"/>
    </row>
    <row r="138" spans="2:15" x14ac:dyDescent="0.3">
      <c r="B138" s="6" t="s">
        <v>24</v>
      </c>
      <c r="C138" s="6">
        <v>1197831</v>
      </c>
      <c r="D138" s="7">
        <v>44502</v>
      </c>
      <c r="E138" s="6" t="s">
        <v>25</v>
      </c>
      <c r="F138" s="6" t="s">
        <v>26</v>
      </c>
      <c r="G138" s="6" t="s">
        <v>27</v>
      </c>
      <c r="H138" s="6" t="s">
        <v>18</v>
      </c>
      <c r="I138" s="8">
        <v>0.45</v>
      </c>
      <c r="J138" s="9">
        <v>9000</v>
      </c>
      <c r="K138" s="10">
        <f>I138*J138</f>
        <v>4050</v>
      </c>
      <c r="L138" s="10">
        <f>K138*M138</f>
        <v>1417.5</v>
      </c>
      <c r="M138" s="11">
        <v>0.35</v>
      </c>
      <c r="O138" s="1"/>
    </row>
    <row r="139" spans="2:15" x14ac:dyDescent="0.3">
      <c r="B139" s="6" t="s">
        <v>24</v>
      </c>
      <c r="C139" s="6">
        <v>1197831</v>
      </c>
      <c r="D139" s="7">
        <v>44502</v>
      </c>
      <c r="E139" s="6" t="s">
        <v>25</v>
      </c>
      <c r="F139" s="6" t="s">
        <v>26</v>
      </c>
      <c r="G139" s="6" t="s">
        <v>27</v>
      </c>
      <c r="H139" s="6" t="s">
        <v>19</v>
      </c>
      <c r="I139" s="8">
        <v>0.45</v>
      </c>
      <c r="J139" s="9">
        <v>9000</v>
      </c>
      <c r="K139" s="10">
        <f>I139*J139</f>
        <v>4050</v>
      </c>
      <c r="L139" s="10">
        <f>K139*M139</f>
        <v>1417.5</v>
      </c>
      <c r="M139" s="11">
        <v>0.35</v>
      </c>
      <c r="O139" s="1"/>
    </row>
    <row r="140" spans="2:15" x14ac:dyDescent="0.3">
      <c r="B140" s="6" t="s">
        <v>24</v>
      </c>
      <c r="C140" s="6">
        <v>1197831</v>
      </c>
      <c r="D140" s="7">
        <v>44502</v>
      </c>
      <c r="E140" s="6" t="s">
        <v>25</v>
      </c>
      <c r="F140" s="6" t="s">
        <v>26</v>
      </c>
      <c r="G140" s="6" t="s">
        <v>27</v>
      </c>
      <c r="H140" s="6" t="s">
        <v>20</v>
      </c>
      <c r="I140" s="8">
        <v>0.5</v>
      </c>
      <c r="J140" s="9">
        <v>8250</v>
      </c>
      <c r="K140" s="10">
        <f t="shared" ref="K140:K143" si="43">I140*J140</f>
        <v>4125</v>
      </c>
      <c r="L140" s="10">
        <f t="shared" ref="L140:L143" si="44">K140*M140</f>
        <v>1443.75</v>
      </c>
      <c r="M140" s="11">
        <v>0.35</v>
      </c>
      <c r="O140" s="1"/>
    </row>
    <row r="141" spans="2:15" x14ac:dyDescent="0.3">
      <c r="B141" s="6" t="s">
        <v>24</v>
      </c>
      <c r="C141" s="6">
        <v>1197831</v>
      </c>
      <c r="D141" s="7">
        <v>44502</v>
      </c>
      <c r="E141" s="6" t="s">
        <v>25</v>
      </c>
      <c r="F141" s="6" t="s">
        <v>26</v>
      </c>
      <c r="G141" s="6" t="s">
        <v>27</v>
      </c>
      <c r="H141" s="6" t="s">
        <v>21</v>
      </c>
      <c r="I141" s="8">
        <v>0.5</v>
      </c>
      <c r="J141" s="9">
        <v>6750</v>
      </c>
      <c r="K141" s="10">
        <f t="shared" si="43"/>
        <v>3375</v>
      </c>
      <c r="L141" s="10">
        <f t="shared" si="44"/>
        <v>1518.75</v>
      </c>
      <c r="M141" s="11">
        <v>0.45</v>
      </c>
      <c r="O141" s="1"/>
    </row>
    <row r="142" spans="2:15" x14ac:dyDescent="0.3">
      <c r="B142" s="6" t="s">
        <v>24</v>
      </c>
      <c r="C142" s="6">
        <v>1197831</v>
      </c>
      <c r="D142" s="7">
        <v>44502</v>
      </c>
      <c r="E142" s="6" t="s">
        <v>25</v>
      </c>
      <c r="F142" s="6" t="s">
        <v>26</v>
      </c>
      <c r="G142" s="6" t="s">
        <v>27</v>
      </c>
      <c r="H142" s="6" t="s">
        <v>22</v>
      </c>
      <c r="I142" s="8">
        <v>0.45</v>
      </c>
      <c r="J142" s="9">
        <v>6500</v>
      </c>
      <c r="K142" s="10">
        <f t="shared" si="43"/>
        <v>2925</v>
      </c>
      <c r="L142" s="10">
        <f t="shared" si="44"/>
        <v>877.5</v>
      </c>
      <c r="M142" s="11">
        <v>0.3</v>
      </c>
      <c r="O142" s="1"/>
    </row>
    <row r="143" spans="2:15" x14ac:dyDescent="0.3">
      <c r="B143" s="6" t="s">
        <v>24</v>
      </c>
      <c r="C143" s="6">
        <v>1197831</v>
      </c>
      <c r="D143" s="7">
        <v>44502</v>
      </c>
      <c r="E143" s="6" t="s">
        <v>25</v>
      </c>
      <c r="F143" s="6" t="s">
        <v>26</v>
      </c>
      <c r="G143" s="6" t="s">
        <v>27</v>
      </c>
      <c r="H143" s="6" t="s">
        <v>23</v>
      </c>
      <c r="I143" s="8">
        <v>0.55000000000000004</v>
      </c>
      <c r="J143" s="9">
        <v>8500</v>
      </c>
      <c r="K143" s="10">
        <f t="shared" si="43"/>
        <v>4675</v>
      </c>
      <c r="L143" s="10">
        <f t="shared" si="44"/>
        <v>2337.5</v>
      </c>
      <c r="M143" s="11">
        <v>0.5</v>
      </c>
      <c r="O143" s="1"/>
    </row>
    <row r="144" spans="2:15" x14ac:dyDescent="0.3">
      <c r="B144" s="6" t="s">
        <v>24</v>
      </c>
      <c r="C144" s="6">
        <v>1197831</v>
      </c>
      <c r="D144" s="7">
        <v>44531</v>
      </c>
      <c r="E144" s="6" t="s">
        <v>25</v>
      </c>
      <c r="F144" s="6" t="s">
        <v>26</v>
      </c>
      <c r="G144" s="6" t="s">
        <v>27</v>
      </c>
      <c r="H144" s="6" t="s">
        <v>18</v>
      </c>
      <c r="I144" s="8">
        <v>0.45</v>
      </c>
      <c r="J144" s="9">
        <v>9500</v>
      </c>
      <c r="K144" s="10">
        <f>I144*J144</f>
        <v>4275</v>
      </c>
      <c r="L144" s="10">
        <f>K144*M144</f>
        <v>1496.25</v>
      </c>
      <c r="M144" s="11">
        <v>0.35</v>
      </c>
      <c r="O144" s="1"/>
    </row>
    <row r="145" spans="2:15" x14ac:dyDescent="0.3">
      <c r="B145" s="6" t="s">
        <v>24</v>
      </c>
      <c r="C145" s="6">
        <v>1197831</v>
      </c>
      <c r="D145" s="7">
        <v>44531</v>
      </c>
      <c r="E145" s="6" t="s">
        <v>25</v>
      </c>
      <c r="F145" s="6" t="s">
        <v>26</v>
      </c>
      <c r="G145" s="6" t="s">
        <v>27</v>
      </c>
      <c r="H145" s="6" t="s">
        <v>19</v>
      </c>
      <c r="I145" s="8">
        <v>0.45</v>
      </c>
      <c r="J145" s="9">
        <v>9500</v>
      </c>
      <c r="K145" s="10">
        <f>I145*J145</f>
        <v>4275</v>
      </c>
      <c r="L145" s="10">
        <f>K145*M145</f>
        <v>1496.25</v>
      </c>
      <c r="M145" s="11">
        <v>0.35</v>
      </c>
      <c r="O145" s="1"/>
    </row>
    <row r="146" spans="2:15" x14ac:dyDescent="0.3">
      <c r="B146" s="6" t="s">
        <v>24</v>
      </c>
      <c r="C146" s="6">
        <v>1197831</v>
      </c>
      <c r="D146" s="7">
        <v>44531</v>
      </c>
      <c r="E146" s="6" t="s">
        <v>25</v>
      </c>
      <c r="F146" s="6" t="s">
        <v>26</v>
      </c>
      <c r="G146" s="6" t="s">
        <v>27</v>
      </c>
      <c r="H146" s="6" t="s">
        <v>20</v>
      </c>
      <c r="I146" s="8">
        <v>0.5</v>
      </c>
      <c r="J146" s="9">
        <v>8500</v>
      </c>
      <c r="K146" s="10">
        <f t="shared" ref="K146:K149" si="45">I146*J146</f>
        <v>4250</v>
      </c>
      <c r="L146" s="10">
        <f t="shared" ref="L146:L149" si="46">K146*M146</f>
        <v>1487.5</v>
      </c>
      <c r="M146" s="11">
        <v>0.35</v>
      </c>
      <c r="O146" s="1"/>
    </row>
    <row r="147" spans="2:15" x14ac:dyDescent="0.3">
      <c r="B147" s="6" t="s">
        <v>24</v>
      </c>
      <c r="C147" s="6">
        <v>1197831</v>
      </c>
      <c r="D147" s="7">
        <v>44531</v>
      </c>
      <c r="E147" s="6" t="s">
        <v>25</v>
      </c>
      <c r="F147" s="6" t="s">
        <v>26</v>
      </c>
      <c r="G147" s="6" t="s">
        <v>27</v>
      </c>
      <c r="H147" s="6" t="s">
        <v>21</v>
      </c>
      <c r="I147" s="8">
        <v>0.5</v>
      </c>
      <c r="J147" s="9">
        <v>7000</v>
      </c>
      <c r="K147" s="10">
        <f t="shared" si="45"/>
        <v>3500</v>
      </c>
      <c r="L147" s="10">
        <f t="shared" si="46"/>
        <v>1575</v>
      </c>
      <c r="M147" s="11">
        <v>0.45</v>
      </c>
      <c r="O147" s="1"/>
    </row>
    <row r="148" spans="2:15" x14ac:dyDescent="0.3">
      <c r="B148" s="6" t="s">
        <v>24</v>
      </c>
      <c r="C148" s="6">
        <v>1197831</v>
      </c>
      <c r="D148" s="7">
        <v>44531</v>
      </c>
      <c r="E148" s="6" t="s">
        <v>25</v>
      </c>
      <c r="F148" s="6" t="s">
        <v>26</v>
      </c>
      <c r="G148" s="6" t="s">
        <v>27</v>
      </c>
      <c r="H148" s="6" t="s">
        <v>22</v>
      </c>
      <c r="I148" s="8">
        <v>0.45</v>
      </c>
      <c r="J148" s="9">
        <v>6500</v>
      </c>
      <c r="K148" s="10">
        <f t="shared" si="45"/>
        <v>2925</v>
      </c>
      <c r="L148" s="10">
        <f t="shared" si="46"/>
        <v>877.5</v>
      </c>
      <c r="M148" s="11">
        <v>0.3</v>
      </c>
      <c r="O148" s="1"/>
    </row>
    <row r="149" spans="2:15" x14ac:dyDescent="0.3">
      <c r="B149" s="6" t="s">
        <v>24</v>
      </c>
      <c r="C149" s="6">
        <v>1197831</v>
      </c>
      <c r="D149" s="7">
        <v>44531</v>
      </c>
      <c r="E149" s="6" t="s">
        <v>25</v>
      </c>
      <c r="F149" s="6" t="s">
        <v>26</v>
      </c>
      <c r="G149" s="6" t="s">
        <v>27</v>
      </c>
      <c r="H149" s="6" t="s">
        <v>23</v>
      </c>
      <c r="I149" s="8">
        <v>0.55000000000000004</v>
      </c>
      <c r="J149" s="9">
        <v>9000</v>
      </c>
      <c r="K149" s="10">
        <f t="shared" si="45"/>
        <v>4950</v>
      </c>
      <c r="L149" s="10">
        <f t="shared" si="46"/>
        <v>2475</v>
      </c>
      <c r="M149" s="11">
        <v>0.5</v>
      </c>
      <c r="O149" s="1"/>
    </row>
    <row r="150" spans="2:15" x14ac:dyDescent="0.3">
      <c r="B150" s="6" t="s">
        <v>28</v>
      </c>
      <c r="C150" s="6">
        <v>1128299</v>
      </c>
      <c r="D150" s="7">
        <v>44216</v>
      </c>
      <c r="E150" s="6" t="s">
        <v>29</v>
      </c>
      <c r="F150" s="6" t="s">
        <v>30</v>
      </c>
      <c r="G150" s="6" t="s">
        <v>31</v>
      </c>
      <c r="H150" s="6" t="s">
        <v>18</v>
      </c>
      <c r="I150" s="8">
        <v>0.39999999999999997</v>
      </c>
      <c r="J150" s="9">
        <v>7750</v>
      </c>
      <c r="K150" s="10">
        <f>I150*J150</f>
        <v>3099.9999999999995</v>
      </c>
      <c r="L150" s="10">
        <f>K150*M150</f>
        <v>1085</v>
      </c>
      <c r="M150" s="11">
        <v>0.35000000000000003</v>
      </c>
    </row>
    <row r="151" spans="2:15" x14ac:dyDescent="0.3">
      <c r="B151" s="6" t="s">
        <v>28</v>
      </c>
      <c r="C151" s="6">
        <v>1128299</v>
      </c>
      <c r="D151" s="7">
        <v>44216</v>
      </c>
      <c r="E151" s="6" t="s">
        <v>29</v>
      </c>
      <c r="F151" s="6" t="s">
        <v>30</v>
      </c>
      <c r="G151" s="6" t="s">
        <v>31</v>
      </c>
      <c r="H151" s="6" t="s">
        <v>19</v>
      </c>
      <c r="I151" s="8">
        <v>0.5</v>
      </c>
      <c r="J151" s="9">
        <v>7750</v>
      </c>
      <c r="K151" s="10">
        <f>I151*J151</f>
        <v>3875</v>
      </c>
      <c r="L151" s="10">
        <f>K151*M151</f>
        <v>775</v>
      </c>
      <c r="M151" s="11">
        <v>0.2</v>
      </c>
    </row>
    <row r="152" spans="2:15" x14ac:dyDescent="0.3">
      <c r="B152" s="6" t="s">
        <v>28</v>
      </c>
      <c r="C152" s="6">
        <v>1128299</v>
      </c>
      <c r="D152" s="7">
        <v>44216</v>
      </c>
      <c r="E152" s="6" t="s">
        <v>29</v>
      </c>
      <c r="F152" s="6" t="s">
        <v>30</v>
      </c>
      <c r="G152" s="6" t="s">
        <v>31</v>
      </c>
      <c r="H152" s="6" t="s">
        <v>20</v>
      </c>
      <c r="I152" s="8">
        <v>0.5</v>
      </c>
      <c r="J152" s="9">
        <v>7750</v>
      </c>
      <c r="K152" s="10">
        <f t="shared" ref="K152:K155" si="47">I152*J152</f>
        <v>3875</v>
      </c>
      <c r="L152" s="10">
        <f t="shared" ref="L152:L155" si="48">K152*M152</f>
        <v>1356.2500000000002</v>
      </c>
      <c r="M152" s="11">
        <v>0.35000000000000003</v>
      </c>
    </row>
    <row r="153" spans="2:15" x14ac:dyDescent="0.3">
      <c r="B153" s="6" t="s">
        <v>28</v>
      </c>
      <c r="C153" s="6">
        <v>1128299</v>
      </c>
      <c r="D153" s="7">
        <v>44216</v>
      </c>
      <c r="E153" s="6" t="s">
        <v>29</v>
      </c>
      <c r="F153" s="6" t="s">
        <v>30</v>
      </c>
      <c r="G153" s="6" t="s">
        <v>31</v>
      </c>
      <c r="H153" s="6" t="s">
        <v>21</v>
      </c>
      <c r="I153" s="8">
        <v>0.5</v>
      </c>
      <c r="J153" s="9">
        <v>6250</v>
      </c>
      <c r="K153" s="10">
        <f t="shared" si="47"/>
        <v>3125</v>
      </c>
      <c r="L153" s="10">
        <f t="shared" si="48"/>
        <v>937.5</v>
      </c>
      <c r="M153" s="11">
        <v>0.3</v>
      </c>
    </row>
    <row r="154" spans="2:15" x14ac:dyDescent="0.3">
      <c r="B154" s="6" t="s">
        <v>28</v>
      </c>
      <c r="C154" s="6">
        <v>1128299</v>
      </c>
      <c r="D154" s="7">
        <v>44216</v>
      </c>
      <c r="E154" s="6" t="s">
        <v>29</v>
      </c>
      <c r="F154" s="6" t="s">
        <v>30</v>
      </c>
      <c r="G154" s="6" t="s">
        <v>31</v>
      </c>
      <c r="H154" s="6" t="s">
        <v>22</v>
      </c>
      <c r="I154" s="8">
        <v>0.55000000000000004</v>
      </c>
      <c r="J154" s="9">
        <v>5750</v>
      </c>
      <c r="K154" s="10">
        <f t="shared" si="47"/>
        <v>3162.5000000000005</v>
      </c>
      <c r="L154" s="10">
        <f t="shared" si="48"/>
        <v>1581.2500000000002</v>
      </c>
      <c r="M154" s="11">
        <v>0.5</v>
      </c>
    </row>
    <row r="155" spans="2:15" x14ac:dyDescent="0.3">
      <c r="B155" s="6" t="s">
        <v>28</v>
      </c>
      <c r="C155" s="6">
        <v>1128299</v>
      </c>
      <c r="D155" s="7">
        <v>44216</v>
      </c>
      <c r="E155" s="6" t="s">
        <v>29</v>
      </c>
      <c r="F155" s="6" t="s">
        <v>30</v>
      </c>
      <c r="G155" s="6" t="s">
        <v>31</v>
      </c>
      <c r="H155" s="6" t="s">
        <v>23</v>
      </c>
      <c r="I155" s="8">
        <v>0.5</v>
      </c>
      <c r="J155" s="9">
        <v>7750</v>
      </c>
      <c r="K155" s="10">
        <f t="shared" si="47"/>
        <v>3875</v>
      </c>
      <c r="L155" s="10">
        <f t="shared" si="48"/>
        <v>581.25000000000011</v>
      </c>
      <c r="M155" s="11">
        <v>0.15000000000000002</v>
      </c>
    </row>
    <row r="156" spans="2:15" x14ac:dyDescent="0.3">
      <c r="B156" s="6" t="s">
        <v>28</v>
      </c>
      <c r="C156" s="6">
        <v>1128299</v>
      </c>
      <c r="D156" s="7">
        <v>44247</v>
      </c>
      <c r="E156" s="6" t="s">
        <v>29</v>
      </c>
      <c r="F156" s="6" t="s">
        <v>30</v>
      </c>
      <c r="G156" s="6" t="s">
        <v>31</v>
      </c>
      <c r="H156" s="6" t="s">
        <v>18</v>
      </c>
      <c r="I156" s="8">
        <v>0.39999999999999997</v>
      </c>
      <c r="J156" s="9">
        <v>8250</v>
      </c>
      <c r="K156" s="10">
        <f>I156*J156</f>
        <v>3299.9999999999995</v>
      </c>
      <c r="L156" s="10">
        <f>K156*M156</f>
        <v>1155</v>
      </c>
      <c r="M156" s="11">
        <v>0.35000000000000003</v>
      </c>
    </row>
    <row r="157" spans="2:15" x14ac:dyDescent="0.3">
      <c r="B157" s="6" t="s">
        <v>28</v>
      </c>
      <c r="C157" s="6">
        <v>1128299</v>
      </c>
      <c r="D157" s="7">
        <v>44247</v>
      </c>
      <c r="E157" s="6" t="s">
        <v>29</v>
      </c>
      <c r="F157" s="6" t="s">
        <v>30</v>
      </c>
      <c r="G157" s="6" t="s">
        <v>31</v>
      </c>
      <c r="H157" s="6" t="s">
        <v>19</v>
      </c>
      <c r="I157" s="8">
        <v>0.5</v>
      </c>
      <c r="J157" s="9">
        <v>7250</v>
      </c>
      <c r="K157" s="10">
        <f>I157*J157</f>
        <v>3625</v>
      </c>
      <c r="L157" s="10">
        <f>K157*M157</f>
        <v>725</v>
      </c>
      <c r="M157" s="11">
        <v>0.2</v>
      </c>
    </row>
    <row r="158" spans="2:15" x14ac:dyDescent="0.3">
      <c r="B158" s="6" t="s">
        <v>28</v>
      </c>
      <c r="C158" s="6">
        <v>1128299</v>
      </c>
      <c r="D158" s="7">
        <v>44247</v>
      </c>
      <c r="E158" s="6" t="s">
        <v>29</v>
      </c>
      <c r="F158" s="6" t="s">
        <v>30</v>
      </c>
      <c r="G158" s="6" t="s">
        <v>31</v>
      </c>
      <c r="H158" s="6" t="s">
        <v>20</v>
      </c>
      <c r="I158" s="8">
        <v>0.5</v>
      </c>
      <c r="J158" s="9">
        <v>7250</v>
      </c>
      <c r="K158" s="10">
        <f t="shared" ref="K158:K161" si="49">I158*J158</f>
        <v>3625</v>
      </c>
      <c r="L158" s="10">
        <f t="shared" ref="L158:L161" si="50">K158*M158</f>
        <v>1268.7500000000002</v>
      </c>
      <c r="M158" s="11">
        <v>0.35000000000000003</v>
      </c>
    </row>
    <row r="159" spans="2:15" x14ac:dyDescent="0.3">
      <c r="B159" s="6" t="s">
        <v>28</v>
      </c>
      <c r="C159" s="6">
        <v>1128299</v>
      </c>
      <c r="D159" s="7">
        <v>44247</v>
      </c>
      <c r="E159" s="6" t="s">
        <v>29</v>
      </c>
      <c r="F159" s="6" t="s">
        <v>30</v>
      </c>
      <c r="G159" s="6" t="s">
        <v>31</v>
      </c>
      <c r="H159" s="6" t="s">
        <v>21</v>
      </c>
      <c r="I159" s="8">
        <v>0.5</v>
      </c>
      <c r="J159" s="9">
        <v>5750</v>
      </c>
      <c r="K159" s="10">
        <f t="shared" si="49"/>
        <v>2875</v>
      </c>
      <c r="L159" s="10">
        <f t="shared" si="50"/>
        <v>862.5</v>
      </c>
      <c r="M159" s="11">
        <v>0.3</v>
      </c>
    </row>
    <row r="160" spans="2:15" x14ac:dyDescent="0.3">
      <c r="B160" s="6" t="s">
        <v>28</v>
      </c>
      <c r="C160" s="6">
        <v>1128299</v>
      </c>
      <c r="D160" s="7">
        <v>44247</v>
      </c>
      <c r="E160" s="6" t="s">
        <v>29</v>
      </c>
      <c r="F160" s="6" t="s">
        <v>30</v>
      </c>
      <c r="G160" s="6" t="s">
        <v>31</v>
      </c>
      <c r="H160" s="6" t="s">
        <v>22</v>
      </c>
      <c r="I160" s="8">
        <v>0.55000000000000004</v>
      </c>
      <c r="J160" s="9">
        <v>5000</v>
      </c>
      <c r="K160" s="10">
        <f t="shared" si="49"/>
        <v>2750</v>
      </c>
      <c r="L160" s="10">
        <f t="shared" si="50"/>
        <v>1375</v>
      </c>
      <c r="M160" s="11">
        <v>0.5</v>
      </c>
    </row>
    <row r="161" spans="2:13" x14ac:dyDescent="0.3">
      <c r="B161" s="6" t="s">
        <v>28</v>
      </c>
      <c r="C161" s="6">
        <v>1128299</v>
      </c>
      <c r="D161" s="7">
        <v>44247</v>
      </c>
      <c r="E161" s="6" t="s">
        <v>29</v>
      </c>
      <c r="F161" s="6" t="s">
        <v>30</v>
      </c>
      <c r="G161" s="6" t="s">
        <v>31</v>
      </c>
      <c r="H161" s="6" t="s">
        <v>23</v>
      </c>
      <c r="I161" s="8">
        <v>0.5</v>
      </c>
      <c r="J161" s="9">
        <v>7000</v>
      </c>
      <c r="K161" s="10">
        <f t="shared" si="49"/>
        <v>3500</v>
      </c>
      <c r="L161" s="10">
        <f t="shared" si="50"/>
        <v>525.00000000000011</v>
      </c>
      <c r="M161" s="11">
        <v>0.15000000000000002</v>
      </c>
    </row>
    <row r="162" spans="2:13" x14ac:dyDescent="0.3">
      <c r="B162" s="6" t="s">
        <v>28</v>
      </c>
      <c r="C162" s="6">
        <v>1128299</v>
      </c>
      <c r="D162" s="7">
        <v>44274</v>
      </c>
      <c r="E162" s="6" t="s">
        <v>29</v>
      </c>
      <c r="F162" s="6" t="s">
        <v>30</v>
      </c>
      <c r="G162" s="6" t="s">
        <v>31</v>
      </c>
      <c r="H162" s="6" t="s">
        <v>18</v>
      </c>
      <c r="I162" s="8">
        <v>0.5</v>
      </c>
      <c r="J162" s="9">
        <v>8500</v>
      </c>
      <c r="K162" s="10">
        <f>I162*J162</f>
        <v>4250</v>
      </c>
      <c r="L162" s="10">
        <f>K162*M162</f>
        <v>1487.5000000000002</v>
      </c>
      <c r="M162" s="11">
        <v>0.35000000000000003</v>
      </c>
    </row>
    <row r="163" spans="2:13" x14ac:dyDescent="0.3">
      <c r="B163" s="6" t="s">
        <v>28</v>
      </c>
      <c r="C163" s="6">
        <v>1128299</v>
      </c>
      <c r="D163" s="7">
        <v>44274</v>
      </c>
      <c r="E163" s="6" t="s">
        <v>29</v>
      </c>
      <c r="F163" s="6" t="s">
        <v>30</v>
      </c>
      <c r="G163" s="6" t="s">
        <v>31</v>
      </c>
      <c r="H163" s="6" t="s">
        <v>19</v>
      </c>
      <c r="I163" s="8">
        <v>0.6</v>
      </c>
      <c r="J163" s="9">
        <v>7000</v>
      </c>
      <c r="K163" s="10">
        <f>I163*J163</f>
        <v>4200</v>
      </c>
      <c r="L163" s="10">
        <f>K163*M163</f>
        <v>840</v>
      </c>
      <c r="M163" s="11">
        <v>0.2</v>
      </c>
    </row>
    <row r="164" spans="2:13" x14ac:dyDescent="0.3">
      <c r="B164" s="6" t="s">
        <v>28</v>
      </c>
      <c r="C164" s="6">
        <v>1128299</v>
      </c>
      <c r="D164" s="7">
        <v>44274</v>
      </c>
      <c r="E164" s="6" t="s">
        <v>29</v>
      </c>
      <c r="F164" s="6" t="s">
        <v>30</v>
      </c>
      <c r="G164" s="6" t="s">
        <v>31</v>
      </c>
      <c r="H164" s="6" t="s">
        <v>20</v>
      </c>
      <c r="I164" s="8">
        <v>0.6</v>
      </c>
      <c r="J164" s="9">
        <v>7000</v>
      </c>
      <c r="K164" s="10">
        <f t="shared" ref="K164:K167" si="51">I164*J164</f>
        <v>4200</v>
      </c>
      <c r="L164" s="10">
        <f t="shared" ref="L164:L167" si="52">K164*M164</f>
        <v>1470.0000000000002</v>
      </c>
      <c r="M164" s="11">
        <v>0.35000000000000003</v>
      </c>
    </row>
    <row r="165" spans="2:13" x14ac:dyDescent="0.3">
      <c r="B165" s="6" t="s">
        <v>28</v>
      </c>
      <c r="C165" s="6">
        <v>1128299</v>
      </c>
      <c r="D165" s="7">
        <v>44274</v>
      </c>
      <c r="E165" s="6" t="s">
        <v>29</v>
      </c>
      <c r="F165" s="6" t="s">
        <v>30</v>
      </c>
      <c r="G165" s="6" t="s">
        <v>31</v>
      </c>
      <c r="H165" s="6" t="s">
        <v>21</v>
      </c>
      <c r="I165" s="8">
        <v>0.6</v>
      </c>
      <c r="J165" s="9">
        <v>6000</v>
      </c>
      <c r="K165" s="10">
        <f t="shared" si="51"/>
        <v>3600</v>
      </c>
      <c r="L165" s="10">
        <f t="shared" si="52"/>
        <v>1080</v>
      </c>
      <c r="M165" s="11">
        <v>0.3</v>
      </c>
    </row>
    <row r="166" spans="2:13" x14ac:dyDescent="0.3">
      <c r="B166" s="6" t="s">
        <v>28</v>
      </c>
      <c r="C166" s="6">
        <v>1128299</v>
      </c>
      <c r="D166" s="7">
        <v>44274</v>
      </c>
      <c r="E166" s="6" t="s">
        <v>29</v>
      </c>
      <c r="F166" s="6" t="s">
        <v>30</v>
      </c>
      <c r="G166" s="6" t="s">
        <v>31</v>
      </c>
      <c r="H166" s="6" t="s">
        <v>22</v>
      </c>
      <c r="I166" s="8">
        <v>0.65</v>
      </c>
      <c r="J166" s="9">
        <v>5000</v>
      </c>
      <c r="K166" s="10">
        <f t="shared" si="51"/>
        <v>3250</v>
      </c>
      <c r="L166" s="10">
        <f t="shared" si="52"/>
        <v>1625</v>
      </c>
      <c r="M166" s="11">
        <v>0.5</v>
      </c>
    </row>
    <row r="167" spans="2:13" x14ac:dyDescent="0.3">
      <c r="B167" s="6" t="s">
        <v>28</v>
      </c>
      <c r="C167" s="6">
        <v>1128299</v>
      </c>
      <c r="D167" s="7">
        <v>44274</v>
      </c>
      <c r="E167" s="6" t="s">
        <v>29</v>
      </c>
      <c r="F167" s="6" t="s">
        <v>30</v>
      </c>
      <c r="G167" s="6" t="s">
        <v>31</v>
      </c>
      <c r="H167" s="6" t="s">
        <v>23</v>
      </c>
      <c r="I167" s="8">
        <v>0.6</v>
      </c>
      <c r="J167" s="9">
        <v>7000</v>
      </c>
      <c r="K167" s="10">
        <f t="shared" si="51"/>
        <v>4200</v>
      </c>
      <c r="L167" s="10">
        <f t="shared" si="52"/>
        <v>630.00000000000011</v>
      </c>
      <c r="M167" s="11">
        <v>0.15000000000000002</v>
      </c>
    </row>
    <row r="168" spans="2:13" x14ac:dyDescent="0.3">
      <c r="B168" s="6" t="s">
        <v>28</v>
      </c>
      <c r="C168" s="6">
        <v>1128299</v>
      </c>
      <c r="D168" s="7">
        <v>44306</v>
      </c>
      <c r="E168" s="6" t="s">
        <v>29</v>
      </c>
      <c r="F168" s="6" t="s">
        <v>30</v>
      </c>
      <c r="G168" s="6" t="s">
        <v>31</v>
      </c>
      <c r="H168" s="6" t="s">
        <v>18</v>
      </c>
      <c r="I168" s="8">
        <v>0.6</v>
      </c>
      <c r="J168" s="9">
        <v>8750</v>
      </c>
      <c r="K168" s="10">
        <f>I168*J168</f>
        <v>5250</v>
      </c>
      <c r="L168" s="10">
        <f>K168*M168</f>
        <v>1837.5000000000002</v>
      </c>
      <c r="M168" s="11">
        <v>0.35000000000000003</v>
      </c>
    </row>
    <row r="169" spans="2:13" x14ac:dyDescent="0.3">
      <c r="B169" s="6" t="s">
        <v>28</v>
      </c>
      <c r="C169" s="6">
        <v>1128299</v>
      </c>
      <c r="D169" s="7">
        <v>44306</v>
      </c>
      <c r="E169" s="6" t="s">
        <v>29</v>
      </c>
      <c r="F169" s="6" t="s">
        <v>30</v>
      </c>
      <c r="G169" s="6" t="s">
        <v>31</v>
      </c>
      <c r="H169" s="6" t="s">
        <v>19</v>
      </c>
      <c r="I169" s="8">
        <v>0.65</v>
      </c>
      <c r="J169" s="9">
        <v>6750</v>
      </c>
      <c r="K169" s="10">
        <f>I169*J169</f>
        <v>4387.5</v>
      </c>
      <c r="L169" s="10">
        <f>K169*M169</f>
        <v>877.5</v>
      </c>
      <c r="M169" s="11">
        <v>0.2</v>
      </c>
    </row>
    <row r="170" spans="2:13" x14ac:dyDescent="0.3">
      <c r="B170" s="6" t="s">
        <v>28</v>
      </c>
      <c r="C170" s="6">
        <v>1128299</v>
      </c>
      <c r="D170" s="7">
        <v>44306</v>
      </c>
      <c r="E170" s="6" t="s">
        <v>29</v>
      </c>
      <c r="F170" s="6" t="s">
        <v>30</v>
      </c>
      <c r="G170" s="6" t="s">
        <v>31</v>
      </c>
      <c r="H170" s="6" t="s">
        <v>20</v>
      </c>
      <c r="I170" s="8">
        <v>0.65</v>
      </c>
      <c r="J170" s="9">
        <v>7250</v>
      </c>
      <c r="K170" s="10">
        <f t="shared" ref="K170:K173" si="53">I170*J170</f>
        <v>4712.5</v>
      </c>
      <c r="L170" s="10">
        <f t="shared" ref="L170:L173" si="54">K170*M170</f>
        <v>1649.3750000000002</v>
      </c>
      <c r="M170" s="11">
        <v>0.35000000000000003</v>
      </c>
    </row>
    <row r="171" spans="2:13" x14ac:dyDescent="0.3">
      <c r="B171" s="6" t="s">
        <v>28</v>
      </c>
      <c r="C171" s="6">
        <v>1128299</v>
      </c>
      <c r="D171" s="7">
        <v>44306</v>
      </c>
      <c r="E171" s="6" t="s">
        <v>29</v>
      </c>
      <c r="F171" s="6" t="s">
        <v>30</v>
      </c>
      <c r="G171" s="6" t="s">
        <v>31</v>
      </c>
      <c r="H171" s="6" t="s">
        <v>21</v>
      </c>
      <c r="I171" s="8">
        <v>0.6</v>
      </c>
      <c r="J171" s="9">
        <v>6250</v>
      </c>
      <c r="K171" s="10">
        <f t="shared" si="53"/>
        <v>3750</v>
      </c>
      <c r="L171" s="10">
        <f t="shared" si="54"/>
        <v>1125</v>
      </c>
      <c r="M171" s="11">
        <v>0.3</v>
      </c>
    </row>
    <row r="172" spans="2:13" x14ac:dyDescent="0.3">
      <c r="B172" s="6" t="s">
        <v>28</v>
      </c>
      <c r="C172" s="6">
        <v>1128299</v>
      </c>
      <c r="D172" s="7">
        <v>44306</v>
      </c>
      <c r="E172" s="6" t="s">
        <v>29</v>
      </c>
      <c r="F172" s="6" t="s">
        <v>30</v>
      </c>
      <c r="G172" s="6" t="s">
        <v>31</v>
      </c>
      <c r="H172" s="6" t="s">
        <v>22</v>
      </c>
      <c r="I172" s="8">
        <v>0.65</v>
      </c>
      <c r="J172" s="9">
        <v>5250</v>
      </c>
      <c r="K172" s="10">
        <f t="shared" si="53"/>
        <v>3412.5</v>
      </c>
      <c r="L172" s="10">
        <f t="shared" si="54"/>
        <v>1706.25</v>
      </c>
      <c r="M172" s="11">
        <v>0.5</v>
      </c>
    </row>
    <row r="173" spans="2:13" x14ac:dyDescent="0.3">
      <c r="B173" s="6" t="s">
        <v>28</v>
      </c>
      <c r="C173" s="6">
        <v>1128299</v>
      </c>
      <c r="D173" s="7">
        <v>44306</v>
      </c>
      <c r="E173" s="6" t="s">
        <v>29</v>
      </c>
      <c r="F173" s="6" t="s">
        <v>30</v>
      </c>
      <c r="G173" s="6" t="s">
        <v>31</v>
      </c>
      <c r="H173" s="6" t="s">
        <v>23</v>
      </c>
      <c r="I173" s="8">
        <v>0.8</v>
      </c>
      <c r="J173" s="9">
        <v>7000</v>
      </c>
      <c r="K173" s="10">
        <f t="shared" si="53"/>
        <v>5600</v>
      </c>
      <c r="L173" s="10">
        <f t="shared" si="54"/>
        <v>840.00000000000011</v>
      </c>
      <c r="M173" s="11">
        <v>0.15000000000000002</v>
      </c>
    </row>
    <row r="174" spans="2:13" x14ac:dyDescent="0.3">
      <c r="B174" s="6" t="s">
        <v>28</v>
      </c>
      <c r="C174" s="6">
        <v>1128299</v>
      </c>
      <c r="D174" s="7">
        <v>44337</v>
      </c>
      <c r="E174" s="6" t="s">
        <v>29</v>
      </c>
      <c r="F174" s="6" t="s">
        <v>30</v>
      </c>
      <c r="G174" s="6" t="s">
        <v>31</v>
      </c>
      <c r="H174" s="6" t="s">
        <v>18</v>
      </c>
      <c r="I174" s="8">
        <v>0.6</v>
      </c>
      <c r="J174" s="9">
        <v>9000</v>
      </c>
      <c r="K174" s="10">
        <f>I174*J174</f>
        <v>5400</v>
      </c>
      <c r="L174" s="10">
        <f>K174*M174</f>
        <v>2160</v>
      </c>
      <c r="M174" s="11">
        <v>0.4</v>
      </c>
    </row>
    <row r="175" spans="2:13" x14ac:dyDescent="0.3">
      <c r="B175" s="6" t="s">
        <v>28</v>
      </c>
      <c r="C175" s="6">
        <v>1128299</v>
      </c>
      <c r="D175" s="7">
        <v>44337</v>
      </c>
      <c r="E175" s="6" t="s">
        <v>29</v>
      </c>
      <c r="F175" s="6" t="s">
        <v>30</v>
      </c>
      <c r="G175" s="6" t="s">
        <v>31</v>
      </c>
      <c r="H175" s="6" t="s">
        <v>19</v>
      </c>
      <c r="I175" s="8">
        <v>0.65</v>
      </c>
      <c r="J175" s="9">
        <v>7500</v>
      </c>
      <c r="K175" s="10">
        <f>I175*J175</f>
        <v>4875</v>
      </c>
      <c r="L175" s="10">
        <f>K175*M175</f>
        <v>1218.75</v>
      </c>
      <c r="M175" s="11">
        <v>0.25</v>
      </c>
    </row>
    <row r="176" spans="2:13" x14ac:dyDescent="0.3">
      <c r="B176" s="6" t="s">
        <v>28</v>
      </c>
      <c r="C176" s="6">
        <v>1128299</v>
      </c>
      <c r="D176" s="7">
        <v>44337</v>
      </c>
      <c r="E176" s="6" t="s">
        <v>29</v>
      </c>
      <c r="F176" s="6" t="s">
        <v>30</v>
      </c>
      <c r="G176" s="6" t="s">
        <v>31</v>
      </c>
      <c r="H176" s="6" t="s">
        <v>20</v>
      </c>
      <c r="I176" s="8">
        <v>0.65</v>
      </c>
      <c r="J176" s="9">
        <v>7500</v>
      </c>
      <c r="K176" s="10">
        <f t="shared" ref="K176:K179" si="55">I176*J176</f>
        <v>4875</v>
      </c>
      <c r="L176" s="10">
        <f t="shared" ref="L176:L179" si="56">K176*M176</f>
        <v>1950</v>
      </c>
      <c r="M176" s="11">
        <v>0.4</v>
      </c>
    </row>
    <row r="177" spans="2:13" x14ac:dyDescent="0.3">
      <c r="B177" s="6" t="s">
        <v>28</v>
      </c>
      <c r="C177" s="6">
        <v>1128299</v>
      </c>
      <c r="D177" s="7">
        <v>44337</v>
      </c>
      <c r="E177" s="6" t="s">
        <v>29</v>
      </c>
      <c r="F177" s="6" t="s">
        <v>30</v>
      </c>
      <c r="G177" s="6" t="s">
        <v>31</v>
      </c>
      <c r="H177" s="6" t="s">
        <v>21</v>
      </c>
      <c r="I177" s="8">
        <v>0.6</v>
      </c>
      <c r="J177" s="9">
        <v>6500</v>
      </c>
      <c r="K177" s="10">
        <f t="shared" si="55"/>
        <v>3900</v>
      </c>
      <c r="L177" s="10">
        <f t="shared" si="56"/>
        <v>1365</v>
      </c>
      <c r="M177" s="11">
        <v>0.35</v>
      </c>
    </row>
    <row r="178" spans="2:13" x14ac:dyDescent="0.3">
      <c r="B178" s="6" t="s">
        <v>28</v>
      </c>
      <c r="C178" s="6">
        <v>1128299</v>
      </c>
      <c r="D178" s="7">
        <v>44337</v>
      </c>
      <c r="E178" s="6" t="s">
        <v>29</v>
      </c>
      <c r="F178" s="6" t="s">
        <v>30</v>
      </c>
      <c r="G178" s="6" t="s">
        <v>31</v>
      </c>
      <c r="H178" s="6" t="s">
        <v>22</v>
      </c>
      <c r="I178" s="8">
        <v>0.65</v>
      </c>
      <c r="J178" s="9">
        <v>5500</v>
      </c>
      <c r="K178" s="10">
        <f t="shared" si="55"/>
        <v>3575</v>
      </c>
      <c r="L178" s="10">
        <f t="shared" si="56"/>
        <v>1966.2500000000002</v>
      </c>
      <c r="M178" s="11">
        <v>0.55000000000000004</v>
      </c>
    </row>
    <row r="179" spans="2:13" x14ac:dyDescent="0.3">
      <c r="B179" s="6" t="s">
        <v>28</v>
      </c>
      <c r="C179" s="6">
        <v>1128299</v>
      </c>
      <c r="D179" s="7">
        <v>44337</v>
      </c>
      <c r="E179" s="6" t="s">
        <v>29</v>
      </c>
      <c r="F179" s="6" t="s">
        <v>30</v>
      </c>
      <c r="G179" s="6" t="s">
        <v>31</v>
      </c>
      <c r="H179" s="6" t="s">
        <v>23</v>
      </c>
      <c r="I179" s="8">
        <v>0.8</v>
      </c>
      <c r="J179" s="9">
        <v>7250</v>
      </c>
      <c r="K179" s="10">
        <f t="shared" si="55"/>
        <v>5800</v>
      </c>
      <c r="L179" s="10">
        <f t="shared" si="56"/>
        <v>1160</v>
      </c>
      <c r="M179" s="11">
        <v>0.2</v>
      </c>
    </row>
    <row r="180" spans="2:13" x14ac:dyDescent="0.3">
      <c r="B180" s="6" t="s">
        <v>28</v>
      </c>
      <c r="C180" s="6">
        <v>1128299</v>
      </c>
      <c r="D180" s="7">
        <v>44367</v>
      </c>
      <c r="E180" s="6" t="s">
        <v>29</v>
      </c>
      <c r="F180" s="6" t="s">
        <v>30</v>
      </c>
      <c r="G180" s="6" t="s">
        <v>31</v>
      </c>
      <c r="H180" s="6" t="s">
        <v>18</v>
      </c>
      <c r="I180" s="8">
        <v>0.6</v>
      </c>
      <c r="J180" s="9">
        <v>9750</v>
      </c>
      <c r="K180" s="10">
        <f>I180*J180</f>
        <v>5850</v>
      </c>
      <c r="L180" s="10">
        <f>K180*M180</f>
        <v>2340</v>
      </c>
      <c r="M180" s="11">
        <v>0.4</v>
      </c>
    </row>
    <row r="181" spans="2:13" x14ac:dyDescent="0.3">
      <c r="B181" s="6" t="s">
        <v>28</v>
      </c>
      <c r="C181" s="6">
        <v>1128299</v>
      </c>
      <c r="D181" s="7">
        <v>44367</v>
      </c>
      <c r="E181" s="6" t="s">
        <v>29</v>
      </c>
      <c r="F181" s="6" t="s">
        <v>30</v>
      </c>
      <c r="G181" s="6" t="s">
        <v>31</v>
      </c>
      <c r="H181" s="6" t="s">
        <v>19</v>
      </c>
      <c r="I181" s="8">
        <v>0.65</v>
      </c>
      <c r="J181" s="9">
        <v>8250</v>
      </c>
      <c r="K181" s="10">
        <f>I181*J181</f>
        <v>5362.5</v>
      </c>
      <c r="L181" s="10">
        <f>K181*M181</f>
        <v>1340.625</v>
      </c>
      <c r="M181" s="11">
        <v>0.25</v>
      </c>
    </row>
    <row r="182" spans="2:13" x14ac:dyDescent="0.3">
      <c r="B182" s="6" t="s">
        <v>28</v>
      </c>
      <c r="C182" s="6">
        <v>1128299</v>
      </c>
      <c r="D182" s="7">
        <v>44367</v>
      </c>
      <c r="E182" s="6" t="s">
        <v>29</v>
      </c>
      <c r="F182" s="6" t="s">
        <v>30</v>
      </c>
      <c r="G182" s="6" t="s">
        <v>31</v>
      </c>
      <c r="H182" s="6" t="s">
        <v>20</v>
      </c>
      <c r="I182" s="8">
        <v>0.65</v>
      </c>
      <c r="J182" s="9">
        <v>8250</v>
      </c>
      <c r="K182" s="10">
        <f t="shared" ref="K182:K185" si="57">I182*J182</f>
        <v>5362.5</v>
      </c>
      <c r="L182" s="10">
        <f t="shared" ref="L182:L185" si="58">K182*M182</f>
        <v>2145</v>
      </c>
      <c r="M182" s="11">
        <v>0.4</v>
      </c>
    </row>
    <row r="183" spans="2:13" x14ac:dyDescent="0.3">
      <c r="B183" s="6" t="s">
        <v>28</v>
      </c>
      <c r="C183" s="6">
        <v>1128299</v>
      </c>
      <c r="D183" s="7">
        <v>44367</v>
      </c>
      <c r="E183" s="6" t="s">
        <v>29</v>
      </c>
      <c r="F183" s="6" t="s">
        <v>30</v>
      </c>
      <c r="G183" s="6" t="s">
        <v>31</v>
      </c>
      <c r="H183" s="6" t="s">
        <v>21</v>
      </c>
      <c r="I183" s="8">
        <v>0.6</v>
      </c>
      <c r="J183" s="9">
        <v>7000</v>
      </c>
      <c r="K183" s="10">
        <f t="shared" si="57"/>
        <v>4200</v>
      </c>
      <c r="L183" s="10">
        <f t="shared" si="58"/>
        <v>1470</v>
      </c>
      <c r="M183" s="11">
        <v>0.35</v>
      </c>
    </row>
    <row r="184" spans="2:13" x14ac:dyDescent="0.3">
      <c r="B184" s="6" t="s">
        <v>28</v>
      </c>
      <c r="C184" s="6">
        <v>1128299</v>
      </c>
      <c r="D184" s="7">
        <v>44367</v>
      </c>
      <c r="E184" s="6" t="s">
        <v>29</v>
      </c>
      <c r="F184" s="6" t="s">
        <v>30</v>
      </c>
      <c r="G184" s="6" t="s">
        <v>31</v>
      </c>
      <c r="H184" s="6" t="s">
        <v>22</v>
      </c>
      <c r="I184" s="8">
        <v>0.65</v>
      </c>
      <c r="J184" s="9">
        <v>5750</v>
      </c>
      <c r="K184" s="10">
        <f t="shared" si="57"/>
        <v>3737.5</v>
      </c>
      <c r="L184" s="10">
        <f t="shared" si="58"/>
        <v>2055.625</v>
      </c>
      <c r="M184" s="11">
        <v>0.55000000000000004</v>
      </c>
    </row>
    <row r="185" spans="2:13" x14ac:dyDescent="0.3">
      <c r="B185" s="6" t="s">
        <v>28</v>
      </c>
      <c r="C185" s="6">
        <v>1128299</v>
      </c>
      <c r="D185" s="7">
        <v>44367</v>
      </c>
      <c r="E185" s="6" t="s">
        <v>29</v>
      </c>
      <c r="F185" s="6" t="s">
        <v>30</v>
      </c>
      <c r="G185" s="6" t="s">
        <v>31</v>
      </c>
      <c r="H185" s="6" t="s">
        <v>23</v>
      </c>
      <c r="I185" s="8">
        <v>0.8</v>
      </c>
      <c r="J185" s="9">
        <v>8750</v>
      </c>
      <c r="K185" s="10">
        <f t="shared" si="57"/>
        <v>7000</v>
      </c>
      <c r="L185" s="10">
        <f t="shared" si="58"/>
        <v>1400</v>
      </c>
      <c r="M185" s="11">
        <v>0.2</v>
      </c>
    </row>
    <row r="186" spans="2:13" x14ac:dyDescent="0.3">
      <c r="B186" s="6" t="s">
        <v>28</v>
      </c>
      <c r="C186" s="6">
        <v>1128299</v>
      </c>
      <c r="D186" s="7">
        <v>44396</v>
      </c>
      <c r="E186" s="6" t="s">
        <v>29</v>
      </c>
      <c r="F186" s="6" t="s">
        <v>30</v>
      </c>
      <c r="G186" s="6" t="s">
        <v>31</v>
      </c>
      <c r="H186" s="6" t="s">
        <v>18</v>
      </c>
      <c r="I186" s="8">
        <v>0.6</v>
      </c>
      <c r="J186" s="9">
        <v>10250</v>
      </c>
      <c r="K186" s="10">
        <f>I186*J186</f>
        <v>6150</v>
      </c>
      <c r="L186" s="10">
        <f>K186*M186</f>
        <v>2152.5</v>
      </c>
      <c r="M186" s="11">
        <v>0.35000000000000003</v>
      </c>
    </row>
    <row r="187" spans="2:13" x14ac:dyDescent="0.3">
      <c r="B187" s="6" t="s">
        <v>28</v>
      </c>
      <c r="C187" s="6">
        <v>1128299</v>
      </c>
      <c r="D187" s="7">
        <v>44396</v>
      </c>
      <c r="E187" s="6" t="s">
        <v>29</v>
      </c>
      <c r="F187" s="6" t="s">
        <v>30</v>
      </c>
      <c r="G187" s="6" t="s">
        <v>31</v>
      </c>
      <c r="H187" s="6" t="s">
        <v>19</v>
      </c>
      <c r="I187" s="8">
        <v>0.65</v>
      </c>
      <c r="J187" s="9">
        <v>8750</v>
      </c>
      <c r="K187" s="10">
        <f>I187*J187</f>
        <v>5687.5</v>
      </c>
      <c r="L187" s="10">
        <f>K187*M187</f>
        <v>1137.5</v>
      </c>
      <c r="M187" s="11">
        <v>0.2</v>
      </c>
    </row>
    <row r="188" spans="2:13" x14ac:dyDescent="0.3">
      <c r="B188" s="6" t="s">
        <v>28</v>
      </c>
      <c r="C188" s="6">
        <v>1128299</v>
      </c>
      <c r="D188" s="7">
        <v>44396</v>
      </c>
      <c r="E188" s="6" t="s">
        <v>29</v>
      </c>
      <c r="F188" s="6" t="s">
        <v>30</v>
      </c>
      <c r="G188" s="6" t="s">
        <v>31</v>
      </c>
      <c r="H188" s="6" t="s">
        <v>20</v>
      </c>
      <c r="I188" s="8">
        <v>0.65</v>
      </c>
      <c r="J188" s="9">
        <v>8250</v>
      </c>
      <c r="K188" s="10">
        <f t="shared" ref="K188:K191" si="59">I188*J188</f>
        <v>5362.5</v>
      </c>
      <c r="L188" s="10">
        <f t="shared" ref="L188:L191" si="60">K188*M188</f>
        <v>1876.8750000000002</v>
      </c>
      <c r="M188" s="11">
        <v>0.35000000000000003</v>
      </c>
    </row>
    <row r="189" spans="2:13" x14ac:dyDescent="0.3">
      <c r="B189" s="6" t="s">
        <v>28</v>
      </c>
      <c r="C189" s="6">
        <v>1128299</v>
      </c>
      <c r="D189" s="7">
        <v>44396</v>
      </c>
      <c r="E189" s="6" t="s">
        <v>29</v>
      </c>
      <c r="F189" s="6" t="s">
        <v>30</v>
      </c>
      <c r="G189" s="6" t="s">
        <v>31</v>
      </c>
      <c r="H189" s="6" t="s">
        <v>21</v>
      </c>
      <c r="I189" s="8">
        <v>0.6</v>
      </c>
      <c r="J189" s="9">
        <v>7250</v>
      </c>
      <c r="K189" s="10">
        <f t="shared" si="59"/>
        <v>4350</v>
      </c>
      <c r="L189" s="10">
        <f t="shared" si="60"/>
        <v>1305</v>
      </c>
      <c r="M189" s="11">
        <v>0.3</v>
      </c>
    </row>
    <row r="190" spans="2:13" x14ac:dyDescent="0.3">
      <c r="B190" s="6" t="s">
        <v>28</v>
      </c>
      <c r="C190" s="6">
        <v>1128299</v>
      </c>
      <c r="D190" s="7">
        <v>44396</v>
      </c>
      <c r="E190" s="6" t="s">
        <v>29</v>
      </c>
      <c r="F190" s="6" t="s">
        <v>30</v>
      </c>
      <c r="G190" s="6" t="s">
        <v>31</v>
      </c>
      <c r="H190" s="6" t="s">
        <v>22</v>
      </c>
      <c r="I190" s="8">
        <v>0.65</v>
      </c>
      <c r="J190" s="9">
        <v>7750</v>
      </c>
      <c r="K190" s="10">
        <f t="shared" si="59"/>
        <v>5037.5</v>
      </c>
      <c r="L190" s="10">
        <f t="shared" si="60"/>
        <v>2518.75</v>
      </c>
      <c r="M190" s="11">
        <v>0.5</v>
      </c>
    </row>
    <row r="191" spans="2:13" x14ac:dyDescent="0.3">
      <c r="B191" s="6" t="s">
        <v>28</v>
      </c>
      <c r="C191" s="6">
        <v>1128299</v>
      </c>
      <c r="D191" s="7">
        <v>44396</v>
      </c>
      <c r="E191" s="6" t="s">
        <v>29</v>
      </c>
      <c r="F191" s="6" t="s">
        <v>30</v>
      </c>
      <c r="G191" s="6" t="s">
        <v>31</v>
      </c>
      <c r="H191" s="6" t="s">
        <v>23</v>
      </c>
      <c r="I191" s="8">
        <v>0.8</v>
      </c>
      <c r="J191" s="9">
        <v>7750</v>
      </c>
      <c r="K191" s="10">
        <f t="shared" si="59"/>
        <v>6200</v>
      </c>
      <c r="L191" s="10">
        <f t="shared" si="60"/>
        <v>930.00000000000011</v>
      </c>
      <c r="M191" s="11">
        <v>0.15000000000000002</v>
      </c>
    </row>
    <row r="192" spans="2:13" x14ac:dyDescent="0.3">
      <c r="B192" s="6" t="s">
        <v>28</v>
      </c>
      <c r="C192" s="6">
        <v>1128299</v>
      </c>
      <c r="D192" s="7">
        <v>44428</v>
      </c>
      <c r="E192" s="6" t="s">
        <v>29</v>
      </c>
      <c r="F192" s="6" t="s">
        <v>30</v>
      </c>
      <c r="G192" s="6" t="s">
        <v>31</v>
      </c>
      <c r="H192" s="6" t="s">
        <v>18</v>
      </c>
      <c r="I192" s="8">
        <v>0.65</v>
      </c>
      <c r="J192" s="9">
        <v>9750</v>
      </c>
      <c r="K192" s="10">
        <f>I192*J192</f>
        <v>6337.5</v>
      </c>
      <c r="L192" s="10">
        <f>K192*M192</f>
        <v>2218.125</v>
      </c>
      <c r="M192" s="11">
        <v>0.35000000000000003</v>
      </c>
    </row>
    <row r="193" spans="2:13" x14ac:dyDescent="0.3">
      <c r="B193" s="6" t="s">
        <v>28</v>
      </c>
      <c r="C193" s="6">
        <v>1128299</v>
      </c>
      <c r="D193" s="7">
        <v>44428</v>
      </c>
      <c r="E193" s="6" t="s">
        <v>29</v>
      </c>
      <c r="F193" s="6" t="s">
        <v>30</v>
      </c>
      <c r="G193" s="6" t="s">
        <v>31</v>
      </c>
      <c r="H193" s="6" t="s">
        <v>19</v>
      </c>
      <c r="I193" s="8">
        <v>0.70000000000000007</v>
      </c>
      <c r="J193" s="9">
        <v>9250</v>
      </c>
      <c r="K193" s="10">
        <f>I193*J193</f>
        <v>6475.0000000000009</v>
      </c>
      <c r="L193" s="10">
        <f>K193*M193</f>
        <v>1295.0000000000002</v>
      </c>
      <c r="M193" s="11">
        <v>0.2</v>
      </c>
    </row>
    <row r="194" spans="2:13" x14ac:dyDescent="0.3">
      <c r="B194" s="6" t="s">
        <v>28</v>
      </c>
      <c r="C194" s="6">
        <v>1128299</v>
      </c>
      <c r="D194" s="7">
        <v>44428</v>
      </c>
      <c r="E194" s="6" t="s">
        <v>29</v>
      </c>
      <c r="F194" s="6" t="s">
        <v>30</v>
      </c>
      <c r="G194" s="6" t="s">
        <v>31</v>
      </c>
      <c r="H194" s="6" t="s">
        <v>20</v>
      </c>
      <c r="I194" s="8">
        <v>0.65</v>
      </c>
      <c r="J194" s="9">
        <v>8000</v>
      </c>
      <c r="K194" s="10">
        <f t="shared" ref="K194:K197" si="61">I194*J194</f>
        <v>5200</v>
      </c>
      <c r="L194" s="10">
        <f t="shared" ref="L194:L197" si="62">K194*M194</f>
        <v>1820.0000000000002</v>
      </c>
      <c r="M194" s="11">
        <v>0.35000000000000003</v>
      </c>
    </row>
    <row r="195" spans="2:13" x14ac:dyDescent="0.3">
      <c r="B195" s="6" t="s">
        <v>28</v>
      </c>
      <c r="C195" s="6">
        <v>1128299</v>
      </c>
      <c r="D195" s="7">
        <v>44428</v>
      </c>
      <c r="E195" s="6" t="s">
        <v>29</v>
      </c>
      <c r="F195" s="6" t="s">
        <v>30</v>
      </c>
      <c r="G195" s="6" t="s">
        <v>31</v>
      </c>
      <c r="H195" s="6" t="s">
        <v>21</v>
      </c>
      <c r="I195" s="8">
        <v>0.65</v>
      </c>
      <c r="J195" s="9">
        <v>7500</v>
      </c>
      <c r="K195" s="10">
        <f t="shared" si="61"/>
        <v>4875</v>
      </c>
      <c r="L195" s="10">
        <f t="shared" si="62"/>
        <v>1462.5</v>
      </c>
      <c r="M195" s="11">
        <v>0.3</v>
      </c>
    </row>
    <row r="196" spans="2:13" x14ac:dyDescent="0.3">
      <c r="B196" s="6" t="s">
        <v>28</v>
      </c>
      <c r="C196" s="6">
        <v>1128299</v>
      </c>
      <c r="D196" s="7">
        <v>44428</v>
      </c>
      <c r="E196" s="6" t="s">
        <v>29</v>
      </c>
      <c r="F196" s="6" t="s">
        <v>30</v>
      </c>
      <c r="G196" s="6" t="s">
        <v>31</v>
      </c>
      <c r="H196" s="6" t="s">
        <v>22</v>
      </c>
      <c r="I196" s="8">
        <v>0.75</v>
      </c>
      <c r="J196" s="9">
        <v>7500</v>
      </c>
      <c r="K196" s="10">
        <f t="shared" si="61"/>
        <v>5625</v>
      </c>
      <c r="L196" s="10">
        <f t="shared" si="62"/>
        <v>2812.5</v>
      </c>
      <c r="M196" s="11">
        <v>0.5</v>
      </c>
    </row>
    <row r="197" spans="2:13" x14ac:dyDescent="0.3">
      <c r="B197" s="6" t="s">
        <v>28</v>
      </c>
      <c r="C197" s="6">
        <v>1128299</v>
      </c>
      <c r="D197" s="7">
        <v>44428</v>
      </c>
      <c r="E197" s="6" t="s">
        <v>29</v>
      </c>
      <c r="F197" s="6" t="s">
        <v>30</v>
      </c>
      <c r="G197" s="6" t="s">
        <v>31</v>
      </c>
      <c r="H197" s="6" t="s">
        <v>23</v>
      </c>
      <c r="I197" s="8">
        <v>0.8</v>
      </c>
      <c r="J197" s="9">
        <v>7250</v>
      </c>
      <c r="K197" s="10">
        <f t="shared" si="61"/>
        <v>5800</v>
      </c>
      <c r="L197" s="10">
        <f t="shared" si="62"/>
        <v>870.00000000000011</v>
      </c>
      <c r="M197" s="11">
        <v>0.15000000000000002</v>
      </c>
    </row>
    <row r="198" spans="2:13" x14ac:dyDescent="0.3">
      <c r="B198" s="6" t="s">
        <v>28</v>
      </c>
      <c r="C198" s="6">
        <v>1128299</v>
      </c>
      <c r="D198" s="7">
        <v>44460</v>
      </c>
      <c r="E198" s="6" t="s">
        <v>29</v>
      </c>
      <c r="F198" s="6" t="s">
        <v>30</v>
      </c>
      <c r="G198" s="6" t="s">
        <v>31</v>
      </c>
      <c r="H198" s="6" t="s">
        <v>18</v>
      </c>
      <c r="I198" s="8">
        <v>0.55000000000000004</v>
      </c>
      <c r="J198" s="9">
        <v>9250</v>
      </c>
      <c r="K198" s="10">
        <f>I198*J198</f>
        <v>5087.5</v>
      </c>
      <c r="L198" s="10">
        <f>K198*M198</f>
        <v>1526.2500000000002</v>
      </c>
      <c r="M198" s="11">
        <v>0.30000000000000004</v>
      </c>
    </row>
    <row r="199" spans="2:13" x14ac:dyDescent="0.3">
      <c r="B199" s="6" t="s">
        <v>28</v>
      </c>
      <c r="C199" s="6">
        <v>1128299</v>
      </c>
      <c r="D199" s="7">
        <v>44460</v>
      </c>
      <c r="E199" s="6" t="s">
        <v>29</v>
      </c>
      <c r="F199" s="6" t="s">
        <v>30</v>
      </c>
      <c r="G199" s="6" t="s">
        <v>31</v>
      </c>
      <c r="H199" s="6" t="s">
        <v>19</v>
      </c>
      <c r="I199" s="8">
        <v>0.60000000000000009</v>
      </c>
      <c r="J199" s="9">
        <v>9250</v>
      </c>
      <c r="K199" s="10">
        <f>I199*J199</f>
        <v>5550.0000000000009</v>
      </c>
      <c r="L199" s="10">
        <f>K199*M199</f>
        <v>832.50000000000011</v>
      </c>
      <c r="M199" s="11">
        <v>0.15</v>
      </c>
    </row>
    <row r="200" spans="2:13" x14ac:dyDescent="0.3">
      <c r="B200" s="6" t="s">
        <v>28</v>
      </c>
      <c r="C200" s="6">
        <v>1128299</v>
      </c>
      <c r="D200" s="7">
        <v>44460</v>
      </c>
      <c r="E200" s="6" t="s">
        <v>29</v>
      </c>
      <c r="F200" s="6" t="s">
        <v>30</v>
      </c>
      <c r="G200" s="6" t="s">
        <v>31</v>
      </c>
      <c r="H200" s="6" t="s">
        <v>20</v>
      </c>
      <c r="I200" s="8">
        <v>0.55000000000000004</v>
      </c>
      <c r="J200" s="9">
        <v>7750</v>
      </c>
      <c r="K200" s="10">
        <f t="shared" ref="K200:K203" si="63">I200*J200</f>
        <v>4262.5</v>
      </c>
      <c r="L200" s="10">
        <f t="shared" ref="L200:L203" si="64">K200*M200</f>
        <v>1278.7500000000002</v>
      </c>
      <c r="M200" s="11">
        <v>0.30000000000000004</v>
      </c>
    </row>
    <row r="201" spans="2:13" x14ac:dyDescent="0.3">
      <c r="B201" s="6" t="s">
        <v>28</v>
      </c>
      <c r="C201" s="6">
        <v>1128299</v>
      </c>
      <c r="D201" s="7">
        <v>44460</v>
      </c>
      <c r="E201" s="6" t="s">
        <v>29</v>
      </c>
      <c r="F201" s="6" t="s">
        <v>30</v>
      </c>
      <c r="G201" s="6" t="s">
        <v>31</v>
      </c>
      <c r="H201" s="6" t="s">
        <v>21</v>
      </c>
      <c r="I201" s="8">
        <v>0.55000000000000004</v>
      </c>
      <c r="J201" s="9">
        <v>7250</v>
      </c>
      <c r="K201" s="10">
        <f t="shared" si="63"/>
        <v>3987.5000000000005</v>
      </c>
      <c r="L201" s="10">
        <f t="shared" si="64"/>
        <v>996.875</v>
      </c>
      <c r="M201" s="11">
        <v>0.24999999999999997</v>
      </c>
    </row>
    <row r="202" spans="2:13" x14ac:dyDescent="0.3">
      <c r="B202" s="6" t="s">
        <v>28</v>
      </c>
      <c r="C202" s="6">
        <v>1128299</v>
      </c>
      <c r="D202" s="7">
        <v>44460</v>
      </c>
      <c r="E202" s="6" t="s">
        <v>29</v>
      </c>
      <c r="F202" s="6" t="s">
        <v>30</v>
      </c>
      <c r="G202" s="6" t="s">
        <v>31</v>
      </c>
      <c r="H202" s="6" t="s">
        <v>22</v>
      </c>
      <c r="I202" s="8">
        <v>0.65</v>
      </c>
      <c r="J202" s="9">
        <v>7250</v>
      </c>
      <c r="K202" s="10">
        <f t="shared" si="63"/>
        <v>4712.5</v>
      </c>
      <c r="L202" s="10">
        <f t="shared" si="64"/>
        <v>2120.6250000000005</v>
      </c>
      <c r="M202" s="11">
        <v>0.45000000000000007</v>
      </c>
    </row>
    <row r="203" spans="2:13" x14ac:dyDescent="0.3">
      <c r="B203" s="6" t="s">
        <v>28</v>
      </c>
      <c r="C203" s="6">
        <v>1128299</v>
      </c>
      <c r="D203" s="7">
        <v>44460</v>
      </c>
      <c r="E203" s="6" t="s">
        <v>29</v>
      </c>
      <c r="F203" s="6" t="s">
        <v>30</v>
      </c>
      <c r="G203" s="6" t="s">
        <v>31</v>
      </c>
      <c r="H203" s="6" t="s">
        <v>23</v>
      </c>
      <c r="I203" s="8">
        <v>0.70000000000000007</v>
      </c>
      <c r="J203" s="9">
        <v>7750</v>
      </c>
      <c r="K203" s="10">
        <f t="shared" si="63"/>
        <v>5425.0000000000009</v>
      </c>
      <c r="L203" s="10">
        <f t="shared" si="64"/>
        <v>542.50000000000011</v>
      </c>
      <c r="M203" s="11">
        <v>0.1</v>
      </c>
    </row>
    <row r="204" spans="2:13" x14ac:dyDescent="0.3">
      <c r="B204" s="6" t="s">
        <v>28</v>
      </c>
      <c r="C204" s="6">
        <v>1128299</v>
      </c>
      <c r="D204" s="7">
        <v>44489</v>
      </c>
      <c r="E204" s="6" t="s">
        <v>29</v>
      </c>
      <c r="F204" s="6" t="s">
        <v>30</v>
      </c>
      <c r="G204" s="6" t="s">
        <v>31</v>
      </c>
      <c r="H204" s="6" t="s">
        <v>18</v>
      </c>
      <c r="I204" s="8">
        <v>0.55000000000000004</v>
      </c>
      <c r="J204" s="9">
        <v>8750</v>
      </c>
      <c r="K204" s="10">
        <f>I204*J204</f>
        <v>4812.5</v>
      </c>
      <c r="L204" s="10">
        <f>K204*M204</f>
        <v>1443.7500000000002</v>
      </c>
      <c r="M204" s="11">
        <v>0.30000000000000004</v>
      </c>
    </row>
    <row r="205" spans="2:13" x14ac:dyDescent="0.3">
      <c r="B205" s="6" t="s">
        <v>28</v>
      </c>
      <c r="C205" s="6">
        <v>1128299</v>
      </c>
      <c r="D205" s="7">
        <v>44489</v>
      </c>
      <c r="E205" s="6" t="s">
        <v>29</v>
      </c>
      <c r="F205" s="6" t="s">
        <v>30</v>
      </c>
      <c r="G205" s="6" t="s">
        <v>31</v>
      </c>
      <c r="H205" s="6" t="s">
        <v>19</v>
      </c>
      <c r="I205" s="8">
        <v>0.60000000000000009</v>
      </c>
      <c r="J205" s="9">
        <v>8750</v>
      </c>
      <c r="K205" s="10">
        <f>I205*J205</f>
        <v>5250.0000000000009</v>
      </c>
      <c r="L205" s="10">
        <f>K205*M205</f>
        <v>787.50000000000011</v>
      </c>
      <c r="M205" s="11">
        <v>0.15</v>
      </c>
    </row>
    <row r="206" spans="2:13" x14ac:dyDescent="0.3">
      <c r="B206" s="6" t="s">
        <v>28</v>
      </c>
      <c r="C206" s="6">
        <v>1128299</v>
      </c>
      <c r="D206" s="7">
        <v>44489</v>
      </c>
      <c r="E206" s="6" t="s">
        <v>29</v>
      </c>
      <c r="F206" s="6" t="s">
        <v>30</v>
      </c>
      <c r="G206" s="6" t="s">
        <v>31</v>
      </c>
      <c r="H206" s="6" t="s">
        <v>20</v>
      </c>
      <c r="I206" s="8">
        <v>0.55000000000000004</v>
      </c>
      <c r="J206" s="9">
        <v>7000</v>
      </c>
      <c r="K206" s="10">
        <f t="shared" ref="K206:K209" si="65">I206*J206</f>
        <v>3850.0000000000005</v>
      </c>
      <c r="L206" s="10">
        <f t="shared" ref="L206:L209" si="66">K206*M206</f>
        <v>1155.0000000000002</v>
      </c>
      <c r="M206" s="11">
        <v>0.30000000000000004</v>
      </c>
    </row>
    <row r="207" spans="2:13" x14ac:dyDescent="0.3">
      <c r="B207" s="6" t="s">
        <v>28</v>
      </c>
      <c r="C207" s="6">
        <v>1128299</v>
      </c>
      <c r="D207" s="7">
        <v>44489</v>
      </c>
      <c r="E207" s="6" t="s">
        <v>29</v>
      </c>
      <c r="F207" s="6" t="s">
        <v>30</v>
      </c>
      <c r="G207" s="6" t="s">
        <v>31</v>
      </c>
      <c r="H207" s="6" t="s">
        <v>21</v>
      </c>
      <c r="I207" s="8">
        <v>0.55000000000000004</v>
      </c>
      <c r="J207" s="9">
        <v>6750</v>
      </c>
      <c r="K207" s="10">
        <f t="shared" si="65"/>
        <v>3712.5000000000005</v>
      </c>
      <c r="L207" s="10">
        <f t="shared" si="66"/>
        <v>928.125</v>
      </c>
      <c r="M207" s="11">
        <v>0.24999999999999997</v>
      </c>
    </row>
    <row r="208" spans="2:13" x14ac:dyDescent="0.3">
      <c r="B208" s="6" t="s">
        <v>28</v>
      </c>
      <c r="C208" s="6">
        <v>1128299</v>
      </c>
      <c r="D208" s="7">
        <v>44489</v>
      </c>
      <c r="E208" s="6" t="s">
        <v>29</v>
      </c>
      <c r="F208" s="6" t="s">
        <v>30</v>
      </c>
      <c r="G208" s="6" t="s">
        <v>31</v>
      </c>
      <c r="H208" s="6" t="s">
        <v>22</v>
      </c>
      <c r="I208" s="8">
        <v>0.65</v>
      </c>
      <c r="J208" s="9">
        <v>6500</v>
      </c>
      <c r="K208" s="10">
        <f t="shared" si="65"/>
        <v>4225</v>
      </c>
      <c r="L208" s="10">
        <f t="shared" si="66"/>
        <v>1901.2500000000002</v>
      </c>
      <c r="M208" s="11">
        <v>0.45000000000000007</v>
      </c>
    </row>
    <row r="209" spans="2:13" x14ac:dyDescent="0.3">
      <c r="B209" s="6" t="s">
        <v>28</v>
      </c>
      <c r="C209" s="6">
        <v>1128299</v>
      </c>
      <c r="D209" s="7">
        <v>44489</v>
      </c>
      <c r="E209" s="6" t="s">
        <v>29</v>
      </c>
      <c r="F209" s="6" t="s">
        <v>30</v>
      </c>
      <c r="G209" s="6" t="s">
        <v>31</v>
      </c>
      <c r="H209" s="6" t="s">
        <v>23</v>
      </c>
      <c r="I209" s="8">
        <v>0.70000000000000007</v>
      </c>
      <c r="J209" s="9">
        <v>7000</v>
      </c>
      <c r="K209" s="10">
        <f t="shared" si="65"/>
        <v>4900.0000000000009</v>
      </c>
      <c r="L209" s="10">
        <f t="shared" si="66"/>
        <v>490.00000000000011</v>
      </c>
      <c r="M209" s="11">
        <v>0.1</v>
      </c>
    </row>
    <row r="210" spans="2:13" x14ac:dyDescent="0.3">
      <c r="B210" s="6" t="s">
        <v>28</v>
      </c>
      <c r="C210" s="6">
        <v>1128299</v>
      </c>
      <c r="D210" s="7">
        <v>44520</v>
      </c>
      <c r="E210" s="6" t="s">
        <v>29</v>
      </c>
      <c r="F210" s="6" t="s">
        <v>30</v>
      </c>
      <c r="G210" s="6" t="s">
        <v>31</v>
      </c>
      <c r="H210" s="6" t="s">
        <v>18</v>
      </c>
      <c r="I210" s="8">
        <v>0.55000000000000004</v>
      </c>
      <c r="J210" s="9">
        <v>8750</v>
      </c>
      <c r="K210" s="10">
        <f>I210*J210</f>
        <v>4812.5</v>
      </c>
      <c r="L210" s="10">
        <f>K210*M210</f>
        <v>1443.7500000000002</v>
      </c>
      <c r="M210" s="11">
        <v>0.30000000000000004</v>
      </c>
    </row>
    <row r="211" spans="2:13" x14ac:dyDescent="0.3">
      <c r="B211" s="6" t="s">
        <v>28</v>
      </c>
      <c r="C211" s="6">
        <v>1128299</v>
      </c>
      <c r="D211" s="7">
        <v>44520</v>
      </c>
      <c r="E211" s="6" t="s">
        <v>29</v>
      </c>
      <c r="F211" s="6" t="s">
        <v>30</v>
      </c>
      <c r="G211" s="6" t="s">
        <v>31</v>
      </c>
      <c r="H211" s="6" t="s">
        <v>19</v>
      </c>
      <c r="I211" s="8">
        <v>0.60000000000000009</v>
      </c>
      <c r="J211" s="9">
        <v>8750</v>
      </c>
      <c r="K211" s="10">
        <f>I211*J211</f>
        <v>5250.0000000000009</v>
      </c>
      <c r="L211" s="10">
        <f>K211*M211</f>
        <v>787.50000000000011</v>
      </c>
      <c r="M211" s="11">
        <v>0.15</v>
      </c>
    </row>
    <row r="212" spans="2:13" x14ac:dyDescent="0.3">
      <c r="B212" s="6" t="s">
        <v>28</v>
      </c>
      <c r="C212" s="6">
        <v>1128299</v>
      </c>
      <c r="D212" s="7">
        <v>44520</v>
      </c>
      <c r="E212" s="6" t="s">
        <v>29</v>
      </c>
      <c r="F212" s="6" t="s">
        <v>30</v>
      </c>
      <c r="G212" s="6" t="s">
        <v>31</v>
      </c>
      <c r="H212" s="6" t="s">
        <v>20</v>
      </c>
      <c r="I212" s="8">
        <v>0.55000000000000004</v>
      </c>
      <c r="J212" s="9">
        <v>7250</v>
      </c>
      <c r="K212" s="10">
        <f t="shared" ref="K212:K215" si="67">I212*J212</f>
        <v>3987.5000000000005</v>
      </c>
      <c r="L212" s="10">
        <f t="shared" ref="L212:L215" si="68">K212*M212</f>
        <v>1196.2500000000002</v>
      </c>
      <c r="M212" s="11">
        <v>0.30000000000000004</v>
      </c>
    </row>
    <row r="213" spans="2:13" x14ac:dyDescent="0.3">
      <c r="B213" s="6" t="s">
        <v>28</v>
      </c>
      <c r="C213" s="6">
        <v>1128299</v>
      </c>
      <c r="D213" s="7">
        <v>44520</v>
      </c>
      <c r="E213" s="6" t="s">
        <v>29</v>
      </c>
      <c r="F213" s="6" t="s">
        <v>30</v>
      </c>
      <c r="G213" s="6" t="s">
        <v>31</v>
      </c>
      <c r="H213" s="6" t="s">
        <v>21</v>
      </c>
      <c r="I213" s="8">
        <v>0.55000000000000004</v>
      </c>
      <c r="J213" s="9">
        <v>7000</v>
      </c>
      <c r="K213" s="10">
        <f t="shared" si="67"/>
        <v>3850.0000000000005</v>
      </c>
      <c r="L213" s="10">
        <f t="shared" si="68"/>
        <v>962.5</v>
      </c>
      <c r="M213" s="11">
        <v>0.24999999999999997</v>
      </c>
    </row>
    <row r="214" spans="2:13" x14ac:dyDescent="0.3">
      <c r="B214" s="6" t="s">
        <v>28</v>
      </c>
      <c r="C214" s="6">
        <v>1128299</v>
      </c>
      <c r="D214" s="7">
        <v>44520</v>
      </c>
      <c r="E214" s="6" t="s">
        <v>29</v>
      </c>
      <c r="F214" s="6" t="s">
        <v>30</v>
      </c>
      <c r="G214" s="6" t="s">
        <v>31</v>
      </c>
      <c r="H214" s="6" t="s">
        <v>22</v>
      </c>
      <c r="I214" s="8">
        <v>0.65</v>
      </c>
      <c r="J214" s="9">
        <v>6500</v>
      </c>
      <c r="K214" s="10">
        <f t="shared" si="67"/>
        <v>4225</v>
      </c>
      <c r="L214" s="10">
        <f t="shared" si="68"/>
        <v>1901.2500000000002</v>
      </c>
      <c r="M214" s="11">
        <v>0.45000000000000007</v>
      </c>
    </row>
    <row r="215" spans="2:13" x14ac:dyDescent="0.3">
      <c r="B215" s="6" t="s">
        <v>28</v>
      </c>
      <c r="C215" s="6">
        <v>1128299</v>
      </c>
      <c r="D215" s="7">
        <v>44520</v>
      </c>
      <c r="E215" s="6" t="s">
        <v>29</v>
      </c>
      <c r="F215" s="6" t="s">
        <v>30</v>
      </c>
      <c r="G215" s="6" t="s">
        <v>31</v>
      </c>
      <c r="H215" s="6" t="s">
        <v>23</v>
      </c>
      <c r="I215" s="8">
        <v>0.70000000000000007</v>
      </c>
      <c r="J215" s="9">
        <v>7750</v>
      </c>
      <c r="K215" s="10">
        <f t="shared" si="67"/>
        <v>5425.0000000000009</v>
      </c>
      <c r="L215" s="10">
        <f t="shared" si="68"/>
        <v>542.50000000000011</v>
      </c>
      <c r="M215" s="11">
        <v>0.1</v>
      </c>
    </row>
    <row r="216" spans="2:13" x14ac:dyDescent="0.3">
      <c r="B216" s="6" t="s">
        <v>28</v>
      </c>
      <c r="C216" s="6">
        <v>1128299</v>
      </c>
      <c r="D216" s="7">
        <v>44549</v>
      </c>
      <c r="E216" s="6" t="s">
        <v>29</v>
      </c>
      <c r="F216" s="6" t="s">
        <v>30</v>
      </c>
      <c r="G216" s="6" t="s">
        <v>31</v>
      </c>
      <c r="H216" s="6" t="s">
        <v>18</v>
      </c>
      <c r="I216" s="8">
        <v>0.55000000000000004</v>
      </c>
      <c r="J216" s="9">
        <v>9750</v>
      </c>
      <c r="K216" s="10">
        <f>I216*J216</f>
        <v>5362.5</v>
      </c>
      <c r="L216" s="10">
        <f>K216*M216</f>
        <v>1608.7500000000002</v>
      </c>
      <c r="M216" s="11">
        <v>0.30000000000000004</v>
      </c>
    </row>
    <row r="217" spans="2:13" x14ac:dyDescent="0.3">
      <c r="B217" s="6" t="s">
        <v>28</v>
      </c>
      <c r="C217" s="6">
        <v>1128299</v>
      </c>
      <c r="D217" s="7">
        <v>44549</v>
      </c>
      <c r="E217" s="6" t="s">
        <v>29</v>
      </c>
      <c r="F217" s="6" t="s">
        <v>30</v>
      </c>
      <c r="G217" s="6" t="s">
        <v>31</v>
      </c>
      <c r="H217" s="6" t="s">
        <v>19</v>
      </c>
      <c r="I217" s="8">
        <v>0.60000000000000009</v>
      </c>
      <c r="J217" s="9">
        <v>9750</v>
      </c>
      <c r="K217" s="10">
        <f>I217*J217</f>
        <v>5850.0000000000009</v>
      </c>
      <c r="L217" s="10">
        <f>K217*M217</f>
        <v>877.50000000000011</v>
      </c>
      <c r="M217" s="11">
        <v>0.15</v>
      </c>
    </row>
    <row r="218" spans="2:13" x14ac:dyDescent="0.3">
      <c r="B218" s="6" t="s">
        <v>28</v>
      </c>
      <c r="C218" s="6">
        <v>1128299</v>
      </c>
      <c r="D218" s="7">
        <v>44549</v>
      </c>
      <c r="E218" s="6" t="s">
        <v>29</v>
      </c>
      <c r="F218" s="6" t="s">
        <v>30</v>
      </c>
      <c r="G218" s="6" t="s">
        <v>31</v>
      </c>
      <c r="H218" s="6" t="s">
        <v>20</v>
      </c>
      <c r="I218" s="8">
        <v>0.55000000000000004</v>
      </c>
      <c r="J218" s="9">
        <v>7750</v>
      </c>
      <c r="K218" s="10">
        <f t="shared" ref="K218:K221" si="69">I218*J218</f>
        <v>4262.5</v>
      </c>
      <c r="L218" s="10">
        <f t="shared" ref="L218:L221" si="70">K218*M218</f>
        <v>1278.7500000000002</v>
      </c>
      <c r="M218" s="11">
        <v>0.30000000000000004</v>
      </c>
    </row>
    <row r="219" spans="2:13" x14ac:dyDescent="0.3">
      <c r="B219" s="6" t="s">
        <v>28</v>
      </c>
      <c r="C219" s="6">
        <v>1128299</v>
      </c>
      <c r="D219" s="7">
        <v>44549</v>
      </c>
      <c r="E219" s="6" t="s">
        <v>29</v>
      </c>
      <c r="F219" s="6" t="s">
        <v>30</v>
      </c>
      <c r="G219" s="6" t="s">
        <v>31</v>
      </c>
      <c r="H219" s="6" t="s">
        <v>21</v>
      </c>
      <c r="I219" s="8">
        <v>0.55000000000000004</v>
      </c>
      <c r="J219" s="9">
        <v>7750</v>
      </c>
      <c r="K219" s="10">
        <f t="shared" si="69"/>
        <v>4262.5</v>
      </c>
      <c r="L219" s="10">
        <f t="shared" si="70"/>
        <v>1065.6249999999998</v>
      </c>
      <c r="M219" s="11">
        <v>0.24999999999999997</v>
      </c>
    </row>
    <row r="220" spans="2:13" x14ac:dyDescent="0.3">
      <c r="B220" s="6" t="s">
        <v>28</v>
      </c>
      <c r="C220" s="6">
        <v>1128299</v>
      </c>
      <c r="D220" s="7">
        <v>44549</v>
      </c>
      <c r="E220" s="6" t="s">
        <v>29</v>
      </c>
      <c r="F220" s="6" t="s">
        <v>30</v>
      </c>
      <c r="G220" s="6" t="s">
        <v>31</v>
      </c>
      <c r="H220" s="6" t="s">
        <v>22</v>
      </c>
      <c r="I220" s="8">
        <v>0.65</v>
      </c>
      <c r="J220" s="9">
        <v>7000</v>
      </c>
      <c r="K220" s="10">
        <f t="shared" si="69"/>
        <v>4550</v>
      </c>
      <c r="L220" s="10">
        <f t="shared" si="70"/>
        <v>2047.5000000000002</v>
      </c>
      <c r="M220" s="11">
        <v>0.45000000000000007</v>
      </c>
    </row>
    <row r="221" spans="2:13" x14ac:dyDescent="0.3">
      <c r="B221" s="6" t="s">
        <v>28</v>
      </c>
      <c r="C221" s="6">
        <v>1128299</v>
      </c>
      <c r="D221" s="7">
        <v>44549</v>
      </c>
      <c r="E221" s="6" t="s">
        <v>29</v>
      </c>
      <c r="F221" s="6" t="s">
        <v>30</v>
      </c>
      <c r="G221" s="6" t="s">
        <v>31</v>
      </c>
      <c r="H221" s="6" t="s">
        <v>23</v>
      </c>
      <c r="I221" s="8">
        <v>0.70000000000000007</v>
      </c>
      <c r="J221" s="9">
        <v>8000</v>
      </c>
      <c r="K221" s="10">
        <f t="shared" si="69"/>
        <v>5600.0000000000009</v>
      </c>
      <c r="L221" s="10">
        <f t="shared" si="70"/>
        <v>560.00000000000011</v>
      </c>
      <c r="M221" s="11">
        <v>0.1</v>
      </c>
    </row>
    <row r="222" spans="2:13" x14ac:dyDescent="0.3">
      <c r="B222" s="6" t="s">
        <v>32</v>
      </c>
      <c r="C222" s="6">
        <v>1189833</v>
      </c>
      <c r="D222" s="7">
        <v>44211</v>
      </c>
      <c r="E222" s="6" t="s">
        <v>29</v>
      </c>
      <c r="F222" s="6" t="s">
        <v>30</v>
      </c>
      <c r="G222" s="6" t="s">
        <v>33</v>
      </c>
      <c r="H222" s="6" t="s">
        <v>18</v>
      </c>
      <c r="I222" s="8">
        <v>0.35</v>
      </c>
      <c r="J222" s="9">
        <v>7000</v>
      </c>
      <c r="K222" s="10">
        <f>I222*J222</f>
        <v>2450</v>
      </c>
      <c r="L222" s="10">
        <f>K222*M222</f>
        <v>980</v>
      </c>
      <c r="M222" s="11">
        <v>0.4</v>
      </c>
    </row>
    <row r="223" spans="2:13" x14ac:dyDescent="0.3">
      <c r="B223" s="6" t="s">
        <v>32</v>
      </c>
      <c r="C223" s="6">
        <v>1189833</v>
      </c>
      <c r="D223" s="7">
        <v>44211</v>
      </c>
      <c r="E223" s="6" t="s">
        <v>29</v>
      </c>
      <c r="F223" s="6" t="s">
        <v>30</v>
      </c>
      <c r="G223" s="6" t="s">
        <v>33</v>
      </c>
      <c r="H223" s="6" t="s">
        <v>19</v>
      </c>
      <c r="I223" s="8">
        <v>0.45</v>
      </c>
      <c r="J223" s="9">
        <v>7000</v>
      </c>
      <c r="K223" s="10">
        <f>I223*J223</f>
        <v>3150</v>
      </c>
      <c r="L223" s="10">
        <f>K223*M223</f>
        <v>787.5</v>
      </c>
      <c r="M223" s="11">
        <v>0.25</v>
      </c>
    </row>
    <row r="224" spans="2:13" x14ac:dyDescent="0.3">
      <c r="B224" s="6" t="s">
        <v>32</v>
      </c>
      <c r="C224" s="6">
        <v>1189833</v>
      </c>
      <c r="D224" s="7">
        <v>44211</v>
      </c>
      <c r="E224" s="6" t="s">
        <v>29</v>
      </c>
      <c r="F224" s="6" t="s">
        <v>30</v>
      </c>
      <c r="G224" s="6" t="s">
        <v>33</v>
      </c>
      <c r="H224" s="6" t="s">
        <v>20</v>
      </c>
      <c r="I224" s="8">
        <v>0.45</v>
      </c>
      <c r="J224" s="9">
        <v>7000</v>
      </c>
      <c r="K224" s="10">
        <f t="shared" ref="K224:K227" si="71">I224*J224</f>
        <v>3150</v>
      </c>
      <c r="L224" s="10">
        <f t="shared" ref="L224:L227" si="72">K224*M224</f>
        <v>1260</v>
      </c>
      <c r="M224" s="11">
        <v>0.4</v>
      </c>
    </row>
    <row r="225" spans="2:13" x14ac:dyDescent="0.3">
      <c r="B225" s="6" t="s">
        <v>32</v>
      </c>
      <c r="C225" s="6">
        <v>1189833</v>
      </c>
      <c r="D225" s="7">
        <v>44211</v>
      </c>
      <c r="E225" s="6" t="s">
        <v>29</v>
      </c>
      <c r="F225" s="6" t="s">
        <v>30</v>
      </c>
      <c r="G225" s="6" t="s">
        <v>33</v>
      </c>
      <c r="H225" s="6" t="s">
        <v>21</v>
      </c>
      <c r="I225" s="8">
        <v>0.45</v>
      </c>
      <c r="J225" s="9">
        <v>5500</v>
      </c>
      <c r="K225" s="10">
        <f t="shared" si="71"/>
        <v>2475</v>
      </c>
      <c r="L225" s="10">
        <f t="shared" si="72"/>
        <v>866.25</v>
      </c>
      <c r="M225" s="11">
        <v>0.35</v>
      </c>
    </row>
    <row r="226" spans="2:13" x14ac:dyDescent="0.3">
      <c r="B226" s="6" t="s">
        <v>32</v>
      </c>
      <c r="C226" s="6">
        <v>1189833</v>
      </c>
      <c r="D226" s="7">
        <v>44211</v>
      </c>
      <c r="E226" s="6" t="s">
        <v>29</v>
      </c>
      <c r="F226" s="6" t="s">
        <v>30</v>
      </c>
      <c r="G226" s="6" t="s">
        <v>33</v>
      </c>
      <c r="H226" s="6" t="s">
        <v>22</v>
      </c>
      <c r="I226" s="8">
        <v>0.5</v>
      </c>
      <c r="J226" s="9">
        <v>5000</v>
      </c>
      <c r="K226" s="10">
        <f t="shared" si="71"/>
        <v>2500</v>
      </c>
      <c r="L226" s="10">
        <f t="shared" si="72"/>
        <v>1375</v>
      </c>
      <c r="M226" s="11">
        <v>0.55000000000000004</v>
      </c>
    </row>
    <row r="227" spans="2:13" x14ac:dyDescent="0.3">
      <c r="B227" s="6" t="s">
        <v>32</v>
      </c>
      <c r="C227" s="6">
        <v>1189833</v>
      </c>
      <c r="D227" s="7">
        <v>44211</v>
      </c>
      <c r="E227" s="6" t="s">
        <v>29</v>
      </c>
      <c r="F227" s="6" t="s">
        <v>30</v>
      </c>
      <c r="G227" s="6" t="s">
        <v>33</v>
      </c>
      <c r="H227" s="6" t="s">
        <v>23</v>
      </c>
      <c r="I227" s="8">
        <v>0.45</v>
      </c>
      <c r="J227" s="9">
        <v>7000</v>
      </c>
      <c r="K227" s="10">
        <f t="shared" si="71"/>
        <v>3150</v>
      </c>
      <c r="L227" s="10">
        <f t="shared" si="72"/>
        <v>630</v>
      </c>
      <c r="M227" s="11">
        <v>0.2</v>
      </c>
    </row>
    <row r="228" spans="2:13" x14ac:dyDescent="0.3">
      <c r="B228" s="6" t="s">
        <v>32</v>
      </c>
      <c r="C228" s="6">
        <v>1189833</v>
      </c>
      <c r="D228" s="7">
        <v>44242</v>
      </c>
      <c r="E228" s="6" t="s">
        <v>29</v>
      </c>
      <c r="F228" s="6" t="s">
        <v>30</v>
      </c>
      <c r="G228" s="6" t="s">
        <v>33</v>
      </c>
      <c r="H228" s="6" t="s">
        <v>18</v>
      </c>
      <c r="I228" s="8">
        <v>0.35</v>
      </c>
      <c r="J228" s="9">
        <v>7500</v>
      </c>
      <c r="K228" s="10">
        <f>I228*J228</f>
        <v>2625</v>
      </c>
      <c r="L228" s="10">
        <f>K228*M228</f>
        <v>1050</v>
      </c>
      <c r="M228" s="11">
        <v>0.4</v>
      </c>
    </row>
    <row r="229" spans="2:13" x14ac:dyDescent="0.3">
      <c r="B229" s="6" t="s">
        <v>32</v>
      </c>
      <c r="C229" s="6">
        <v>1189833</v>
      </c>
      <c r="D229" s="7">
        <v>44242</v>
      </c>
      <c r="E229" s="6" t="s">
        <v>29</v>
      </c>
      <c r="F229" s="6" t="s">
        <v>30</v>
      </c>
      <c r="G229" s="6" t="s">
        <v>33</v>
      </c>
      <c r="H229" s="6" t="s">
        <v>19</v>
      </c>
      <c r="I229" s="8">
        <v>0.45</v>
      </c>
      <c r="J229" s="9">
        <v>6500</v>
      </c>
      <c r="K229" s="10">
        <f>I229*J229</f>
        <v>2925</v>
      </c>
      <c r="L229" s="10">
        <f>K229*M229</f>
        <v>731.25</v>
      </c>
      <c r="M229" s="11">
        <v>0.25</v>
      </c>
    </row>
    <row r="230" spans="2:13" x14ac:dyDescent="0.3">
      <c r="B230" s="6" t="s">
        <v>32</v>
      </c>
      <c r="C230" s="6">
        <v>1189833</v>
      </c>
      <c r="D230" s="7">
        <v>44242</v>
      </c>
      <c r="E230" s="6" t="s">
        <v>29</v>
      </c>
      <c r="F230" s="6" t="s">
        <v>30</v>
      </c>
      <c r="G230" s="6" t="s">
        <v>33</v>
      </c>
      <c r="H230" s="6" t="s">
        <v>20</v>
      </c>
      <c r="I230" s="8">
        <v>0.45</v>
      </c>
      <c r="J230" s="9">
        <v>6750</v>
      </c>
      <c r="K230" s="10">
        <f t="shared" ref="K230:K233" si="73">I230*J230</f>
        <v>3037.5</v>
      </c>
      <c r="L230" s="10">
        <f t="shared" ref="L230:L233" si="74">K230*M230</f>
        <v>1215</v>
      </c>
      <c r="M230" s="11">
        <v>0.4</v>
      </c>
    </row>
    <row r="231" spans="2:13" x14ac:dyDescent="0.3">
      <c r="B231" s="6" t="s">
        <v>32</v>
      </c>
      <c r="C231" s="6">
        <v>1189833</v>
      </c>
      <c r="D231" s="7">
        <v>44242</v>
      </c>
      <c r="E231" s="6" t="s">
        <v>29</v>
      </c>
      <c r="F231" s="6" t="s">
        <v>30</v>
      </c>
      <c r="G231" s="6" t="s">
        <v>33</v>
      </c>
      <c r="H231" s="6" t="s">
        <v>21</v>
      </c>
      <c r="I231" s="8">
        <v>0.45</v>
      </c>
      <c r="J231" s="9">
        <v>5250</v>
      </c>
      <c r="K231" s="10">
        <f t="shared" si="73"/>
        <v>2362.5</v>
      </c>
      <c r="L231" s="10">
        <f t="shared" si="74"/>
        <v>826.875</v>
      </c>
      <c r="M231" s="11">
        <v>0.35</v>
      </c>
    </row>
    <row r="232" spans="2:13" x14ac:dyDescent="0.3">
      <c r="B232" s="6" t="s">
        <v>32</v>
      </c>
      <c r="C232" s="6">
        <v>1189833</v>
      </c>
      <c r="D232" s="7">
        <v>44242</v>
      </c>
      <c r="E232" s="6" t="s">
        <v>29</v>
      </c>
      <c r="F232" s="6" t="s">
        <v>30</v>
      </c>
      <c r="G232" s="6" t="s">
        <v>33</v>
      </c>
      <c r="H232" s="6" t="s">
        <v>22</v>
      </c>
      <c r="I232" s="8">
        <v>0.5</v>
      </c>
      <c r="J232" s="9">
        <v>4500</v>
      </c>
      <c r="K232" s="10">
        <f t="shared" si="73"/>
        <v>2250</v>
      </c>
      <c r="L232" s="10">
        <f t="shared" si="74"/>
        <v>1237.5</v>
      </c>
      <c r="M232" s="11">
        <v>0.55000000000000004</v>
      </c>
    </row>
    <row r="233" spans="2:13" x14ac:dyDescent="0.3">
      <c r="B233" s="6" t="s">
        <v>32</v>
      </c>
      <c r="C233" s="6">
        <v>1189833</v>
      </c>
      <c r="D233" s="7">
        <v>44242</v>
      </c>
      <c r="E233" s="6" t="s">
        <v>29</v>
      </c>
      <c r="F233" s="6" t="s">
        <v>30</v>
      </c>
      <c r="G233" s="6" t="s">
        <v>33</v>
      </c>
      <c r="H233" s="6" t="s">
        <v>23</v>
      </c>
      <c r="I233" s="8">
        <v>0.45</v>
      </c>
      <c r="J233" s="9">
        <v>6500</v>
      </c>
      <c r="K233" s="10">
        <f t="shared" si="73"/>
        <v>2925</v>
      </c>
      <c r="L233" s="10">
        <f t="shared" si="74"/>
        <v>585</v>
      </c>
      <c r="M233" s="11">
        <v>0.2</v>
      </c>
    </row>
    <row r="234" spans="2:13" x14ac:dyDescent="0.3">
      <c r="B234" s="6" t="s">
        <v>32</v>
      </c>
      <c r="C234" s="6">
        <v>1189833</v>
      </c>
      <c r="D234" s="7">
        <v>44269</v>
      </c>
      <c r="E234" s="6" t="s">
        <v>29</v>
      </c>
      <c r="F234" s="6" t="s">
        <v>30</v>
      </c>
      <c r="G234" s="6" t="s">
        <v>33</v>
      </c>
      <c r="H234" s="6" t="s">
        <v>18</v>
      </c>
      <c r="I234" s="8">
        <v>0.35</v>
      </c>
      <c r="J234" s="9">
        <v>8000</v>
      </c>
      <c r="K234" s="10">
        <f>I234*J234</f>
        <v>2800</v>
      </c>
      <c r="L234" s="10">
        <f>K234*M234</f>
        <v>1120</v>
      </c>
      <c r="M234" s="11">
        <v>0.4</v>
      </c>
    </row>
    <row r="235" spans="2:13" x14ac:dyDescent="0.3">
      <c r="B235" s="6" t="s">
        <v>32</v>
      </c>
      <c r="C235" s="6">
        <v>1189833</v>
      </c>
      <c r="D235" s="7">
        <v>44269</v>
      </c>
      <c r="E235" s="6" t="s">
        <v>29</v>
      </c>
      <c r="F235" s="6" t="s">
        <v>30</v>
      </c>
      <c r="G235" s="6" t="s">
        <v>33</v>
      </c>
      <c r="H235" s="6" t="s">
        <v>19</v>
      </c>
      <c r="I235" s="8">
        <v>0.45</v>
      </c>
      <c r="J235" s="9">
        <v>6500</v>
      </c>
      <c r="K235" s="10">
        <f>I235*J235</f>
        <v>2925</v>
      </c>
      <c r="L235" s="10">
        <f>K235*M235</f>
        <v>731.25</v>
      </c>
      <c r="M235" s="11">
        <v>0.25</v>
      </c>
    </row>
    <row r="236" spans="2:13" x14ac:dyDescent="0.3">
      <c r="B236" s="6" t="s">
        <v>32</v>
      </c>
      <c r="C236" s="6">
        <v>1189833</v>
      </c>
      <c r="D236" s="7">
        <v>44269</v>
      </c>
      <c r="E236" s="6" t="s">
        <v>29</v>
      </c>
      <c r="F236" s="6" t="s">
        <v>30</v>
      </c>
      <c r="G236" s="6" t="s">
        <v>33</v>
      </c>
      <c r="H236" s="6" t="s">
        <v>20</v>
      </c>
      <c r="I236" s="8">
        <v>0.45</v>
      </c>
      <c r="J236" s="9">
        <v>6500</v>
      </c>
      <c r="K236" s="10">
        <f t="shared" ref="K236:K239" si="75">I236*J236</f>
        <v>2925</v>
      </c>
      <c r="L236" s="10">
        <f t="shared" ref="L236:L239" si="76">K236*M236</f>
        <v>1170</v>
      </c>
      <c r="M236" s="11">
        <v>0.4</v>
      </c>
    </row>
    <row r="237" spans="2:13" x14ac:dyDescent="0.3">
      <c r="B237" s="6" t="s">
        <v>32</v>
      </c>
      <c r="C237" s="6">
        <v>1189833</v>
      </c>
      <c r="D237" s="7">
        <v>44269</v>
      </c>
      <c r="E237" s="6" t="s">
        <v>29</v>
      </c>
      <c r="F237" s="6" t="s">
        <v>30</v>
      </c>
      <c r="G237" s="6" t="s">
        <v>33</v>
      </c>
      <c r="H237" s="6" t="s">
        <v>21</v>
      </c>
      <c r="I237" s="8">
        <v>0.45</v>
      </c>
      <c r="J237" s="9">
        <v>5500</v>
      </c>
      <c r="K237" s="10">
        <f t="shared" si="75"/>
        <v>2475</v>
      </c>
      <c r="L237" s="10">
        <f t="shared" si="76"/>
        <v>866.25</v>
      </c>
      <c r="M237" s="11">
        <v>0.35</v>
      </c>
    </row>
    <row r="238" spans="2:13" x14ac:dyDescent="0.3">
      <c r="B238" s="6" t="s">
        <v>32</v>
      </c>
      <c r="C238" s="6">
        <v>1189833</v>
      </c>
      <c r="D238" s="7">
        <v>44269</v>
      </c>
      <c r="E238" s="6" t="s">
        <v>29</v>
      </c>
      <c r="F238" s="6" t="s">
        <v>30</v>
      </c>
      <c r="G238" s="6" t="s">
        <v>33</v>
      </c>
      <c r="H238" s="6" t="s">
        <v>22</v>
      </c>
      <c r="I238" s="8">
        <v>0.5</v>
      </c>
      <c r="J238" s="9">
        <v>4250</v>
      </c>
      <c r="K238" s="10">
        <f t="shared" si="75"/>
        <v>2125</v>
      </c>
      <c r="L238" s="10">
        <f t="shared" si="76"/>
        <v>1168.75</v>
      </c>
      <c r="M238" s="11">
        <v>0.55000000000000004</v>
      </c>
    </row>
    <row r="239" spans="2:13" x14ac:dyDescent="0.3">
      <c r="B239" s="6" t="s">
        <v>32</v>
      </c>
      <c r="C239" s="6">
        <v>1189833</v>
      </c>
      <c r="D239" s="7">
        <v>44269</v>
      </c>
      <c r="E239" s="6" t="s">
        <v>29</v>
      </c>
      <c r="F239" s="6" t="s">
        <v>30</v>
      </c>
      <c r="G239" s="6" t="s">
        <v>33</v>
      </c>
      <c r="H239" s="6" t="s">
        <v>23</v>
      </c>
      <c r="I239" s="8">
        <v>0.45</v>
      </c>
      <c r="J239" s="9">
        <v>6250</v>
      </c>
      <c r="K239" s="10">
        <f t="shared" si="75"/>
        <v>2812.5</v>
      </c>
      <c r="L239" s="10">
        <f t="shared" si="76"/>
        <v>562.5</v>
      </c>
      <c r="M239" s="11">
        <v>0.2</v>
      </c>
    </row>
    <row r="240" spans="2:13" x14ac:dyDescent="0.3">
      <c r="B240" s="6" t="s">
        <v>32</v>
      </c>
      <c r="C240" s="6">
        <v>1189833</v>
      </c>
      <c r="D240" s="7">
        <v>44301</v>
      </c>
      <c r="E240" s="6" t="s">
        <v>29</v>
      </c>
      <c r="F240" s="6" t="s">
        <v>30</v>
      </c>
      <c r="G240" s="6" t="s">
        <v>33</v>
      </c>
      <c r="H240" s="6" t="s">
        <v>18</v>
      </c>
      <c r="I240" s="8">
        <v>0.45</v>
      </c>
      <c r="J240" s="9">
        <v>8000</v>
      </c>
      <c r="K240" s="10">
        <f>I240*J240</f>
        <v>3600</v>
      </c>
      <c r="L240" s="10">
        <f>K240*M240</f>
        <v>1440</v>
      </c>
      <c r="M240" s="11">
        <v>0.4</v>
      </c>
    </row>
    <row r="241" spans="2:13" x14ac:dyDescent="0.3">
      <c r="B241" s="6" t="s">
        <v>32</v>
      </c>
      <c r="C241" s="6">
        <v>1189833</v>
      </c>
      <c r="D241" s="7">
        <v>44301</v>
      </c>
      <c r="E241" s="6" t="s">
        <v>29</v>
      </c>
      <c r="F241" s="6" t="s">
        <v>30</v>
      </c>
      <c r="G241" s="6" t="s">
        <v>33</v>
      </c>
      <c r="H241" s="6" t="s">
        <v>19</v>
      </c>
      <c r="I241" s="8">
        <v>0.5</v>
      </c>
      <c r="J241" s="9">
        <v>6000</v>
      </c>
      <c r="K241" s="10">
        <f>I241*J241</f>
        <v>3000</v>
      </c>
      <c r="L241" s="10">
        <f>K241*M241</f>
        <v>750</v>
      </c>
      <c r="M241" s="11">
        <v>0.25</v>
      </c>
    </row>
    <row r="242" spans="2:13" x14ac:dyDescent="0.3">
      <c r="B242" s="6" t="s">
        <v>32</v>
      </c>
      <c r="C242" s="6">
        <v>1189833</v>
      </c>
      <c r="D242" s="7">
        <v>44301</v>
      </c>
      <c r="E242" s="6" t="s">
        <v>29</v>
      </c>
      <c r="F242" s="6" t="s">
        <v>30</v>
      </c>
      <c r="G242" s="6" t="s">
        <v>33</v>
      </c>
      <c r="H242" s="6" t="s">
        <v>20</v>
      </c>
      <c r="I242" s="8">
        <v>0.5</v>
      </c>
      <c r="J242" s="9">
        <v>6250</v>
      </c>
      <c r="K242" s="10">
        <f t="shared" ref="K242:K245" si="77">I242*J242</f>
        <v>3125</v>
      </c>
      <c r="L242" s="10">
        <f t="shared" ref="L242:L245" si="78">K242*M242</f>
        <v>1250</v>
      </c>
      <c r="M242" s="11">
        <v>0.4</v>
      </c>
    </row>
    <row r="243" spans="2:13" x14ac:dyDescent="0.3">
      <c r="B243" s="6" t="s">
        <v>32</v>
      </c>
      <c r="C243" s="6">
        <v>1189833</v>
      </c>
      <c r="D243" s="7">
        <v>44301</v>
      </c>
      <c r="E243" s="6" t="s">
        <v>29</v>
      </c>
      <c r="F243" s="6" t="s">
        <v>30</v>
      </c>
      <c r="G243" s="6" t="s">
        <v>33</v>
      </c>
      <c r="H243" s="6" t="s">
        <v>21</v>
      </c>
      <c r="I243" s="8">
        <v>0.45</v>
      </c>
      <c r="J243" s="9">
        <v>5250</v>
      </c>
      <c r="K243" s="10">
        <f t="shared" si="77"/>
        <v>2362.5</v>
      </c>
      <c r="L243" s="10">
        <f t="shared" si="78"/>
        <v>826.875</v>
      </c>
      <c r="M243" s="11">
        <v>0.35</v>
      </c>
    </row>
    <row r="244" spans="2:13" x14ac:dyDescent="0.3">
      <c r="B244" s="6" t="s">
        <v>32</v>
      </c>
      <c r="C244" s="6">
        <v>1189833</v>
      </c>
      <c r="D244" s="7">
        <v>44301</v>
      </c>
      <c r="E244" s="6" t="s">
        <v>29</v>
      </c>
      <c r="F244" s="6" t="s">
        <v>30</v>
      </c>
      <c r="G244" s="6" t="s">
        <v>33</v>
      </c>
      <c r="H244" s="6" t="s">
        <v>22</v>
      </c>
      <c r="I244" s="8">
        <v>0.5</v>
      </c>
      <c r="J244" s="9">
        <v>4250</v>
      </c>
      <c r="K244" s="10">
        <f t="shared" si="77"/>
        <v>2125</v>
      </c>
      <c r="L244" s="10">
        <f t="shared" si="78"/>
        <v>1168.75</v>
      </c>
      <c r="M244" s="11">
        <v>0.55000000000000004</v>
      </c>
    </row>
    <row r="245" spans="2:13" x14ac:dyDescent="0.3">
      <c r="B245" s="6" t="s">
        <v>32</v>
      </c>
      <c r="C245" s="6">
        <v>1189833</v>
      </c>
      <c r="D245" s="7">
        <v>44301</v>
      </c>
      <c r="E245" s="6" t="s">
        <v>29</v>
      </c>
      <c r="F245" s="6" t="s">
        <v>30</v>
      </c>
      <c r="G245" s="6" t="s">
        <v>33</v>
      </c>
      <c r="H245" s="6" t="s">
        <v>23</v>
      </c>
      <c r="I245" s="8">
        <v>0.65</v>
      </c>
      <c r="J245" s="9">
        <v>6000</v>
      </c>
      <c r="K245" s="10">
        <f t="shared" si="77"/>
        <v>3900</v>
      </c>
      <c r="L245" s="10">
        <f t="shared" si="78"/>
        <v>780</v>
      </c>
      <c r="M245" s="11">
        <v>0.2</v>
      </c>
    </row>
    <row r="246" spans="2:13" x14ac:dyDescent="0.3">
      <c r="B246" s="6" t="s">
        <v>32</v>
      </c>
      <c r="C246" s="6">
        <v>1189833</v>
      </c>
      <c r="D246" s="7">
        <v>44332</v>
      </c>
      <c r="E246" s="6" t="s">
        <v>29</v>
      </c>
      <c r="F246" s="6" t="s">
        <v>30</v>
      </c>
      <c r="G246" s="6" t="s">
        <v>33</v>
      </c>
      <c r="H246" s="6" t="s">
        <v>18</v>
      </c>
      <c r="I246" s="8">
        <v>0.45</v>
      </c>
      <c r="J246" s="9">
        <v>8000</v>
      </c>
      <c r="K246" s="10">
        <f>I246*J246</f>
        <v>3600</v>
      </c>
      <c r="L246" s="10">
        <f>K246*M246</f>
        <v>1440</v>
      </c>
      <c r="M246" s="11">
        <v>0.4</v>
      </c>
    </row>
    <row r="247" spans="2:13" x14ac:dyDescent="0.3">
      <c r="B247" s="6" t="s">
        <v>32</v>
      </c>
      <c r="C247" s="6">
        <v>1189833</v>
      </c>
      <c r="D247" s="7">
        <v>44332</v>
      </c>
      <c r="E247" s="6" t="s">
        <v>29</v>
      </c>
      <c r="F247" s="6" t="s">
        <v>30</v>
      </c>
      <c r="G247" s="6" t="s">
        <v>33</v>
      </c>
      <c r="H247" s="6" t="s">
        <v>19</v>
      </c>
      <c r="I247" s="8">
        <v>0.5</v>
      </c>
      <c r="J247" s="9">
        <v>6500</v>
      </c>
      <c r="K247" s="10">
        <f>I247*J247</f>
        <v>3250</v>
      </c>
      <c r="L247" s="10">
        <f>K247*M247</f>
        <v>812.5</v>
      </c>
      <c r="M247" s="11">
        <v>0.25</v>
      </c>
    </row>
    <row r="248" spans="2:13" x14ac:dyDescent="0.3">
      <c r="B248" s="6" t="s">
        <v>32</v>
      </c>
      <c r="C248" s="6">
        <v>1189833</v>
      </c>
      <c r="D248" s="7">
        <v>44332</v>
      </c>
      <c r="E248" s="6" t="s">
        <v>29</v>
      </c>
      <c r="F248" s="6" t="s">
        <v>30</v>
      </c>
      <c r="G248" s="6" t="s">
        <v>33</v>
      </c>
      <c r="H248" s="6" t="s">
        <v>20</v>
      </c>
      <c r="I248" s="8">
        <v>0.5</v>
      </c>
      <c r="J248" s="9">
        <v>6500</v>
      </c>
      <c r="K248" s="10">
        <f t="shared" ref="K248:K251" si="79">I248*J248</f>
        <v>3250</v>
      </c>
      <c r="L248" s="10">
        <f t="shared" ref="L248:L251" si="80">K248*M248</f>
        <v>1300</v>
      </c>
      <c r="M248" s="11">
        <v>0.4</v>
      </c>
    </row>
    <row r="249" spans="2:13" x14ac:dyDescent="0.3">
      <c r="B249" s="6" t="s">
        <v>32</v>
      </c>
      <c r="C249" s="6">
        <v>1189833</v>
      </c>
      <c r="D249" s="7">
        <v>44332</v>
      </c>
      <c r="E249" s="6" t="s">
        <v>29</v>
      </c>
      <c r="F249" s="6" t="s">
        <v>30</v>
      </c>
      <c r="G249" s="6" t="s">
        <v>33</v>
      </c>
      <c r="H249" s="6" t="s">
        <v>21</v>
      </c>
      <c r="I249" s="8">
        <v>0.45</v>
      </c>
      <c r="J249" s="9">
        <v>5500</v>
      </c>
      <c r="K249" s="10">
        <f t="shared" si="79"/>
        <v>2475</v>
      </c>
      <c r="L249" s="10">
        <f t="shared" si="80"/>
        <v>866.25</v>
      </c>
      <c r="M249" s="11">
        <v>0.35</v>
      </c>
    </row>
    <row r="250" spans="2:13" x14ac:dyDescent="0.3">
      <c r="B250" s="6" t="s">
        <v>32</v>
      </c>
      <c r="C250" s="6">
        <v>1189833</v>
      </c>
      <c r="D250" s="7">
        <v>44332</v>
      </c>
      <c r="E250" s="6" t="s">
        <v>29</v>
      </c>
      <c r="F250" s="6" t="s">
        <v>30</v>
      </c>
      <c r="G250" s="6" t="s">
        <v>33</v>
      </c>
      <c r="H250" s="6" t="s">
        <v>22</v>
      </c>
      <c r="I250" s="8">
        <v>0.5</v>
      </c>
      <c r="J250" s="9">
        <v>4500</v>
      </c>
      <c r="K250" s="10">
        <f t="shared" si="79"/>
        <v>2250</v>
      </c>
      <c r="L250" s="10">
        <f t="shared" si="80"/>
        <v>1237.5</v>
      </c>
      <c r="M250" s="11">
        <v>0.55000000000000004</v>
      </c>
    </row>
    <row r="251" spans="2:13" x14ac:dyDescent="0.3">
      <c r="B251" s="6" t="s">
        <v>32</v>
      </c>
      <c r="C251" s="6">
        <v>1189833</v>
      </c>
      <c r="D251" s="7">
        <v>44332</v>
      </c>
      <c r="E251" s="6" t="s">
        <v>29</v>
      </c>
      <c r="F251" s="6" t="s">
        <v>30</v>
      </c>
      <c r="G251" s="6" t="s">
        <v>33</v>
      </c>
      <c r="H251" s="6" t="s">
        <v>23</v>
      </c>
      <c r="I251" s="8">
        <v>0.65</v>
      </c>
      <c r="J251" s="9">
        <v>6250</v>
      </c>
      <c r="K251" s="10">
        <f t="shared" si="79"/>
        <v>4062.5</v>
      </c>
      <c r="L251" s="10">
        <f t="shared" si="80"/>
        <v>812.5</v>
      </c>
      <c r="M251" s="11">
        <v>0.2</v>
      </c>
    </row>
    <row r="252" spans="2:13" x14ac:dyDescent="0.3">
      <c r="B252" s="6" t="s">
        <v>32</v>
      </c>
      <c r="C252" s="6">
        <v>1189833</v>
      </c>
      <c r="D252" s="7">
        <v>44362</v>
      </c>
      <c r="E252" s="6" t="s">
        <v>29</v>
      </c>
      <c r="F252" s="6" t="s">
        <v>30</v>
      </c>
      <c r="G252" s="6" t="s">
        <v>33</v>
      </c>
      <c r="H252" s="6" t="s">
        <v>18</v>
      </c>
      <c r="I252" s="8">
        <v>0.45</v>
      </c>
      <c r="J252" s="9">
        <v>9000</v>
      </c>
      <c r="K252" s="10">
        <f>I252*J252</f>
        <v>4050</v>
      </c>
      <c r="L252" s="10">
        <f>K252*M252</f>
        <v>1620</v>
      </c>
      <c r="M252" s="11">
        <v>0.4</v>
      </c>
    </row>
    <row r="253" spans="2:13" x14ac:dyDescent="0.3">
      <c r="B253" s="6" t="s">
        <v>32</v>
      </c>
      <c r="C253" s="6">
        <v>1189833</v>
      </c>
      <c r="D253" s="7">
        <v>44362</v>
      </c>
      <c r="E253" s="6" t="s">
        <v>29</v>
      </c>
      <c r="F253" s="6" t="s">
        <v>30</v>
      </c>
      <c r="G253" s="6" t="s">
        <v>33</v>
      </c>
      <c r="H253" s="6" t="s">
        <v>19</v>
      </c>
      <c r="I253" s="8">
        <v>0.5</v>
      </c>
      <c r="J253" s="9">
        <v>7500</v>
      </c>
      <c r="K253" s="10">
        <f>I253*J253</f>
        <v>3750</v>
      </c>
      <c r="L253" s="10">
        <f>K253*M253</f>
        <v>937.5</v>
      </c>
      <c r="M253" s="11">
        <v>0.25</v>
      </c>
    </row>
    <row r="254" spans="2:13" x14ac:dyDescent="0.3">
      <c r="B254" s="6" t="s">
        <v>32</v>
      </c>
      <c r="C254" s="6">
        <v>1189833</v>
      </c>
      <c r="D254" s="7">
        <v>44362</v>
      </c>
      <c r="E254" s="6" t="s">
        <v>29</v>
      </c>
      <c r="F254" s="6" t="s">
        <v>30</v>
      </c>
      <c r="G254" s="6" t="s">
        <v>33</v>
      </c>
      <c r="H254" s="6" t="s">
        <v>20</v>
      </c>
      <c r="I254" s="8">
        <v>0.5</v>
      </c>
      <c r="J254" s="9">
        <v>7500</v>
      </c>
      <c r="K254" s="10">
        <f t="shared" ref="K254:K257" si="81">I254*J254</f>
        <v>3750</v>
      </c>
      <c r="L254" s="10">
        <f t="shared" ref="L254:L257" si="82">K254*M254</f>
        <v>1500</v>
      </c>
      <c r="M254" s="11">
        <v>0.4</v>
      </c>
    </row>
    <row r="255" spans="2:13" x14ac:dyDescent="0.3">
      <c r="B255" s="6" t="s">
        <v>32</v>
      </c>
      <c r="C255" s="6">
        <v>1189833</v>
      </c>
      <c r="D255" s="7">
        <v>44362</v>
      </c>
      <c r="E255" s="6" t="s">
        <v>29</v>
      </c>
      <c r="F255" s="6" t="s">
        <v>30</v>
      </c>
      <c r="G255" s="6" t="s">
        <v>33</v>
      </c>
      <c r="H255" s="6" t="s">
        <v>21</v>
      </c>
      <c r="I255" s="8">
        <v>0.45</v>
      </c>
      <c r="J255" s="9">
        <v>6250</v>
      </c>
      <c r="K255" s="10">
        <f t="shared" si="81"/>
        <v>2812.5</v>
      </c>
      <c r="L255" s="10">
        <f t="shared" si="82"/>
        <v>984.37499999999989</v>
      </c>
      <c r="M255" s="11">
        <v>0.35</v>
      </c>
    </row>
    <row r="256" spans="2:13" x14ac:dyDescent="0.3">
      <c r="B256" s="6" t="s">
        <v>32</v>
      </c>
      <c r="C256" s="6">
        <v>1189833</v>
      </c>
      <c r="D256" s="7">
        <v>44362</v>
      </c>
      <c r="E256" s="6" t="s">
        <v>29</v>
      </c>
      <c r="F256" s="6" t="s">
        <v>30</v>
      </c>
      <c r="G256" s="6" t="s">
        <v>33</v>
      </c>
      <c r="H256" s="6" t="s">
        <v>22</v>
      </c>
      <c r="I256" s="8">
        <v>0.5</v>
      </c>
      <c r="J256" s="9">
        <v>5000</v>
      </c>
      <c r="K256" s="10">
        <f t="shared" si="81"/>
        <v>2500</v>
      </c>
      <c r="L256" s="10">
        <f t="shared" si="82"/>
        <v>1375</v>
      </c>
      <c r="M256" s="11">
        <v>0.55000000000000004</v>
      </c>
    </row>
    <row r="257" spans="2:13" x14ac:dyDescent="0.3">
      <c r="B257" s="6" t="s">
        <v>32</v>
      </c>
      <c r="C257" s="6">
        <v>1189833</v>
      </c>
      <c r="D257" s="7">
        <v>44362</v>
      </c>
      <c r="E257" s="6" t="s">
        <v>29</v>
      </c>
      <c r="F257" s="6" t="s">
        <v>30</v>
      </c>
      <c r="G257" s="6" t="s">
        <v>33</v>
      </c>
      <c r="H257" s="6" t="s">
        <v>23</v>
      </c>
      <c r="I257" s="8">
        <v>0.65</v>
      </c>
      <c r="J257" s="9">
        <v>8000</v>
      </c>
      <c r="K257" s="10">
        <f t="shared" si="81"/>
        <v>5200</v>
      </c>
      <c r="L257" s="10">
        <f t="shared" si="82"/>
        <v>1040</v>
      </c>
      <c r="M257" s="11">
        <v>0.2</v>
      </c>
    </row>
    <row r="258" spans="2:13" x14ac:dyDescent="0.3">
      <c r="B258" s="6" t="s">
        <v>32</v>
      </c>
      <c r="C258" s="6">
        <v>1189833</v>
      </c>
      <c r="D258" s="7">
        <v>44391</v>
      </c>
      <c r="E258" s="6" t="s">
        <v>29</v>
      </c>
      <c r="F258" s="6" t="s">
        <v>30</v>
      </c>
      <c r="G258" s="6" t="s">
        <v>33</v>
      </c>
      <c r="H258" s="6" t="s">
        <v>18</v>
      </c>
      <c r="I258" s="8">
        <v>0.45</v>
      </c>
      <c r="J258" s="9">
        <v>9500</v>
      </c>
      <c r="K258" s="10">
        <f>I258*J258</f>
        <v>4275</v>
      </c>
      <c r="L258" s="10">
        <f>K258*M258</f>
        <v>1710</v>
      </c>
      <c r="M258" s="11">
        <v>0.4</v>
      </c>
    </row>
    <row r="259" spans="2:13" x14ac:dyDescent="0.3">
      <c r="B259" s="6" t="s">
        <v>32</v>
      </c>
      <c r="C259" s="6">
        <v>1189833</v>
      </c>
      <c r="D259" s="7">
        <v>44391</v>
      </c>
      <c r="E259" s="6" t="s">
        <v>29</v>
      </c>
      <c r="F259" s="6" t="s">
        <v>30</v>
      </c>
      <c r="G259" s="6" t="s">
        <v>33</v>
      </c>
      <c r="H259" s="6" t="s">
        <v>19</v>
      </c>
      <c r="I259" s="8">
        <v>0.5</v>
      </c>
      <c r="J259" s="9">
        <v>8000</v>
      </c>
      <c r="K259" s="10">
        <f>I259*J259</f>
        <v>4000</v>
      </c>
      <c r="L259" s="10">
        <f>K259*M259</f>
        <v>1000</v>
      </c>
      <c r="M259" s="11">
        <v>0.25</v>
      </c>
    </row>
    <row r="260" spans="2:13" x14ac:dyDescent="0.3">
      <c r="B260" s="6" t="s">
        <v>32</v>
      </c>
      <c r="C260" s="6">
        <v>1189833</v>
      </c>
      <c r="D260" s="7">
        <v>44391</v>
      </c>
      <c r="E260" s="6" t="s">
        <v>29</v>
      </c>
      <c r="F260" s="6" t="s">
        <v>30</v>
      </c>
      <c r="G260" s="6" t="s">
        <v>33</v>
      </c>
      <c r="H260" s="6" t="s">
        <v>20</v>
      </c>
      <c r="I260" s="8">
        <v>0.5</v>
      </c>
      <c r="J260" s="9">
        <v>7500</v>
      </c>
      <c r="K260" s="10">
        <f t="shared" ref="K260:K263" si="83">I260*J260</f>
        <v>3750</v>
      </c>
      <c r="L260" s="10">
        <f t="shared" ref="L260:L263" si="84">K260*M260</f>
        <v>1500</v>
      </c>
      <c r="M260" s="11">
        <v>0.4</v>
      </c>
    </row>
    <row r="261" spans="2:13" x14ac:dyDescent="0.3">
      <c r="B261" s="6" t="s">
        <v>32</v>
      </c>
      <c r="C261" s="6">
        <v>1189833</v>
      </c>
      <c r="D261" s="7">
        <v>44391</v>
      </c>
      <c r="E261" s="6" t="s">
        <v>29</v>
      </c>
      <c r="F261" s="6" t="s">
        <v>30</v>
      </c>
      <c r="G261" s="6" t="s">
        <v>33</v>
      </c>
      <c r="H261" s="6" t="s">
        <v>21</v>
      </c>
      <c r="I261" s="8">
        <v>0.45</v>
      </c>
      <c r="J261" s="9">
        <v>6500</v>
      </c>
      <c r="K261" s="10">
        <f t="shared" si="83"/>
        <v>2925</v>
      </c>
      <c r="L261" s="10">
        <f t="shared" si="84"/>
        <v>1023.7499999999999</v>
      </c>
      <c r="M261" s="11">
        <v>0.35</v>
      </c>
    </row>
    <row r="262" spans="2:13" x14ac:dyDescent="0.3">
      <c r="B262" s="6" t="s">
        <v>32</v>
      </c>
      <c r="C262" s="6">
        <v>1189833</v>
      </c>
      <c r="D262" s="7">
        <v>44391</v>
      </c>
      <c r="E262" s="6" t="s">
        <v>29</v>
      </c>
      <c r="F262" s="6" t="s">
        <v>30</v>
      </c>
      <c r="G262" s="6" t="s">
        <v>33</v>
      </c>
      <c r="H262" s="6" t="s">
        <v>22</v>
      </c>
      <c r="I262" s="8">
        <v>0.5</v>
      </c>
      <c r="J262" s="9">
        <v>7000</v>
      </c>
      <c r="K262" s="10">
        <f t="shared" si="83"/>
        <v>3500</v>
      </c>
      <c r="L262" s="10">
        <f t="shared" si="84"/>
        <v>1925.0000000000002</v>
      </c>
      <c r="M262" s="11">
        <v>0.55000000000000004</v>
      </c>
    </row>
    <row r="263" spans="2:13" x14ac:dyDescent="0.3">
      <c r="B263" s="6" t="s">
        <v>32</v>
      </c>
      <c r="C263" s="6">
        <v>1189833</v>
      </c>
      <c r="D263" s="7">
        <v>44391</v>
      </c>
      <c r="E263" s="6" t="s">
        <v>29</v>
      </c>
      <c r="F263" s="6" t="s">
        <v>30</v>
      </c>
      <c r="G263" s="6" t="s">
        <v>33</v>
      </c>
      <c r="H263" s="6" t="s">
        <v>23</v>
      </c>
      <c r="I263" s="8">
        <v>0.65</v>
      </c>
      <c r="J263" s="9">
        <v>7000</v>
      </c>
      <c r="K263" s="10">
        <f t="shared" si="83"/>
        <v>4550</v>
      </c>
      <c r="L263" s="10">
        <f t="shared" si="84"/>
        <v>910</v>
      </c>
      <c r="M263" s="11">
        <v>0.2</v>
      </c>
    </row>
    <row r="264" spans="2:13" x14ac:dyDescent="0.3">
      <c r="B264" s="6" t="s">
        <v>32</v>
      </c>
      <c r="C264" s="6">
        <v>1189833</v>
      </c>
      <c r="D264" s="7">
        <v>44423</v>
      </c>
      <c r="E264" s="6" t="s">
        <v>29</v>
      </c>
      <c r="F264" s="6" t="s">
        <v>30</v>
      </c>
      <c r="G264" s="6" t="s">
        <v>33</v>
      </c>
      <c r="H264" s="6" t="s">
        <v>18</v>
      </c>
      <c r="I264" s="8">
        <v>0.5</v>
      </c>
      <c r="J264" s="9">
        <v>9000</v>
      </c>
      <c r="K264" s="10">
        <f>I264*J264</f>
        <v>4500</v>
      </c>
      <c r="L264" s="10">
        <f>K264*M264</f>
        <v>1800</v>
      </c>
      <c r="M264" s="11">
        <v>0.4</v>
      </c>
    </row>
    <row r="265" spans="2:13" x14ac:dyDescent="0.3">
      <c r="B265" s="6" t="s">
        <v>32</v>
      </c>
      <c r="C265" s="6">
        <v>1189833</v>
      </c>
      <c r="D265" s="7">
        <v>44423</v>
      </c>
      <c r="E265" s="6" t="s">
        <v>29</v>
      </c>
      <c r="F265" s="6" t="s">
        <v>30</v>
      </c>
      <c r="G265" s="6" t="s">
        <v>33</v>
      </c>
      <c r="H265" s="6" t="s">
        <v>19</v>
      </c>
      <c r="I265" s="8">
        <v>0.55000000000000004</v>
      </c>
      <c r="J265" s="9">
        <v>8500</v>
      </c>
      <c r="K265" s="10">
        <f>I265*J265</f>
        <v>4675</v>
      </c>
      <c r="L265" s="10">
        <f>K265*M265</f>
        <v>1168.75</v>
      </c>
      <c r="M265" s="11">
        <v>0.25</v>
      </c>
    </row>
    <row r="266" spans="2:13" x14ac:dyDescent="0.3">
      <c r="B266" s="6" t="s">
        <v>32</v>
      </c>
      <c r="C266" s="6">
        <v>1189833</v>
      </c>
      <c r="D266" s="7">
        <v>44423</v>
      </c>
      <c r="E266" s="6" t="s">
        <v>29</v>
      </c>
      <c r="F266" s="6" t="s">
        <v>30</v>
      </c>
      <c r="G266" s="6" t="s">
        <v>33</v>
      </c>
      <c r="H266" s="6" t="s">
        <v>20</v>
      </c>
      <c r="I266" s="8">
        <v>0.5</v>
      </c>
      <c r="J266" s="9">
        <v>7250</v>
      </c>
      <c r="K266" s="10">
        <f t="shared" ref="K266:K269" si="85">I266*J266</f>
        <v>3625</v>
      </c>
      <c r="L266" s="10">
        <f t="shared" ref="L266:L269" si="86">K266*M266</f>
        <v>1450</v>
      </c>
      <c r="M266" s="11">
        <v>0.4</v>
      </c>
    </row>
    <row r="267" spans="2:13" x14ac:dyDescent="0.3">
      <c r="B267" s="6" t="s">
        <v>32</v>
      </c>
      <c r="C267" s="6">
        <v>1189833</v>
      </c>
      <c r="D267" s="7">
        <v>44423</v>
      </c>
      <c r="E267" s="6" t="s">
        <v>29</v>
      </c>
      <c r="F267" s="6" t="s">
        <v>30</v>
      </c>
      <c r="G267" s="6" t="s">
        <v>33</v>
      </c>
      <c r="H267" s="6" t="s">
        <v>21</v>
      </c>
      <c r="I267" s="8">
        <v>0.5</v>
      </c>
      <c r="J267" s="9">
        <v>6750</v>
      </c>
      <c r="K267" s="10">
        <f t="shared" si="85"/>
        <v>3375</v>
      </c>
      <c r="L267" s="10">
        <f t="shared" si="86"/>
        <v>1181.25</v>
      </c>
      <c r="M267" s="11">
        <v>0.35</v>
      </c>
    </row>
    <row r="268" spans="2:13" x14ac:dyDescent="0.3">
      <c r="B268" s="6" t="s">
        <v>32</v>
      </c>
      <c r="C268" s="6">
        <v>1189833</v>
      </c>
      <c r="D268" s="7">
        <v>44423</v>
      </c>
      <c r="E268" s="6" t="s">
        <v>29</v>
      </c>
      <c r="F268" s="6" t="s">
        <v>30</v>
      </c>
      <c r="G268" s="6" t="s">
        <v>33</v>
      </c>
      <c r="H268" s="6" t="s">
        <v>22</v>
      </c>
      <c r="I268" s="8">
        <v>0.6</v>
      </c>
      <c r="J268" s="9">
        <v>6750</v>
      </c>
      <c r="K268" s="10">
        <f t="shared" si="85"/>
        <v>4050</v>
      </c>
      <c r="L268" s="10">
        <f t="shared" si="86"/>
        <v>2227.5</v>
      </c>
      <c r="M268" s="11">
        <v>0.55000000000000004</v>
      </c>
    </row>
    <row r="269" spans="2:13" x14ac:dyDescent="0.3">
      <c r="B269" s="6" t="s">
        <v>32</v>
      </c>
      <c r="C269" s="6">
        <v>1189833</v>
      </c>
      <c r="D269" s="7">
        <v>44423</v>
      </c>
      <c r="E269" s="6" t="s">
        <v>29</v>
      </c>
      <c r="F269" s="6" t="s">
        <v>30</v>
      </c>
      <c r="G269" s="6" t="s">
        <v>33</v>
      </c>
      <c r="H269" s="6" t="s">
        <v>23</v>
      </c>
      <c r="I269" s="8">
        <v>0.65</v>
      </c>
      <c r="J269" s="9">
        <v>6500</v>
      </c>
      <c r="K269" s="10">
        <f t="shared" si="85"/>
        <v>4225</v>
      </c>
      <c r="L269" s="10">
        <f t="shared" si="86"/>
        <v>845</v>
      </c>
      <c r="M269" s="11">
        <v>0.2</v>
      </c>
    </row>
    <row r="270" spans="2:13" x14ac:dyDescent="0.3">
      <c r="B270" s="6" t="s">
        <v>32</v>
      </c>
      <c r="C270" s="6">
        <v>1189833</v>
      </c>
      <c r="D270" s="7">
        <v>44455</v>
      </c>
      <c r="E270" s="6" t="s">
        <v>29</v>
      </c>
      <c r="F270" s="6" t="s">
        <v>30</v>
      </c>
      <c r="G270" s="6" t="s">
        <v>33</v>
      </c>
      <c r="H270" s="6" t="s">
        <v>18</v>
      </c>
      <c r="I270" s="8">
        <v>0.5</v>
      </c>
      <c r="J270" s="9">
        <v>8500</v>
      </c>
      <c r="K270" s="10">
        <f>I270*J270</f>
        <v>4250</v>
      </c>
      <c r="L270" s="10">
        <f>K270*M270</f>
        <v>1700</v>
      </c>
      <c r="M270" s="11">
        <v>0.4</v>
      </c>
    </row>
    <row r="271" spans="2:13" x14ac:dyDescent="0.3">
      <c r="B271" s="6" t="s">
        <v>32</v>
      </c>
      <c r="C271" s="6">
        <v>1189833</v>
      </c>
      <c r="D271" s="7">
        <v>44455</v>
      </c>
      <c r="E271" s="6" t="s">
        <v>29</v>
      </c>
      <c r="F271" s="6" t="s">
        <v>30</v>
      </c>
      <c r="G271" s="6" t="s">
        <v>33</v>
      </c>
      <c r="H271" s="6" t="s">
        <v>19</v>
      </c>
      <c r="I271" s="8">
        <v>0.55000000000000004</v>
      </c>
      <c r="J271" s="9">
        <v>8500</v>
      </c>
      <c r="K271" s="10">
        <f>I271*J271</f>
        <v>4675</v>
      </c>
      <c r="L271" s="10">
        <f>K271*M271</f>
        <v>1168.75</v>
      </c>
      <c r="M271" s="11">
        <v>0.25</v>
      </c>
    </row>
    <row r="272" spans="2:13" x14ac:dyDescent="0.3">
      <c r="B272" s="6" t="s">
        <v>32</v>
      </c>
      <c r="C272" s="6">
        <v>1189833</v>
      </c>
      <c r="D272" s="7">
        <v>44455</v>
      </c>
      <c r="E272" s="6" t="s">
        <v>29</v>
      </c>
      <c r="F272" s="6" t="s">
        <v>30</v>
      </c>
      <c r="G272" s="6" t="s">
        <v>33</v>
      </c>
      <c r="H272" s="6" t="s">
        <v>20</v>
      </c>
      <c r="I272" s="8">
        <v>0.5</v>
      </c>
      <c r="J272" s="9">
        <v>7000</v>
      </c>
      <c r="K272" s="10">
        <f t="shared" ref="K272:K275" si="87">I272*J272</f>
        <v>3500</v>
      </c>
      <c r="L272" s="10">
        <f t="shared" ref="L272:L275" si="88">K272*M272</f>
        <v>1400</v>
      </c>
      <c r="M272" s="11">
        <v>0.4</v>
      </c>
    </row>
    <row r="273" spans="2:13" x14ac:dyDescent="0.3">
      <c r="B273" s="6" t="s">
        <v>32</v>
      </c>
      <c r="C273" s="6">
        <v>1189833</v>
      </c>
      <c r="D273" s="7">
        <v>44455</v>
      </c>
      <c r="E273" s="6" t="s">
        <v>29</v>
      </c>
      <c r="F273" s="6" t="s">
        <v>30</v>
      </c>
      <c r="G273" s="6" t="s">
        <v>33</v>
      </c>
      <c r="H273" s="6" t="s">
        <v>21</v>
      </c>
      <c r="I273" s="8">
        <v>0.5</v>
      </c>
      <c r="J273" s="9">
        <v>6500</v>
      </c>
      <c r="K273" s="10">
        <f t="shared" si="87"/>
        <v>3250</v>
      </c>
      <c r="L273" s="10">
        <f t="shared" si="88"/>
        <v>1137.5</v>
      </c>
      <c r="M273" s="11">
        <v>0.35</v>
      </c>
    </row>
    <row r="274" spans="2:13" x14ac:dyDescent="0.3">
      <c r="B274" s="6" t="s">
        <v>32</v>
      </c>
      <c r="C274" s="6">
        <v>1189833</v>
      </c>
      <c r="D274" s="7">
        <v>44455</v>
      </c>
      <c r="E274" s="6" t="s">
        <v>29</v>
      </c>
      <c r="F274" s="6" t="s">
        <v>30</v>
      </c>
      <c r="G274" s="6" t="s">
        <v>33</v>
      </c>
      <c r="H274" s="6" t="s">
        <v>22</v>
      </c>
      <c r="I274" s="8">
        <v>0.6</v>
      </c>
      <c r="J274" s="9">
        <v>6500</v>
      </c>
      <c r="K274" s="10">
        <f t="shared" si="87"/>
        <v>3900</v>
      </c>
      <c r="L274" s="10">
        <f t="shared" si="88"/>
        <v>2145</v>
      </c>
      <c r="M274" s="11">
        <v>0.55000000000000004</v>
      </c>
    </row>
    <row r="275" spans="2:13" x14ac:dyDescent="0.3">
      <c r="B275" s="6" t="s">
        <v>32</v>
      </c>
      <c r="C275" s="6">
        <v>1189833</v>
      </c>
      <c r="D275" s="7">
        <v>44455</v>
      </c>
      <c r="E275" s="6" t="s">
        <v>29</v>
      </c>
      <c r="F275" s="6" t="s">
        <v>30</v>
      </c>
      <c r="G275" s="6" t="s">
        <v>33</v>
      </c>
      <c r="H275" s="6" t="s">
        <v>23</v>
      </c>
      <c r="I275" s="8">
        <v>0.65</v>
      </c>
      <c r="J275" s="9">
        <v>7000</v>
      </c>
      <c r="K275" s="10">
        <f t="shared" si="87"/>
        <v>4550</v>
      </c>
      <c r="L275" s="10">
        <f t="shared" si="88"/>
        <v>910</v>
      </c>
      <c r="M275" s="11">
        <v>0.2</v>
      </c>
    </row>
    <row r="276" spans="2:13" x14ac:dyDescent="0.3">
      <c r="B276" s="6" t="s">
        <v>32</v>
      </c>
      <c r="C276" s="6">
        <v>1189833</v>
      </c>
      <c r="D276" s="7">
        <v>44484</v>
      </c>
      <c r="E276" s="6" t="s">
        <v>29</v>
      </c>
      <c r="F276" s="6" t="s">
        <v>30</v>
      </c>
      <c r="G276" s="6" t="s">
        <v>33</v>
      </c>
      <c r="H276" s="6" t="s">
        <v>18</v>
      </c>
      <c r="I276" s="8">
        <v>0.5</v>
      </c>
      <c r="J276" s="9">
        <v>8000</v>
      </c>
      <c r="K276" s="10">
        <f>I276*J276</f>
        <v>4000</v>
      </c>
      <c r="L276" s="10">
        <f>K276*M276</f>
        <v>1600</v>
      </c>
      <c r="M276" s="11">
        <v>0.4</v>
      </c>
    </row>
    <row r="277" spans="2:13" x14ac:dyDescent="0.3">
      <c r="B277" s="6" t="s">
        <v>32</v>
      </c>
      <c r="C277" s="6">
        <v>1189833</v>
      </c>
      <c r="D277" s="7">
        <v>44484</v>
      </c>
      <c r="E277" s="6" t="s">
        <v>29</v>
      </c>
      <c r="F277" s="6" t="s">
        <v>30</v>
      </c>
      <c r="G277" s="6" t="s">
        <v>33</v>
      </c>
      <c r="H277" s="6" t="s">
        <v>19</v>
      </c>
      <c r="I277" s="8">
        <v>0.55000000000000004</v>
      </c>
      <c r="J277" s="9">
        <v>8000</v>
      </c>
      <c r="K277" s="10">
        <f>I277*J277</f>
        <v>4400</v>
      </c>
      <c r="L277" s="10">
        <f>K277*M277</f>
        <v>1100</v>
      </c>
      <c r="M277" s="11">
        <v>0.25</v>
      </c>
    </row>
    <row r="278" spans="2:13" x14ac:dyDescent="0.3">
      <c r="B278" s="6" t="s">
        <v>32</v>
      </c>
      <c r="C278" s="6">
        <v>1189833</v>
      </c>
      <c r="D278" s="7">
        <v>44484</v>
      </c>
      <c r="E278" s="6" t="s">
        <v>29</v>
      </c>
      <c r="F278" s="6" t="s">
        <v>30</v>
      </c>
      <c r="G278" s="6" t="s">
        <v>33</v>
      </c>
      <c r="H278" s="6" t="s">
        <v>20</v>
      </c>
      <c r="I278" s="8">
        <v>0.5</v>
      </c>
      <c r="J278" s="9">
        <v>6500</v>
      </c>
      <c r="K278" s="10">
        <f t="shared" ref="K278:K281" si="89">I278*J278</f>
        <v>3250</v>
      </c>
      <c r="L278" s="10">
        <f t="shared" ref="L278:L281" si="90">K278*M278</f>
        <v>1300</v>
      </c>
      <c r="M278" s="11">
        <v>0.4</v>
      </c>
    </row>
    <row r="279" spans="2:13" x14ac:dyDescent="0.3">
      <c r="B279" s="6" t="s">
        <v>32</v>
      </c>
      <c r="C279" s="6">
        <v>1189833</v>
      </c>
      <c r="D279" s="7">
        <v>44484</v>
      </c>
      <c r="E279" s="6" t="s">
        <v>29</v>
      </c>
      <c r="F279" s="6" t="s">
        <v>30</v>
      </c>
      <c r="G279" s="6" t="s">
        <v>33</v>
      </c>
      <c r="H279" s="6" t="s">
        <v>21</v>
      </c>
      <c r="I279" s="8">
        <v>0.5</v>
      </c>
      <c r="J279" s="9">
        <v>6250</v>
      </c>
      <c r="K279" s="10">
        <f t="shared" si="89"/>
        <v>3125</v>
      </c>
      <c r="L279" s="10">
        <f t="shared" si="90"/>
        <v>1093.75</v>
      </c>
      <c r="M279" s="11">
        <v>0.35</v>
      </c>
    </row>
    <row r="280" spans="2:13" x14ac:dyDescent="0.3">
      <c r="B280" s="6" t="s">
        <v>32</v>
      </c>
      <c r="C280" s="6">
        <v>1189833</v>
      </c>
      <c r="D280" s="7">
        <v>44484</v>
      </c>
      <c r="E280" s="6" t="s">
        <v>29</v>
      </c>
      <c r="F280" s="6" t="s">
        <v>30</v>
      </c>
      <c r="G280" s="6" t="s">
        <v>33</v>
      </c>
      <c r="H280" s="6" t="s">
        <v>22</v>
      </c>
      <c r="I280" s="8">
        <v>0.6</v>
      </c>
      <c r="J280" s="9">
        <v>6000</v>
      </c>
      <c r="K280" s="10">
        <f t="shared" si="89"/>
        <v>3600</v>
      </c>
      <c r="L280" s="10">
        <f t="shared" si="90"/>
        <v>1980.0000000000002</v>
      </c>
      <c r="M280" s="11">
        <v>0.55000000000000004</v>
      </c>
    </row>
    <row r="281" spans="2:13" x14ac:dyDescent="0.3">
      <c r="B281" s="6" t="s">
        <v>32</v>
      </c>
      <c r="C281" s="6">
        <v>1189833</v>
      </c>
      <c r="D281" s="7">
        <v>44484</v>
      </c>
      <c r="E281" s="6" t="s">
        <v>29</v>
      </c>
      <c r="F281" s="6" t="s">
        <v>30</v>
      </c>
      <c r="G281" s="6" t="s">
        <v>33</v>
      </c>
      <c r="H281" s="6" t="s">
        <v>23</v>
      </c>
      <c r="I281" s="8">
        <v>0.65</v>
      </c>
      <c r="J281" s="9">
        <v>6500</v>
      </c>
      <c r="K281" s="10">
        <f t="shared" si="89"/>
        <v>4225</v>
      </c>
      <c r="L281" s="10">
        <f t="shared" si="90"/>
        <v>845</v>
      </c>
      <c r="M281" s="11">
        <v>0.2</v>
      </c>
    </row>
    <row r="282" spans="2:13" x14ac:dyDescent="0.3">
      <c r="B282" s="6" t="s">
        <v>32</v>
      </c>
      <c r="C282" s="6">
        <v>1189833</v>
      </c>
      <c r="D282" s="7">
        <v>44515</v>
      </c>
      <c r="E282" s="6" t="s">
        <v>29</v>
      </c>
      <c r="F282" s="6" t="s">
        <v>30</v>
      </c>
      <c r="G282" s="6" t="s">
        <v>33</v>
      </c>
      <c r="H282" s="6" t="s">
        <v>18</v>
      </c>
      <c r="I282" s="8">
        <v>0.5</v>
      </c>
      <c r="J282" s="9">
        <v>8250</v>
      </c>
      <c r="K282" s="10">
        <f>I282*J282</f>
        <v>4125</v>
      </c>
      <c r="L282" s="10">
        <f>K282*M282</f>
        <v>1650</v>
      </c>
      <c r="M282" s="11">
        <v>0.4</v>
      </c>
    </row>
    <row r="283" spans="2:13" x14ac:dyDescent="0.3">
      <c r="B283" s="6" t="s">
        <v>32</v>
      </c>
      <c r="C283" s="6">
        <v>1189833</v>
      </c>
      <c r="D283" s="7">
        <v>44515</v>
      </c>
      <c r="E283" s="6" t="s">
        <v>29</v>
      </c>
      <c r="F283" s="6" t="s">
        <v>30</v>
      </c>
      <c r="G283" s="6" t="s">
        <v>33</v>
      </c>
      <c r="H283" s="6" t="s">
        <v>19</v>
      </c>
      <c r="I283" s="8">
        <v>0.55000000000000004</v>
      </c>
      <c r="J283" s="9">
        <v>8250</v>
      </c>
      <c r="K283" s="10">
        <f>I283*J283</f>
        <v>4537.5</v>
      </c>
      <c r="L283" s="10">
        <f>K283*M283</f>
        <v>1134.375</v>
      </c>
      <c r="M283" s="11">
        <v>0.25</v>
      </c>
    </row>
    <row r="284" spans="2:13" x14ac:dyDescent="0.3">
      <c r="B284" s="6" t="s">
        <v>32</v>
      </c>
      <c r="C284" s="6">
        <v>1189833</v>
      </c>
      <c r="D284" s="7">
        <v>44515</v>
      </c>
      <c r="E284" s="6" t="s">
        <v>29</v>
      </c>
      <c r="F284" s="6" t="s">
        <v>30</v>
      </c>
      <c r="G284" s="6" t="s">
        <v>33</v>
      </c>
      <c r="H284" s="6" t="s">
        <v>20</v>
      </c>
      <c r="I284" s="8">
        <v>0.5</v>
      </c>
      <c r="J284" s="9">
        <v>6750</v>
      </c>
      <c r="K284" s="10">
        <f t="shared" ref="K284:K287" si="91">I284*J284</f>
        <v>3375</v>
      </c>
      <c r="L284" s="10">
        <f t="shared" ref="L284:L287" si="92">K284*M284</f>
        <v>1350</v>
      </c>
      <c r="M284" s="11">
        <v>0.4</v>
      </c>
    </row>
    <row r="285" spans="2:13" x14ac:dyDescent="0.3">
      <c r="B285" s="6" t="s">
        <v>32</v>
      </c>
      <c r="C285" s="6">
        <v>1189833</v>
      </c>
      <c r="D285" s="7">
        <v>44515</v>
      </c>
      <c r="E285" s="6" t="s">
        <v>29</v>
      </c>
      <c r="F285" s="6" t="s">
        <v>30</v>
      </c>
      <c r="G285" s="6" t="s">
        <v>33</v>
      </c>
      <c r="H285" s="6" t="s">
        <v>21</v>
      </c>
      <c r="I285" s="8">
        <v>0.5</v>
      </c>
      <c r="J285" s="9">
        <v>6500</v>
      </c>
      <c r="K285" s="10">
        <f t="shared" si="91"/>
        <v>3250</v>
      </c>
      <c r="L285" s="10">
        <f t="shared" si="92"/>
        <v>1137.5</v>
      </c>
      <c r="M285" s="11">
        <v>0.35</v>
      </c>
    </row>
    <row r="286" spans="2:13" x14ac:dyDescent="0.3">
      <c r="B286" s="6" t="s">
        <v>32</v>
      </c>
      <c r="C286" s="6">
        <v>1189833</v>
      </c>
      <c r="D286" s="7">
        <v>44515</v>
      </c>
      <c r="E286" s="6" t="s">
        <v>29</v>
      </c>
      <c r="F286" s="6" t="s">
        <v>30</v>
      </c>
      <c r="G286" s="6" t="s">
        <v>33</v>
      </c>
      <c r="H286" s="6" t="s">
        <v>22</v>
      </c>
      <c r="I286" s="8">
        <v>0.6</v>
      </c>
      <c r="J286" s="9">
        <v>6000</v>
      </c>
      <c r="K286" s="10">
        <f t="shared" si="91"/>
        <v>3600</v>
      </c>
      <c r="L286" s="10">
        <f t="shared" si="92"/>
        <v>1980.0000000000002</v>
      </c>
      <c r="M286" s="11">
        <v>0.55000000000000004</v>
      </c>
    </row>
    <row r="287" spans="2:13" x14ac:dyDescent="0.3">
      <c r="B287" s="6" t="s">
        <v>32</v>
      </c>
      <c r="C287" s="6">
        <v>1189833</v>
      </c>
      <c r="D287" s="7">
        <v>44515</v>
      </c>
      <c r="E287" s="6" t="s">
        <v>29</v>
      </c>
      <c r="F287" s="6" t="s">
        <v>30</v>
      </c>
      <c r="G287" s="6" t="s">
        <v>33</v>
      </c>
      <c r="H287" s="6" t="s">
        <v>23</v>
      </c>
      <c r="I287" s="8">
        <v>0.65</v>
      </c>
      <c r="J287" s="9">
        <v>7000</v>
      </c>
      <c r="K287" s="10">
        <f t="shared" si="91"/>
        <v>4550</v>
      </c>
      <c r="L287" s="10">
        <f t="shared" si="92"/>
        <v>910</v>
      </c>
      <c r="M287" s="11">
        <v>0.2</v>
      </c>
    </row>
    <row r="288" spans="2:13" x14ac:dyDescent="0.3">
      <c r="B288" s="6" t="s">
        <v>32</v>
      </c>
      <c r="C288" s="6">
        <v>1189833</v>
      </c>
      <c r="D288" s="7">
        <v>44544</v>
      </c>
      <c r="E288" s="6" t="s">
        <v>29</v>
      </c>
      <c r="F288" s="6" t="s">
        <v>30</v>
      </c>
      <c r="G288" s="6" t="s">
        <v>33</v>
      </c>
      <c r="H288" s="6" t="s">
        <v>18</v>
      </c>
      <c r="I288" s="8">
        <v>0.5</v>
      </c>
      <c r="J288" s="9">
        <v>9000</v>
      </c>
      <c r="K288" s="10">
        <f>I288*J288</f>
        <v>4500</v>
      </c>
      <c r="L288" s="10">
        <f>K288*M288</f>
        <v>1800</v>
      </c>
      <c r="M288" s="11">
        <v>0.4</v>
      </c>
    </row>
    <row r="289" spans="2:16" x14ac:dyDescent="0.3">
      <c r="B289" s="6" t="s">
        <v>32</v>
      </c>
      <c r="C289" s="6">
        <v>1189833</v>
      </c>
      <c r="D289" s="7">
        <v>44544</v>
      </c>
      <c r="E289" s="6" t="s">
        <v>29</v>
      </c>
      <c r="F289" s="6" t="s">
        <v>30</v>
      </c>
      <c r="G289" s="6" t="s">
        <v>33</v>
      </c>
      <c r="H289" s="6" t="s">
        <v>19</v>
      </c>
      <c r="I289" s="8">
        <v>0.55000000000000004</v>
      </c>
      <c r="J289" s="9">
        <v>9000</v>
      </c>
      <c r="K289" s="10">
        <f>I289*J289</f>
        <v>4950</v>
      </c>
      <c r="L289" s="10">
        <f>K289*M289</f>
        <v>1237.5</v>
      </c>
      <c r="M289" s="11">
        <v>0.25</v>
      </c>
    </row>
    <row r="290" spans="2:16" x14ac:dyDescent="0.3">
      <c r="B290" s="6" t="s">
        <v>32</v>
      </c>
      <c r="C290" s="6">
        <v>1189833</v>
      </c>
      <c r="D290" s="7">
        <v>44544</v>
      </c>
      <c r="E290" s="6" t="s">
        <v>29</v>
      </c>
      <c r="F290" s="6" t="s">
        <v>30</v>
      </c>
      <c r="G290" s="6" t="s">
        <v>33</v>
      </c>
      <c r="H290" s="6" t="s">
        <v>20</v>
      </c>
      <c r="I290" s="8">
        <v>0.5</v>
      </c>
      <c r="J290" s="9">
        <v>7000</v>
      </c>
      <c r="K290" s="10">
        <f t="shared" ref="K290:K293" si="93">I290*J290</f>
        <v>3500</v>
      </c>
      <c r="L290" s="10">
        <f t="shared" ref="L290:L293" si="94">K290*M290</f>
        <v>1400</v>
      </c>
      <c r="M290" s="11">
        <v>0.4</v>
      </c>
    </row>
    <row r="291" spans="2:16" x14ac:dyDescent="0.3">
      <c r="B291" s="6" t="s">
        <v>32</v>
      </c>
      <c r="C291" s="6">
        <v>1189833</v>
      </c>
      <c r="D291" s="7">
        <v>44544</v>
      </c>
      <c r="E291" s="6" t="s">
        <v>29</v>
      </c>
      <c r="F291" s="6" t="s">
        <v>30</v>
      </c>
      <c r="G291" s="6" t="s">
        <v>33</v>
      </c>
      <c r="H291" s="6" t="s">
        <v>21</v>
      </c>
      <c r="I291" s="8">
        <v>0.5</v>
      </c>
      <c r="J291" s="9">
        <v>7000</v>
      </c>
      <c r="K291" s="10">
        <f t="shared" si="93"/>
        <v>3500</v>
      </c>
      <c r="L291" s="10">
        <f t="shared" si="94"/>
        <v>1225</v>
      </c>
      <c r="M291" s="11">
        <v>0.35</v>
      </c>
    </row>
    <row r="292" spans="2:16" x14ac:dyDescent="0.3">
      <c r="B292" s="6" t="s">
        <v>32</v>
      </c>
      <c r="C292" s="6">
        <v>1189833</v>
      </c>
      <c r="D292" s="7">
        <v>44544</v>
      </c>
      <c r="E292" s="6" t="s">
        <v>29</v>
      </c>
      <c r="F292" s="6" t="s">
        <v>30</v>
      </c>
      <c r="G292" s="6" t="s">
        <v>33</v>
      </c>
      <c r="H292" s="6" t="s">
        <v>22</v>
      </c>
      <c r="I292" s="8">
        <v>0.6</v>
      </c>
      <c r="J292" s="9">
        <v>6250</v>
      </c>
      <c r="K292" s="10">
        <f t="shared" si="93"/>
        <v>3750</v>
      </c>
      <c r="L292" s="10">
        <f t="shared" si="94"/>
        <v>2062.5</v>
      </c>
      <c r="M292" s="11">
        <v>0.55000000000000004</v>
      </c>
    </row>
    <row r="293" spans="2:16" x14ac:dyDescent="0.3">
      <c r="B293" s="6" t="s">
        <v>32</v>
      </c>
      <c r="C293" s="6">
        <v>1189833</v>
      </c>
      <c r="D293" s="7">
        <v>44544</v>
      </c>
      <c r="E293" s="6" t="s">
        <v>29</v>
      </c>
      <c r="F293" s="6" t="s">
        <v>30</v>
      </c>
      <c r="G293" s="6" t="s">
        <v>33</v>
      </c>
      <c r="H293" s="6" t="s">
        <v>23</v>
      </c>
      <c r="I293" s="8">
        <v>0.65</v>
      </c>
      <c r="J293" s="9">
        <v>7250</v>
      </c>
      <c r="K293" s="10">
        <f t="shared" si="93"/>
        <v>4712.5</v>
      </c>
      <c r="L293" s="10">
        <f t="shared" si="94"/>
        <v>942.5</v>
      </c>
      <c r="M293" s="11">
        <v>0.2</v>
      </c>
    </row>
    <row r="294" spans="2:16" x14ac:dyDescent="0.3">
      <c r="B294" s="6" t="s">
        <v>16</v>
      </c>
      <c r="C294" s="6">
        <v>1185732</v>
      </c>
      <c r="D294" s="7">
        <v>44211</v>
      </c>
      <c r="E294" s="6" t="s">
        <v>2</v>
      </c>
      <c r="F294" s="6" t="s">
        <v>34</v>
      </c>
      <c r="G294" s="6" t="s">
        <v>35</v>
      </c>
      <c r="H294" s="6" t="s">
        <v>18</v>
      </c>
      <c r="I294" s="8">
        <v>0.45</v>
      </c>
      <c r="J294" s="9">
        <v>4750</v>
      </c>
      <c r="K294" s="10">
        <f>I294*J294</f>
        <v>2137.5</v>
      </c>
      <c r="L294" s="10">
        <f>K294*M294</f>
        <v>855</v>
      </c>
      <c r="M294" s="11">
        <v>0.4</v>
      </c>
      <c r="O294" s="12"/>
      <c r="P294" s="1"/>
    </row>
    <row r="295" spans="2:16" x14ac:dyDescent="0.3">
      <c r="B295" s="6" t="s">
        <v>16</v>
      </c>
      <c r="C295" s="6">
        <v>1185732</v>
      </c>
      <c r="D295" s="7">
        <v>44211</v>
      </c>
      <c r="E295" s="6" t="s">
        <v>2</v>
      </c>
      <c r="F295" s="6" t="s">
        <v>34</v>
      </c>
      <c r="G295" s="6" t="s">
        <v>35</v>
      </c>
      <c r="H295" s="6" t="s">
        <v>19</v>
      </c>
      <c r="I295" s="8">
        <v>0.45</v>
      </c>
      <c r="J295" s="9">
        <v>2750</v>
      </c>
      <c r="K295" s="10">
        <f>I295*J295</f>
        <v>1237.5</v>
      </c>
      <c r="L295" s="10">
        <f>K295*M295</f>
        <v>433.125</v>
      </c>
      <c r="M295" s="11">
        <v>0.35</v>
      </c>
      <c r="O295" s="12"/>
      <c r="P295" s="1"/>
    </row>
    <row r="296" spans="2:16" x14ac:dyDescent="0.3">
      <c r="B296" s="6" t="s">
        <v>16</v>
      </c>
      <c r="C296" s="6">
        <v>1185732</v>
      </c>
      <c r="D296" s="7">
        <v>44211</v>
      </c>
      <c r="E296" s="6" t="s">
        <v>2</v>
      </c>
      <c r="F296" s="6" t="s">
        <v>34</v>
      </c>
      <c r="G296" s="6" t="s">
        <v>35</v>
      </c>
      <c r="H296" s="6" t="s">
        <v>20</v>
      </c>
      <c r="I296" s="8">
        <v>0.35000000000000003</v>
      </c>
      <c r="J296" s="9">
        <v>2750</v>
      </c>
      <c r="K296" s="10">
        <f t="shared" ref="K296:K299" si="95">I296*J296</f>
        <v>962.50000000000011</v>
      </c>
      <c r="L296" s="10">
        <f t="shared" ref="L296:L299" si="96">K296*M296</f>
        <v>336.875</v>
      </c>
      <c r="M296" s="11">
        <v>0.35</v>
      </c>
      <c r="O296" s="12"/>
      <c r="P296" s="1"/>
    </row>
    <row r="297" spans="2:16" x14ac:dyDescent="0.3">
      <c r="B297" s="6" t="s">
        <v>16</v>
      </c>
      <c r="C297" s="6">
        <v>1185732</v>
      </c>
      <c r="D297" s="7">
        <v>44211</v>
      </c>
      <c r="E297" s="6" t="s">
        <v>2</v>
      </c>
      <c r="F297" s="6" t="s">
        <v>34</v>
      </c>
      <c r="G297" s="6" t="s">
        <v>35</v>
      </c>
      <c r="H297" s="6" t="s">
        <v>21</v>
      </c>
      <c r="I297" s="8">
        <v>0.4</v>
      </c>
      <c r="J297" s="9">
        <v>1250</v>
      </c>
      <c r="K297" s="10">
        <f t="shared" si="95"/>
        <v>500</v>
      </c>
      <c r="L297" s="10">
        <f t="shared" si="96"/>
        <v>200</v>
      </c>
      <c r="M297" s="11">
        <v>0.4</v>
      </c>
      <c r="O297" s="13"/>
      <c r="P297" s="1"/>
    </row>
    <row r="298" spans="2:16" x14ac:dyDescent="0.3">
      <c r="B298" s="6" t="s">
        <v>16</v>
      </c>
      <c r="C298" s="6">
        <v>1185732</v>
      </c>
      <c r="D298" s="7">
        <v>44211</v>
      </c>
      <c r="E298" s="6" t="s">
        <v>2</v>
      </c>
      <c r="F298" s="6" t="s">
        <v>34</v>
      </c>
      <c r="G298" s="6" t="s">
        <v>35</v>
      </c>
      <c r="H298" s="6" t="s">
        <v>22</v>
      </c>
      <c r="I298" s="8">
        <v>0.54999999999999993</v>
      </c>
      <c r="J298" s="9">
        <v>1750</v>
      </c>
      <c r="K298" s="10">
        <f t="shared" si="95"/>
        <v>962.49999999999989</v>
      </c>
      <c r="L298" s="10">
        <f t="shared" si="96"/>
        <v>336.87499999999994</v>
      </c>
      <c r="M298" s="11">
        <v>0.35</v>
      </c>
      <c r="O298" s="13"/>
      <c r="P298" s="1"/>
    </row>
    <row r="299" spans="2:16" x14ac:dyDescent="0.3">
      <c r="B299" s="6" t="s">
        <v>16</v>
      </c>
      <c r="C299" s="6">
        <v>1185732</v>
      </c>
      <c r="D299" s="7">
        <v>44211</v>
      </c>
      <c r="E299" s="6" t="s">
        <v>2</v>
      </c>
      <c r="F299" s="6" t="s">
        <v>34</v>
      </c>
      <c r="G299" s="6" t="s">
        <v>35</v>
      </c>
      <c r="H299" s="6" t="s">
        <v>23</v>
      </c>
      <c r="I299" s="8">
        <v>0.45</v>
      </c>
      <c r="J299" s="9">
        <v>2750</v>
      </c>
      <c r="K299" s="10">
        <f t="shared" si="95"/>
        <v>1237.5</v>
      </c>
      <c r="L299" s="10">
        <f t="shared" si="96"/>
        <v>618.75</v>
      </c>
      <c r="M299" s="11">
        <v>0.5</v>
      </c>
      <c r="O299" s="13"/>
      <c r="P299" s="1"/>
    </row>
    <row r="300" spans="2:16" x14ac:dyDescent="0.3">
      <c r="B300" s="6" t="s">
        <v>16</v>
      </c>
      <c r="C300" s="6">
        <v>1185732</v>
      </c>
      <c r="D300" s="7">
        <v>44242</v>
      </c>
      <c r="E300" s="6" t="s">
        <v>2</v>
      </c>
      <c r="F300" s="6" t="s">
        <v>34</v>
      </c>
      <c r="G300" s="6" t="s">
        <v>35</v>
      </c>
      <c r="H300" s="6" t="s">
        <v>18</v>
      </c>
      <c r="I300" s="8">
        <v>0.45</v>
      </c>
      <c r="J300" s="9">
        <v>5250</v>
      </c>
      <c r="K300" s="10">
        <f>I300*J300</f>
        <v>2362.5</v>
      </c>
      <c r="L300" s="10">
        <f>K300*M300</f>
        <v>945</v>
      </c>
      <c r="M300" s="11">
        <v>0.4</v>
      </c>
      <c r="O300" s="13"/>
      <c r="P300" s="1"/>
    </row>
    <row r="301" spans="2:16" x14ac:dyDescent="0.3">
      <c r="B301" s="6" t="s">
        <v>16</v>
      </c>
      <c r="C301" s="6">
        <v>1185732</v>
      </c>
      <c r="D301" s="7">
        <v>44242</v>
      </c>
      <c r="E301" s="6" t="s">
        <v>2</v>
      </c>
      <c r="F301" s="6" t="s">
        <v>34</v>
      </c>
      <c r="G301" s="6" t="s">
        <v>35</v>
      </c>
      <c r="H301" s="6" t="s">
        <v>19</v>
      </c>
      <c r="I301" s="8">
        <v>0.45</v>
      </c>
      <c r="J301" s="9">
        <v>1750</v>
      </c>
      <c r="K301" s="10">
        <f>I301*J301</f>
        <v>787.5</v>
      </c>
      <c r="L301" s="10">
        <f>K301*M301</f>
        <v>275.625</v>
      </c>
      <c r="M301" s="11">
        <v>0.35</v>
      </c>
      <c r="O301" s="13"/>
      <c r="P301" s="1"/>
    </row>
    <row r="302" spans="2:16" x14ac:dyDescent="0.3">
      <c r="B302" s="6" t="s">
        <v>16</v>
      </c>
      <c r="C302" s="6">
        <v>1185732</v>
      </c>
      <c r="D302" s="7">
        <v>44242</v>
      </c>
      <c r="E302" s="6" t="s">
        <v>2</v>
      </c>
      <c r="F302" s="6" t="s">
        <v>34</v>
      </c>
      <c r="G302" s="6" t="s">
        <v>35</v>
      </c>
      <c r="H302" s="6" t="s">
        <v>20</v>
      </c>
      <c r="I302" s="8">
        <v>0.35000000000000003</v>
      </c>
      <c r="J302" s="9">
        <v>2250</v>
      </c>
      <c r="K302" s="10">
        <f t="shared" ref="K302:K305" si="97">I302*J302</f>
        <v>787.50000000000011</v>
      </c>
      <c r="L302" s="10">
        <f t="shared" ref="L302:L305" si="98">K302*M302</f>
        <v>275.625</v>
      </c>
      <c r="M302" s="11">
        <v>0.35</v>
      </c>
      <c r="O302" s="13"/>
      <c r="P302" s="1"/>
    </row>
    <row r="303" spans="2:16" x14ac:dyDescent="0.3">
      <c r="B303" s="6" t="s">
        <v>16</v>
      </c>
      <c r="C303" s="6">
        <v>1185732</v>
      </c>
      <c r="D303" s="7">
        <v>44242</v>
      </c>
      <c r="E303" s="6" t="s">
        <v>2</v>
      </c>
      <c r="F303" s="6" t="s">
        <v>34</v>
      </c>
      <c r="G303" s="6" t="s">
        <v>35</v>
      </c>
      <c r="H303" s="6" t="s">
        <v>21</v>
      </c>
      <c r="I303" s="8">
        <v>0.4</v>
      </c>
      <c r="J303" s="9">
        <v>1000</v>
      </c>
      <c r="K303" s="10">
        <f t="shared" si="97"/>
        <v>400</v>
      </c>
      <c r="L303" s="10">
        <f t="shared" si="98"/>
        <v>160</v>
      </c>
      <c r="M303" s="11">
        <v>0.4</v>
      </c>
      <c r="O303" s="13"/>
      <c r="P303" s="1"/>
    </row>
    <row r="304" spans="2:16" x14ac:dyDescent="0.3">
      <c r="B304" s="6" t="s">
        <v>16</v>
      </c>
      <c r="C304" s="6">
        <v>1185732</v>
      </c>
      <c r="D304" s="7">
        <v>44242</v>
      </c>
      <c r="E304" s="6" t="s">
        <v>2</v>
      </c>
      <c r="F304" s="6" t="s">
        <v>34</v>
      </c>
      <c r="G304" s="6" t="s">
        <v>35</v>
      </c>
      <c r="H304" s="6" t="s">
        <v>22</v>
      </c>
      <c r="I304" s="8">
        <v>0.54999999999999993</v>
      </c>
      <c r="J304" s="9">
        <v>1750</v>
      </c>
      <c r="K304" s="10">
        <f t="shared" si="97"/>
        <v>962.49999999999989</v>
      </c>
      <c r="L304" s="10">
        <f t="shared" si="98"/>
        <v>336.87499999999994</v>
      </c>
      <c r="M304" s="11">
        <v>0.35</v>
      </c>
      <c r="O304" s="13"/>
      <c r="P304" s="1"/>
    </row>
    <row r="305" spans="2:16" x14ac:dyDescent="0.3">
      <c r="B305" s="6" t="s">
        <v>16</v>
      </c>
      <c r="C305" s="6">
        <v>1185732</v>
      </c>
      <c r="D305" s="7">
        <v>44242</v>
      </c>
      <c r="E305" s="6" t="s">
        <v>2</v>
      </c>
      <c r="F305" s="6" t="s">
        <v>34</v>
      </c>
      <c r="G305" s="6" t="s">
        <v>35</v>
      </c>
      <c r="H305" s="6" t="s">
        <v>23</v>
      </c>
      <c r="I305" s="8">
        <v>0.45</v>
      </c>
      <c r="J305" s="9">
        <v>2750</v>
      </c>
      <c r="K305" s="10">
        <f t="shared" si="97"/>
        <v>1237.5</v>
      </c>
      <c r="L305" s="10">
        <f t="shared" si="98"/>
        <v>618.75</v>
      </c>
      <c r="M305" s="11">
        <v>0.5</v>
      </c>
      <c r="O305" s="13"/>
      <c r="P305" s="1"/>
    </row>
    <row r="306" spans="2:16" x14ac:dyDescent="0.3">
      <c r="B306" s="6" t="s">
        <v>16</v>
      </c>
      <c r="C306" s="6">
        <v>1185732</v>
      </c>
      <c r="D306" s="7">
        <v>44269</v>
      </c>
      <c r="E306" s="6" t="s">
        <v>2</v>
      </c>
      <c r="F306" s="6" t="s">
        <v>34</v>
      </c>
      <c r="G306" s="6" t="s">
        <v>35</v>
      </c>
      <c r="H306" s="6" t="s">
        <v>18</v>
      </c>
      <c r="I306" s="8">
        <v>0.5</v>
      </c>
      <c r="J306" s="9">
        <v>4950</v>
      </c>
      <c r="K306" s="10">
        <f>I306*J306</f>
        <v>2475</v>
      </c>
      <c r="L306" s="10">
        <f>K306*M306</f>
        <v>990</v>
      </c>
      <c r="M306" s="11">
        <v>0.4</v>
      </c>
      <c r="O306" s="13"/>
      <c r="P306" s="1"/>
    </row>
    <row r="307" spans="2:16" x14ac:dyDescent="0.3">
      <c r="B307" s="6" t="s">
        <v>16</v>
      </c>
      <c r="C307" s="6">
        <v>1185732</v>
      </c>
      <c r="D307" s="7">
        <v>44269</v>
      </c>
      <c r="E307" s="6" t="s">
        <v>2</v>
      </c>
      <c r="F307" s="6" t="s">
        <v>34</v>
      </c>
      <c r="G307" s="6" t="s">
        <v>35</v>
      </c>
      <c r="H307" s="6" t="s">
        <v>19</v>
      </c>
      <c r="I307" s="8">
        <v>0.5</v>
      </c>
      <c r="J307" s="9">
        <v>2000</v>
      </c>
      <c r="K307" s="10">
        <f>I307*J307</f>
        <v>1000</v>
      </c>
      <c r="L307" s="10">
        <f>K307*M307</f>
        <v>350</v>
      </c>
      <c r="M307" s="11">
        <v>0.35</v>
      </c>
      <c r="O307" s="13"/>
      <c r="P307" s="1"/>
    </row>
    <row r="308" spans="2:16" x14ac:dyDescent="0.3">
      <c r="B308" s="6" t="s">
        <v>16</v>
      </c>
      <c r="C308" s="6">
        <v>1185732</v>
      </c>
      <c r="D308" s="7">
        <v>44269</v>
      </c>
      <c r="E308" s="6" t="s">
        <v>2</v>
      </c>
      <c r="F308" s="6" t="s">
        <v>34</v>
      </c>
      <c r="G308" s="6" t="s">
        <v>35</v>
      </c>
      <c r="H308" s="6" t="s">
        <v>20</v>
      </c>
      <c r="I308" s="8">
        <v>0.4</v>
      </c>
      <c r="J308" s="9">
        <v>2250</v>
      </c>
      <c r="K308" s="10">
        <f t="shared" ref="K308:K311" si="99">I308*J308</f>
        <v>900</v>
      </c>
      <c r="L308" s="10">
        <f t="shared" ref="L308:L311" si="100">K308*M308</f>
        <v>315</v>
      </c>
      <c r="M308" s="11">
        <v>0.35</v>
      </c>
      <c r="O308" s="13"/>
      <c r="P308" s="1"/>
    </row>
    <row r="309" spans="2:16" x14ac:dyDescent="0.3">
      <c r="B309" s="6" t="s">
        <v>16</v>
      </c>
      <c r="C309" s="6">
        <v>1185732</v>
      </c>
      <c r="D309" s="7">
        <v>44269</v>
      </c>
      <c r="E309" s="6" t="s">
        <v>2</v>
      </c>
      <c r="F309" s="6" t="s">
        <v>34</v>
      </c>
      <c r="G309" s="6" t="s">
        <v>35</v>
      </c>
      <c r="H309" s="6" t="s">
        <v>21</v>
      </c>
      <c r="I309" s="8">
        <v>0.45</v>
      </c>
      <c r="J309" s="9">
        <v>750</v>
      </c>
      <c r="K309" s="10">
        <f t="shared" si="99"/>
        <v>337.5</v>
      </c>
      <c r="L309" s="10">
        <f t="shared" si="100"/>
        <v>135</v>
      </c>
      <c r="M309" s="11">
        <v>0.4</v>
      </c>
      <c r="O309" s="13"/>
      <c r="P309" s="1"/>
    </row>
    <row r="310" spans="2:16" x14ac:dyDescent="0.3">
      <c r="B310" s="6" t="s">
        <v>16</v>
      </c>
      <c r="C310" s="6">
        <v>1185732</v>
      </c>
      <c r="D310" s="7">
        <v>44269</v>
      </c>
      <c r="E310" s="6" t="s">
        <v>2</v>
      </c>
      <c r="F310" s="6" t="s">
        <v>34</v>
      </c>
      <c r="G310" s="6" t="s">
        <v>35</v>
      </c>
      <c r="H310" s="6" t="s">
        <v>22</v>
      </c>
      <c r="I310" s="8">
        <v>0.6</v>
      </c>
      <c r="J310" s="9">
        <v>1250</v>
      </c>
      <c r="K310" s="10">
        <f t="shared" si="99"/>
        <v>750</v>
      </c>
      <c r="L310" s="10">
        <f t="shared" si="100"/>
        <v>262.5</v>
      </c>
      <c r="M310" s="11">
        <v>0.35</v>
      </c>
      <c r="O310" s="13"/>
      <c r="P310" s="1"/>
    </row>
    <row r="311" spans="2:16" x14ac:dyDescent="0.3">
      <c r="B311" s="6" t="s">
        <v>16</v>
      </c>
      <c r="C311" s="6">
        <v>1185732</v>
      </c>
      <c r="D311" s="7">
        <v>44269</v>
      </c>
      <c r="E311" s="6" t="s">
        <v>2</v>
      </c>
      <c r="F311" s="6" t="s">
        <v>34</v>
      </c>
      <c r="G311" s="6" t="s">
        <v>35</v>
      </c>
      <c r="H311" s="6" t="s">
        <v>23</v>
      </c>
      <c r="I311" s="8">
        <v>0.5</v>
      </c>
      <c r="J311" s="9">
        <v>2250</v>
      </c>
      <c r="K311" s="10">
        <f t="shared" si="99"/>
        <v>1125</v>
      </c>
      <c r="L311" s="10">
        <f t="shared" si="100"/>
        <v>562.5</v>
      </c>
      <c r="M311" s="11">
        <v>0.5</v>
      </c>
      <c r="O311" s="13"/>
      <c r="P311" s="1"/>
    </row>
    <row r="312" spans="2:16" x14ac:dyDescent="0.3">
      <c r="B312" s="6" t="s">
        <v>16</v>
      </c>
      <c r="C312" s="6">
        <v>1185732</v>
      </c>
      <c r="D312" s="7">
        <v>44301</v>
      </c>
      <c r="E312" s="6" t="s">
        <v>2</v>
      </c>
      <c r="F312" s="6" t="s">
        <v>34</v>
      </c>
      <c r="G312" s="6" t="s">
        <v>35</v>
      </c>
      <c r="H312" s="6" t="s">
        <v>18</v>
      </c>
      <c r="I312" s="8">
        <v>0.5</v>
      </c>
      <c r="J312" s="9">
        <v>4500</v>
      </c>
      <c r="K312" s="10">
        <f>I312*J312</f>
        <v>2250</v>
      </c>
      <c r="L312" s="10">
        <f>K312*M312</f>
        <v>900</v>
      </c>
      <c r="M312" s="11">
        <v>0.4</v>
      </c>
      <c r="O312" s="13"/>
      <c r="P312" s="1"/>
    </row>
    <row r="313" spans="2:16" x14ac:dyDescent="0.3">
      <c r="B313" s="6" t="s">
        <v>16</v>
      </c>
      <c r="C313" s="6">
        <v>1185732</v>
      </c>
      <c r="D313" s="7">
        <v>44301</v>
      </c>
      <c r="E313" s="6" t="s">
        <v>2</v>
      </c>
      <c r="F313" s="6" t="s">
        <v>34</v>
      </c>
      <c r="G313" s="6" t="s">
        <v>35</v>
      </c>
      <c r="H313" s="6" t="s">
        <v>19</v>
      </c>
      <c r="I313" s="8">
        <v>0.5</v>
      </c>
      <c r="J313" s="9">
        <v>1500</v>
      </c>
      <c r="K313" s="10">
        <f>I313*J313</f>
        <v>750</v>
      </c>
      <c r="L313" s="10">
        <f>K313*M313</f>
        <v>262.5</v>
      </c>
      <c r="M313" s="11">
        <v>0.35</v>
      </c>
      <c r="O313" s="13"/>
      <c r="P313" s="1"/>
    </row>
    <row r="314" spans="2:16" x14ac:dyDescent="0.3">
      <c r="B314" s="6" t="s">
        <v>16</v>
      </c>
      <c r="C314" s="6">
        <v>1185732</v>
      </c>
      <c r="D314" s="7">
        <v>44301</v>
      </c>
      <c r="E314" s="6" t="s">
        <v>2</v>
      </c>
      <c r="F314" s="6" t="s">
        <v>34</v>
      </c>
      <c r="G314" s="6" t="s">
        <v>35</v>
      </c>
      <c r="H314" s="6" t="s">
        <v>20</v>
      </c>
      <c r="I314" s="8">
        <v>0.4</v>
      </c>
      <c r="J314" s="9">
        <v>1500</v>
      </c>
      <c r="K314" s="10">
        <f t="shared" ref="K314:K317" si="101">I314*J314</f>
        <v>600</v>
      </c>
      <c r="L314" s="10">
        <f t="shared" ref="L314:L317" si="102">K314*M314</f>
        <v>210</v>
      </c>
      <c r="M314" s="11">
        <v>0.35</v>
      </c>
      <c r="O314" s="13"/>
      <c r="P314" s="1"/>
    </row>
    <row r="315" spans="2:16" x14ac:dyDescent="0.3">
      <c r="B315" s="6" t="s">
        <v>16</v>
      </c>
      <c r="C315" s="6">
        <v>1185732</v>
      </c>
      <c r="D315" s="7">
        <v>44301</v>
      </c>
      <c r="E315" s="6" t="s">
        <v>2</v>
      </c>
      <c r="F315" s="6" t="s">
        <v>34</v>
      </c>
      <c r="G315" s="6" t="s">
        <v>35</v>
      </c>
      <c r="H315" s="6" t="s">
        <v>21</v>
      </c>
      <c r="I315" s="8">
        <v>0.45</v>
      </c>
      <c r="J315" s="9">
        <v>750</v>
      </c>
      <c r="K315" s="10">
        <f t="shared" si="101"/>
        <v>337.5</v>
      </c>
      <c r="L315" s="10">
        <f t="shared" si="102"/>
        <v>135</v>
      </c>
      <c r="M315" s="11">
        <v>0.4</v>
      </c>
      <c r="O315" s="13"/>
      <c r="P315" s="1"/>
    </row>
    <row r="316" spans="2:16" x14ac:dyDescent="0.3">
      <c r="B316" s="6" t="s">
        <v>16</v>
      </c>
      <c r="C316" s="6">
        <v>1185732</v>
      </c>
      <c r="D316" s="7">
        <v>44301</v>
      </c>
      <c r="E316" s="6" t="s">
        <v>2</v>
      </c>
      <c r="F316" s="6" t="s">
        <v>34</v>
      </c>
      <c r="G316" s="6" t="s">
        <v>35</v>
      </c>
      <c r="H316" s="6" t="s">
        <v>22</v>
      </c>
      <c r="I316" s="8">
        <v>0.6</v>
      </c>
      <c r="J316" s="9">
        <v>1000</v>
      </c>
      <c r="K316" s="10">
        <f t="shared" si="101"/>
        <v>600</v>
      </c>
      <c r="L316" s="10">
        <f t="shared" si="102"/>
        <v>210</v>
      </c>
      <c r="M316" s="11">
        <v>0.35</v>
      </c>
      <c r="O316" s="13"/>
      <c r="P316" s="1"/>
    </row>
    <row r="317" spans="2:16" x14ac:dyDescent="0.3">
      <c r="B317" s="6" t="s">
        <v>16</v>
      </c>
      <c r="C317" s="6">
        <v>1185732</v>
      </c>
      <c r="D317" s="7">
        <v>44301</v>
      </c>
      <c r="E317" s="6" t="s">
        <v>2</v>
      </c>
      <c r="F317" s="6" t="s">
        <v>34</v>
      </c>
      <c r="G317" s="6" t="s">
        <v>35</v>
      </c>
      <c r="H317" s="6" t="s">
        <v>23</v>
      </c>
      <c r="I317" s="8">
        <v>0.5</v>
      </c>
      <c r="J317" s="9">
        <v>2250</v>
      </c>
      <c r="K317" s="10">
        <f t="shared" si="101"/>
        <v>1125</v>
      </c>
      <c r="L317" s="10">
        <f t="shared" si="102"/>
        <v>562.5</v>
      </c>
      <c r="M317" s="11">
        <v>0.5</v>
      </c>
      <c r="O317" s="13"/>
      <c r="P317" s="1"/>
    </row>
    <row r="318" spans="2:16" x14ac:dyDescent="0.3">
      <c r="B318" s="6" t="s">
        <v>16</v>
      </c>
      <c r="C318" s="6">
        <v>1185732</v>
      </c>
      <c r="D318" s="7">
        <v>44332</v>
      </c>
      <c r="E318" s="6" t="s">
        <v>2</v>
      </c>
      <c r="F318" s="6" t="s">
        <v>34</v>
      </c>
      <c r="G318" s="6" t="s">
        <v>35</v>
      </c>
      <c r="H318" s="6" t="s">
        <v>18</v>
      </c>
      <c r="I318" s="8">
        <v>0.6</v>
      </c>
      <c r="J318" s="9">
        <v>4950</v>
      </c>
      <c r="K318" s="10">
        <f>I318*J318</f>
        <v>2970</v>
      </c>
      <c r="L318" s="10">
        <f>K318*M318</f>
        <v>1188</v>
      </c>
      <c r="M318" s="11">
        <v>0.4</v>
      </c>
      <c r="O318" s="13"/>
      <c r="P318" s="1"/>
    </row>
    <row r="319" spans="2:16" x14ac:dyDescent="0.3">
      <c r="B319" s="6" t="s">
        <v>16</v>
      </c>
      <c r="C319" s="6">
        <v>1185732</v>
      </c>
      <c r="D319" s="7">
        <v>44332</v>
      </c>
      <c r="E319" s="6" t="s">
        <v>2</v>
      </c>
      <c r="F319" s="6" t="s">
        <v>34</v>
      </c>
      <c r="G319" s="6" t="s">
        <v>35</v>
      </c>
      <c r="H319" s="6" t="s">
        <v>19</v>
      </c>
      <c r="I319" s="8">
        <v>0.55000000000000004</v>
      </c>
      <c r="J319" s="9">
        <v>2000</v>
      </c>
      <c r="K319" s="10">
        <f>I319*J319</f>
        <v>1100</v>
      </c>
      <c r="L319" s="10">
        <f>K319*M319</f>
        <v>385</v>
      </c>
      <c r="M319" s="11">
        <v>0.35</v>
      </c>
      <c r="O319" s="13"/>
      <c r="P319" s="1"/>
    </row>
    <row r="320" spans="2:16" x14ac:dyDescent="0.3">
      <c r="B320" s="6" t="s">
        <v>16</v>
      </c>
      <c r="C320" s="6">
        <v>1185732</v>
      </c>
      <c r="D320" s="7">
        <v>44332</v>
      </c>
      <c r="E320" s="6" t="s">
        <v>2</v>
      </c>
      <c r="F320" s="6" t="s">
        <v>34</v>
      </c>
      <c r="G320" s="6" t="s">
        <v>35</v>
      </c>
      <c r="H320" s="6" t="s">
        <v>20</v>
      </c>
      <c r="I320" s="8">
        <v>0.5</v>
      </c>
      <c r="J320" s="9">
        <v>1750</v>
      </c>
      <c r="K320" s="10">
        <f t="shared" ref="K320:K323" si="103">I320*J320</f>
        <v>875</v>
      </c>
      <c r="L320" s="10">
        <f t="shared" ref="L320:L323" si="104">K320*M320</f>
        <v>306.25</v>
      </c>
      <c r="M320" s="11">
        <v>0.35</v>
      </c>
      <c r="O320" s="13"/>
      <c r="P320" s="1"/>
    </row>
    <row r="321" spans="2:16" x14ac:dyDescent="0.3">
      <c r="B321" s="6" t="s">
        <v>16</v>
      </c>
      <c r="C321" s="6">
        <v>1185732</v>
      </c>
      <c r="D321" s="7">
        <v>44332</v>
      </c>
      <c r="E321" s="6" t="s">
        <v>2</v>
      </c>
      <c r="F321" s="6" t="s">
        <v>34</v>
      </c>
      <c r="G321" s="6" t="s">
        <v>35</v>
      </c>
      <c r="H321" s="6" t="s">
        <v>21</v>
      </c>
      <c r="I321" s="8">
        <v>0.5</v>
      </c>
      <c r="J321" s="9">
        <v>1000</v>
      </c>
      <c r="K321" s="10">
        <f t="shared" si="103"/>
        <v>500</v>
      </c>
      <c r="L321" s="10">
        <f t="shared" si="104"/>
        <v>200</v>
      </c>
      <c r="M321" s="11">
        <v>0.4</v>
      </c>
      <c r="O321" s="13"/>
      <c r="P321" s="1"/>
    </row>
    <row r="322" spans="2:16" x14ac:dyDescent="0.3">
      <c r="B322" s="6" t="s">
        <v>16</v>
      </c>
      <c r="C322" s="6">
        <v>1185732</v>
      </c>
      <c r="D322" s="7">
        <v>44332</v>
      </c>
      <c r="E322" s="6" t="s">
        <v>2</v>
      </c>
      <c r="F322" s="6" t="s">
        <v>34</v>
      </c>
      <c r="G322" s="6" t="s">
        <v>35</v>
      </c>
      <c r="H322" s="6" t="s">
        <v>22</v>
      </c>
      <c r="I322" s="8">
        <v>0.6</v>
      </c>
      <c r="J322" s="9">
        <v>1250</v>
      </c>
      <c r="K322" s="10">
        <f t="shared" si="103"/>
        <v>750</v>
      </c>
      <c r="L322" s="10">
        <f t="shared" si="104"/>
        <v>262.5</v>
      </c>
      <c r="M322" s="11">
        <v>0.35</v>
      </c>
      <c r="O322" s="13"/>
      <c r="P322" s="1"/>
    </row>
    <row r="323" spans="2:16" x14ac:dyDescent="0.3">
      <c r="B323" s="6" t="s">
        <v>16</v>
      </c>
      <c r="C323" s="6">
        <v>1185732</v>
      </c>
      <c r="D323" s="7">
        <v>44332</v>
      </c>
      <c r="E323" s="6" t="s">
        <v>2</v>
      </c>
      <c r="F323" s="6" t="s">
        <v>34</v>
      </c>
      <c r="G323" s="6" t="s">
        <v>35</v>
      </c>
      <c r="H323" s="6" t="s">
        <v>23</v>
      </c>
      <c r="I323" s="8">
        <v>0.65</v>
      </c>
      <c r="J323" s="9">
        <v>2500</v>
      </c>
      <c r="K323" s="10">
        <f t="shared" si="103"/>
        <v>1625</v>
      </c>
      <c r="L323" s="10">
        <f t="shared" si="104"/>
        <v>812.5</v>
      </c>
      <c r="M323" s="11">
        <v>0.5</v>
      </c>
      <c r="O323" s="13"/>
      <c r="P323" s="1"/>
    </row>
    <row r="324" spans="2:16" x14ac:dyDescent="0.3">
      <c r="B324" s="6" t="s">
        <v>16</v>
      </c>
      <c r="C324" s="6">
        <v>1185732</v>
      </c>
      <c r="D324" s="7">
        <v>44362</v>
      </c>
      <c r="E324" s="6" t="s">
        <v>2</v>
      </c>
      <c r="F324" s="6" t="s">
        <v>34</v>
      </c>
      <c r="G324" s="6" t="s">
        <v>35</v>
      </c>
      <c r="H324" s="6" t="s">
        <v>18</v>
      </c>
      <c r="I324" s="8">
        <v>0.5</v>
      </c>
      <c r="J324" s="9">
        <v>5000</v>
      </c>
      <c r="K324" s="10">
        <f>I324*J324</f>
        <v>2500</v>
      </c>
      <c r="L324" s="10">
        <f>K324*M324</f>
        <v>1000</v>
      </c>
      <c r="M324" s="11">
        <v>0.4</v>
      </c>
      <c r="O324" s="13"/>
      <c r="P324" s="1"/>
    </row>
    <row r="325" spans="2:16" x14ac:dyDescent="0.3">
      <c r="B325" s="6" t="s">
        <v>16</v>
      </c>
      <c r="C325" s="6">
        <v>1185732</v>
      </c>
      <c r="D325" s="7">
        <v>44362</v>
      </c>
      <c r="E325" s="6" t="s">
        <v>2</v>
      </c>
      <c r="F325" s="6" t="s">
        <v>34</v>
      </c>
      <c r="G325" s="6" t="s">
        <v>35</v>
      </c>
      <c r="H325" s="6" t="s">
        <v>19</v>
      </c>
      <c r="I325" s="8">
        <v>0.45000000000000007</v>
      </c>
      <c r="J325" s="9">
        <v>2500</v>
      </c>
      <c r="K325" s="10">
        <f>I325*J325</f>
        <v>1125.0000000000002</v>
      </c>
      <c r="L325" s="10">
        <f>K325*M325</f>
        <v>393.75000000000006</v>
      </c>
      <c r="M325" s="11">
        <v>0.35</v>
      </c>
      <c r="O325" s="13"/>
      <c r="P325" s="1"/>
    </row>
    <row r="326" spans="2:16" x14ac:dyDescent="0.3">
      <c r="B326" s="6" t="s">
        <v>16</v>
      </c>
      <c r="C326" s="6">
        <v>1185732</v>
      </c>
      <c r="D326" s="7">
        <v>44362</v>
      </c>
      <c r="E326" s="6" t="s">
        <v>2</v>
      </c>
      <c r="F326" s="6" t="s">
        <v>34</v>
      </c>
      <c r="G326" s="6" t="s">
        <v>35</v>
      </c>
      <c r="H326" s="6" t="s">
        <v>20</v>
      </c>
      <c r="I326" s="8">
        <v>0.4</v>
      </c>
      <c r="J326" s="9">
        <v>2000</v>
      </c>
      <c r="K326" s="10">
        <f t="shared" ref="K326:K329" si="105">I326*J326</f>
        <v>800</v>
      </c>
      <c r="L326" s="10">
        <f t="shared" ref="L326:L329" si="106">K326*M326</f>
        <v>280</v>
      </c>
      <c r="M326" s="11">
        <v>0.35</v>
      </c>
      <c r="O326" s="13"/>
      <c r="P326" s="1"/>
    </row>
    <row r="327" spans="2:16" x14ac:dyDescent="0.3">
      <c r="B327" s="6" t="s">
        <v>16</v>
      </c>
      <c r="C327" s="6">
        <v>1185732</v>
      </c>
      <c r="D327" s="7">
        <v>44362</v>
      </c>
      <c r="E327" s="6" t="s">
        <v>2</v>
      </c>
      <c r="F327" s="6" t="s">
        <v>34</v>
      </c>
      <c r="G327" s="6" t="s">
        <v>35</v>
      </c>
      <c r="H327" s="6" t="s">
        <v>21</v>
      </c>
      <c r="I327" s="8">
        <v>0.4</v>
      </c>
      <c r="J327" s="9">
        <v>1750</v>
      </c>
      <c r="K327" s="10">
        <f t="shared" si="105"/>
        <v>700</v>
      </c>
      <c r="L327" s="10">
        <f t="shared" si="106"/>
        <v>280</v>
      </c>
      <c r="M327" s="11">
        <v>0.4</v>
      </c>
      <c r="O327" s="13"/>
      <c r="P327" s="1"/>
    </row>
    <row r="328" spans="2:16" x14ac:dyDescent="0.3">
      <c r="B328" s="6" t="s">
        <v>16</v>
      </c>
      <c r="C328" s="6">
        <v>1185732</v>
      </c>
      <c r="D328" s="7">
        <v>44362</v>
      </c>
      <c r="E328" s="6" t="s">
        <v>2</v>
      </c>
      <c r="F328" s="6" t="s">
        <v>34</v>
      </c>
      <c r="G328" s="6" t="s">
        <v>35</v>
      </c>
      <c r="H328" s="6" t="s">
        <v>22</v>
      </c>
      <c r="I328" s="8">
        <v>0.5</v>
      </c>
      <c r="J328" s="9">
        <v>1750</v>
      </c>
      <c r="K328" s="10">
        <f t="shared" si="105"/>
        <v>875</v>
      </c>
      <c r="L328" s="10">
        <f t="shared" si="106"/>
        <v>306.25</v>
      </c>
      <c r="M328" s="11">
        <v>0.35</v>
      </c>
      <c r="O328" s="13"/>
      <c r="P328" s="1"/>
    </row>
    <row r="329" spans="2:16" x14ac:dyDescent="0.3">
      <c r="B329" s="6" t="s">
        <v>16</v>
      </c>
      <c r="C329" s="6">
        <v>1185732</v>
      </c>
      <c r="D329" s="7">
        <v>44362</v>
      </c>
      <c r="E329" s="6" t="s">
        <v>2</v>
      </c>
      <c r="F329" s="6" t="s">
        <v>34</v>
      </c>
      <c r="G329" s="6" t="s">
        <v>35</v>
      </c>
      <c r="H329" s="6" t="s">
        <v>23</v>
      </c>
      <c r="I329" s="8">
        <v>0.55000000000000004</v>
      </c>
      <c r="J329" s="9">
        <v>3500</v>
      </c>
      <c r="K329" s="10">
        <f t="shared" si="105"/>
        <v>1925.0000000000002</v>
      </c>
      <c r="L329" s="10">
        <f t="shared" si="106"/>
        <v>962.50000000000011</v>
      </c>
      <c r="M329" s="11">
        <v>0.5</v>
      </c>
      <c r="O329" s="13"/>
      <c r="P329" s="1"/>
    </row>
    <row r="330" spans="2:16" x14ac:dyDescent="0.3">
      <c r="B330" s="6" t="s">
        <v>16</v>
      </c>
      <c r="C330" s="6">
        <v>1185732</v>
      </c>
      <c r="D330" s="7">
        <v>44391</v>
      </c>
      <c r="E330" s="6" t="s">
        <v>2</v>
      </c>
      <c r="F330" s="6" t="s">
        <v>34</v>
      </c>
      <c r="G330" s="6" t="s">
        <v>35</v>
      </c>
      <c r="H330" s="6" t="s">
        <v>18</v>
      </c>
      <c r="I330" s="8">
        <v>0.5</v>
      </c>
      <c r="J330" s="9">
        <v>5750</v>
      </c>
      <c r="K330" s="10">
        <f>I330*J330</f>
        <v>2875</v>
      </c>
      <c r="L330" s="10">
        <f>K330*M330</f>
        <v>1150</v>
      </c>
      <c r="M330" s="11">
        <v>0.4</v>
      </c>
      <c r="O330" s="13"/>
      <c r="P330" s="1"/>
    </row>
    <row r="331" spans="2:16" x14ac:dyDescent="0.3">
      <c r="B331" s="6" t="s">
        <v>16</v>
      </c>
      <c r="C331" s="6">
        <v>1185732</v>
      </c>
      <c r="D331" s="7">
        <v>44391</v>
      </c>
      <c r="E331" s="6" t="s">
        <v>2</v>
      </c>
      <c r="F331" s="6" t="s">
        <v>34</v>
      </c>
      <c r="G331" s="6" t="s">
        <v>35</v>
      </c>
      <c r="H331" s="6" t="s">
        <v>19</v>
      </c>
      <c r="I331" s="8">
        <v>0.45000000000000007</v>
      </c>
      <c r="J331" s="9">
        <v>3250</v>
      </c>
      <c r="K331" s="10">
        <f>I331*J331</f>
        <v>1462.5000000000002</v>
      </c>
      <c r="L331" s="10">
        <f>K331*M331</f>
        <v>511.87500000000006</v>
      </c>
      <c r="M331" s="11">
        <v>0.35</v>
      </c>
      <c r="O331" s="13"/>
      <c r="P331" s="1"/>
    </row>
    <row r="332" spans="2:16" x14ac:dyDescent="0.3">
      <c r="B332" s="6" t="s">
        <v>16</v>
      </c>
      <c r="C332" s="6">
        <v>1185732</v>
      </c>
      <c r="D332" s="7">
        <v>44391</v>
      </c>
      <c r="E332" s="6" t="s">
        <v>2</v>
      </c>
      <c r="F332" s="6" t="s">
        <v>34</v>
      </c>
      <c r="G332" s="6" t="s">
        <v>35</v>
      </c>
      <c r="H332" s="6" t="s">
        <v>20</v>
      </c>
      <c r="I332" s="8">
        <v>0.4</v>
      </c>
      <c r="J332" s="9">
        <v>2500</v>
      </c>
      <c r="K332" s="10">
        <f t="shared" ref="K332:K335" si="107">I332*J332</f>
        <v>1000</v>
      </c>
      <c r="L332" s="10">
        <f t="shared" ref="L332:L335" si="108">K332*M332</f>
        <v>350</v>
      </c>
      <c r="M332" s="11">
        <v>0.35</v>
      </c>
      <c r="O332" s="13"/>
      <c r="P332" s="1"/>
    </row>
    <row r="333" spans="2:16" x14ac:dyDescent="0.3">
      <c r="B333" s="6" t="s">
        <v>16</v>
      </c>
      <c r="C333" s="6">
        <v>1185732</v>
      </c>
      <c r="D333" s="7">
        <v>44391</v>
      </c>
      <c r="E333" s="6" t="s">
        <v>2</v>
      </c>
      <c r="F333" s="6" t="s">
        <v>34</v>
      </c>
      <c r="G333" s="6" t="s">
        <v>35</v>
      </c>
      <c r="H333" s="6" t="s">
        <v>21</v>
      </c>
      <c r="I333" s="8">
        <v>0.4</v>
      </c>
      <c r="J333" s="9">
        <v>2000</v>
      </c>
      <c r="K333" s="10">
        <f t="shared" si="107"/>
        <v>800</v>
      </c>
      <c r="L333" s="10">
        <f t="shared" si="108"/>
        <v>320</v>
      </c>
      <c r="M333" s="11">
        <v>0.4</v>
      </c>
      <c r="O333" s="13"/>
      <c r="P333" s="1"/>
    </row>
    <row r="334" spans="2:16" x14ac:dyDescent="0.3">
      <c r="B334" s="6" t="s">
        <v>16</v>
      </c>
      <c r="C334" s="6">
        <v>1185732</v>
      </c>
      <c r="D334" s="7">
        <v>44391</v>
      </c>
      <c r="E334" s="6" t="s">
        <v>2</v>
      </c>
      <c r="F334" s="6" t="s">
        <v>34</v>
      </c>
      <c r="G334" s="6" t="s">
        <v>35</v>
      </c>
      <c r="H334" s="6" t="s">
        <v>22</v>
      </c>
      <c r="I334" s="8">
        <v>0.5</v>
      </c>
      <c r="J334" s="9">
        <v>2250</v>
      </c>
      <c r="K334" s="10">
        <f t="shared" si="107"/>
        <v>1125</v>
      </c>
      <c r="L334" s="10">
        <f t="shared" si="108"/>
        <v>393.75</v>
      </c>
      <c r="M334" s="11">
        <v>0.35</v>
      </c>
      <c r="O334" s="13"/>
      <c r="P334" s="1"/>
    </row>
    <row r="335" spans="2:16" x14ac:dyDescent="0.3">
      <c r="B335" s="6" t="s">
        <v>16</v>
      </c>
      <c r="C335" s="6">
        <v>1185732</v>
      </c>
      <c r="D335" s="7">
        <v>44391</v>
      </c>
      <c r="E335" s="6" t="s">
        <v>2</v>
      </c>
      <c r="F335" s="6" t="s">
        <v>34</v>
      </c>
      <c r="G335" s="6" t="s">
        <v>35</v>
      </c>
      <c r="H335" s="6" t="s">
        <v>23</v>
      </c>
      <c r="I335" s="8">
        <v>0.55000000000000004</v>
      </c>
      <c r="J335" s="9">
        <v>4000</v>
      </c>
      <c r="K335" s="10">
        <f t="shared" si="107"/>
        <v>2200</v>
      </c>
      <c r="L335" s="10">
        <f t="shared" si="108"/>
        <v>1100</v>
      </c>
      <c r="M335" s="11">
        <v>0.5</v>
      </c>
      <c r="O335" s="13"/>
      <c r="P335" s="1"/>
    </row>
    <row r="336" spans="2:16" x14ac:dyDescent="0.3">
      <c r="B336" s="6" t="s">
        <v>16</v>
      </c>
      <c r="C336" s="6">
        <v>1185732</v>
      </c>
      <c r="D336" s="7">
        <v>44423</v>
      </c>
      <c r="E336" s="6" t="s">
        <v>2</v>
      </c>
      <c r="F336" s="6" t="s">
        <v>34</v>
      </c>
      <c r="G336" s="6" t="s">
        <v>35</v>
      </c>
      <c r="H336" s="6" t="s">
        <v>18</v>
      </c>
      <c r="I336" s="8">
        <v>0.5</v>
      </c>
      <c r="J336" s="9">
        <v>5500</v>
      </c>
      <c r="K336" s="10">
        <f>I336*J336</f>
        <v>2750</v>
      </c>
      <c r="L336" s="10">
        <f>K336*M336</f>
        <v>1100</v>
      </c>
      <c r="M336" s="11">
        <v>0.4</v>
      </c>
      <c r="O336" s="13"/>
      <c r="P336" s="1"/>
    </row>
    <row r="337" spans="2:16" x14ac:dyDescent="0.3">
      <c r="B337" s="6" t="s">
        <v>16</v>
      </c>
      <c r="C337" s="6">
        <v>1185732</v>
      </c>
      <c r="D337" s="7">
        <v>44423</v>
      </c>
      <c r="E337" s="6" t="s">
        <v>2</v>
      </c>
      <c r="F337" s="6" t="s">
        <v>34</v>
      </c>
      <c r="G337" s="6" t="s">
        <v>35</v>
      </c>
      <c r="H337" s="6" t="s">
        <v>19</v>
      </c>
      <c r="I337" s="8">
        <v>0.45000000000000007</v>
      </c>
      <c r="J337" s="9">
        <v>3250</v>
      </c>
      <c r="K337" s="10">
        <f>I337*J337</f>
        <v>1462.5000000000002</v>
      </c>
      <c r="L337" s="10">
        <f>K337*M337</f>
        <v>511.87500000000006</v>
      </c>
      <c r="M337" s="11">
        <v>0.35</v>
      </c>
      <c r="O337" s="13"/>
      <c r="P337" s="1"/>
    </row>
    <row r="338" spans="2:16" x14ac:dyDescent="0.3">
      <c r="B338" s="6" t="s">
        <v>16</v>
      </c>
      <c r="C338" s="6">
        <v>1185732</v>
      </c>
      <c r="D338" s="7">
        <v>44423</v>
      </c>
      <c r="E338" s="6" t="s">
        <v>2</v>
      </c>
      <c r="F338" s="6" t="s">
        <v>34</v>
      </c>
      <c r="G338" s="6" t="s">
        <v>35</v>
      </c>
      <c r="H338" s="6" t="s">
        <v>20</v>
      </c>
      <c r="I338" s="8">
        <v>0.4</v>
      </c>
      <c r="J338" s="9">
        <v>2500</v>
      </c>
      <c r="K338" s="10">
        <f t="shared" ref="K338:K341" si="109">I338*J338</f>
        <v>1000</v>
      </c>
      <c r="L338" s="10">
        <f t="shared" ref="L338:L341" si="110">K338*M338</f>
        <v>350</v>
      </c>
      <c r="M338" s="11">
        <v>0.35</v>
      </c>
      <c r="O338" s="13"/>
      <c r="P338" s="1"/>
    </row>
    <row r="339" spans="2:16" x14ac:dyDescent="0.3">
      <c r="B339" s="6" t="s">
        <v>16</v>
      </c>
      <c r="C339" s="6">
        <v>1185732</v>
      </c>
      <c r="D339" s="7">
        <v>44423</v>
      </c>
      <c r="E339" s="6" t="s">
        <v>2</v>
      </c>
      <c r="F339" s="6" t="s">
        <v>34</v>
      </c>
      <c r="G339" s="6" t="s">
        <v>35</v>
      </c>
      <c r="H339" s="6" t="s">
        <v>21</v>
      </c>
      <c r="I339" s="8">
        <v>0.4</v>
      </c>
      <c r="J339" s="9">
        <v>2250</v>
      </c>
      <c r="K339" s="10">
        <f t="shared" si="109"/>
        <v>900</v>
      </c>
      <c r="L339" s="10">
        <f t="shared" si="110"/>
        <v>360</v>
      </c>
      <c r="M339" s="11">
        <v>0.4</v>
      </c>
      <c r="O339" s="13"/>
      <c r="P339" s="1"/>
    </row>
    <row r="340" spans="2:16" x14ac:dyDescent="0.3">
      <c r="B340" s="6" t="s">
        <v>16</v>
      </c>
      <c r="C340" s="6">
        <v>1185732</v>
      </c>
      <c r="D340" s="7">
        <v>44423</v>
      </c>
      <c r="E340" s="6" t="s">
        <v>2</v>
      </c>
      <c r="F340" s="6" t="s">
        <v>34</v>
      </c>
      <c r="G340" s="6" t="s">
        <v>35</v>
      </c>
      <c r="H340" s="6" t="s">
        <v>22</v>
      </c>
      <c r="I340" s="8">
        <v>0.5</v>
      </c>
      <c r="J340" s="9">
        <v>2000</v>
      </c>
      <c r="K340" s="10">
        <f t="shared" si="109"/>
        <v>1000</v>
      </c>
      <c r="L340" s="10">
        <f t="shared" si="110"/>
        <v>350</v>
      </c>
      <c r="M340" s="11">
        <v>0.35</v>
      </c>
      <c r="O340" s="13"/>
      <c r="P340" s="1"/>
    </row>
    <row r="341" spans="2:16" x14ac:dyDescent="0.3">
      <c r="B341" s="6" t="s">
        <v>16</v>
      </c>
      <c r="C341" s="6">
        <v>1185732</v>
      </c>
      <c r="D341" s="7">
        <v>44423</v>
      </c>
      <c r="E341" s="6" t="s">
        <v>2</v>
      </c>
      <c r="F341" s="6" t="s">
        <v>34</v>
      </c>
      <c r="G341" s="6" t="s">
        <v>35</v>
      </c>
      <c r="H341" s="6" t="s">
        <v>23</v>
      </c>
      <c r="I341" s="8">
        <v>0.55000000000000004</v>
      </c>
      <c r="J341" s="9">
        <v>3750</v>
      </c>
      <c r="K341" s="10">
        <f t="shared" si="109"/>
        <v>2062.5</v>
      </c>
      <c r="L341" s="10">
        <f t="shared" si="110"/>
        <v>1031.25</v>
      </c>
      <c r="M341" s="11">
        <v>0.5</v>
      </c>
      <c r="O341" s="13"/>
      <c r="P341" s="1"/>
    </row>
    <row r="342" spans="2:16" x14ac:dyDescent="0.3">
      <c r="B342" s="6" t="s">
        <v>16</v>
      </c>
      <c r="C342" s="6">
        <v>1185732</v>
      </c>
      <c r="D342" s="7">
        <v>44455</v>
      </c>
      <c r="E342" s="6" t="s">
        <v>2</v>
      </c>
      <c r="F342" s="6" t="s">
        <v>34</v>
      </c>
      <c r="G342" s="6" t="s">
        <v>35</v>
      </c>
      <c r="H342" s="6" t="s">
        <v>18</v>
      </c>
      <c r="I342" s="8">
        <v>0.5</v>
      </c>
      <c r="J342" s="9">
        <v>5000</v>
      </c>
      <c r="K342" s="10">
        <f>I342*J342</f>
        <v>2500</v>
      </c>
      <c r="L342" s="10">
        <f>K342*M342</f>
        <v>1000</v>
      </c>
      <c r="M342" s="11">
        <v>0.4</v>
      </c>
      <c r="O342" s="13"/>
      <c r="P342" s="1"/>
    </row>
    <row r="343" spans="2:16" x14ac:dyDescent="0.3">
      <c r="B343" s="6" t="s">
        <v>16</v>
      </c>
      <c r="C343" s="6">
        <v>1185732</v>
      </c>
      <c r="D343" s="7">
        <v>44455</v>
      </c>
      <c r="E343" s="6" t="s">
        <v>2</v>
      </c>
      <c r="F343" s="6" t="s">
        <v>34</v>
      </c>
      <c r="G343" s="6" t="s">
        <v>35</v>
      </c>
      <c r="H343" s="6" t="s">
        <v>19</v>
      </c>
      <c r="I343" s="8">
        <v>0.45000000000000007</v>
      </c>
      <c r="J343" s="9">
        <v>3000</v>
      </c>
      <c r="K343" s="10">
        <f>I343*J343</f>
        <v>1350.0000000000002</v>
      </c>
      <c r="L343" s="10">
        <f>K343*M343</f>
        <v>472.50000000000006</v>
      </c>
      <c r="M343" s="11">
        <v>0.35</v>
      </c>
      <c r="O343" s="13"/>
      <c r="P343" s="1"/>
    </row>
    <row r="344" spans="2:16" x14ac:dyDescent="0.3">
      <c r="B344" s="6" t="s">
        <v>16</v>
      </c>
      <c r="C344" s="6">
        <v>1185732</v>
      </c>
      <c r="D344" s="7">
        <v>44455</v>
      </c>
      <c r="E344" s="6" t="s">
        <v>2</v>
      </c>
      <c r="F344" s="6" t="s">
        <v>34</v>
      </c>
      <c r="G344" s="6" t="s">
        <v>35</v>
      </c>
      <c r="H344" s="6" t="s">
        <v>20</v>
      </c>
      <c r="I344" s="8">
        <v>0.4</v>
      </c>
      <c r="J344" s="9">
        <v>2000</v>
      </c>
      <c r="K344" s="10">
        <f t="shared" ref="K344:K347" si="111">I344*J344</f>
        <v>800</v>
      </c>
      <c r="L344" s="10">
        <f t="shared" ref="L344:L347" si="112">K344*M344</f>
        <v>280</v>
      </c>
      <c r="M344" s="11">
        <v>0.35</v>
      </c>
      <c r="O344" s="13"/>
      <c r="P344" s="1"/>
    </row>
    <row r="345" spans="2:16" x14ac:dyDescent="0.3">
      <c r="B345" s="6" t="s">
        <v>16</v>
      </c>
      <c r="C345" s="6">
        <v>1185732</v>
      </c>
      <c r="D345" s="7">
        <v>44455</v>
      </c>
      <c r="E345" s="6" t="s">
        <v>2</v>
      </c>
      <c r="F345" s="6" t="s">
        <v>34</v>
      </c>
      <c r="G345" s="6" t="s">
        <v>35</v>
      </c>
      <c r="H345" s="6" t="s">
        <v>21</v>
      </c>
      <c r="I345" s="8">
        <v>0.4</v>
      </c>
      <c r="J345" s="9">
        <v>1750</v>
      </c>
      <c r="K345" s="10">
        <f t="shared" si="111"/>
        <v>700</v>
      </c>
      <c r="L345" s="10">
        <f t="shared" si="112"/>
        <v>280</v>
      </c>
      <c r="M345" s="11">
        <v>0.4</v>
      </c>
      <c r="O345" s="13"/>
      <c r="P345" s="1"/>
    </row>
    <row r="346" spans="2:16" x14ac:dyDescent="0.3">
      <c r="B346" s="6" t="s">
        <v>16</v>
      </c>
      <c r="C346" s="6">
        <v>1185732</v>
      </c>
      <c r="D346" s="7">
        <v>44455</v>
      </c>
      <c r="E346" s="6" t="s">
        <v>2</v>
      </c>
      <c r="F346" s="6" t="s">
        <v>34</v>
      </c>
      <c r="G346" s="6" t="s">
        <v>35</v>
      </c>
      <c r="H346" s="6" t="s">
        <v>22</v>
      </c>
      <c r="I346" s="8">
        <v>0.5</v>
      </c>
      <c r="J346" s="9">
        <v>1750</v>
      </c>
      <c r="K346" s="10">
        <f t="shared" si="111"/>
        <v>875</v>
      </c>
      <c r="L346" s="10">
        <f t="shared" si="112"/>
        <v>306.25</v>
      </c>
      <c r="M346" s="11">
        <v>0.35</v>
      </c>
      <c r="O346" s="13"/>
      <c r="P346" s="1"/>
    </row>
    <row r="347" spans="2:16" x14ac:dyDescent="0.3">
      <c r="B347" s="6" t="s">
        <v>16</v>
      </c>
      <c r="C347" s="6">
        <v>1185732</v>
      </c>
      <c r="D347" s="7">
        <v>44455</v>
      </c>
      <c r="E347" s="6" t="s">
        <v>2</v>
      </c>
      <c r="F347" s="6" t="s">
        <v>34</v>
      </c>
      <c r="G347" s="6" t="s">
        <v>35</v>
      </c>
      <c r="H347" s="6" t="s">
        <v>23</v>
      </c>
      <c r="I347" s="8">
        <v>0.55000000000000004</v>
      </c>
      <c r="J347" s="9">
        <v>2500</v>
      </c>
      <c r="K347" s="10">
        <f t="shared" si="111"/>
        <v>1375</v>
      </c>
      <c r="L347" s="10">
        <f t="shared" si="112"/>
        <v>687.5</v>
      </c>
      <c r="M347" s="11">
        <v>0.5</v>
      </c>
      <c r="O347" s="13"/>
      <c r="P347" s="1"/>
    </row>
    <row r="348" spans="2:16" x14ac:dyDescent="0.3">
      <c r="B348" s="6" t="s">
        <v>16</v>
      </c>
      <c r="C348" s="6">
        <v>1185732</v>
      </c>
      <c r="D348" s="7">
        <v>44484</v>
      </c>
      <c r="E348" s="6" t="s">
        <v>2</v>
      </c>
      <c r="F348" s="6" t="s">
        <v>34</v>
      </c>
      <c r="G348" s="6" t="s">
        <v>35</v>
      </c>
      <c r="H348" s="6" t="s">
        <v>18</v>
      </c>
      <c r="I348" s="8">
        <v>0.6</v>
      </c>
      <c r="J348" s="9">
        <v>4250</v>
      </c>
      <c r="K348" s="10">
        <f>I348*J348</f>
        <v>2550</v>
      </c>
      <c r="L348" s="10">
        <f>K348*M348</f>
        <v>1020</v>
      </c>
      <c r="M348" s="11">
        <v>0.4</v>
      </c>
      <c r="O348" s="13"/>
      <c r="P348" s="1"/>
    </row>
    <row r="349" spans="2:16" x14ac:dyDescent="0.3">
      <c r="B349" s="6" t="s">
        <v>16</v>
      </c>
      <c r="C349" s="6">
        <v>1185732</v>
      </c>
      <c r="D349" s="7">
        <v>44484</v>
      </c>
      <c r="E349" s="6" t="s">
        <v>2</v>
      </c>
      <c r="F349" s="6" t="s">
        <v>34</v>
      </c>
      <c r="G349" s="6" t="s">
        <v>35</v>
      </c>
      <c r="H349" s="6" t="s">
        <v>19</v>
      </c>
      <c r="I349" s="8">
        <v>0.5</v>
      </c>
      <c r="J349" s="9">
        <v>2500</v>
      </c>
      <c r="K349" s="10">
        <f>I349*J349</f>
        <v>1250</v>
      </c>
      <c r="L349" s="10">
        <f>K349*M349</f>
        <v>437.5</v>
      </c>
      <c r="M349" s="11">
        <v>0.35</v>
      </c>
      <c r="O349" s="13"/>
      <c r="P349" s="1"/>
    </row>
    <row r="350" spans="2:16" x14ac:dyDescent="0.3">
      <c r="B350" s="6" t="s">
        <v>16</v>
      </c>
      <c r="C350" s="6">
        <v>1185732</v>
      </c>
      <c r="D350" s="7">
        <v>44484</v>
      </c>
      <c r="E350" s="6" t="s">
        <v>2</v>
      </c>
      <c r="F350" s="6" t="s">
        <v>34</v>
      </c>
      <c r="G350" s="6" t="s">
        <v>35</v>
      </c>
      <c r="H350" s="6" t="s">
        <v>20</v>
      </c>
      <c r="I350" s="8">
        <v>0.5</v>
      </c>
      <c r="J350" s="9">
        <v>1500</v>
      </c>
      <c r="K350" s="10">
        <f t="shared" ref="K350:K353" si="113">I350*J350</f>
        <v>750</v>
      </c>
      <c r="L350" s="10">
        <f t="shared" ref="L350:L353" si="114">K350*M350</f>
        <v>262.5</v>
      </c>
      <c r="M350" s="11">
        <v>0.35</v>
      </c>
      <c r="O350" s="13"/>
      <c r="P350" s="1"/>
    </row>
    <row r="351" spans="2:16" x14ac:dyDescent="0.3">
      <c r="B351" s="6" t="s">
        <v>16</v>
      </c>
      <c r="C351" s="6">
        <v>1185732</v>
      </c>
      <c r="D351" s="7">
        <v>44484</v>
      </c>
      <c r="E351" s="6" t="s">
        <v>2</v>
      </c>
      <c r="F351" s="6" t="s">
        <v>34</v>
      </c>
      <c r="G351" s="6" t="s">
        <v>35</v>
      </c>
      <c r="H351" s="6" t="s">
        <v>21</v>
      </c>
      <c r="I351" s="8">
        <v>0.5</v>
      </c>
      <c r="J351" s="9">
        <v>1250</v>
      </c>
      <c r="K351" s="10">
        <f t="shared" si="113"/>
        <v>625</v>
      </c>
      <c r="L351" s="10">
        <f t="shared" si="114"/>
        <v>250</v>
      </c>
      <c r="M351" s="11">
        <v>0.4</v>
      </c>
      <c r="O351" s="13"/>
      <c r="P351" s="1"/>
    </row>
    <row r="352" spans="2:16" x14ac:dyDescent="0.3">
      <c r="B352" s="6" t="s">
        <v>16</v>
      </c>
      <c r="C352" s="6">
        <v>1185732</v>
      </c>
      <c r="D352" s="7">
        <v>44484</v>
      </c>
      <c r="E352" s="6" t="s">
        <v>2</v>
      </c>
      <c r="F352" s="6" t="s">
        <v>34</v>
      </c>
      <c r="G352" s="6" t="s">
        <v>35</v>
      </c>
      <c r="H352" s="6" t="s">
        <v>22</v>
      </c>
      <c r="I352" s="8">
        <v>0.6</v>
      </c>
      <c r="J352" s="9">
        <v>1250</v>
      </c>
      <c r="K352" s="10">
        <f t="shared" si="113"/>
        <v>750</v>
      </c>
      <c r="L352" s="10">
        <f t="shared" si="114"/>
        <v>262.5</v>
      </c>
      <c r="M352" s="11">
        <v>0.35</v>
      </c>
      <c r="O352" s="13"/>
      <c r="P352" s="1"/>
    </row>
    <row r="353" spans="2:16" x14ac:dyDescent="0.3">
      <c r="B353" s="6" t="s">
        <v>16</v>
      </c>
      <c r="C353" s="6">
        <v>1185732</v>
      </c>
      <c r="D353" s="7">
        <v>44484</v>
      </c>
      <c r="E353" s="6" t="s">
        <v>2</v>
      </c>
      <c r="F353" s="6" t="s">
        <v>34</v>
      </c>
      <c r="G353" s="6" t="s">
        <v>35</v>
      </c>
      <c r="H353" s="6" t="s">
        <v>23</v>
      </c>
      <c r="I353" s="8">
        <v>0.64999999999999991</v>
      </c>
      <c r="J353" s="9">
        <v>2500</v>
      </c>
      <c r="K353" s="10">
        <f t="shared" si="113"/>
        <v>1624.9999999999998</v>
      </c>
      <c r="L353" s="10">
        <f t="shared" si="114"/>
        <v>812.49999999999989</v>
      </c>
      <c r="M353" s="11">
        <v>0.5</v>
      </c>
      <c r="O353" s="13"/>
      <c r="P353" s="1"/>
    </row>
    <row r="354" spans="2:16" x14ac:dyDescent="0.3">
      <c r="B354" s="6" t="s">
        <v>16</v>
      </c>
      <c r="C354" s="6">
        <v>1185732</v>
      </c>
      <c r="D354" s="7">
        <v>44515</v>
      </c>
      <c r="E354" s="6" t="s">
        <v>2</v>
      </c>
      <c r="F354" s="6" t="s">
        <v>34</v>
      </c>
      <c r="G354" s="6" t="s">
        <v>35</v>
      </c>
      <c r="H354" s="6" t="s">
        <v>18</v>
      </c>
      <c r="I354" s="8">
        <v>0.6</v>
      </c>
      <c r="J354" s="9">
        <v>4000</v>
      </c>
      <c r="K354" s="10">
        <f>I354*J354</f>
        <v>2400</v>
      </c>
      <c r="L354" s="10">
        <f>K354*M354</f>
        <v>960</v>
      </c>
      <c r="M354" s="11">
        <v>0.4</v>
      </c>
      <c r="O354" s="13"/>
      <c r="P354" s="1"/>
    </row>
    <row r="355" spans="2:16" x14ac:dyDescent="0.3">
      <c r="B355" s="6" t="s">
        <v>16</v>
      </c>
      <c r="C355" s="6">
        <v>1185732</v>
      </c>
      <c r="D355" s="7">
        <v>44515</v>
      </c>
      <c r="E355" s="6" t="s">
        <v>2</v>
      </c>
      <c r="F355" s="6" t="s">
        <v>34</v>
      </c>
      <c r="G355" s="6" t="s">
        <v>35</v>
      </c>
      <c r="H355" s="6" t="s">
        <v>19</v>
      </c>
      <c r="I355" s="8">
        <v>0.5</v>
      </c>
      <c r="J355" s="9">
        <v>2500</v>
      </c>
      <c r="K355" s="10">
        <f>I355*J355</f>
        <v>1250</v>
      </c>
      <c r="L355" s="10">
        <f>K355*M355</f>
        <v>437.5</v>
      </c>
      <c r="M355" s="11">
        <v>0.35</v>
      </c>
      <c r="O355" s="13"/>
      <c r="P355" s="1"/>
    </row>
    <row r="356" spans="2:16" x14ac:dyDescent="0.3">
      <c r="B356" s="6" t="s">
        <v>16</v>
      </c>
      <c r="C356" s="6">
        <v>1185732</v>
      </c>
      <c r="D356" s="7">
        <v>44515</v>
      </c>
      <c r="E356" s="6" t="s">
        <v>2</v>
      </c>
      <c r="F356" s="6" t="s">
        <v>34</v>
      </c>
      <c r="G356" s="6" t="s">
        <v>35</v>
      </c>
      <c r="H356" s="6" t="s">
        <v>20</v>
      </c>
      <c r="I356" s="8">
        <v>0.5</v>
      </c>
      <c r="J356" s="9">
        <v>1950</v>
      </c>
      <c r="K356" s="10">
        <f t="shared" ref="K356:K359" si="115">I356*J356</f>
        <v>975</v>
      </c>
      <c r="L356" s="10">
        <f t="shared" ref="L356:L359" si="116">K356*M356</f>
        <v>341.25</v>
      </c>
      <c r="M356" s="11">
        <v>0.35</v>
      </c>
      <c r="O356" s="13"/>
      <c r="P356" s="1"/>
    </row>
    <row r="357" spans="2:16" x14ac:dyDescent="0.3">
      <c r="B357" s="6" t="s">
        <v>16</v>
      </c>
      <c r="C357" s="6">
        <v>1185732</v>
      </c>
      <c r="D357" s="7">
        <v>44515</v>
      </c>
      <c r="E357" s="6" t="s">
        <v>2</v>
      </c>
      <c r="F357" s="6" t="s">
        <v>34</v>
      </c>
      <c r="G357" s="6" t="s">
        <v>35</v>
      </c>
      <c r="H357" s="6" t="s">
        <v>21</v>
      </c>
      <c r="I357" s="8">
        <v>0.5</v>
      </c>
      <c r="J357" s="9">
        <v>1750</v>
      </c>
      <c r="K357" s="10">
        <f t="shared" si="115"/>
        <v>875</v>
      </c>
      <c r="L357" s="10">
        <f t="shared" si="116"/>
        <v>350</v>
      </c>
      <c r="M357" s="11">
        <v>0.4</v>
      </c>
      <c r="O357" s="13"/>
      <c r="P357" s="1"/>
    </row>
    <row r="358" spans="2:16" x14ac:dyDescent="0.3">
      <c r="B358" s="6" t="s">
        <v>16</v>
      </c>
      <c r="C358" s="6">
        <v>1185732</v>
      </c>
      <c r="D358" s="7">
        <v>44515</v>
      </c>
      <c r="E358" s="6" t="s">
        <v>2</v>
      </c>
      <c r="F358" s="6" t="s">
        <v>34</v>
      </c>
      <c r="G358" s="6" t="s">
        <v>35</v>
      </c>
      <c r="H358" s="6" t="s">
        <v>22</v>
      </c>
      <c r="I358" s="8">
        <v>0.6</v>
      </c>
      <c r="J358" s="9">
        <v>1500</v>
      </c>
      <c r="K358" s="10">
        <f t="shared" si="115"/>
        <v>900</v>
      </c>
      <c r="L358" s="10">
        <f t="shared" si="116"/>
        <v>315</v>
      </c>
      <c r="M358" s="11">
        <v>0.35</v>
      </c>
      <c r="O358" s="13"/>
      <c r="P358" s="1"/>
    </row>
    <row r="359" spans="2:16" x14ac:dyDescent="0.3">
      <c r="B359" s="6" t="s">
        <v>16</v>
      </c>
      <c r="C359" s="6">
        <v>1185732</v>
      </c>
      <c r="D359" s="7">
        <v>44515</v>
      </c>
      <c r="E359" s="6" t="s">
        <v>2</v>
      </c>
      <c r="F359" s="6" t="s">
        <v>34</v>
      </c>
      <c r="G359" s="6" t="s">
        <v>35</v>
      </c>
      <c r="H359" s="6" t="s">
        <v>23</v>
      </c>
      <c r="I359" s="8">
        <v>0.64999999999999991</v>
      </c>
      <c r="J359" s="9">
        <v>2500</v>
      </c>
      <c r="K359" s="10">
        <f t="shared" si="115"/>
        <v>1624.9999999999998</v>
      </c>
      <c r="L359" s="10">
        <f t="shared" si="116"/>
        <v>812.49999999999989</v>
      </c>
      <c r="M359" s="11">
        <v>0.5</v>
      </c>
      <c r="O359" s="13"/>
      <c r="P359" s="1"/>
    </row>
    <row r="360" spans="2:16" x14ac:dyDescent="0.3">
      <c r="B360" s="6" t="s">
        <v>16</v>
      </c>
      <c r="C360" s="6">
        <v>1185732</v>
      </c>
      <c r="D360" s="7">
        <v>44544</v>
      </c>
      <c r="E360" s="6" t="s">
        <v>2</v>
      </c>
      <c r="F360" s="6" t="s">
        <v>34</v>
      </c>
      <c r="G360" s="6" t="s">
        <v>35</v>
      </c>
      <c r="H360" s="6" t="s">
        <v>18</v>
      </c>
      <c r="I360" s="8">
        <v>0.6</v>
      </c>
      <c r="J360" s="9">
        <v>5000</v>
      </c>
      <c r="K360" s="10">
        <f>I360*J360</f>
        <v>3000</v>
      </c>
      <c r="L360" s="10">
        <f>K360*M360</f>
        <v>1200</v>
      </c>
      <c r="M360" s="11">
        <v>0.4</v>
      </c>
      <c r="O360" s="13"/>
      <c r="P360" s="1"/>
    </row>
    <row r="361" spans="2:16" x14ac:dyDescent="0.3">
      <c r="B361" s="6" t="s">
        <v>16</v>
      </c>
      <c r="C361" s="6">
        <v>1185732</v>
      </c>
      <c r="D361" s="7">
        <v>44544</v>
      </c>
      <c r="E361" s="6" t="s">
        <v>2</v>
      </c>
      <c r="F361" s="6" t="s">
        <v>34</v>
      </c>
      <c r="G361" s="6" t="s">
        <v>35</v>
      </c>
      <c r="H361" s="6" t="s">
        <v>19</v>
      </c>
      <c r="I361" s="8">
        <v>0.5</v>
      </c>
      <c r="J361" s="9">
        <v>3000</v>
      </c>
      <c r="K361" s="10">
        <f>I361*J361</f>
        <v>1500</v>
      </c>
      <c r="L361" s="10">
        <f>K361*M361</f>
        <v>525</v>
      </c>
      <c r="M361" s="11">
        <v>0.35</v>
      </c>
      <c r="O361" s="13"/>
      <c r="P361" s="1"/>
    </row>
    <row r="362" spans="2:16" x14ac:dyDescent="0.3">
      <c r="B362" s="6" t="s">
        <v>16</v>
      </c>
      <c r="C362" s="6">
        <v>1185732</v>
      </c>
      <c r="D362" s="7">
        <v>44544</v>
      </c>
      <c r="E362" s="6" t="s">
        <v>2</v>
      </c>
      <c r="F362" s="6" t="s">
        <v>34</v>
      </c>
      <c r="G362" s="6" t="s">
        <v>35</v>
      </c>
      <c r="H362" s="6" t="s">
        <v>20</v>
      </c>
      <c r="I362" s="8">
        <v>0.5</v>
      </c>
      <c r="J362" s="9">
        <v>2500</v>
      </c>
      <c r="K362" s="10">
        <f t="shared" ref="K362:K365" si="117">I362*J362</f>
        <v>1250</v>
      </c>
      <c r="L362" s="10">
        <f t="shared" ref="L362:L365" si="118">K362*M362</f>
        <v>437.5</v>
      </c>
      <c r="M362" s="11">
        <v>0.35</v>
      </c>
      <c r="O362" s="13"/>
      <c r="P362" s="1"/>
    </row>
    <row r="363" spans="2:16" x14ac:dyDescent="0.3">
      <c r="B363" s="6" t="s">
        <v>16</v>
      </c>
      <c r="C363" s="6">
        <v>1185732</v>
      </c>
      <c r="D363" s="7">
        <v>44544</v>
      </c>
      <c r="E363" s="6" t="s">
        <v>2</v>
      </c>
      <c r="F363" s="6" t="s">
        <v>34</v>
      </c>
      <c r="G363" s="6" t="s">
        <v>35</v>
      </c>
      <c r="H363" s="6" t="s">
        <v>21</v>
      </c>
      <c r="I363" s="8">
        <v>0.5</v>
      </c>
      <c r="J363" s="9">
        <v>2000</v>
      </c>
      <c r="K363" s="10">
        <f t="shared" si="117"/>
        <v>1000</v>
      </c>
      <c r="L363" s="10">
        <f t="shared" si="118"/>
        <v>400</v>
      </c>
      <c r="M363" s="11">
        <v>0.4</v>
      </c>
      <c r="O363" s="13"/>
      <c r="P363" s="1"/>
    </row>
    <row r="364" spans="2:16" x14ac:dyDescent="0.3">
      <c r="B364" s="6" t="s">
        <v>16</v>
      </c>
      <c r="C364" s="6">
        <v>1185732</v>
      </c>
      <c r="D364" s="7">
        <v>44544</v>
      </c>
      <c r="E364" s="6" t="s">
        <v>2</v>
      </c>
      <c r="F364" s="6" t="s">
        <v>34</v>
      </c>
      <c r="G364" s="6" t="s">
        <v>35</v>
      </c>
      <c r="H364" s="6" t="s">
        <v>22</v>
      </c>
      <c r="I364" s="8">
        <v>0.6</v>
      </c>
      <c r="J364" s="9">
        <v>2000</v>
      </c>
      <c r="K364" s="10">
        <f t="shared" si="117"/>
        <v>1200</v>
      </c>
      <c r="L364" s="10">
        <f t="shared" si="118"/>
        <v>420</v>
      </c>
      <c r="M364" s="11">
        <v>0.35</v>
      </c>
      <c r="O364" s="13"/>
      <c r="P364" s="1"/>
    </row>
    <row r="365" spans="2:16" x14ac:dyDescent="0.3">
      <c r="B365" s="6" t="s">
        <v>16</v>
      </c>
      <c r="C365" s="6">
        <v>1185732</v>
      </c>
      <c r="D365" s="7">
        <v>44544</v>
      </c>
      <c r="E365" s="6" t="s">
        <v>2</v>
      </c>
      <c r="F365" s="6" t="s">
        <v>34</v>
      </c>
      <c r="G365" s="6" t="s">
        <v>35</v>
      </c>
      <c r="H365" s="6" t="s">
        <v>23</v>
      </c>
      <c r="I365" s="8">
        <v>0.64999999999999991</v>
      </c>
      <c r="J365" s="9">
        <v>3000</v>
      </c>
      <c r="K365" s="10">
        <f t="shared" si="117"/>
        <v>1949.9999999999998</v>
      </c>
      <c r="L365" s="10">
        <f t="shared" si="118"/>
        <v>974.99999999999989</v>
      </c>
      <c r="M365" s="11">
        <v>0.5</v>
      </c>
      <c r="O365" s="13"/>
      <c r="P365" s="1"/>
    </row>
    <row r="366" spans="2:16" x14ac:dyDescent="0.3">
      <c r="B366" s="6" t="s">
        <v>24</v>
      </c>
      <c r="C366" s="6">
        <v>1197831</v>
      </c>
      <c r="D366" s="7">
        <v>44198</v>
      </c>
      <c r="E366" s="6" t="s">
        <v>25</v>
      </c>
      <c r="F366" s="6" t="s">
        <v>26</v>
      </c>
      <c r="G366" s="6" t="s">
        <v>36</v>
      </c>
      <c r="H366" s="6" t="s">
        <v>18</v>
      </c>
      <c r="I366" s="8">
        <v>0.2</v>
      </c>
      <c r="J366" s="9">
        <v>7250</v>
      </c>
      <c r="K366" s="10">
        <f>I366*J366</f>
        <v>1450</v>
      </c>
      <c r="L366" s="10">
        <f>K366*M366</f>
        <v>435</v>
      </c>
      <c r="M366" s="11">
        <v>0.3</v>
      </c>
      <c r="O366" s="12"/>
      <c r="P366" s="1"/>
    </row>
    <row r="367" spans="2:16" x14ac:dyDescent="0.3">
      <c r="B367" s="6" t="s">
        <v>24</v>
      </c>
      <c r="C367" s="6">
        <v>1197831</v>
      </c>
      <c r="D367" s="7">
        <v>44198</v>
      </c>
      <c r="E367" s="6" t="s">
        <v>25</v>
      </c>
      <c r="F367" s="6" t="s">
        <v>26</v>
      </c>
      <c r="G367" s="6" t="s">
        <v>36</v>
      </c>
      <c r="H367" s="6" t="s">
        <v>19</v>
      </c>
      <c r="I367" s="8">
        <v>0.3</v>
      </c>
      <c r="J367" s="9">
        <v>7250</v>
      </c>
      <c r="K367" s="10">
        <f>I367*J367</f>
        <v>2175</v>
      </c>
      <c r="L367" s="10">
        <f>K367*M367</f>
        <v>652.5</v>
      </c>
      <c r="M367" s="11">
        <v>0.3</v>
      </c>
      <c r="O367" s="12"/>
      <c r="P367" s="1"/>
    </row>
    <row r="368" spans="2:16" x14ac:dyDescent="0.3">
      <c r="B368" s="6" t="s">
        <v>24</v>
      </c>
      <c r="C368" s="6">
        <v>1197831</v>
      </c>
      <c r="D368" s="7">
        <v>44198</v>
      </c>
      <c r="E368" s="6" t="s">
        <v>25</v>
      </c>
      <c r="F368" s="6" t="s">
        <v>26</v>
      </c>
      <c r="G368" s="6" t="s">
        <v>36</v>
      </c>
      <c r="H368" s="6" t="s">
        <v>20</v>
      </c>
      <c r="I368" s="8">
        <v>0.3</v>
      </c>
      <c r="J368" s="9">
        <v>5250</v>
      </c>
      <c r="K368" s="10">
        <f t="shared" ref="K368:K371" si="119">I368*J368</f>
        <v>1575</v>
      </c>
      <c r="L368" s="10">
        <f t="shared" ref="L368:L371" si="120">K368*M368</f>
        <v>472.5</v>
      </c>
      <c r="M368" s="11">
        <v>0.3</v>
      </c>
      <c r="O368" s="12"/>
      <c r="P368" s="1"/>
    </row>
    <row r="369" spans="2:16" x14ac:dyDescent="0.3">
      <c r="B369" s="6" t="s">
        <v>24</v>
      </c>
      <c r="C369" s="6">
        <v>1197831</v>
      </c>
      <c r="D369" s="7">
        <v>44198</v>
      </c>
      <c r="E369" s="6" t="s">
        <v>25</v>
      </c>
      <c r="F369" s="6" t="s">
        <v>26</v>
      </c>
      <c r="G369" s="6" t="s">
        <v>36</v>
      </c>
      <c r="H369" s="6" t="s">
        <v>21</v>
      </c>
      <c r="I369" s="8">
        <v>0.35</v>
      </c>
      <c r="J369" s="9">
        <v>5250</v>
      </c>
      <c r="K369" s="10">
        <f t="shared" si="119"/>
        <v>1837.4999999999998</v>
      </c>
      <c r="L369" s="10">
        <f t="shared" si="120"/>
        <v>735</v>
      </c>
      <c r="M369" s="11">
        <v>0.4</v>
      </c>
      <c r="O369" s="12"/>
      <c r="P369" s="1"/>
    </row>
    <row r="370" spans="2:16" x14ac:dyDescent="0.3">
      <c r="B370" s="6" t="s">
        <v>24</v>
      </c>
      <c r="C370" s="6">
        <v>1197831</v>
      </c>
      <c r="D370" s="7">
        <v>44198</v>
      </c>
      <c r="E370" s="6" t="s">
        <v>25</v>
      </c>
      <c r="F370" s="6" t="s">
        <v>26</v>
      </c>
      <c r="G370" s="6" t="s">
        <v>36</v>
      </c>
      <c r="H370" s="6" t="s">
        <v>22</v>
      </c>
      <c r="I370" s="8">
        <v>0.4</v>
      </c>
      <c r="J370" s="9">
        <v>3750</v>
      </c>
      <c r="K370" s="10">
        <f t="shared" si="119"/>
        <v>1500</v>
      </c>
      <c r="L370" s="10">
        <f t="shared" si="120"/>
        <v>375</v>
      </c>
      <c r="M370" s="11">
        <v>0.25</v>
      </c>
      <c r="O370" s="12"/>
      <c r="P370" s="1"/>
    </row>
    <row r="371" spans="2:16" x14ac:dyDescent="0.3">
      <c r="B371" s="6" t="s">
        <v>24</v>
      </c>
      <c r="C371" s="6">
        <v>1197831</v>
      </c>
      <c r="D371" s="7">
        <v>44198</v>
      </c>
      <c r="E371" s="6" t="s">
        <v>25</v>
      </c>
      <c r="F371" s="6" t="s">
        <v>26</v>
      </c>
      <c r="G371" s="6" t="s">
        <v>36</v>
      </c>
      <c r="H371" s="6" t="s">
        <v>23</v>
      </c>
      <c r="I371" s="8">
        <v>0.35</v>
      </c>
      <c r="J371" s="9">
        <v>5250</v>
      </c>
      <c r="K371" s="10">
        <f t="shared" si="119"/>
        <v>1837.4999999999998</v>
      </c>
      <c r="L371" s="10">
        <f t="shared" si="120"/>
        <v>826.87499999999989</v>
      </c>
      <c r="M371" s="11">
        <v>0.45</v>
      </c>
      <c r="O371" s="12"/>
      <c r="P371" s="1"/>
    </row>
    <row r="372" spans="2:16" x14ac:dyDescent="0.3">
      <c r="B372" s="6" t="s">
        <v>24</v>
      </c>
      <c r="C372" s="6">
        <v>1197831</v>
      </c>
      <c r="D372" s="7">
        <v>44228</v>
      </c>
      <c r="E372" s="6" t="s">
        <v>25</v>
      </c>
      <c r="F372" s="6" t="s">
        <v>26</v>
      </c>
      <c r="G372" s="6" t="s">
        <v>36</v>
      </c>
      <c r="H372" s="6" t="s">
        <v>18</v>
      </c>
      <c r="I372" s="8">
        <v>0.25</v>
      </c>
      <c r="J372" s="9">
        <v>6750</v>
      </c>
      <c r="K372" s="10">
        <f>I372*J372</f>
        <v>1687.5</v>
      </c>
      <c r="L372" s="10">
        <f>K372*M372</f>
        <v>506.25</v>
      </c>
      <c r="M372" s="11">
        <v>0.3</v>
      </c>
      <c r="O372" s="12"/>
      <c r="P372" s="1"/>
    </row>
    <row r="373" spans="2:16" x14ac:dyDescent="0.3">
      <c r="B373" s="6" t="s">
        <v>24</v>
      </c>
      <c r="C373" s="6">
        <v>1197831</v>
      </c>
      <c r="D373" s="7">
        <v>44228</v>
      </c>
      <c r="E373" s="6" t="s">
        <v>25</v>
      </c>
      <c r="F373" s="6" t="s">
        <v>26</v>
      </c>
      <c r="G373" s="6" t="s">
        <v>36</v>
      </c>
      <c r="H373" s="6" t="s">
        <v>19</v>
      </c>
      <c r="I373" s="8">
        <v>0.35</v>
      </c>
      <c r="J373" s="9">
        <v>6500</v>
      </c>
      <c r="K373" s="10">
        <f>I373*J373</f>
        <v>2275</v>
      </c>
      <c r="L373" s="10">
        <f>K373*M373</f>
        <v>682.5</v>
      </c>
      <c r="M373" s="11">
        <v>0.3</v>
      </c>
      <c r="O373" s="12"/>
      <c r="P373" s="1"/>
    </row>
    <row r="374" spans="2:16" x14ac:dyDescent="0.3">
      <c r="B374" s="6" t="s">
        <v>24</v>
      </c>
      <c r="C374" s="6">
        <v>1197831</v>
      </c>
      <c r="D374" s="7">
        <v>44228</v>
      </c>
      <c r="E374" s="6" t="s">
        <v>25</v>
      </c>
      <c r="F374" s="6" t="s">
        <v>26</v>
      </c>
      <c r="G374" s="6" t="s">
        <v>36</v>
      </c>
      <c r="H374" s="6" t="s">
        <v>20</v>
      </c>
      <c r="I374" s="8">
        <v>0.35</v>
      </c>
      <c r="J374" s="9">
        <v>4750</v>
      </c>
      <c r="K374" s="10">
        <f t="shared" ref="K374:K377" si="121">I374*J374</f>
        <v>1662.5</v>
      </c>
      <c r="L374" s="10">
        <f t="shared" ref="L374:L377" si="122">K374*M374</f>
        <v>498.75</v>
      </c>
      <c r="M374" s="11">
        <v>0.3</v>
      </c>
      <c r="O374" s="12"/>
      <c r="P374" s="1"/>
    </row>
    <row r="375" spans="2:16" x14ac:dyDescent="0.3">
      <c r="B375" s="6" t="s">
        <v>24</v>
      </c>
      <c r="C375" s="6">
        <v>1197831</v>
      </c>
      <c r="D375" s="7">
        <v>44228</v>
      </c>
      <c r="E375" s="6" t="s">
        <v>25</v>
      </c>
      <c r="F375" s="6" t="s">
        <v>26</v>
      </c>
      <c r="G375" s="6" t="s">
        <v>36</v>
      </c>
      <c r="H375" s="6" t="s">
        <v>21</v>
      </c>
      <c r="I375" s="8">
        <v>0.35</v>
      </c>
      <c r="J375" s="9">
        <v>4250</v>
      </c>
      <c r="K375" s="10">
        <f t="shared" si="121"/>
        <v>1487.5</v>
      </c>
      <c r="L375" s="10">
        <f t="shared" si="122"/>
        <v>595</v>
      </c>
      <c r="M375" s="11">
        <v>0.4</v>
      </c>
      <c r="O375" s="12"/>
      <c r="P375" s="1"/>
    </row>
    <row r="376" spans="2:16" x14ac:dyDescent="0.3">
      <c r="B376" s="6" t="s">
        <v>24</v>
      </c>
      <c r="C376" s="6">
        <v>1197831</v>
      </c>
      <c r="D376" s="7">
        <v>44228</v>
      </c>
      <c r="E376" s="6" t="s">
        <v>25</v>
      </c>
      <c r="F376" s="6" t="s">
        <v>26</v>
      </c>
      <c r="G376" s="6" t="s">
        <v>36</v>
      </c>
      <c r="H376" s="6" t="s">
        <v>22</v>
      </c>
      <c r="I376" s="8">
        <v>0.4</v>
      </c>
      <c r="J376" s="9">
        <v>3000</v>
      </c>
      <c r="K376" s="10">
        <f t="shared" si="121"/>
        <v>1200</v>
      </c>
      <c r="L376" s="10">
        <f t="shared" si="122"/>
        <v>300</v>
      </c>
      <c r="M376" s="11">
        <v>0.25</v>
      </c>
      <c r="O376" s="12"/>
      <c r="P376" s="1"/>
    </row>
    <row r="377" spans="2:16" x14ac:dyDescent="0.3">
      <c r="B377" s="6" t="s">
        <v>24</v>
      </c>
      <c r="C377" s="6">
        <v>1197831</v>
      </c>
      <c r="D377" s="7">
        <v>44228</v>
      </c>
      <c r="E377" s="6" t="s">
        <v>25</v>
      </c>
      <c r="F377" s="6" t="s">
        <v>26</v>
      </c>
      <c r="G377" s="6" t="s">
        <v>36</v>
      </c>
      <c r="H377" s="6" t="s">
        <v>23</v>
      </c>
      <c r="I377" s="8">
        <v>0.35</v>
      </c>
      <c r="J377" s="9">
        <v>5000</v>
      </c>
      <c r="K377" s="10">
        <f t="shared" si="121"/>
        <v>1750</v>
      </c>
      <c r="L377" s="10">
        <f t="shared" si="122"/>
        <v>787.5</v>
      </c>
      <c r="M377" s="11">
        <v>0.45</v>
      </c>
      <c r="O377" s="12"/>
      <c r="P377" s="1"/>
    </row>
    <row r="378" spans="2:16" x14ac:dyDescent="0.3">
      <c r="B378" s="6" t="s">
        <v>24</v>
      </c>
      <c r="C378" s="6">
        <v>1197831</v>
      </c>
      <c r="D378" s="7">
        <v>44258</v>
      </c>
      <c r="E378" s="6" t="s">
        <v>25</v>
      </c>
      <c r="F378" s="6" t="s">
        <v>26</v>
      </c>
      <c r="G378" s="6" t="s">
        <v>36</v>
      </c>
      <c r="H378" s="6" t="s">
        <v>18</v>
      </c>
      <c r="I378" s="8">
        <v>0.3</v>
      </c>
      <c r="J378" s="9">
        <v>6750</v>
      </c>
      <c r="K378" s="10">
        <f>I378*J378</f>
        <v>2025</v>
      </c>
      <c r="L378" s="10">
        <f>K378*M378</f>
        <v>708.75</v>
      </c>
      <c r="M378" s="11">
        <v>0.35</v>
      </c>
      <c r="O378" s="12"/>
      <c r="P378" s="1"/>
    </row>
    <row r="379" spans="2:16" x14ac:dyDescent="0.3">
      <c r="B379" s="6" t="s">
        <v>24</v>
      </c>
      <c r="C379" s="6">
        <v>1197831</v>
      </c>
      <c r="D379" s="7">
        <v>44258</v>
      </c>
      <c r="E379" s="6" t="s">
        <v>25</v>
      </c>
      <c r="F379" s="6" t="s">
        <v>26</v>
      </c>
      <c r="G379" s="6" t="s">
        <v>36</v>
      </c>
      <c r="H379" s="6" t="s">
        <v>19</v>
      </c>
      <c r="I379" s="8">
        <v>0.4</v>
      </c>
      <c r="J379" s="9">
        <v>6750</v>
      </c>
      <c r="K379" s="10">
        <f>I379*J379</f>
        <v>2700</v>
      </c>
      <c r="L379" s="10">
        <f>K379*M379</f>
        <v>944.99999999999989</v>
      </c>
      <c r="M379" s="11">
        <v>0.35</v>
      </c>
      <c r="O379" s="12"/>
      <c r="P379" s="1"/>
    </row>
    <row r="380" spans="2:16" x14ac:dyDescent="0.3">
      <c r="B380" s="6" t="s">
        <v>24</v>
      </c>
      <c r="C380" s="6">
        <v>1197831</v>
      </c>
      <c r="D380" s="7">
        <v>44258</v>
      </c>
      <c r="E380" s="6" t="s">
        <v>25</v>
      </c>
      <c r="F380" s="6" t="s">
        <v>26</v>
      </c>
      <c r="G380" s="6" t="s">
        <v>36</v>
      </c>
      <c r="H380" s="6" t="s">
        <v>20</v>
      </c>
      <c r="I380" s="8">
        <v>0.3</v>
      </c>
      <c r="J380" s="9">
        <v>5000</v>
      </c>
      <c r="K380" s="10">
        <f t="shared" ref="K380:K383" si="123">I380*J380</f>
        <v>1500</v>
      </c>
      <c r="L380" s="10">
        <f t="shared" ref="L380:L383" si="124">K380*M380</f>
        <v>525</v>
      </c>
      <c r="M380" s="11">
        <v>0.35</v>
      </c>
      <c r="O380" s="12"/>
      <c r="P380" s="1"/>
    </row>
    <row r="381" spans="2:16" x14ac:dyDescent="0.3">
      <c r="B381" s="6" t="s">
        <v>24</v>
      </c>
      <c r="C381" s="6">
        <v>1197831</v>
      </c>
      <c r="D381" s="7">
        <v>44258</v>
      </c>
      <c r="E381" s="6" t="s">
        <v>25</v>
      </c>
      <c r="F381" s="6" t="s">
        <v>26</v>
      </c>
      <c r="G381" s="6" t="s">
        <v>36</v>
      </c>
      <c r="H381" s="6" t="s">
        <v>21</v>
      </c>
      <c r="I381" s="8">
        <v>0.35000000000000003</v>
      </c>
      <c r="J381" s="9">
        <v>4000</v>
      </c>
      <c r="K381" s="10">
        <f t="shared" si="123"/>
        <v>1400.0000000000002</v>
      </c>
      <c r="L381" s="10">
        <f t="shared" si="124"/>
        <v>630.00000000000011</v>
      </c>
      <c r="M381" s="11">
        <v>0.45</v>
      </c>
      <c r="O381" s="12"/>
      <c r="P381" s="1"/>
    </row>
    <row r="382" spans="2:16" x14ac:dyDescent="0.3">
      <c r="B382" s="6" t="s">
        <v>24</v>
      </c>
      <c r="C382" s="6">
        <v>1197831</v>
      </c>
      <c r="D382" s="7">
        <v>44258</v>
      </c>
      <c r="E382" s="6" t="s">
        <v>25</v>
      </c>
      <c r="F382" s="6" t="s">
        <v>26</v>
      </c>
      <c r="G382" s="6" t="s">
        <v>36</v>
      </c>
      <c r="H382" s="6" t="s">
        <v>22</v>
      </c>
      <c r="I382" s="8">
        <v>0.4</v>
      </c>
      <c r="J382" s="9">
        <v>3000</v>
      </c>
      <c r="K382" s="10">
        <f t="shared" si="123"/>
        <v>1200</v>
      </c>
      <c r="L382" s="10">
        <f t="shared" si="124"/>
        <v>360</v>
      </c>
      <c r="M382" s="11">
        <v>0.3</v>
      </c>
      <c r="O382" s="12"/>
      <c r="P382" s="1"/>
    </row>
    <row r="383" spans="2:16" x14ac:dyDescent="0.3">
      <c r="B383" s="6" t="s">
        <v>24</v>
      </c>
      <c r="C383" s="6">
        <v>1197831</v>
      </c>
      <c r="D383" s="7">
        <v>44258</v>
      </c>
      <c r="E383" s="6" t="s">
        <v>25</v>
      </c>
      <c r="F383" s="6" t="s">
        <v>26</v>
      </c>
      <c r="G383" s="6" t="s">
        <v>36</v>
      </c>
      <c r="H383" s="6" t="s">
        <v>23</v>
      </c>
      <c r="I383" s="8">
        <v>0.35000000000000003</v>
      </c>
      <c r="J383" s="9">
        <v>4500</v>
      </c>
      <c r="K383" s="10">
        <f t="shared" si="123"/>
        <v>1575.0000000000002</v>
      </c>
      <c r="L383" s="10">
        <f t="shared" si="124"/>
        <v>787.50000000000011</v>
      </c>
      <c r="M383" s="11">
        <v>0.5</v>
      </c>
      <c r="O383" s="12"/>
      <c r="P383" s="1"/>
    </row>
    <row r="384" spans="2:16" x14ac:dyDescent="0.3">
      <c r="B384" s="6" t="s">
        <v>24</v>
      </c>
      <c r="C384" s="6">
        <v>1197831</v>
      </c>
      <c r="D384" s="7">
        <v>44288</v>
      </c>
      <c r="E384" s="6" t="s">
        <v>25</v>
      </c>
      <c r="F384" s="6" t="s">
        <v>26</v>
      </c>
      <c r="G384" s="6" t="s">
        <v>36</v>
      </c>
      <c r="H384" s="6" t="s">
        <v>18</v>
      </c>
      <c r="I384" s="8">
        <v>0.19999999999999998</v>
      </c>
      <c r="J384" s="9">
        <v>7000</v>
      </c>
      <c r="K384" s="10">
        <f>I384*J384</f>
        <v>1399.9999999999998</v>
      </c>
      <c r="L384" s="10">
        <f>K384*M384</f>
        <v>489.99999999999989</v>
      </c>
      <c r="M384" s="11">
        <v>0.35</v>
      </c>
      <c r="O384" s="12"/>
      <c r="P384" s="1"/>
    </row>
    <row r="385" spans="2:16" x14ac:dyDescent="0.3">
      <c r="B385" s="6" t="s">
        <v>24</v>
      </c>
      <c r="C385" s="6">
        <v>1197831</v>
      </c>
      <c r="D385" s="7">
        <v>44288</v>
      </c>
      <c r="E385" s="6" t="s">
        <v>25</v>
      </c>
      <c r="F385" s="6" t="s">
        <v>26</v>
      </c>
      <c r="G385" s="6" t="s">
        <v>36</v>
      </c>
      <c r="H385" s="6" t="s">
        <v>19</v>
      </c>
      <c r="I385" s="8">
        <v>0.30000000000000004</v>
      </c>
      <c r="J385" s="9">
        <v>7000</v>
      </c>
      <c r="K385" s="10">
        <f>I385*J385</f>
        <v>2100.0000000000005</v>
      </c>
      <c r="L385" s="10">
        <f>K385*M385</f>
        <v>735.00000000000011</v>
      </c>
      <c r="M385" s="11">
        <v>0.35</v>
      </c>
      <c r="O385" s="12"/>
      <c r="P385" s="1"/>
    </row>
    <row r="386" spans="2:16" x14ac:dyDescent="0.3">
      <c r="B386" s="6" t="s">
        <v>24</v>
      </c>
      <c r="C386" s="6">
        <v>1197831</v>
      </c>
      <c r="D386" s="7">
        <v>44288</v>
      </c>
      <c r="E386" s="6" t="s">
        <v>25</v>
      </c>
      <c r="F386" s="6" t="s">
        <v>26</v>
      </c>
      <c r="G386" s="6" t="s">
        <v>36</v>
      </c>
      <c r="H386" s="6" t="s">
        <v>20</v>
      </c>
      <c r="I386" s="8">
        <v>0.24999999999999997</v>
      </c>
      <c r="J386" s="9">
        <v>5250</v>
      </c>
      <c r="K386" s="10">
        <f t="shared" ref="K386:K389" si="125">I386*J386</f>
        <v>1312.4999999999998</v>
      </c>
      <c r="L386" s="10">
        <f t="shared" ref="L386:L389" si="126">K386*M386</f>
        <v>459.37499999999989</v>
      </c>
      <c r="M386" s="11">
        <v>0.35</v>
      </c>
      <c r="O386" s="12"/>
      <c r="P386" s="1"/>
    </row>
    <row r="387" spans="2:16" x14ac:dyDescent="0.3">
      <c r="B387" s="6" t="s">
        <v>24</v>
      </c>
      <c r="C387" s="6">
        <v>1197831</v>
      </c>
      <c r="D387" s="7">
        <v>44288</v>
      </c>
      <c r="E387" s="6" t="s">
        <v>25</v>
      </c>
      <c r="F387" s="6" t="s">
        <v>26</v>
      </c>
      <c r="G387" s="6" t="s">
        <v>36</v>
      </c>
      <c r="H387" s="6" t="s">
        <v>21</v>
      </c>
      <c r="I387" s="8">
        <v>0.30000000000000004</v>
      </c>
      <c r="J387" s="9">
        <v>4250</v>
      </c>
      <c r="K387" s="10">
        <f t="shared" si="125"/>
        <v>1275.0000000000002</v>
      </c>
      <c r="L387" s="10">
        <f t="shared" si="126"/>
        <v>573.75000000000011</v>
      </c>
      <c r="M387" s="11">
        <v>0.45</v>
      </c>
      <c r="O387" s="12"/>
      <c r="P387" s="1"/>
    </row>
    <row r="388" spans="2:16" x14ac:dyDescent="0.3">
      <c r="B388" s="6" t="s">
        <v>24</v>
      </c>
      <c r="C388" s="6">
        <v>1197831</v>
      </c>
      <c r="D388" s="7">
        <v>44288</v>
      </c>
      <c r="E388" s="6" t="s">
        <v>25</v>
      </c>
      <c r="F388" s="6" t="s">
        <v>26</v>
      </c>
      <c r="G388" s="6" t="s">
        <v>36</v>
      </c>
      <c r="H388" s="6" t="s">
        <v>22</v>
      </c>
      <c r="I388" s="8">
        <v>0.35</v>
      </c>
      <c r="J388" s="9">
        <v>3250</v>
      </c>
      <c r="K388" s="10">
        <f t="shared" si="125"/>
        <v>1137.5</v>
      </c>
      <c r="L388" s="10">
        <f t="shared" si="126"/>
        <v>341.25</v>
      </c>
      <c r="M388" s="11">
        <v>0.3</v>
      </c>
      <c r="O388" s="12"/>
      <c r="P388" s="1"/>
    </row>
    <row r="389" spans="2:16" x14ac:dyDescent="0.3">
      <c r="B389" s="6" t="s">
        <v>24</v>
      </c>
      <c r="C389" s="6">
        <v>1197831</v>
      </c>
      <c r="D389" s="7">
        <v>44288</v>
      </c>
      <c r="E389" s="6" t="s">
        <v>25</v>
      </c>
      <c r="F389" s="6" t="s">
        <v>26</v>
      </c>
      <c r="G389" s="6" t="s">
        <v>36</v>
      </c>
      <c r="H389" s="6" t="s">
        <v>23</v>
      </c>
      <c r="I389" s="8">
        <v>0.30000000000000004</v>
      </c>
      <c r="J389" s="9">
        <v>6000</v>
      </c>
      <c r="K389" s="10">
        <f t="shared" si="125"/>
        <v>1800.0000000000002</v>
      </c>
      <c r="L389" s="10">
        <f t="shared" si="126"/>
        <v>900.00000000000011</v>
      </c>
      <c r="M389" s="11">
        <v>0.5</v>
      </c>
      <c r="O389" s="12"/>
      <c r="P389" s="1"/>
    </row>
    <row r="390" spans="2:16" x14ac:dyDescent="0.3">
      <c r="B390" s="6" t="s">
        <v>24</v>
      </c>
      <c r="C390" s="6">
        <v>1197831</v>
      </c>
      <c r="D390" s="7">
        <v>44318</v>
      </c>
      <c r="E390" s="6" t="s">
        <v>25</v>
      </c>
      <c r="F390" s="6" t="s">
        <v>26</v>
      </c>
      <c r="G390" s="6" t="s">
        <v>36</v>
      </c>
      <c r="H390" s="6" t="s">
        <v>18</v>
      </c>
      <c r="I390" s="8">
        <v>0.19999999999999998</v>
      </c>
      <c r="J390" s="9">
        <v>7500</v>
      </c>
      <c r="K390" s="10">
        <f>I390*J390</f>
        <v>1499.9999999999998</v>
      </c>
      <c r="L390" s="10">
        <f>K390*M390</f>
        <v>524.99999999999989</v>
      </c>
      <c r="M390" s="11">
        <v>0.35</v>
      </c>
      <c r="O390" s="12"/>
      <c r="P390" s="1"/>
    </row>
    <row r="391" spans="2:16" x14ac:dyDescent="0.3">
      <c r="B391" s="6" t="s">
        <v>24</v>
      </c>
      <c r="C391" s="6">
        <v>1197831</v>
      </c>
      <c r="D391" s="7">
        <v>44318</v>
      </c>
      <c r="E391" s="6" t="s">
        <v>25</v>
      </c>
      <c r="F391" s="6" t="s">
        <v>26</v>
      </c>
      <c r="G391" s="6" t="s">
        <v>36</v>
      </c>
      <c r="H391" s="6" t="s">
        <v>19</v>
      </c>
      <c r="I391" s="8">
        <v>0.30000000000000004</v>
      </c>
      <c r="J391" s="9">
        <v>7750</v>
      </c>
      <c r="K391" s="10">
        <f>I391*J391</f>
        <v>2325.0000000000005</v>
      </c>
      <c r="L391" s="10">
        <f>K391*M391</f>
        <v>813.75000000000011</v>
      </c>
      <c r="M391" s="11">
        <v>0.35</v>
      </c>
      <c r="O391" s="12"/>
      <c r="P391" s="1"/>
    </row>
    <row r="392" spans="2:16" x14ac:dyDescent="0.3">
      <c r="B392" s="6" t="s">
        <v>24</v>
      </c>
      <c r="C392" s="6">
        <v>1197831</v>
      </c>
      <c r="D392" s="7">
        <v>44318</v>
      </c>
      <c r="E392" s="6" t="s">
        <v>25</v>
      </c>
      <c r="F392" s="6" t="s">
        <v>26</v>
      </c>
      <c r="G392" s="6" t="s">
        <v>36</v>
      </c>
      <c r="H392" s="6" t="s">
        <v>20</v>
      </c>
      <c r="I392" s="8">
        <v>0.24999999999999997</v>
      </c>
      <c r="J392" s="9">
        <v>6250</v>
      </c>
      <c r="K392" s="10">
        <f t="shared" ref="K392:K395" si="127">I392*J392</f>
        <v>1562.4999999999998</v>
      </c>
      <c r="L392" s="10">
        <f t="shared" ref="L392:L395" si="128">K392*M392</f>
        <v>546.87499999999989</v>
      </c>
      <c r="M392" s="11">
        <v>0.35</v>
      </c>
      <c r="O392" s="12"/>
      <c r="P392" s="1"/>
    </row>
    <row r="393" spans="2:16" x14ac:dyDescent="0.3">
      <c r="B393" s="6" t="s">
        <v>24</v>
      </c>
      <c r="C393" s="6">
        <v>1197831</v>
      </c>
      <c r="D393" s="7">
        <v>44318</v>
      </c>
      <c r="E393" s="6" t="s">
        <v>25</v>
      </c>
      <c r="F393" s="6" t="s">
        <v>26</v>
      </c>
      <c r="G393" s="6" t="s">
        <v>36</v>
      </c>
      <c r="H393" s="6" t="s">
        <v>21</v>
      </c>
      <c r="I393" s="8">
        <v>0.35000000000000003</v>
      </c>
      <c r="J393" s="9">
        <v>5500</v>
      </c>
      <c r="K393" s="10">
        <f t="shared" si="127"/>
        <v>1925.0000000000002</v>
      </c>
      <c r="L393" s="10">
        <f t="shared" si="128"/>
        <v>866.25000000000011</v>
      </c>
      <c r="M393" s="11">
        <v>0.45</v>
      </c>
      <c r="O393" s="12"/>
      <c r="P393" s="1"/>
    </row>
    <row r="394" spans="2:16" x14ac:dyDescent="0.3">
      <c r="B394" s="6" t="s">
        <v>24</v>
      </c>
      <c r="C394" s="6">
        <v>1197831</v>
      </c>
      <c r="D394" s="7">
        <v>44318</v>
      </c>
      <c r="E394" s="6" t="s">
        <v>25</v>
      </c>
      <c r="F394" s="6" t="s">
        <v>26</v>
      </c>
      <c r="G394" s="6" t="s">
        <v>36</v>
      </c>
      <c r="H394" s="6" t="s">
        <v>22</v>
      </c>
      <c r="I394" s="8">
        <v>0.5</v>
      </c>
      <c r="J394" s="9">
        <v>4500</v>
      </c>
      <c r="K394" s="10">
        <f t="shared" si="127"/>
        <v>2250</v>
      </c>
      <c r="L394" s="10">
        <f t="shared" si="128"/>
        <v>675</v>
      </c>
      <c r="M394" s="11">
        <v>0.3</v>
      </c>
      <c r="O394" s="12"/>
      <c r="P394" s="1"/>
    </row>
    <row r="395" spans="2:16" x14ac:dyDescent="0.3">
      <c r="B395" s="6" t="s">
        <v>24</v>
      </c>
      <c r="C395" s="6">
        <v>1197831</v>
      </c>
      <c r="D395" s="7">
        <v>44318</v>
      </c>
      <c r="E395" s="6" t="s">
        <v>25</v>
      </c>
      <c r="F395" s="6" t="s">
        <v>26</v>
      </c>
      <c r="G395" s="6" t="s">
        <v>36</v>
      </c>
      <c r="H395" s="6" t="s">
        <v>23</v>
      </c>
      <c r="I395" s="8">
        <v>0.45</v>
      </c>
      <c r="J395" s="9">
        <v>8000</v>
      </c>
      <c r="K395" s="10">
        <f t="shared" si="127"/>
        <v>3600</v>
      </c>
      <c r="L395" s="10">
        <f t="shared" si="128"/>
        <v>1800</v>
      </c>
      <c r="M395" s="11">
        <v>0.5</v>
      </c>
      <c r="O395" s="12"/>
      <c r="P395" s="1"/>
    </row>
    <row r="396" spans="2:16" x14ac:dyDescent="0.3">
      <c r="B396" s="6" t="s">
        <v>24</v>
      </c>
      <c r="C396" s="6">
        <v>1197831</v>
      </c>
      <c r="D396" s="7">
        <v>44348</v>
      </c>
      <c r="E396" s="6" t="s">
        <v>25</v>
      </c>
      <c r="F396" s="6" t="s">
        <v>26</v>
      </c>
      <c r="G396" s="6" t="s">
        <v>36</v>
      </c>
      <c r="H396" s="6" t="s">
        <v>18</v>
      </c>
      <c r="I396" s="8">
        <v>0.45</v>
      </c>
      <c r="J396" s="9">
        <v>8000</v>
      </c>
      <c r="K396" s="10">
        <f>I396*J396</f>
        <v>3600</v>
      </c>
      <c r="L396" s="10">
        <f>K396*M396</f>
        <v>1260</v>
      </c>
      <c r="M396" s="11">
        <v>0.35</v>
      </c>
      <c r="O396" s="12"/>
      <c r="P396" s="1"/>
    </row>
    <row r="397" spans="2:16" x14ac:dyDescent="0.3">
      <c r="B397" s="6" t="s">
        <v>24</v>
      </c>
      <c r="C397" s="6">
        <v>1197831</v>
      </c>
      <c r="D397" s="7">
        <v>44348</v>
      </c>
      <c r="E397" s="6" t="s">
        <v>25</v>
      </c>
      <c r="F397" s="6" t="s">
        <v>26</v>
      </c>
      <c r="G397" s="6" t="s">
        <v>36</v>
      </c>
      <c r="H397" s="6" t="s">
        <v>19</v>
      </c>
      <c r="I397" s="8">
        <v>0.5</v>
      </c>
      <c r="J397" s="9">
        <v>8000</v>
      </c>
      <c r="K397" s="10">
        <f>I397*J397</f>
        <v>4000</v>
      </c>
      <c r="L397" s="10">
        <f>K397*M397</f>
        <v>1400</v>
      </c>
      <c r="M397" s="11">
        <v>0.35</v>
      </c>
      <c r="O397" s="12"/>
      <c r="P397" s="1"/>
    </row>
    <row r="398" spans="2:16" x14ac:dyDescent="0.3">
      <c r="B398" s="6" t="s">
        <v>24</v>
      </c>
      <c r="C398" s="6">
        <v>1197831</v>
      </c>
      <c r="D398" s="7">
        <v>44348</v>
      </c>
      <c r="E398" s="6" t="s">
        <v>25</v>
      </c>
      <c r="F398" s="6" t="s">
        <v>26</v>
      </c>
      <c r="G398" s="6" t="s">
        <v>36</v>
      </c>
      <c r="H398" s="6" t="s">
        <v>20</v>
      </c>
      <c r="I398" s="8">
        <v>0.45</v>
      </c>
      <c r="J398" s="9">
        <v>6500</v>
      </c>
      <c r="K398" s="10">
        <f t="shared" ref="K398:K401" si="129">I398*J398</f>
        <v>2925</v>
      </c>
      <c r="L398" s="10">
        <f t="shared" ref="L398:L401" si="130">K398*M398</f>
        <v>1023.7499999999999</v>
      </c>
      <c r="M398" s="11">
        <v>0.35</v>
      </c>
      <c r="O398" s="12"/>
      <c r="P398" s="1"/>
    </row>
    <row r="399" spans="2:16" x14ac:dyDescent="0.3">
      <c r="B399" s="6" t="s">
        <v>24</v>
      </c>
      <c r="C399" s="6">
        <v>1197831</v>
      </c>
      <c r="D399" s="7">
        <v>44348</v>
      </c>
      <c r="E399" s="6" t="s">
        <v>25</v>
      </c>
      <c r="F399" s="6" t="s">
        <v>26</v>
      </c>
      <c r="G399" s="6" t="s">
        <v>36</v>
      </c>
      <c r="H399" s="6" t="s">
        <v>21</v>
      </c>
      <c r="I399" s="8">
        <v>0.45</v>
      </c>
      <c r="J399" s="9">
        <v>6000</v>
      </c>
      <c r="K399" s="10">
        <f t="shared" si="129"/>
        <v>2700</v>
      </c>
      <c r="L399" s="10">
        <f t="shared" si="130"/>
        <v>1215</v>
      </c>
      <c r="M399" s="11">
        <v>0.45</v>
      </c>
      <c r="O399" s="12"/>
      <c r="P399" s="1"/>
    </row>
    <row r="400" spans="2:16" x14ac:dyDescent="0.3">
      <c r="B400" s="6" t="s">
        <v>24</v>
      </c>
      <c r="C400" s="6">
        <v>1197831</v>
      </c>
      <c r="D400" s="7">
        <v>44348</v>
      </c>
      <c r="E400" s="6" t="s">
        <v>25</v>
      </c>
      <c r="F400" s="6" t="s">
        <v>26</v>
      </c>
      <c r="G400" s="6" t="s">
        <v>36</v>
      </c>
      <c r="H400" s="6" t="s">
        <v>22</v>
      </c>
      <c r="I400" s="8">
        <v>0.5</v>
      </c>
      <c r="J400" s="9">
        <v>5000</v>
      </c>
      <c r="K400" s="10">
        <f t="shared" si="129"/>
        <v>2500</v>
      </c>
      <c r="L400" s="10">
        <f t="shared" si="130"/>
        <v>750</v>
      </c>
      <c r="M400" s="11">
        <v>0.3</v>
      </c>
      <c r="O400" s="12"/>
      <c r="P400" s="1"/>
    </row>
    <row r="401" spans="2:16" x14ac:dyDescent="0.3">
      <c r="B401" s="6" t="s">
        <v>24</v>
      </c>
      <c r="C401" s="6">
        <v>1197831</v>
      </c>
      <c r="D401" s="7">
        <v>44348</v>
      </c>
      <c r="E401" s="6" t="s">
        <v>25</v>
      </c>
      <c r="F401" s="6" t="s">
        <v>26</v>
      </c>
      <c r="G401" s="6" t="s">
        <v>36</v>
      </c>
      <c r="H401" s="6" t="s">
        <v>23</v>
      </c>
      <c r="I401" s="8">
        <v>0.55000000000000004</v>
      </c>
      <c r="J401" s="9">
        <v>8750</v>
      </c>
      <c r="K401" s="10">
        <f t="shared" si="129"/>
        <v>4812.5</v>
      </c>
      <c r="L401" s="10">
        <f t="shared" si="130"/>
        <v>2406.25</v>
      </c>
      <c r="M401" s="11">
        <v>0.5</v>
      </c>
      <c r="O401" s="12"/>
      <c r="P401" s="1"/>
    </row>
    <row r="402" spans="2:16" x14ac:dyDescent="0.3">
      <c r="B402" s="6" t="s">
        <v>24</v>
      </c>
      <c r="C402" s="6">
        <v>1197831</v>
      </c>
      <c r="D402" s="7">
        <v>44380</v>
      </c>
      <c r="E402" s="6" t="s">
        <v>25</v>
      </c>
      <c r="F402" s="6" t="s">
        <v>26</v>
      </c>
      <c r="G402" s="6" t="s">
        <v>36</v>
      </c>
      <c r="H402" s="6" t="s">
        <v>18</v>
      </c>
      <c r="I402" s="8">
        <v>0.45</v>
      </c>
      <c r="J402" s="9">
        <v>8250</v>
      </c>
      <c r="K402" s="10">
        <f>I402*J402</f>
        <v>3712.5</v>
      </c>
      <c r="L402" s="10">
        <f>K402*M402</f>
        <v>1484.9999999999998</v>
      </c>
      <c r="M402" s="11">
        <v>0.39999999999999997</v>
      </c>
      <c r="O402" s="12"/>
      <c r="P402" s="1"/>
    </row>
    <row r="403" spans="2:16" x14ac:dyDescent="0.3">
      <c r="B403" s="6" t="s">
        <v>24</v>
      </c>
      <c r="C403" s="6">
        <v>1197831</v>
      </c>
      <c r="D403" s="7">
        <v>44380</v>
      </c>
      <c r="E403" s="6" t="s">
        <v>25</v>
      </c>
      <c r="F403" s="6" t="s">
        <v>26</v>
      </c>
      <c r="G403" s="6" t="s">
        <v>36</v>
      </c>
      <c r="H403" s="6" t="s">
        <v>19</v>
      </c>
      <c r="I403" s="8">
        <v>0.5</v>
      </c>
      <c r="J403" s="9">
        <v>8250</v>
      </c>
      <c r="K403" s="10">
        <f>I403*J403</f>
        <v>4125</v>
      </c>
      <c r="L403" s="10">
        <f>K403*M403</f>
        <v>1649.9999999999998</v>
      </c>
      <c r="M403" s="11">
        <v>0.39999999999999997</v>
      </c>
      <c r="O403" s="12"/>
      <c r="P403" s="1"/>
    </row>
    <row r="404" spans="2:16" x14ac:dyDescent="0.3">
      <c r="B404" s="6" t="s">
        <v>24</v>
      </c>
      <c r="C404" s="6">
        <v>1197831</v>
      </c>
      <c r="D404" s="7">
        <v>44380</v>
      </c>
      <c r="E404" s="6" t="s">
        <v>25</v>
      </c>
      <c r="F404" s="6" t="s">
        <v>26</v>
      </c>
      <c r="G404" s="6" t="s">
        <v>36</v>
      </c>
      <c r="H404" s="6" t="s">
        <v>20</v>
      </c>
      <c r="I404" s="8">
        <v>0.45</v>
      </c>
      <c r="J404" s="9">
        <v>9750</v>
      </c>
      <c r="K404" s="10">
        <f t="shared" ref="K404:K407" si="131">I404*J404</f>
        <v>4387.5</v>
      </c>
      <c r="L404" s="10">
        <f t="shared" ref="L404:L407" si="132">K404*M404</f>
        <v>1754.9999999999998</v>
      </c>
      <c r="M404" s="11">
        <v>0.39999999999999997</v>
      </c>
      <c r="O404" s="12"/>
      <c r="P404" s="1"/>
    </row>
    <row r="405" spans="2:16" x14ac:dyDescent="0.3">
      <c r="B405" s="6" t="s">
        <v>24</v>
      </c>
      <c r="C405" s="6">
        <v>1197831</v>
      </c>
      <c r="D405" s="7">
        <v>44380</v>
      </c>
      <c r="E405" s="6" t="s">
        <v>25</v>
      </c>
      <c r="F405" s="6" t="s">
        <v>26</v>
      </c>
      <c r="G405" s="6" t="s">
        <v>36</v>
      </c>
      <c r="H405" s="6" t="s">
        <v>21</v>
      </c>
      <c r="I405" s="8">
        <v>0.45</v>
      </c>
      <c r="J405" s="9">
        <v>5750</v>
      </c>
      <c r="K405" s="10">
        <f t="shared" si="131"/>
        <v>2587.5</v>
      </c>
      <c r="L405" s="10">
        <f t="shared" si="132"/>
        <v>1293.75</v>
      </c>
      <c r="M405" s="11">
        <v>0.5</v>
      </c>
      <c r="O405" s="12"/>
      <c r="P405" s="1"/>
    </row>
    <row r="406" spans="2:16" x14ac:dyDescent="0.3">
      <c r="B406" s="6" t="s">
        <v>24</v>
      </c>
      <c r="C406" s="6">
        <v>1197831</v>
      </c>
      <c r="D406" s="7">
        <v>44380</v>
      </c>
      <c r="E406" s="6" t="s">
        <v>25</v>
      </c>
      <c r="F406" s="6" t="s">
        <v>26</v>
      </c>
      <c r="G406" s="6" t="s">
        <v>36</v>
      </c>
      <c r="H406" s="6" t="s">
        <v>22</v>
      </c>
      <c r="I406" s="8">
        <v>0.5</v>
      </c>
      <c r="J406" s="9">
        <v>5750</v>
      </c>
      <c r="K406" s="10">
        <f t="shared" si="131"/>
        <v>2875</v>
      </c>
      <c r="L406" s="10">
        <f t="shared" si="132"/>
        <v>1006.2499999999999</v>
      </c>
      <c r="M406" s="11">
        <v>0.35</v>
      </c>
      <c r="O406" s="12"/>
      <c r="P406" s="1"/>
    </row>
    <row r="407" spans="2:16" x14ac:dyDescent="0.3">
      <c r="B407" s="6" t="s">
        <v>24</v>
      </c>
      <c r="C407" s="6">
        <v>1197831</v>
      </c>
      <c r="D407" s="7">
        <v>44380</v>
      </c>
      <c r="E407" s="6" t="s">
        <v>25</v>
      </c>
      <c r="F407" s="6" t="s">
        <v>26</v>
      </c>
      <c r="G407" s="6" t="s">
        <v>36</v>
      </c>
      <c r="H407" s="6" t="s">
        <v>23</v>
      </c>
      <c r="I407" s="8">
        <v>0.6</v>
      </c>
      <c r="J407" s="9">
        <v>8500</v>
      </c>
      <c r="K407" s="10">
        <f t="shared" si="131"/>
        <v>5100</v>
      </c>
      <c r="L407" s="10">
        <f t="shared" si="132"/>
        <v>2805</v>
      </c>
      <c r="M407" s="11">
        <v>0.55000000000000004</v>
      </c>
      <c r="O407" s="12"/>
      <c r="P407" s="1"/>
    </row>
    <row r="408" spans="2:16" x14ac:dyDescent="0.3">
      <c r="B408" s="6" t="s">
        <v>24</v>
      </c>
      <c r="C408" s="6">
        <v>1197831</v>
      </c>
      <c r="D408" s="7">
        <v>44413</v>
      </c>
      <c r="E408" s="6" t="s">
        <v>25</v>
      </c>
      <c r="F408" s="6" t="s">
        <v>26</v>
      </c>
      <c r="G408" s="6" t="s">
        <v>36</v>
      </c>
      <c r="H408" s="6" t="s">
        <v>18</v>
      </c>
      <c r="I408" s="8">
        <v>0.5</v>
      </c>
      <c r="J408" s="9">
        <v>8000</v>
      </c>
      <c r="K408" s="10">
        <f>I408*J408</f>
        <v>4000</v>
      </c>
      <c r="L408" s="10">
        <f>K408*M408</f>
        <v>1599.9999999999998</v>
      </c>
      <c r="M408" s="11">
        <v>0.39999999999999997</v>
      </c>
      <c r="O408" s="12"/>
      <c r="P408" s="1"/>
    </row>
    <row r="409" spans="2:16" x14ac:dyDescent="0.3">
      <c r="B409" s="6" t="s">
        <v>24</v>
      </c>
      <c r="C409" s="6">
        <v>1197831</v>
      </c>
      <c r="D409" s="7">
        <v>44413</v>
      </c>
      <c r="E409" s="6" t="s">
        <v>25</v>
      </c>
      <c r="F409" s="6" t="s">
        <v>26</v>
      </c>
      <c r="G409" s="6" t="s">
        <v>36</v>
      </c>
      <c r="H409" s="6" t="s">
        <v>19</v>
      </c>
      <c r="I409" s="8">
        <v>0.55000000000000004</v>
      </c>
      <c r="J409" s="9">
        <v>8000</v>
      </c>
      <c r="K409" s="10">
        <f>I409*J409</f>
        <v>4400</v>
      </c>
      <c r="L409" s="10">
        <f>K409*M409</f>
        <v>1759.9999999999998</v>
      </c>
      <c r="M409" s="11">
        <v>0.39999999999999997</v>
      </c>
      <c r="O409" s="12"/>
      <c r="P409" s="1"/>
    </row>
    <row r="410" spans="2:16" x14ac:dyDescent="0.3">
      <c r="B410" s="6" t="s">
        <v>24</v>
      </c>
      <c r="C410" s="6">
        <v>1197831</v>
      </c>
      <c r="D410" s="7">
        <v>44413</v>
      </c>
      <c r="E410" s="6" t="s">
        <v>25</v>
      </c>
      <c r="F410" s="6" t="s">
        <v>26</v>
      </c>
      <c r="G410" s="6" t="s">
        <v>36</v>
      </c>
      <c r="H410" s="6" t="s">
        <v>20</v>
      </c>
      <c r="I410" s="8">
        <v>0.5</v>
      </c>
      <c r="J410" s="9">
        <v>9750</v>
      </c>
      <c r="K410" s="10">
        <f t="shared" ref="K410:K413" si="133">I410*J410</f>
        <v>4875</v>
      </c>
      <c r="L410" s="10">
        <f t="shared" ref="L410:L413" si="134">K410*M410</f>
        <v>1949.9999999999998</v>
      </c>
      <c r="M410" s="11">
        <v>0.39999999999999997</v>
      </c>
      <c r="O410" s="12"/>
      <c r="P410" s="1"/>
    </row>
    <row r="411" spans="2:16" x14ac:dyDescent="0.3">
      <c r="B411" s="6" t="s">
        <v>24</v>
      </c>
      <c r="C411" s="6">
        <v>1197831</v>
      </c>
      <c r="D411" s="7">
        <v>44413</v>
      </c>
      <c r="E411" s="6" t="s">
        <v>25</v>
      </c>
      <c r="F411" s="6" t="s">
        <v>26</v>
      </c>
      <c r="G411" s="6" t="s">
        <v>36</v>
      </c>
      <c r="H411" s="6" t="s">
        <v>21</v>
      </c>
      <c r="I411" s="8">
        <v>0.5</v>
      </c>
      <c r="J411" s="9">
        <v>5250</v>
      </c>
      <c r="K411" s="10">
        <f t="shared" si="133"/>
        <v>2625</v>
      </c>
      <c r="L411" s="10">
        <f t="shared" si="134"/>
        <v>1312.5</v>
      </c>
      <c r="M411" s="11">
        <v>0.5</v>
      </c>
      <c r="O411" s="12"/>
      <c r="P411" s="1"/>
    </row>
    <row r="412" spans="2:16" x14ac:dyDescent="0.3">
      <c r="B412" s="6" t="s">
        <v>24</v>
      </c>
      <c r="C412" s="6">
        <v>1197831</v>
      </c>
      <c r="D412" s="7">
        <v>44413</v>
      </c>
      <c r="E412" s="6" t="s">
        <v>25</v>
      </c>
      <c r="F412" s="6" t="s">
        <v>26</v>
      </c>
      <c r="G412" s="6" t="s">
        <v>36</v>
      </c>
      <c r="H412" s="6" t="s">
        <v>22</v>
      </c>
      <c r="I412" s="8">
        <v>0.55000000000000004</v>
      </c>
      <c r="J412" s="9">
        <v>5250</v>
      </c>
      <c r="K412" s="10">
        <f t="shared" si="133"/>
        <v>2887.5000000000005</v>
      </c>
      <c r="L412" s="10">
        <f t="shared" si="134"/>
        <v>1010.6250000000001</v>
      </c>
      <c r="M412" s="11">
        <v>0.35</v>
      </c>
      <c r="O412" s="12"/>
      <c r="P412" s="1"/>
    </row>
    <row r="413" spans="2:16" x14ac:dyDescent="0.3">
      <c r="B413" s="6" t="s">
        <v>24</v>
      </c>
      <c r="C413" s="6">
        <v>1197831</v>
      </c>
      <c r="D413" s="7">
        <v>44413</v>
      </c>
      <c r="E413" s="6" t="s">
        <v>25</v>
      </c>
      <c r="F413" s="6" t="s">
        <v>26</v>
      </c>
      <c r="G413" s="6" t="s">
        <v>36</v>
      </c>
      <c r="H413" s="6" t="s">
        <v>23</v>
      </c>
      <c r="I413" s="8">
        <v>0.6</v>
      </c>
      <c r="J413" s="9">
        <v>7750</v>
      </c>
      <c r="K413" s="10">
        <f t="shared" si="133"/>
        <v>4650</v>
      </c>
      <c r="L413" s="10">
        <f t="shared" si="134"/>
        <v>2557.5</v>
      </c>
      <c r="M413" s="11">
        <v>0.55000000000000004</v>
      </c>
      <c r="O413" s="12"/>
      <c r="P413" s="1"/>
    </row>
    <row r="414" spans="2:16" x14ac:dyDescent="0.3">
      <c r="B414" s="6" t="s">
        <v>24</v>
      </c>
      <c r="C414" s="6">
        <v>1197831</v>
      </c>
      <c r="D414" s="7">
        <v>44441</v>
      </c>
      <c r="E414" s="6" t="s">
        <v>25</v>
      </c>
      <c r="F414" s="6" t="s">
        <v>26</v>
      </c>
      <c r="G414" s="6" t="s">
        <v>36</v>
      </c>
      <c r="H414" s="6" t="s">
        <v>18</v>
      </c>
      <c r="I414" s="8">
        <v>0.55000000000000004</v>
      </c>
      <c r="J414" s="9">
        <v>7250</v>
      </c>
      <c r="K414" s="10">
        <f>I414*J414</f>
        <v>3987.5000000000005</v>
      </c>
      <c r="L414" s="10">
        <f>K414*M414</f>
        <v>1595</v>
      </c>
      <c r="M414" s="11">
        <v>0.39999999999999997</v>
      </c>
      <c r="O414" s="12"/>
      <c r="P414" s="1"/>
    </row>
    <row r="415" spans="2:16" x14ac:dyDescent="0.3">
      <c r="B415" s="6" t="s">
        <v>24</v>
      </c>
      <c r="C415" s="6">
        <v>1197831</v>
      </c>
      <c r="D415" s="7">
        <v>44441</v>
      </c>
      <c r="E415" s="6" t="s">
        <v>25</v>
      </c>
      <c r="F415" s="6" t="s">
        <v>26</v>
      </c>
      <c r="G415" s="6" t="s">
        <v>36</v>
      </c>
      <c r="H415" s="6" t="s">
        <v>19</v>
      </c>
      <c r="I415" s="8">
        <v>0.55000000000000004</v>
      </c>
      <c r="J415" s="9">
        <v>6750</v>
      </c>
      <c r="K415" s="10">
        <f>I415*J415</f>
        <v>3712.5000000000005</v>
      </c>
      <c r="L415" s="10">
        <f>K415*M415</f>
        <v>1485</v>
      </c>
      <c r="M415" s="11">
        <v>0.39999999999999997</v>
      </c>
      <c r="O415" s="12"/>
      <c r="P415" s="1"/>
    </row>
    <row r="416" spans="2:16" x14ac:dyDescent="0.3">
      <c r="B416" s="6" t="s">
        <v>24</v>
      </c>
      <c r="C416" s="6">
        <v>1197831</v>
      </c>
      <c r="D416" s="7">
        <v>44441</v>
      </c>
      <c r="E416" s="6" t="s">
        <v>25</v>
      </c>
      <c r="F416" s="6" t="s">
        <v>26</v>
      </c>
      <c r="G416" s="6" t="s">
        <v>36</v>
      </c>
      <c r="H416" s="6" t="s">
        <v>20</v>
      </c>
      <c r="I416" s="8">
        <v>0.6</v>
      </c>
      <c r="J416" s="9">
        <v>7250</v>
      </c>
      <c r="K416" s="10">
        <f t="shared" ref="K416:K419" si="135">I416*J416</f>
        <v>4350</v>
      </c>
      <c r="L416" s="10">
        <f t="shared" ref="L416:L419" si="136">K416*M416</f>
        <v>1739.9999999999998</v>
      </c>
      <c r="M416" s="11">
        <v>0.39999999999999997</v>
      </c>
      <c r="O416" s="12"/>
      <c r="P416" s="1"/>
    </row>
    <row r="417" spans="2:16" x14ac:dyDescent="0.3">
      <c r="B417" s="6" t="s">
        <v>24</v>
      </c>
      <c r="C417" s="6">
        <v>1197831</v>
      </c>
      <c r="D417" s="7">
        <v>44441</v>
      </c>
      <c r="E417" s="6" t="s">
        <v>25</v>
      </c>
      <c r="F417" s="6" t="s">
        <v>26</v>
      </c>
      <c r="G417" s="6" t="s">
        <v>36</v>
      </c>
      <c r="H417" s="6" t="s">
        <v>21</v>
      </c>
      <c r="I417" s="8">
        <v>0.6</v>
      </c>
      <c r="J417" s="9">
        <v>4500</v>
      </c>
      <c r="K417" s="10">
        <f t="shared" si="135"/>
        <v>2700</v>
      </c>
      <c r="L417" s="10">
        <f t="shared" si="136"/>
        <v>1350</v>
      </c>
      <c r="M417" s="11">
        <v>0.5</v>
      </c>
      <c r="O417" s="12"/>
      <c r="P417" s="1"/>
    </row>
    <row r="418" spans="2:16" x14ac:dyDescent="0.3">
      <c r="B418" s="6" t="s">
        <v>24</v>
      </c>
      <c r="C418" s="6">
        <v>1197831</v>
      </c>
      <c r="D418" s="7">
        <v>44441</v>
      </c>
      <c r="E418" s="6" t="s">
        <v>25</v>
      </c>
      <c r="F418" s="6" t="s">
        <v>26</v>
      </c>
      <c r="G418" s="6" t="s">
        <v>36</v>
      </c>
      <c r="H418" s="6" t="s">
        <v>22</v>
      </c>
      <c r="I418" s="8">
        <v>0.55000000000000004</v>
      </c>
      <c r="J418" s="9">
        <v>4500</v>
      </c>
      <c r="K418" s="10">
        <f t="shared" si="135"/>
        <v>2475</v>
      </c>
      <c r="L418" s="10">
        <f t="shared" si="136"/>
        <v>866.25</v>
      </c>
      <c r="M418" s="11">
        <v>0.35</v>
      </c>
      <c r="O418" s="12"/>
      <c r="P418" s="1"/>
    </row>
    <row r="419" spans="2:16" x14ac:dyDescent="0.3">
      <c r="B419" s="6" t="s">
        <v>24</v>
      </c>
      <c r="C419" s="6">
        <v>1197831</v>
      </c>
      <c r="D419" s="7">
        <v>44441</v>
      </c>
      <c r="E419" s="6" t="s">
        <v>25</v>
      </c>
      <c r="F419" s="6" t="s">
        <v>26</v>
      </c>
      <c r="G419" s="6" t="s">
        <v>36</v>
      </c>
      <c r="H419" s="6" t="s">
        <v>23</v>
      </c>
      <c r="I419" s="8">
        <v>0.5</v>
      </c>
      <c r="J419" s="9">
        <v>6750</v>
      </c>
      <c r="K419" s="10">
        <f t="shared" si="135"/>
        <v>3375</v>
      </c>
      <c r="L419" s="10">
        <f t="shared" si="136"/>
        <v>1856.2500000000002</v>
      </c>
      <c r="M419" s="11">
        <v>0.55000000000000004</v>
      </c>
      <c r="O419" s="12"/>
      <c r="P419" s="1"/>
    </row>
    <row r="420" spans="2:16" x14ac:dyDescent="0.3">
      <c r="B420" s="6" t="s">
        <v>24</v>
      </c>
      <c r="C420" s="6">
        <v>1197831</v>
      </c>
      <c r="D420" s="7">
        <v>44470</v>
      </c>
      <c r="E420" s="6" t="s">
        <v>25</v>
      </c>
      <c r="F420" s="6" t="s">
        <v>26</v>
      </c>
      <c r="G420" s="6" t="s">
        <v>36</v>
      </c>
      <c r="H420" s="6" t="s">
        <v>18</v>
      </c>
      <c r="I420" s="8">
        <v>0.4</v>
      </c>
      <c r="J420" s="9">
        <v>6250</v>
      </c>
      <c r="K420" s="10">
        <f>I420*J420</f>
        <v>2500</v>
      </c>
      <c r="L420" s="10">
        <f>K420*M420</f>
        <v>999.99999999999989</v>
      </c>
      <c r="M420" s="11">
        <v>0.39999999999999997</v>
      </c>
      <c r="O420" s="12"/>
      <c r="P420" s="1"/>
    </row>
    <row r="421" spans="2:16" x14ac:dyDescent="0.3">
      <c r="B421" s="6" t="s">
        <v>24</v>
      </c>
      <c r="C421" s="6">
        <v>1197831</v>
      </c>
      <c r="D421" s="7">
        <v>44470</v>
      </c>
      <c r="E421" s="6" t="s">
        <v>25</v>
      </c>
      <c r="F421" s="6" t="s">
        <v>26</v>
      </c>
      <c r="G421" s="6" t="s">
        <v>36</v>
      </c>
      <c r="H421" s="6" t="s">
        <v>19</v>
      </c>
      <c r="I421" s="8">
        <v>0.4</v>
      </c>
      <c r="J421" s="9">
        <v>6250</v>
      </c>
      <c r="K421" s="10">
        <f>I421*J421</f>
        <v>2500</v>
      </c>
      <c r="L421" s="10">
        <f>K421*M421</f>
        <v>999.99999999999989</v>
      </c>
      <c r="M421" s="11">
        <v>0.39999999999999997</v>
      </c>
      <c r="O421" s="12"/>
      <c r="P421" s="1"/>
    </row>
    <row r="422" spans="2:16" x14ac:dyDescent="0.3">
      <c r="B422" s="6" t="s">
        <v>24</v>
      </c>
      <c r="C422" s="6">
        <v>1197831</v>
      </c>
      <c r="D422" s="7">
        <v>44470</v>
      </c>
      <c r="E422" s="6" t="s">
        <v>25</v>
      </c>
      <c r="F422" s="6" t="s">
        <v>26</v>
      </c>
      <c r="G422" s="6" t="s">
        <v>36</v>
      </c>
      <c r="H422" s="6" t="s">
        <v>20</v>
      </c>
      <c r="I422" s="8">
        <v>0.45</v>
      </c>
      <c r="J422" s="9">
        <v>5750</v>
      </c>
      <c r="K422" s="10">
        <f t="shared" ref="K422:K425" si="137">I422*J422</f>
        <v>2587.5</v>
      </c>
      <c r="L422" s="10">
        <f t="shared" ref="L422:L425" si="138">K422*M422</f>
        <v>1035</v>
      </c>
      <c r="M422" s="11">
        <v>0.39999999999999997</v>
      </c>
      <c r="O422" s="12"/>
      <c r="P422" s="1"/>
    </row>
    <row r="423" spans="2:16" x14ac:dyDescent="0.3">
      <c r="B423" s="6" t="s">
        <v>24</v>
      </c>
      <c r="C423" s="6">
        <v>1197831</v>
      </c>
      <c r="D423" s="7">
        <v>44470</v>
      </c>
      <c r="E423" s="6" t="s">
        <v>25</v>
      </c>
      <c r="F423" s="6" t="s">
        <v>26</v>
      </c>
      <c r="G423" s="6" t="s">
        <v>36</v>
      </c>
      <c r="H423" s="6" t="s">
        <v>21</v>
      </c>
      <c r="I423" s="8">
        <v>0.45</v>
      </c>
      <c r="J423" s="9">
        <v>4250</v>
      </c>
      <c r="K423" s="10">
        <f t="shared" si="137"/>
        <v>1912.5</v>
      </c>
      <c r="L423" s="10">
        <f t="shared" si="138"/>
        <v>956.25</v>
      </c>
      <c r="M423" s="11">
        <v>0.5</v>
      </c>
      <c r="O423" s="12"/>
      <c r="P423" s="1"/>
    </row>
    <row r="424" spans="2:16" x14ac:dyDescent="0.3">
      <c r="B424" s="6" t="s">
        <v>24</v>
      </c>
      <c r="C424" s="6">
        <v>1197831</v>
      </c>
      <c r="D424" s="7">
        <v>44470</v>
      </c>
      <c r="E424" s="6" t="s">
        <v>25</v>
      </c>
      <c r="F424" s="6" t="s">
        <v>26</v>
      </c>
      <c r="G424" s="6" t="s">
        <v>36</v>
      </c>
      <c r="H424" s="6" t="s">
        <v>22</v>
      </c>
      <c r="I424" s="8">
        <v>0.4</v>
      </c>
      <c r="J424" s="9">
        <v>4000</v>
      </c>
      <c r="K424" s="10">
        <f t="shared" si="137"/>
        <v>1600</v>
      </c>
      <c r="L424" s="10">
        <f t="shared" si="138"/>
        <v>560</v>
      </c>
      <c r="M424" s="11">
        <v>0.35</v>
      </c>
      <c r="O424" s="12"/>
      <c r="P424" s="1"/>
    </row>
    <row r="425" spans="2:16" x14ac:dyDescent="0.3">
      <c r="B425" s="6" t="s">
        <v>24</v>
      </c>
      <c r="C425" s="6">
        <v>1197831</v>
      </c>
      <c r="D425" s="7">
        <v>44470</v>
      </c>
      <c r="E425" s="6" t="s">
        <v>25</v>
      </c>
      <c r="F425" s="6" t="s">
        <v>26</v>
      </c>
      <c r="G425" s="6" t="s">
        <v>36</v>
      </c>
      <c r="H425" s="6" t="s">
        <v>23</v>
      </c>
      <c r="I425" s="8">
        <v>0.5</v>
      </c>
      <c r="J425" s="9">
        <v>5750</v>
      </c>
      <c r="K425" s="10">
        <f t="shared" si="137"/>
        <v>2875</v>
      </c>
      <c r="L425" s="10">
        <f t="shared" si="138"/>
        <v>1581.2500000000002</v>
      </c>
      <c r="M425" s="11">
        <v>0.55000000000000004</v>
      </c>
      <c r="O425" s="12"/>
      <c r="P425" s="1"/>
    </row>
    <row r="426" spans="2:16" x14ac:dyDescent="0.3">
      <c r="B426" s="6" t="s">
        <v>24</v>
      </c>
      <c r="C426" s="6">
        <v>1197831</v>
      </c>
      <c r="D426" s="7">
        <v>44502</v>
      </c>
      <c r="E426" s="6" t="s">
        <v>25</v>
      </c>
      <c r="F426" s="6" t="s">
        <v>26</v>
      </c>
      <c r="G426" s="6" t="s">
        <v>36</v>
      </c>
      <c r="H426" s="6" t="s">
        <v>18</v>
      </c>
      <c r="I426" s="8">
        <v>0.4</v>
      </c>
      <c r="J426" s="9">
        <v>7250</v>
      </c>
      <c r="K426" s="10">
        <f>I426*J426</f>
        <v>2900</v>
      </c>
      <c r="L426" s="10">
        <f>K426*M426</f>
        <v>1160</v>
      </c>
      <c r="M426" s="11">
        <v>0.39999999999999997</v>
      </c>
      <c r="O426" s="12"/>
      <c r="P426" s="1"/>
    </row>
    <row r="427" spans="2:16" x14ac:dyDescent="0.3">
      <c r="B427" s="6" t="s">
        <v>24</v>
      </c>
      <c r="C427" s="6">
        <v>1197831</v>
      </c>
      <c r="D427" s="7">
        <v>44502</v>
      </c>
      <c r="E427" s="6" t="s">
        <v>25</v>
      </c>
      <c r="F427" s="6" t="s">
        <v>26</v>
      </c>
      <c r="G427" s="6" t="s">
        <v>36</v>
      </c>
      <c r="H427" s="6" t="s">
        <v>19</v>
      </c>
      <c r="I427" s="8">
        <v>0.4</v>
      </c>
      <c r="J427" s="9">
        <v>7250</v>
      </c>
      <c r="K427" s="10">
        <f>I427*J427</f>
        <v>2900</v>
      </c>
      <c r="L427" s="10">
        <f>K427*M427</f>
        <v>1160</v>
      </c>
      <c r="M427" s="11">
        <v>0.39999999999999997</v>
      </c>
      <c r="O427" s="12"/>
      <c r="P427" s="1"/>
    </row>
    <row r="428" spans="2:16" x14ac:dyDescent="0.3">
      <c r="B428" s="6" t="s">
        <v>24</v>
      </c>
      <c r="C428" s="6">
        <v>1197831</v>
      </c>
      <c r="D428" s="7">
        <v>44502</v>
      </c>
      <c r="E428" s="6" t="s">
        <v>25</v>
      </c>
      <c r="F428" s="6" t="s">
        <v>26</v>
      </c>
      <c r="G428" s="6" t="s">
        <v>36</v>
      </c>
      <c r="H428" s="6" t="s">
        <v>20</v>
      </c>
      <c r="I428" s="8">
        <v>0.65</v>
      </c>
      <c r="J428" s="9">
        <v>6500</v>
      </c>
      <c r="K428" s="10">
        <f t="shared" ref="K428:K431" si="139">I428*J428</f>
        <v>4225</v>
      </c>
      <c r="L428" s="10">
        <f t="shared" ref="L428:L431" si="140">K428*M428</f>
        <v>1689.9999999999998</v>
      </c>
      <c r="M428" s="11">
        <v>0.39999999999999997</v>
      </c>
      <c r="O428" s="12"/>
      <c r="P428" s="1"/>
    </row>
    <row r="429" spans="2:16" x14ac:dyDescent="0.3">
      <c r="B429" s="6" t="s">
        <v>24</v>
      </c>
      <c r="C429" s="6">
        <v>1197831</v>
      </c>
      <c r="D429" s="7">
        <v>44502</v>
      </c>
      <c r="E429" s="6" t="s">
        <v>25</v>
      </c>
      <c r="F429" s="6" t="s">
        <v>26</v>
      </c>
      <c r="G429" s="6" t="s">
        <v>36</v>
      </c>
      <c r="H429" s="6" t="s">
        <v>21</v>
      </c>
      <c r="I429" s="8">
        <v>0.65</v>
      </c>
      <c r="J429" s="9">
        <v>5000</v>
      </c>
      <c r="K429" s="10">
        <f t="shared" si="139"/>
        <v>3250</v>
      </c>
      <c r="L429" s="10">
        <f t="shared" si="140"/>
        <v>1625</v>
      </c>
      <c r="M429" s="11">
        <v>0.5</v>
      </c>
      <c r="O429" s="12"/>
      <c r="P429" s="1"/>
    </row>
    <row r="430" spans="2:16" x14ac:dyDescent="0.3">
      <c r="B430" s="6" t="s">
        <v>24</v>
      </c>
      <c r="C430" s="6">
        <v>1197831</v>
      </c>
      <c r="D430" s="7">
        <v>44502</v>
      </c>
      <c r="E430" s="6" t="s">
        <v>25</v>
      </c>
      <c r="F430" s="6" t="s">
        <v>26</v>
      </c>
      <c r="G430" s="6" t="s">
        <v>36</v>
      </c>
      <c r="H430" s="6" t="s">
        <v>22</v>
      </c>
      <c r="I430" s="8">
        <v>0.6</v>
      </c>
      <c r="J430" s="9">
        <v>4750</v>
      </c>
      <c r="K430" s="10">
        <f t="shared" si="139"/>
        <v>2850</v>
      </c>
      <c r="L430" s="10">
        <f t="shared" si="140"/>
        <v>997.49999999999989</v>
      </c>
      <c r="M430" s="11">
        <v>0.35</v>
      </c>
      <c r="O430" s="12"/>
      <c r="P430" s="1"/>
    </row>
    <row r="431" spans="2:16" x14ac:dyDescent="0.3">
      <c r="B431" s="6" t="s">
        <v>24</v>
      </c>
      <c r="C431" s="6">
        <v>1197831</v>
      </c>
      <c r="D431" s="7">
        <v>44502</v>
      </c>
      <c r="E431" s="6" t="s">
        <v>25</v>
      </c>
      <c r="F431" s="6" t="s">
        <v>26</v>
      </c>
      <c r="G431" s="6" t="s">
        <v>36</v>
      </c>
      <c r="H431" s="6" t="s">
        <v>23</v>
      </c>
      <c r="I431" s="8">
        <v>0.70000000000000007</v>
      </c>
      <c r="J431" s="9">
        <v>6750</v>
      </c>
      <c r="K431" s="10">
        <f t="shared" si="139"/>
        <v>4725</v>
      </c>
      <c r="L431" s="10">
        <f t="shared" si="140"/>
        <v>2598.75</v>
      </c>
      <c r="M431" s="11">
        <v>0.55000000000000004</v>
      </c>
      <c r="O431" s="12"/>
      <c r="P431" s="1"/>
    </row>
    <row r="432" spans="2:16" x14ac:dyDescent="0.3">
      <c r="B432" s="6" t="s">
        <v>24</v>
      </c>
      <c r="C432" s="6">
        <v>1197831</v>
      </c>
      <c r="D432" s="7">
        <v>44531</v>
      </c>
      <c r="E432" s="6" t="s">
        <v>25</v>
      </c>
      <c r="F432" s="6" t="s">
        <v>26</v>
      </c>
      <c r="G432" s="6" t="s">
        <v>36</v>
      </c>
      <c r="H432" s="6" t="s">
        <v>18</v>
      </c>
      <c r="I432" s="8">
        <v>0.6</v>
      </c>
      <c r="J432" s="9">
        <v>8250</v>
      </c>
      <c r="K432" s="10">
        <f>I432*J432</f>
        <v>4950</v>
      </c>
      <c r="L432" s="10">
        <f>K432*M432</f>
        <v>1979.9999999999998</v>
      </c>
      <c r="M432" s="11">
        <v>0.39999999999999997</v>
      </c>
      <c r="O432" s="12"/>
      <c r="P432" s="1"/>
    </row>
    <row r="433" spans="2:17" x14ac:dyDescent="0.3">
      <c r="B433" s="6" t="s">
        <v>24</v>
      </c>
      <c r="C433" s="6">
        <v>1197831</v>
      </c>
      <c r="D433" s="7">
        <v>44531</v>
      </c>
      <c r="E433" s="6" t="s">
        <v>25</v>
      </c>
      <c r="F433" s="6" t="s">
        <v>26</v>
      </c>
      <c r="G433" s="6" t="s">
        <v>36</v>
      </c>
      <c r="H433" s="6" t="s">
        <v>19</v>
      </c>
      <c r="I433" s="8">
        <v>0.6</v>
      </c>
      <c r="J433" s="9">
        <v>8250</v>
      </c>
      <c r="K433" s="10">
        <f>I433*J433</f>
        <v>4950</v>
      </c>
      <c r="L433" s="10">
        <f>K433*M433</f>
        <v>1979.9999999999998</v>
      </c>
      <c r="M433" s="11">
        <v>0.39999999999999997</v>
      </c>
      <c r="O433" s="12"/>
      <c r="P433" s="1"/>
    </row>
    <row r="434" spans="2:17" x14ac:dyDescent="0.3">
      <c r="B434" s="6" t="s">
        <v>24</v>
      </c>
      <c r="C434" s="6">
        <v>1197831</v>
      </c>
      <c r="D434" s="7">
        <v>44531</v>
      </c>
      <c r="E434" s="6" t="s">
        <v>25</v>
      </c>
      <c r="F434" s="6" t="s">
        <v>26</v>
      </c>
      <c r="G434" s="6" t="s">
        <v>36</v>
      </c>
      <c r="H434" s="6" t="s">
        <v>20</v>
      </c>
      <c r="I434" s="8">
        <v>0.65</v>
      </c>
      <c r="J434" s="9">
        <v>7250</v>
      </c>
      <c r="K434" s="10">
        <f t="shared" ref="K434:K437" si="141">I434*J434</f>
        <v>4712.5</v>
      </c>
      <c r="L434" s="10">
        <f t="shared" ref="L434:L437" si="142">K434*M434</f>
        <v>1884.9999999999998</v>
      </c>
      <c r="M434" s="11">
        <v>0.39999999999999997</v>
      </c>
      <c r="O434" s="12"/>
      <c r="P434" s="1"/>
    </row>
    <row r="435" spans="2:17" x14ac:dyDescent="0.3">
      <c r="B435" s="6" t="s">
        <v>24</v>
      </c>
      <c r="C435" s="6">
        <v>1197831</v>
      </c>
      <c r="D435" s="7">
        <v>44531</v>
      </c>
      <c r="E435" s="6" t="s">
        <v>25</v>
      </c>
      <c r="F435" s="6" t="s">
        <v>26</v>
      </c>
      <c r="G435" s="6" t="s">
        <v>36</v>
      </c>
      <c r="H435" s="6" t="s">
        <v>21</v>
      </c>
      <c r="I435" s="8">
        <v>0.65</v>
      </c>
      <c r="J435" s="9">
        <v>5750</v>
      </c>
      <c r="K435" s="10">
        <f t="shared" si="141"/>
        <v>3737.5</v>
      </c>
      <c r="L435" s="10">
        <f t="shared" si="142"/>
        <v>1868.75</v>
      </c>
      <c r="M435" s="11">
        <v>0.5</v>
      </c>
      <c r="O435" s="12"/>
      <c r="P435" s="1"/>
    </row>
    <row r="436" spans="2:17" x14ac:dyDescent="0.3">
      <c r="B436" s="6" t="s">
        <v>24</v>
      </c>
      <c r="C436" s="6">
        <v>1197831</v>
      </c>
      <c r="D436" s="7">
        <v>44531</v>
      </c>
      <c r="E436" s="6" t="s">
        <v>25</v>
      </c>
      <c r="F436" s="6" t="s">
        <v>26</v>
      </c>
      <c r="G436" s="6" t="s">
        <v>36</v>
      </c>
      <c r="H436" s="6" t="s">
        <v>22</v>
      </c>
      <c r="I436" s="8">
        <v>0.6</v>
      </c>
      <c r="J436" s="9">
        <v>5250</v>
      </c>
      <c r="K436" s="10">
        <f t="shared" si="141"/>
        <v>3150</v>
      </c>
      <c r="L436" s="10">
        <f t="shared" si="142"/>
        <v>1102.5</v>
      </c>
      <c r="M436" s="11">
        <v>0.35</v>
      </c>
      <c r="O436" s="12"/>
      <c r="P436" s="1"/>
    </row>
    <row r="437" spans="2:17" x14ac:dyDescent="0.3">
      <c r="B437" s="6" t="s">
        <v>24</v>
      </c>
      <c r="C437" s="6">
        <v>1197831</v>
      </c>
      <c r="D437" s="7">
        <v>44531</v>
      </c>
      <c r="E437" s="6" t="s">
        <v>25</v>
      </c>
      <c r="F437" s="6" t="s">
        <v>26</v>
      </c>
      <c r="G437" s="6" t="s">
        <v>36</v>
      </c>
      <c r="H437" s="6" t="s">
        <v>23</v>
      </c>
      <c r="I437" s="8">
        <v>0.70000000000000007</v>
      </c>
      <c r="J437" s="9">
        <v>7750</v>
      </c>
      <c r="K437" s="10">
        <f t="shared" si="141"/>
        <v>5425.0000000000009</v>
      </c>
      <c r="L437" s="10">
        <f t="shared" si="142"/>
        <v>2983.7500000000009</v>
      </c>
      <c r="M437" s="11">
        <v>0.55000000000000004</v>
      </c>
      <c r="O437" s="12"/>
      <c r="P437" s="1"/>
    </row>
    <row r="438" spans="2:17" x14ac:dyDescent="0.3">
      <c r="B438" s="6" t="s">
        <v>16</v>
      </c>
      <c r="C438" s="6">
        <v>1185732</v>
      </c>
      <c r="D438" s="7">
        <v>44203</v>
      </c>
      <c r="E438" s="6" t="s">
        <v>3</v>
      </c>
      <c r="F438" s="6" t="s">
        <v>37</v>
      </c>
      <c r="G438" s="6" t="s">
        <v>38</v>
      </c>
      <c r="H438" s="6" t="s">
        <v>18</v>
      </c>
      <c r="I438" s="8">
        <v>0.45</v>
      </c>
      <c r="J438" s="9">
        <v>4250</v>
      </c>
      <c r="K438" s="10">
        <f>I438*J438</f>
        <v>1912.5</v>
      </c>
      <c r="L438" s="10">
        <f>K438*M438</f>
        <v>1051.875</v>
      </c>
      <c r="M438" s="11">
        <v>0.55000000000000004</v>
      </c>
      <c r="O438" s="13"/>
      <c r="P438" s="1"/>
      <c r="Q438" s="14"/>
    </row>
    <row r="439" spans="2:17" x14ac:dyDescent="0.3">
      <c r="B439" s="6" t="s">
        <v>16</v>
      </c>
      <c r="C439" s="6">
        <v>1185732</v>
      </c>
      <c r="D439" s="7">
        <v>44203</v>
      </c>
      <c r="E439" s="6" t="s">
        <v>3</v>
      </c>
      <c r="F439" s="6" t="s">
        <v>37</v>
      </c>
      <c r="G439" s="6" t="s">
        <v>38</v>
      </c>
      <c r="H439" s="6" t="s">
        <v>19</v>
      </c>
      <c r="I439" s="8">
        <v>0.45</v>
      </c>
      <c r="J439" s="9">
        <v>2250</v>
      </c>
      <c r="K439" s="10">
        <f>I439*J439</f>
        <v>1012.5</v>
      </c>
      <c r="L439" s="10">
        <f>K439*M439</f>
        <v>354.375</v>
      </c>
      <c r="M439" s="11">
        <v>0.35</v>
      </c>
      <c r="O439" s="13"/>
      <c r="P439" s="1"/>
      <c r="Q439" s="14"/>
    </row>
    <row r="440" spans="2:17" x14ac:dyDescent="0.3">
      <c r="B440" s="6" t="s">
        <v>16</v>
      </c>
      <c r="C440" s="6">
        <v>1185732</v>
      </c>
      <c r="D440" s="7">
        <v>44203</v>
      </c>
      <c r="E440" s="6" t="s">
        <v>3</v>
      </c>
      <c r="F440" s="6" t="s">
        <v>37</v>
      </c>
      <c r="G440" s="6" t="s">
        <v>38</v>
      </c>
      <c r="H440" s="6" t="s">
        <v>20</v>
      </c>
      <c r="I440" s="8">
        <v>0.35000000000000003</v>
      </c>
      <c r="J440" s="9">
        <v>2250</v>
      </c>
      <c r="K440" s="10">
        <f t="shared" ref="K440:K443" si="143">I440*J440</f>
        <v>787.50000000000011</v>
      </c>
      <c r="L440" s="10">
        <f t="shared" ref="L440:L449" si="144">K440*M440</f>
        <v>315</v>
      </c>
      <c r="M440" s="11">
        <v>0.39999999999999997</v>
      </c>
      <c r="O440" s="13"/>
      <c r="P440" s="1"/>
      <c r="Q440" s="14"/>
    </row>
    <row r="441" spans="2:17" x14ac:dyDescent="0.3">
      <c r="B441" s="6" t="s">
        <v>16</v>
      </c>
      <c r="C441" s="6">
        <v>1185732</v>
      </c>
      <c r="D441" s="7">
        <v>44203</v>
      </c>
      <c r="E441" s="6" t="s">
        <v>3</v>
      </c>
      <c r="F441" s="6" t="s">
        <v>37</v>
      </c>
      <c r="G441" s="6" t="s">
        <v>38</v>
      </c>
      <c r="H441" s="6" t="s">
        <v>21</v>
      </c>
      <c r="I441" s="8">
        <v>0.4</v>
      </c>
      <c r="J441" s="9">
        <v>750</v>
      </c>
      <c r="K441" s="10">
        <f t="shared" si="143"/>
        <v>300</v>
      </c>
      <c r="L441" s="10">
        <f t="shared" si="144"/>
        <v>119.99999999999999</v>
      </c>
      <c r="M441" s="11">
        <v>0.39999999999999997</v>
      </c>
      <c r="O441" s="13"/>
      <c r="P441" s="1"/>
      <c r="Q441" s="14"/>
    </row>
    <row r="442" spans="2:17" x14ac:dyDescent="0.3">
      <c r="B442" s="6" t="s">
        <v>16</v>
      </c>
      <c r="C442" s="6">
        <v>1185732</v>
      </c>
      <c r="D442" s="7">
        <v>44203</v>
      </c>
      <c r="E442" s="6" t="s">
        <v>3</v>
      </c>
      <c r="F442" s="6" t="s">
        <v>37</v>
      </c>
      <c r="G442" s="6" t="s">
        <v>38</v>
      </c>
      <c r="H442" s="6" t="s">
        <v>22</v>
      </c>
      <c r="I442" s="8">
        <v>0.54999999999999993</v>
      </c>
      <c r="J442" s="9">
        <v>1250</v>
      </c>
      <c r="K442" s="10">
        <f t="shared" si="143"/>
        <v>687.49999999999989</v>
      </c>
      <c r="L442" s="10">
        <f t="shared" si="144"/>
        <v>240.62499999999994</v>
      </c>
      <c r="M442" s="11">
        <v>0.35</v>
      </c>
      <c r="O442" s="13"/>
      <c r="P442" s="1"/>
      <c r="Q442" s="14"/>
    </row>
    <row r="443" spans="2:17" x14ac:dyDescent="0.3">
      <c r="B443" s="6" t="s">
        <v>16</v>
      </c>
      <c r="C443" s="6">
        <v>1185732</v>
      </c>
      <c r="D443" s="7">
        <v>44203</v>
      </c>
      <c r="E443" s="6" t="s">
        <v>3</v>
      </c>
      <c r="F443" s="6" t="s">
        <v>37</v>
      </c>
      <c r="G443" s="6" t="s">
        <v>38</v>
      </c>
      <c r="H443" s="6" t="s">
        <v>23</v>
      </c>
      <c r="I443" s="8">
        <v>0.45</v>
      </c>
      <c r="J443" s="9">
        <v>2250</v>
      </c>
      <c r="K443" s="10">
        <f t="shared" si="143"/>
        <v>1012.5</v>
      </c>
      <c r="L443" s="10">
        <f t="shared" si="144"/>
        <v>303.75</v>
      </c>
      <c r="M443" s="11">
        <v>0.3</v>
      </c>
      <c r="O443" s="13"/>
      <c r="P443" s="1"/>
      <c r="Q443" s="14"/>
    </row>
    <row r="444" spans="2:17" x14ac:dyDescent="0.3">
      <c r="B444" s="6" t="s">
        <v>16</v>
      </c>
      <c r="C444" s="6">
        <v>1185732</v>
      </c>
      <c r="D444" s="7">
        <v>44232</v>
      </c>
      <c r="E444" s="6" t="s">
        <v>3</v>
      </c>
      <c r="F444" s="6" t="s">
        <v>37</v>
      </c>
      <c r="G444" s="6" t="s">
        <v>38</v>
      </c>
      <c r="H444" s="6" t="s">
        <v>18</v>
      </c>
      <c r="I444" s="8">
        <v>0.45</v>
      </c>
      <c r="J444" s="9">
        <v>4750</v>
      </c>
      <c r="K444" s="10">
        <f>I444*J444</f>
        <v>2137.5</v>
      </c>
      <c r="L444" s="10">
        <f>K444*M444</f>
        <v>1175.625</v>
      </c>
      <c r="M444" s="11">
        <v>0.55000000000000004</v>
      </c>
      <c r="O444" s="13"/>
      <c r="P444" s="1"/>
      <c r="Q444" s="14"/>
    </row>
    <row r="445" spans="2:17" x14ac:dyDescent="0.3">
      <c r="B445" s="6" t="s">
        <v>16</v>
      </c>
      <c r="C445" s="6">
        <v>1185732</v>
      </c>
      <c r="D445" s="7">
        <v>44232</v>
      </c>
      <c r="E445" s="6" t="s">
        <v>3</v>
      </c>
      <c r="F445" s="6" t="s">
        <v>37</v>
      </c>
      <c r="G445" s="6" t="s">
        <v>38</v>
      </c>
      <c r="H445" s="6" t="s">
        <v>19</v>
      </c>
      <c r="I445" s="8">
        <v>0.45</v>
      </c>
      <c r="J445" s="9">
        <v>1250</v>
      </c>
      <c r="K445" s="10">
        <f>I445*J445</f>
        <v>562.5</v>
      </c>
      <c r="L445" s="10">
        <f>K445*M445</f>
        <v>196.875</v>
      </c>
      <c r="M445" s="11">
        <v>0.35</v>
      </c>
      <c r="O445" s="13"/>
      <c r="P445" s="1"/>
      <c r="Q445" s="14"/>
    </row>
    <row r="446" spans="2:17" x14ac:dyDescent="0.3">
      <c r="B446" s="6" t="s">
        <v>16</v>
      </c>
      <c r="C446" s="6">
        <v>1185732</v>
      </c>
      <c r="D446" s="7">
        <v>44232</v>
      </c>
      <c r="E446" s="6" t="s">
        <v>3</v>
      </c>
      <c r="F446" s="6" t="s">
        <v>37</v>
      </c>
      <c r="G446" s="6" t="s">
        <v>38</v>
      </c>
      <c r="H446" s="6" t="s">
        <v>20</v>
      </c>
      <c r="I446" s="8">
        <v>0.35000000000000003</v>
      </c>
      <c r="J446" s="9">
        <v>1750</v>
      </c>
      <c r="K446" s="10">
        <f t="shared" ref="K446:K449" si="145">I446*J446</f>
        <v>612.50000000000011</v>
      </c>
      <c r="L446" s="10">
        <f t="shared" si="144"/>
        <v>245.00000000000003</v>
      </c>
      <c r="M446" s="11">
        <v>0.39999999999999997</v>
      </c>
      <c r="O446" s="13"/>
      <c r="P446" s="1"/>
      <c r="Q446" s="14"/>
    </row>
    <row r="447" spans="2:17" x14ac:dyDescent="0.3">
      <c r="B447" s="6" t="s">
        <v>16</v>
      </c>
      <c r="C447" s="6">
        <v>1185732</v>
      </c>
      <c r="D447" s="7">
        <v>44232</v>
      </c>
      <c r="E447" s="6" t="s">
        <v>3</v>
      </c>
      <c r="F447" s="6" t="s">
        <v>37</v>
      </c>
      <c r="G447" s="6" t="s">
        <v>38</v>
      </c>
      <c r="H447" s="6" t="s">
        <v>21</v>
      </c>
      <c r="I447" s="8">
        <v>0.4</v>
      </c>
      <c r="J447" s="9">
        <v>500</v>
      </c>
      <c r="K447" s="10">
        <f t="shared" si="145"/>
        <v>200</v>
      </c>
      <c r="L447" s="10">
        <f t="shared" si="144"/>
        <v>80</v>
      </c>
      <c r="M447" s="11">
        <v>0.39999999999999997</v>
      </c>
      <c r="O447" s="13"/>
      <c r="P447" s="1"/>
      <c r="Q447" s="14"/>
    </row>
    <row r="448" spans="2:17" x14ac:dyDescent="0.3">
      <c r="B448" s="6" t="s">
        <v>16</v>
      </c>
      <c r="C448" s="6">
        <v>1185732</v>
      </c>
      <c r="D448" s="7">
        <v>44232</v>
      </c>
      <c r="E448" s="6" t="s">
        <v>3</v>
      </c>
      <c r="F448" s="6" t="s">
        <v>37</v>
      </c>
      <c r="G448" s="6" t="s">
        <v>38</v>
      </c>
      <c r="H448" s="6" t="s">
        <v>22</v>
      </c>
      <c r="I448" s="8">
        <v>0.54999999999999993</v>
      </c>
      <c r="J448" s="9">
        <v>1250</v>
      </c>
      <c r="K448" s="10">
        <f t="shared" si="145"/>
        <v>687.49999999999989</v>
      </c>
      <c r="L448" s="10">
        <f t="shared" si="144"/>
        <v>240.62499999999994</v>
      </c>
      <c r="M448" s="11">
        <v>0.35</v>
      </c>
      <c r="O448" s="13"/>
      <c r="P448" s="1"/>
      <c r="Q448" s="14"/>
    </row>
    <row r="449" spans="2:17" x14ac:dyDescent="0.3">
      <c r="B449" s="6" t="s">
        <v>16</v>
      </c>
      <c r="C449" s="6">
        <v>1185732</v>
      </c>
      <c r="D449" s="7">
        <v>44232</v>
      </c>
      <c r="E449" s="6" t="s">
        <v>3</v>
      </c>
      <c r="F449" s="6" t="s">
        <v>37</v>
      </c>
      <c r="G449" s="6" t="s">
        <v>38</v>
      </c>
      <c r="H449" s="6" t="s">
        <v>23</v>
      </c>
      <c r="I449" s="8">
        <v>0.45</v>
      </c>
      <c r="J449" s="9">
        <v>2250</v>
      </c>
      <c r="K449" s="10">
        <f t="shared" si="145"/>
        <v>1012.5</v>
      </c>
      <c r="L449" s="10">
        <f t="shared" si="144"/>
        <v>303.75</v>
      </c>
      <c r="M449" s="11">
        <v>0.3</v>
      </c>
      <c r="O449" s="13"/>
      <c r="P449" s="1"/>
      <c r="Q449" s="14"/>
    </row>
    <row r="450" spans="2:17" x14ac:dyDescent="0.3">
      <c r="B450" s="6" t="s">
        <v>16</v>
      </c>
      <c r="C450" s="6">
        <v>1185732</v>
      </c>
      <c r="D450" s="7">
        <v>44258</v>
      </c>
      <c r="E450" s="6" t="s">
        <v>3</v>
      </c>
      <c r="F450" s="6" t="s">
        <v>37</v>
      </c>
      <c r="G450" s="6" t="s">
        <v>38</v>
      </c>
      <c r="H450" s="6" t="s">
        <v>18</v>
      </c>
      <c r="I450" s="8">
        <v>0.5</v>
      </c>
      <c r="J450" s="9">
        <v>4450</v>
      </c>
      <c r="K450" s="10">
        <f>I450*J450</f>
        <v>2225</v>
      </c>
      <c r="L450" s="10">
        <f>K450*M450</f>
        <v>1223.75</v>
      </c>
      <c r="M450" s="11">
        <v>0.55000000000000004</v>
      </c>
      <c r="O450" s="13"/>
      <c r="P450" s="1"/>
      <c r="Q450" s="14"/>
    </row>
    <row r="451" spans="2:17" x14ac:dyDescent="0.3">
      <c r="B451" s="6" t="s">
        <v>16</v>
      </c>
      <c r="C451" s="6">
        <v>1185732</v>
      </c>
      <c r="D451" s="7">
        <v>44258</v>
      </c>
      <c r="E451" s="6" t="s">
        <v>3</v>
      </c>
      <c r="F451" s="6" t="s">
        <v>37</v>
      </c>
      <c r="G451" s="6" t="s">
        <v>38</v>
      </c>
      <c r="H451" s="6" t="s">
        <v>19</v>
      </c>
      <c r="I451" s="8">
        <v>0.5</v>
      </c>
      <c r="J451" s="9">
        <v>1500</v>
      </c>
      <c r="K451" s="10">
        <f>I451*J451</f>
        <v>750</v>
      </c>
      <c r="L451" s="10">
        <f>K451*M451</f>
        <v>262.5</v>
      </c>
      <c r="M451" s="11">
        <v>0.35</v>
      </c>
      <c r="O451" s="13"/>
      <c r="P451" s="1"/>
      <c r="Q451" s="14"/>
    </row>
    <row r="452" spans="2:17" x14ac:dyDescent="0.3">
      <c r="B452" s="6" t="s">
        <v>16</v>
      </c>
      <c r="C452" s="6">
        <v>1185732</v>
      </c>
      <c r="D452" s="7">
        <v>44258</v>
      </c>
      <c r="E452" s="6" t="s">
        <v>3</v>
      </c>
      <c r="F452" s="6" t="s">
        <v>37</v>
      </c>
      <c r="G452" s="6" t="s">
        <v>38</v>
      </c>
      <c r="H452" s="6" t="s">
        <v>20</v>
      </c>
      <c r="I452" s="8">
        <v>0.4</v>
      </c>
      <c r="J452" s="9">
        <v>1750</v>
      </c>
      <c r="K452" s="10">
        <f t="shared" ref="K452:K455" si="146">I452*J452</f>
        <v>700</v>
      </c>
      <c r="L452" s="10">
        <f t="shared" ref="L452:L455" si="147">K452*M452</f>
        <v>280</v>
      </c>
      <c r="M452" s="11">
        <v>0.39999999999999997</v>
      </c>
      <c r="O452" s="13"/>
      <c r="P452" s="1"/>
      <c r="Q452" s="14"/>
    </row>
    <row r="453" spans="2:17" x14ac:dyDescent="0.3">
      <c r="B453" s="6" t="s">
        <v>16</v>
      </c>
      <c r="C453" s="6">
        <v>1185732</v>
      </c>
      <c r="D453" s="7">
        <v>44258</v>
      </c>
      <c r="E453" s="6" t="s">
        <v>3</v>
      </c>
      <c r="F453" s="6" t="s">
        <v>37</v>
      </c>
      <c r="G453" s="6" t="s">
        <v>38</v>
      </c>
      <c r="H453" s="6" t="s">
        <v>21</v>
      </c>
      <c r="I453" s="8">
        <v>0.45</v>
      </c>
      <c r="J453" s="9">
        <v>250</v>
      </c>
      <c r="K453" s="10">
        <f t="shared" si="146"/>
        <v>112.5</v>
      </c>
      <c r="L453" s="10">
        <f t="shared" si="147"/>
        <v>44.999999999999993</v>
      </c>
      <c r="M453" s="11">
        <v>0.39999999999999997</v>
      </c>
      <c r="O453" s="13"/>
      <c r="P453" s="1"/>
      <c r="Q453" s="14"/>
    </row>
    <row r="454" spans="2:17" x14ac:dyDescent="0.3">
      <c r="B454" s="6" t="s">
        <v>16</v>
      </c>
      <c r="C454" s="6">
        <v>1185732</v>
      </c>
      <c r="D454" s="7">
        <v>44258</v>
      </c>
      <c r="E454" s="6" t="s">
        <v>3</v>
      </c>
      <c r="F454" s="6" t="s">
        <v>37</v>
      </c>
      <c r="G454" s="6" t="s">
        <v>38</v>
      </c>
      <c r="H454" s="6" t="s">
        <v>22</v>
      </c>
      <c r="I454" s="8">
        <v>0.6</v>
      </c>
      <c r="J454" s="9">
        <v>750</v>
      </c>
      <c r="K454" s="10">
        <f t="shared" si="146"/>
        <v>450</v>
      </c>
      <c r="L454" s="10">
        <f t="shared" si="147"/>
        <v>135</v>
      </c>
      <c r="M454" s="11">
        <v>0.3</v>
      </c>
      <c r="O454" s="13"/>
      <c r="P454" s="1"/>
      <c r="Q454" s="14"/>
    </row>
    <row r="455" spans="2:17" x14ac:dyDescent="0.3">
      <c r="B455" s="6" t="s">
        <v>16</v>
      </c>
      <c r="C455" s="6">
        <v>1185732</v>
      </c>
      <c r="D455" s="7">
        <v>44258</v>
      </c>
      <c r="E455" s="6" t="s">
        <v>3</v>
      </c>
      <c r="F455" s="6" t="s">
        <v>37</v>
      </c>
      <c r="G455" s="6" t="s">
        <v>38</v>
      </c>
      <c r="H455" s="6" t="s">
        <v>23</v>
      </c>
      <c r="I455" s="8">
        <v>0.5</v>
      </c>
      <c r="J455" s="9">
        <v>1750</v>
      </c>
      <c r="K455" s="10">
        <f t="shared" si="146"/>
        <v>875</v>
      </c>
      <c r="L455" s="10">
        <f t="shared" si="147"/>
        <v>218.75</v>
      </c>
      <c r="M455" s="11">
        <v>0.25</v>
      </c>
      <c r="O455" s="13"/>
      <c r="P455" s="1"/>
      <c r="Q455" s="14"/>
    </row>
    <row r="456" spans="2:17" x14ac:dyDescent="0.3">
      <c r="B456" s="6" t="s">
        <v>16</v>
      </c>
      <c r="C456" s="6">
        <v>1185732</v>
      </c>
      <c r="D456" s="7">
        <v>44290</v>
      </c>
      <c r="E456" s="6" t="s">
        <v>3</v>
      </c>
      <c r="F456" s="6" t="s">
        <v>37</v>
      </c>
      <c r="G456" s="6" t="s">
        <v>38</v>
      </c>
      <c r="H456" s="6" t="s">
        <v>18</v>
      </c>
      <c r="I456" s="8">
        <v>0.5</v>
      </c>
      <c r="J456" s="9">
        <v>4500</v>
      </c>
      <c r="K456" s="10">
        <f>I456*J456</f>
        <v>2250</v>
      </c>
      <c r="L456" s="10">
        <f>K456*M456</f>
        <v>1125</v>
      </c>
      <c r="M456" s="11">
        <v>0.5</v>
      </c>
      <c r="O456" s="13"/>
      <c r="P456" s="1"/>
      <c r="Q456" s="14"/>
    </row>
    <row r="457" spans="2:17" x14ac:dyDescent="0.3">
      <c r="B457" s="6" t="s">
        <v>16</v>
      </c>
      <c r="C457" s="6">
        <v>1185732</v>
      </c>
      <c r="D457" s="7">
        <v>44290</v>
      </c>
      <c r="E457" s="6" t="s">
        <v>3</v>
      </c>
      <c r="F457" s="6" t="s">
        <v>37</v>
      </c>
      <c r="G457" s="6" t="s">
        <v>38</v>
      </c>
      <c r="H457" s="6" t="s">
        <v>19</v>
      </c>
      <c r="I457" s="8">
        <v>0.5</v>
      </c>
      <c r="J457" s="9">
        <v>1500</v>
      </c>
      <c r="K457" s="10">
        <f>I457*J457</f>
        <v>750</v>
      </c>
      <c r="L457" s="10">
        <f>K457*M457</f>
        <v>225</v>
      </c>
      <c r="M457" s="11">
        <v>0.3</v>
      </c>
      <c r="O457" s="13"/>
      <c r="P457" s="1"/>
      <c r="Q457" s="14"/>
    </row>
    <row r="458" spans="2:17" x14ac:dyDescent="0.3">
      <c r="B458" s="6" t="s">
        <v>16</v>
      </c>
      <c r="C458" s="6">
        <v>1185732</v>
      </c>
      <c r="D458" s="7">
        <v>44290</v>
      </c>
      <c r="E458" s="6" t="s">
        <v>3</v>
      </c>
      <c r="F458" s="6" t="s">
        <v>37</v>
      </c>
      <c r="G458" s="6" t="s">
        <v>38</v>
      </c>
      <c r="H458" s="6" t="s">
        <v>20</v>
      </c>
      <c r="I458" s="8">
        <v>0.4</v>
      </c>
      <c r="J458" s="9">
        <v>1500</v>
      </c>
      <c r="K458" s="10">
        <f t="shared" ref="K458:K461" si="148">I458*J458</f>
        <v>600</v>
      </c>
      <c r="L458" s="10">
        <f t="shared" ref="L458:L461" si="149">K458*M458</f>
        <v>210</v>
      </c>
      <c r="M458" s="11">
        <v>0.35</v>
      </c>
      <c r="O458" s="13"/>
      <c r="P458" s="1"/>
      <c r="Q458" s="14"/>
    </row>
    <row r="459" spans="2:17" x14ac:dyDescent="0.3">
      <c r="B459" s="6" t="s">
        <v>16</v>
      </c>
      <c r="C459" s="6">
        <v>1185732</v>
      </c>
      <c r="D459" s="7">
        <v>44290</v>
      </c>
      <c r="E459" s="6" t="s">
        <v>3</v>
      </c>
      <c r="F459" s="6" t="s">
        <v>37</v>
      </c>
      <c r="G459" s="6" t="s">
        <v>38</v>
      </c>
      <c r="H459" s="6" t="s">
        <v>21</v>
      </c>
      <c r="I459" s="8">
        <v>0.45</v>
      </c>
      <c r="J459" s="9">
        <v>750</v>
      </c>
      <c r="K459" s="10">
        <f t="shared" si="148"/>
        <v>337.5</v>
      </c>
      <c r="L459" s="10">
        <f t="shared" si="149"/>
        <v>118.12499999999999</v>
      </c>
      <c r="M459" s="11">
        <v>0.35</v>
      </c>
      <c r="O459" s="13"/>
      <c r="P459" s="1"/>
      <c r="Q459" s="14"/>
    </row>
    <row r="460" spans="2:17" x14ac:dyDescent="0.3">
      <c r="B460" s="6" t="s">
        <v>16</v>
      </c>
      <c r="C460" s="6">
        <v>1185732</v>
      </c>
      <c r="D460" s="7">
        <v>44290</v>
      </c>
      <c r="E460" s="6" t="s">
        <v>3</v>
      </c>
      <c r="F460" s="6" t="s">
        <v>37</v>
      </c>
      <c r="G460" s="6" t="s">
        <v>38</v>
      </c>
      <c r="H460" s="6" t="s">
        <v>22</v>
      </c>
      <c r="I460" s="8">
        <v>0.6</v>
      </c>
      <c r="J460" s="9">
        <v>750</v>
      </c>
      <c r="K460" s="10">
        <f t="shared" si="148"/>
        <v>450</v>
      </c>
      <c r="L460" s="10">
        <f t="shared" si="149"/>
        <v>135</v>
      </c>
      <c r="M460" s="11">
        <v>0.3</v>
      </c>
      <c r="O460" s="13"/>
      <c r="P460" s="1"/>
      <c r="Q460" s="14"/>
    </row>
    <row r="461" spans="2:17" x14ac:dyDescent="0.3">
      <c r="B461" s="6" t="s">
        <v>16</v>
      </c>
      <c r="C461" s="6">
        <v>1185732</v>
      </c>
      <c r="D461" s="7">
        <v>44290</v>
      </c>
      <c r="E461" s="6" t="s">
        <v>3</v>
      </c>
      <c r="F461" s="6" t="s">
        <v>37</v>
      </c>
      <c r="G461" s="6" t="s">
        <v>38</v>
      </c>
      <c r="H461" s="6" t="s">
        <v>23</v>
      </c>
      <c r="I461" s="8">
        <v>0.5</v>
      </c>
      <c r="J461" s="9">
        <v>2000</v>
      </c>
      <c r="K461" s="10">
        <f t="shared" si="148"/>
        <v>1000</v>
      </c>
      <c r="L461" s="10">
        <f t="shared" si="149"/>
        <v>250</v>
      </c>
      <c r="M461" s="11">
        <v>0.25</v>
      </c>
      <c r="O461" s="13"/>
      <c r="P461" s="1"/>
      <c r="Q461" s="14"/>
    </row>
    <row r="462" spans="2:17" x14ac:dyDescent="0.3">
      <c r="B462" s="6" t="s">
        <v>16</v>
      </c>
      <c r="C462" s="6">
        <v>1185732</v>
      </c>
      <c r="D462" s="7">
        <v>44319</v>
      </c>
      <c r="E462" s="6" t="s">
        <v>3</v>
      </c>
      <c r="F462" s="6" t="s">
        <v>37</v>
      </c>
      <c r="G462" s="6" t="s">
        <v>38</v>
      </c>
      <c r="H462" s="6" t="s">
        <v>18</v>
      </c>
      <c r="I462" s="8">
        <v>0.6</v>
      </c>
      <c r="J462" s="9">
        <v>4700</v>
      </c>
      <c r="K462" s="10">
        <f>I462*J462</f>
        <v>2820</v>
      </c>
      <c r="L462" s="10">
        <f>K462*M462</f>
        <v>1410</v>
      </c>
      <c r="M462" s="11">
        <v>0.5</v>
      </c>
      <c r="O462" s="13"/>
      <c r="P462" s="1"/>
      <c r="Q462" s="14"/>
    </row>
    <row r="463" spans="2:17" x14ac:dyDescent="0.3">
      <c r="B463" s="6" t="s">
        <v>16</v>
      </c>
      <c r="C463" s="6">
        <v>1185732</v>
      </c>
      <c r="D463" s="7">
        <v>44319</v>
      </c>
      <c r="E463" s="6" t="s">
        <v>3</v>
      </c>
      <c r="F463" s="6" t="s">
        <v>37</v>
      </c>
      <c r="G463" s="6" t="s">
        <v>38</v>
      </c>
      <c r="H463" s="6" t="s">
        <v>19</v>
      </c>
      <c r="I463" s="8">
        <v>0.60000000000000009</v>
      </c>
      <c r="J463" s="9">
        <v>1750</v>
      </c>
      <c r="K463" s="10">
        <f>I463*J463</f>
        <v>1050.0000000000002</v>
      </c>
      <c r="L463" s="10">
        <f>K463*M463</f>
        <v>315.00000000000006</v>
      </c>
      <c r="M463" s="11">
        <v>0.3</v>
      </c>
      <c r="O463" s="13"/>
      <c r="P463" s="1"/>
      <c r="Q463" s="14"/>
    </row>
    <row r="464" spans="2:17" x14ac:dyDescent="0.3">
      <c r="B464" s="6" t="s">
        <v>16</v>
      </c>
      <c r="C464" s="6">
        <v>1185732</v>
      </c>
      <c r="D464" s="7">
        <v>44319</v>
      </c>
      <c r="E464" s="6" t="s">
        <v>3</v>
      </c>
      <c r="F464" s="6" t="s">
        <v>37</v>
      </c>
      <c r="G464" s="6" t="s">
        <v>38</v>
      </c>
      <c r="H464" s="6" t="s">
        <v>20</v>
      </c>
      <c r="I464" s="8">
        <v>0.55000000000000004</v>
      </c>
      <c r="J464" s="9">
        <v>1500</v>
      </c>
      <c r="K464" s="10">
        <f t="shared" ref="K464:K467" si="150">I464*J464</f>
        <v>825.00000000000011</v>
      </c>
      <c r="L464" s="10">
        <f t="shared" ref="L464:L467" si="151">K464*M464</f>
        <v>288.75</v>
      </c>
      <c r="M464" s="11">
        <v>0.35</v>
      </c>
      <c r="O464" s="13"/>
      <c r="P464" s="1"/>
      <c r="Q464" s="14"/>
    </row>
    <row r="465" spans="2:17" x14ac:dyDescent="0.3">
      <c r="B465" s="6" t="s">
        <v>16</v>
      </c>
      <c r="C465" s="6">
        <v>1185732</v>
      </c>
      <c r="D465" s="7">
        <v>44319</v>
      </c>
      <c r="E465" s="6" t="s">
        <v>3</v>
      </c>
      <c r="F465" s="6" t="s">
        <v>37</v>
      </c>
      <c r="G465" s="6" t="s">
        <v>38</v>
      </c>
      <c r="H465" s="6" t="s">
        <v>21</v>
      </c>
      <c r="I465" s="8">
        <v>0.55000000000000004</v>
      </c>
      <c r="J465" s="9">
        <v>1000</v>
      </c>
      <c r="K465" s="10">
        <f t="shared" si="150"/>
        <v>550</v>
      </c>
      <c r="L465" s="10">
        <f t="shared" si="151"/>
        <v>192.5</v>
      </c>
      <c r="M465" s="11">
        <v>0.35</v>
      </c>
      <c r="O465" s="13"/>
      <c r="P465" s="1"/>
      <c r="Q465" s="14"/>
    </row>
    <row r="466" spans="2:17" x14ac:dyDescent="0.3">
      <c r="B466" s="6" t="s">
        <v>16</v>
      </c>
      <c r="C466" s="6">
        <v>1185732</v>
      </c>
      <c r="D466" s="7">
        <v>44319</v>
      </c>
      <c r="E466" s="6" t="s">
        <v>3</v>
      </c>
      <c r="F466" s="6" t="s">
        <v>37</v>
      </c>
      <c r="G466" s="6" t="s">
        <v>38</v>
      </c>
      <c r="H466" s="6" t="s">
        <v>22</v>
      </c>
      <c r="I466" s="8">
        <v>0.65</v>
      </c>
      <c r="J466" s="9">
        <v>1250</v>
      </c>
      <c r="K466" s="10">
        <f t="shared" si="150"/>
        <v>812.5</v>
      </c>
      <c r="L466" s="10">
        <f t="shared" si="151"/>
        <v>243.75</v>
      </c>
      <c r="M466" s="11">
        <v>0.3</v>
      </c>
      <c r="O466" s="13"/>
      <c r="P466" s="1"/>
      <c r="Q466" s="14"/>
    </row>
    <row r="467" spans="2:17" x14ac:dyDescent="0.3">
      <c r="B467" s="6" t="s">
        <v>16</v>
      </c>
      <c r="C467" s="6">
        <v>1185732</v>
      </c>
      <c r="D467" s="7">
        <v>44319</v>
      </c>
      <c r="E467" s="6" t="s">
        <v>3</v>
      </c>
      <c r="F467" s="6" t="s">
        <v>37</v>
      </c>
      <c r="G467" s="6" t="s">
        <v>38</v>
      </c>
      <c r="H467" s="6" t="s">
        <v>23</v>
      </c>
      <c r="I467" s="8">
        <v>0.70000000000000007</v>
      </c>
      <c r="J467" s="9">
        <v>2500</v>
      </c>
      <c r="K467" s="10">
        <f t="shared" si="150"/>
        <v>1750.0000000000002</v>
      </c>
      <c r="L467" s="10">
        <f t="shared" si="151"/>
        <v>525</v>
      </c>
      <c r="M467" s="11">
        <v>0.3</v>
      </c>
      <c r="O467" s="13"/>
      <c r="P467" s="1"/>
      <c r="Q467" s="14"/>
    </row>
    <row r="468" spans="2:17" x14ac:dyDescent="0.3">
      <c r="B468" s="6" t="s">
        <v>16</v>
      </c>
      <c r="C468" s="6">
        <v>1185732</v>
      </c>
      <c r="D468" s="7">
        <v>44352</v>
      </c>
      <c r="E468" s="6" t="s">
        <v>3</v>
      </c>
      <c r="F468" s="6" t="s">
        <v>37</v>
      </c>
      <c r="G468" s="6" t="s">
        <v>38</v>
      </c>
      <c r="H468" s="6" t="s">
        <v>18</v>
      </c>
      <c r="I468" s="8">
        <v>0.65</v>
      </c>
      <c r="J468" s="9">
        <v>5000</v>
      </c>
      <c r="K468" s="10">
        <f>I468*J468</f>
        <v>3250</v>
      </c>
      <c r="L468" s="10">
        <f>K468*M468</f>
        <v>1787.5000000000002</v>
      </c>
      <c r="M468" s="11">
        <v>0.55000000000000004</v>
      </c>
      <c r="O468" s="13"/>
      <c r="P468" s="1"/>
      <c r="Q468" s="14"/>
    </row>
    <row r="469" spans="2:17" x14ac:dyDescent="0.3">
      <c r="B469" s="6" t="s">
        <v>16</v>
      </c>
      <c r="C469" s="6">
        <v>1185732</v>
      </c>
      <c r="D469" s="7">
        <v>44352</v>
      </c>
      <c r="E469" s="6" t="s">
        <v>3</v>
      </c>
      <c r="F469" s="6" t="s">
        <v>37</v>
      </c>
      <c r="G469" s="6" t="s">
        <v>38</v>
      </c>
      <c r="H469" s="6" t="s">
        <v>19</v>
      </c>
      <c r="I469" s="8">
        <v>0.60000000000000009</v>
      </c>
      <c r="J469" s="9">
        <v>2500</v>
      </c>
      <c r="K469" s="10">
        <f>I469*J469</f>
        <v>1500.0000000000002</v>
      </c>
      <c r="L469" s="10">
        <f>K469*M469</f>
        <v>525</v>
      </c>
      <c r="M469" s="11">
        <v>0.35</v>
      </c>
      <c r="O469" s="13"/>
      <c r="P469" s="1"/>
      <c r="Q469" s="14"/>
    </row>
    <row r="470" spans="2:17" x14ac:dyDescent="0.3">
      <c r="B470" s="6" t="s">
        <v>16</v>
      </c>
      <c r="C470" s="6">
        <v>1185732</v>
      </c>
      <c r="D470" s="7">
        <v>44352</v>
      </c>
      <c r="E470" s="6" t="s">
        <v>3</v>
      </c>
      <c r="F470" s="6" t="s">
        <v>37</v>
      </c>
      <c r="G470" s="6" t="s">
        <v>38</v>
      </c>
      <c r="H470" s="6" t="s">
        <v>20</v>
      </c>
      <c r="I470" s="8">
        <v>0.55000000000000004</v>
      </c>
      <c r="J470" s="9">
        <v>1750</v>
      </c>
      <c r="K470" s="10">
        <f t="shared" ref="K470:K473" si="152">I470*J470</f>
        <v>962.50000000000011</v>
      </c>
      <c r="L470" s="10">
        <f t="shared" ref="L470:L473" si="153">K470*M470</f>
        <v>385</v>
      </c>
      <c r="M470" s="11">
        <v>0.39999999999999997</v>
      </c>
      <c r="O470" s="13"/>
      <c r="P470" s="1"/>
      <c r="Q470" s="14"/>
    </row>
    <row r="471" spans="2:17" x14ac:dyDescent="0.3">
      <c r="B471" s="6" t="s">
        <v>16</v>
      </c>
      <c r="C471" s="6">
        <v>1185732</v>
      </c>
      <c r="D471" s="7">
        <v>44352</v>
      </c>
      <c r="E471" s="6" t="s">
        <v>3</v>
      </c>
      <c r="F471" s="6" t="s">
        <v>37</v>
      </c>
      <c r="G471" s="6" t="s">
        <v>38</v>
      </c>
      <c r="H471" s="6" t="s">
        <v>21</v>
      </c>
      <c r="I471" s="8">
        <v>0.55000000000000004</v>
      </c>
      <c r="J471" s="9">
        <v>1500</v>
      </c>
      <c r="K471" s="10">
        <f t="shared" si="152"/>
        <v>825.00000000000011</v>
      </c>
      <c r="L471" s="10">
        <f t="shared" si="153"/>
        <v>330</v>
      </c>
      <c r="M471" s="11">
        <v>0.39999999999999997</v>
      </c>
      <c r="O471" s="13"/>
      <c r="P471" s="1"/>
      <c r="Q471" s="14"/>
    </row>
    <row r="472" spans="2:17" x14ac:dyDescent="0.3">
      <c r="B472" s="6" t="s">
        <v>16</v>
      </c>
      <c r="C472" s="6">
        <v>1185732</v>
      </c>
      <c r="D472" s="7">
        <v>44352</v>
      </c>
      <c r="E472" s="6" t="s">
        <v>3</v>
      </c>
      <c r="F472" s="6" t="s">
        <v>37</v>
      </c>
      <c r="G472" s="6" t="s">
        <v>38</v>
      </c>
      <c r="H472" s="6" t="s">
        <v>22</v>
      </c>
      <c r="I472" s="8">
        <v>0.65</v>
      </c>
      <c r="J472" s="9">
        <v>1500</v>
      </c>
      <c r="K472" s="10">
        <f t="shared" si="152"/>
        <v>975</v>
      </c>
      <c r="L472" s="10">
        <f t="shared" si="153"/>
        <v>341.25</v>
      </c>
      <c r="M472" s="11">
        <v>0.35</v>
      </c>
      <c r="O472" s="13"/>
      <c r="P472" s="1"/>
      <c r="Q472" s="14"/>
    </row>
    <row r="473" spans="2:17" x14ac:dyDescent="0.3">
      <c r="B473" s="6" t="s">
        <v>16</v>
      </c>
      <c r="C473" s="6">
        <v>1185732</v>
      </c>
      <c r="D473" s="7">
        <v>44352</v>
      </c>
      <c r="E473" s="6" t="s">
        <v>3</v>
      </c>
      <c r="F473" s="6" t="s">
        <v>37</v>
      </c>
      <c r="G473" s="6" t="s">
        <v>38</v>
      </c>
      <c r="H473" s="6" t="s">
        <v>23</v>
      </c>
      <c r="I473" s="8">
        <v>0.70000000000000007</v>
      </c>
      <c r="J473" s="9">
        <v>3000</v>
      </c>
      <c r="K473" s="10">
        <f t="shared" si="152"/>
        <v>2100</v>
      </c>
      <c r="L473" s="10">
        <f t="shared" si="153"/>
        <v>630</v>
      </c>
      <c r="M473" s="11">
        <v>0.3</v>
      </c>
      <c r="O473" s="13"/>
      <c r="P473" s="1"/>
      <c r="Q473" s="14"/>
    </row>
    <row r="474" spans="2:17" x14ac:dyDescent="0.3">
      <c r="B474" s="6" t="s">
        <v>16</v>
      </c>
      <c r="C474" s="6">
        <v>1185732</v>
      </c>
      <c r="D474" s="7">
        <v>44380</v>
      </c>
      <c r="E474" s="6" t="s">
        <v>3</v>
      </c>
      <c r="F474" s="6" t="s">
        <v>37</v>
      </c>
      <c r="G474" s="6" t="s">
        <v>38</v>
      </c>
      <c r="H474" s="6" t="s">
        <v>18</v>
      </c>
      <c r="I474" s="8">
        <v>0.65</v>
      </c>
      <c r="J474" s="9">
        <v>5000</v>
      </c>
      <c r="K474" s="10">
        <f>I474*J474</f>
        <v>3250</v>
      </c>
      <c r="L474" s="10">
        <f>K474*M474</f>
        <v>1787.5000000000002</v>
      </c>
      <c r="M474" s="11">
        <v>0.55000000000000004</v>
      </c>
      <c r="O474" s="13"/>
      <c r="P474" s="1"/>
      <c r="Q474" s="14"/>
    </row>
    <row r="475" spans="2:17" x14ac:dyDescent="0.3">
      <c r="B475" s="6" t="s">
        <v>16</v>
      </c>
      <c r="C475" s="6">
        <v>1185732</v>
      </c>
      <c r="D475" s="7">
        <v>44380</v>
      </c>
      <c r="E475" s="6" t="s">
        <v>3</v>
      </c>
      <c r="F475" s="6" t="s">
        <v>37</v>
      </c>
      <c r="G475" s="6" t="s">
        <v>38</v>
      </c>
      <c r="H475" s="6" t="s">
        <v>19</v>
      </c>
      <c r="I475" s="8">
        <v>0.60000000000000009</v>
      </c>
      <c r="J475" s="9">
        <v>3000</v>
      </c>
      <c r="K475" s="10">
        <f>I475*J475</f>
        <v>1800.0000000000002</v>
      </c>
      <c r="L475" s="10">
        <f>K475*M475</f>
        <v>630</v>
      </c>
      <c r="M475" s="11">
        <v>0.35</v>
      </c>
      <c r="O475" s="13"/>
      <c r="P475" s="1"/>
      <c r="Q475" s="14"/>
    </row>
    <row r="476" spans="2:17" x14ac:dyDescent="0.3">
      <c r="B476" s="6" t="s">
        <v>16</v>
      </c>
      <c r="C476" s="6">
        <v>1185732</v>
      </c>
      <c r="D476" s="7">
        <v>44380</v>
      </c>
      <c r="E476" s="6" t="s">
        <v>3</v>
      </c>
      <c r="F476" s="6" t="s">
        <v>37</v>
      </c>
      <c r="G476" s="6" t="s">
        <v>38</v>
      </c>
      <c r="H476" s="6" t="s">
        <v>20</v>
      </c>
      <c r="I476" s="8">
        <v>0.55000000000000004</v>
      </c>
      <c r="J476" s="9">
        <v>2250</v>
      </c>
      <c r="K476" s="10">
        <f t="shared" ref="K476:K479" si="154">I476*J476</f>
        <v>1237.5</v>
      </c>
      <c r="L476" s="10">
        <f t="shared" ref="L476:L479" si="155">K476*M476</f>
        <v>494.99999999999994</v>
      </c>
      <c r="M476" s="11">
        <v>0.39999999999999997</v>
      </c>
      <c r="O476" s="13"/>
      <c r="P476" s="1"/>
      <c r="Q476" s="14"/>
    </row>
    <row r="477" spans="2:17" x14ac:dyDescent="0.3">
      <c r="B477" s="6" t="s">
        <v>16</v>
      </c>
      <c r="C477" s="6">
        <v>1185732</v>
      </c>
      <c r="D477" s="7">
        <v>44380</v>
      </c>
      <c r="E477" s="6" t="s">
        <v>3</v>
      </c>
      <c r="F477" s="6" t="s">
        <v>37</v>
      </c>
      <c r="G477" s="6" t="s">
        <v>38</v>
      </c>
      <c r="H477" s="6" t="s">
        <v>21</v>
      </c>
      <c r="I477" s="8">
        <v>0.55000000000000004</v>
      </c>
      <c r="J477" s="9">
        <v>1750</v>
      </c>
      <c r="K477" s="10">
        <f t="shared" si="154"/>
        <v>962.50000000000011</v>
      </c>
      <c r="L477" s="10">
        <f t="shared" si="155"/>
        <v>385</v>
      </c>
      <c r="M477" s="11">
        <v>0.39999999999999997</v>
      </c>
      <c r="O477" s="13"/>
      <c r="P477" s="1"/>
      <c r="Q477" s="14"/>
    </row>
    <row r="478" spans="2:17" x14ac:dyDescent="0.3">
      <c r="B478" s="6" t="s">
        <v>16</v>
      </c>
      <c r="C478" s="6">
        <v>1185732</v>
      </c>
      <c r="D478" s="7">
        <v>44380</v>
      </c>
      <c r="E478" s="6" t="s">
        <v>3</v>
      </c>
      <c r="F478" s="6" t="s">
        <v>37</v>
      </c>
      <c r="G478" s="6" t="s">
        <v>38</v>
      </c>
      <c r="H478" s="6" t="s">
        <v>22</v>
      </c>
      <c r="I478" s="8">
        <v>0.65</v>
      </c>
      <c r="J478" s="9">
        <v>2000</v>
      </c>
      <c r="K478" s="10">
        <f t="shared" si="154"/>
        <v>1300</v>
      </c>
      <c r="L478" s="10">
        <f t="shared" si="155"/>
        <v>454.99999999999994</v>
      </c>
      <c r="M478" s="11">
        <v>0.35</v>
      </c>
      <c r="O478" s="13"/>
      <c r="P478" s="1"/>
      <c r="Q478" s="14"/>
    </row>
    <row r="479" spans="2:17" x14ac:dyDescent="0.3">
      <c r="B479" s="6" t="s">
        <v>16</v>
      </c>
      <c r="C479" s="6">
        <v>1185732</v>
      </c>
      <c r="D479" s="7">
        <v>44380</v>
      </c>
      <c r="E479" s="6" t="s">
        <v>3</v>
      </c>
      <c r="F479" s="6" t="s">
        <v>37</v>
      </c>
      <c r="G479" s="6" t="s">
        <v>38</v>
      </c>
      <c r="H479" s="6" t="s">
        <v>23</v>
      </c>
      <c r="I479" s="8">
        <v>0.70000000000000007</v>
      </c>
      <c r="J479" s="9">
        <v>3750</v>
      </c>
      <c r="K479" s="10">
        <f t="shared" si="154"/>
        <v>2625.0000000000005</v>
      </c>
      <c r="L479" s="10">
        <f t="shared" si="155"/>
        <v>787.50000000000011</v>
      </c>
      <c r="M479" s="11">
        <v>0.3</v>
      </c>
      <c r="O479" s="13"/>
      <c r="P479" s="1"/>
      <c r="Q479" s="14"/>
    </row>
    <row r="480" spans="2:17" x14ac:dyDescent="0.3">
      <c r="B480" s="6" t="s">
        <v>16</v>
      </c>
      <c r="C480" s="6">
        <v>1185732</v>
      </c>
      <c r="D480" s="7">
        <v>44412</v>
      </c>
      <c r="E480" s="6" t="s">
        <v>3</v>
      </c>
      <c r="F480" s="6" t="s">
        <v>37</v>
      </c>
      <c r="G480" s="6" t="s">
        <v>38</v>
      </c>
      <c r="H480" s="6" t="s">
        <v>18</v>
      </c>
      <c r="I480" s="8">
        <v>0.65</v>
      </c>
      <c r="J480" s="9">
        <v>5250</v>
      </c>
      <c r="K480" s="10">
        <f>I480*J480</f>
        <v>3412.5</v>
      </c>
      <c r="L480" s="10">
        <f>K480*M480</f>
        <v>1876.8750000000002</v>
      </c>
      <c r="M480" s="11">
        <v>0.55000000000000004</v>
      </c>
      <c r="O480" s="13"/>
      <c r="P480" s="1"/>
      <c r="Q480" s="14"/>
    </row>
    <row r="481" spans="2:17" x14ac:dyDescent="0.3">
      <c r="B481" s="6" t="s">
        <v>16</v>
      </c>
      <c r="C481" s="6">
        <v>1185732</v>
      </c>
      <c r="D481" s="7">
        <v>44412</v>
      </c>
      <c r="E481" s="6" t="s">
        <v>3</v>
      </c>
      <c r="F481" s="6" t="s">
        <v>37</v>
      </c>
      <c r="G481" s="6" t="s">
        <v>38</v>
      </c>
      <c r="H481" s="6" t="s">
        <v>19</v>
      </c>
      <c r="I481" s="8">
        <v>0.60000000000000009</v>
      </c>
      <c r="J481" s="9">
        <v>3000</v>
      </c>
      <c r="K481" s="10">
        <f>I481*J481</f>
        <v>1800.0000000000002</v>
      </c>
      <c r="L481" s="10">
        <f>K481*M481</f>
        <v>630</v>
      </c>
      <c r="M481" s="11">
        <v>0.35</v>
      </c>
      <c r="O481" s="13"/>
      <c r="P481" s="1"/>
      <c r="Q481" s="14"/>
    </row>
    <row r="482" spans="2:17" x14ac:dyDescent="0.3">
      <c r="B482" s="6" t="s">
        <v>16</v>
      </c>
      <c r="C482" s="6">
        <v>1185732</v>
      </c>
      <c r="D482" s="7">
        <v>44412</v>
      </c>
      <c r="E482" s="6" t="s">
        <v>3</v>
      </c>
      <c r="F482" s="6" t="s">
        <v>37</v>
      </c>
      <c r="G482" s="6" t="s">
        <v>38</v>
      </c>
      <c r="H482" s="6" t="s">
        <v>20</v>
      </c>
      <c r="I482" s="8">
        <v>0.55000000000000004</v>
      </c>
      <c r="J482" s="9">
        <v>2250</v>
      </c>
      <c r="K482" s="10">
        <f t="shared" ref="K482:K485" si="156">I482*J482</f>
        <v>1237.5</v>
      </c>
      <c r="L482" s="10">
        <f t="shared" ref="L482:L485" si="157">K482*M482</f>
        <v>494.99999999999994</v>
      </c>
      <c r="M482" s="11">
        <v>0.39999999999999997</v>
      </c>
      <c r="O482" s="13"/>
      <c r="P482" s="1"/>
      <c r="Q482" s="14"/>
    </row>
    <row r="483" spans="2:17" x14ac:dyDescent="0.3">
      <c r="B483" s="6" t="s">
        <v>16</v>
      </c>
      <c r="C483" s="6">
        <v>1185732</v>
      </c>
      <c r="D483" s="7">
        <v>44412</v>
      </c>
      <c r="E483" s="6" t="s">
        <v>3</v>
      </c>
      <c r="F483" s="6" t="s">
        <v>37</v>
      </c>
      <c r="G483" s="6" t="s">
        <v>38</v>
      </c>
      <c r="H483" s="6" t="s">
        <v>21</v>
      </c>
      <c r="I483" s="8">
        <v>0.55000000000000004</v>
      </c>
      <c r="J483" s="9">
        <v>2000</v>
      </c>
      <c r="K483" s="10">
        <f t="shared" si="156"/>
        <v>1100</v>
      </c>
      <c r="L483" s="10">
        <f t="shared" si="157"/>
        <v>439.99999999999994</v>
      </c>
      <c r="M483" s="11">
        <v>0.39999999999999997</v>
      </c>
      <c r="O483" s="13"/>
      <c r="P483" s="1"/>
      <c r="Q483" s="14"/>
    </row>
    <row r="484" spans="2:17" x14ac:dyDescent="0.3">
      <c r="B484" s="6" t="s">
        <v>16</v>
      </c>
      <c r="C484" s="6">
        <v>1185732</v>
      </c>
      <c r="D484" s="7">
        <v>44412</v>
      </c>
      <c r="E484" s="6" t="s">
        <v>3</v>
      </c>
      <c r="F484" s="6" t="s">
        <v>37</v>
      </c>
      <c r="G484" s="6" t="s">
        <v>38</v>
      </c>
      <c r="H484" s="6" t="s">
        <v>22</v>
      </c>
      <c r="I484" s="8">
        <v>0.65</v>
      </c>
      <c r="J484" s="9">
        <v>1750</v>
      </c>
      <c r="K484" s="10">
        <f t="shared" si="156"/>
        <v>1137.5</v>
      </c>
      <c r="L484" s="10">
        <f t="shared" si="157"/>
        <v>398.125</v>
      </c>
      <c r="M484" s="11">
        <v>0.35</v>
      </c>
      <c r="O484" s="13"/>
      <c r="P484" s="1"/>
      <c r="Q484" s="14"/>
    </row>
    <row r="485" spans="2:17" x14ac:dyDescent="0.3">
      <c r="B485" s="6" t="s">
        <v>16</v>
      </c>
      <c r="C485" s="6">
        <v>1185732</v>
      </c>
      <c r="D485" s="7">
        <v>44412</v>
      </c>
      <c r="E485" s="6" t="s">
        <v>3</v>
      </c>
      <c r="F485" s="6" t="s">
        <v>37</v>
      </c>
      <c r="G485" s="6" t="s">
        <v>38</v>
      </c>
      <c r="H485" s="6" t="s">
        <v>23</v>
      </c>
      <c r="I485" s="8">
        <v>0.70000000000000007</v>
      </c>
      <c r="J485" s="9">
        <v>3500</v>
      </c>
      <c r="K485" s="10">
        <f t="shared" si="156"/>
        <v>2450.0000000000005</v>
      </c>
      <c r="L485" s="10">
        <f t="shared" si="157"/>
        <v>735.00000000000011</v>
      </c>
      <c r="M485" s="11">
        <v>0.3</v>
      </c>
      <c r="O485" s="13"/>
      <c r="P485" s="1"/>
      <c r="Q485" s="14"/>
    </row>
    <row r="486" spans="2:17" x14ac:dyDescent="0.3">
      <c r="B486" s="6" t="s">
        <v>16</v>
      </c>
      <c r="C486" s="6">
        <v>1185732</v>
      </c>
      <c r="D486" s="7">
        <v>44442</v>
      </c>
      <c r="E486" s="6" t="s">
        <v>3</v>
      </c>
      <c r="F486" s="6" t="s">
        <v>37</v>
      </c>
      <c r="G486" s="6" t="s">
        <v>38</v>
      </c>
      <c r="H486" s="6" t="s">
        <v>18</v>
      </c>
      <c r="I486" s="8">
        <v>0.65</v>
      </c>
      <c r="J486" s="9">
        <v>4750</v>
      </c>
      <c r="K486" s="10">
        <f>I486*J486</f>
        <v>3087.5</v>
      </c>
      <c r="L486" s="10">
        <f>K486*M486</f>
        <v>1543.75</v>
      </c>
      <c r="M486" s="11">
        <v>0.5</v>
      </c>
      <c r="O486" s="13"/>
      <c r="P486" s="1"/>
      <c r="Q486" s="14"/>
    </row>
    <row r="487" spans="2:17" x14ac:dyDescent="0.3">
      <c r="B487" s="6" t="s">
        <v>16</v>
      </c>
      <c r="C487" s="6">
        <v>1185732</v>
      </c>
      <c r="D487" s="7">
        <v>44442</v>
      </c>
      <c r="E487" s="6" t="s">
        <v>3</v>
      </c>
      <c r="F487" s="6" t="s">
        <v>37</v>
      </c>
      <c r="G487" s="6" t="s">
        <v>38</v>
      </c>
      <c r="H487" s="6" t="s">
        <v>19</v>
      </c>
      <c r="I487" s="8">
        <v>0.5</v>
      </c>
      <c r="J487" s="9">
        <v>2750</v>
      </c>
      <c r="K487" s="10">
        <f>I487*J487</f>
        <v>1375</v>
      </c>
      <c r="L487" s="10">
        <f>K487*M487</f>
        <v>412.5</v>
      </c>
      <c r="M487" s="11">
        <v>0.3</v>
      </c>
      <c r="O487" s="13"/>
      <c r="P487" s="1"/>
      <c r="Q487" s="14"/>
    </row>
    <row r="488" spans="2:17" x14ac:dyDescent="0.3">
      <c r="B488" s="6" t="s">
        <v>16</v>
      </c>
      <c r="C488" s="6">
        <v>1185732</v>
      </c>
      <c r="D488" s="7">
        <v>44442</v>
      </c>
      <c r="E488" s="6" t="s">
        <v>3</v>
      </c>
      <c r="F488" s="6" t="s">
        <v>37</v>
      </c>
      <c r="G488" s="6" t="s">
        <v>38</v>
      </c>
      <c r="H488" s="6" t="s">
        <v>20</v>
      </c>
      <c r="I488" s="8">
        <v>0.45</v>
      </c>
      <c r="J488" s="9">
        <v>2000</v>
      </c>
      <c r="K488" s="10">
        <f t="shared" ref="K488:K491" si="158">I488*J488</f>
        <v>900</v>
      </c>
      <c r="L488" s="10">
        <f t="shared" ref="L488:L491" si="159">K488*M488</f>
        <v>315</v>
      </c>
      <c r="M488" s="11">
        <v>0.35</v>
      </c>
      <c r="O488" s="13"/>
      <c r="P488" s="1"/>
      <c r="Q488" s="14"/>
    </row>
    <row r="489" spans="2:17" x14ac:dyDescent="0.3">
      <c r="B489" s="6" t="s">
        <v>16</v>
      </c>
      <c r="C489" s="6">
        <v>1185732</v>
      </c>
      <c r="D489" s="7">
        <v>44442</v>
      </c>
      <c r="E489" s="6" t="s">
        <v>3</v>
      </c>
      <c r="F489" s="6" t="s">
        <v>37</v>
      </c>
      <c r="G489" s="6" t="s">
        <v>38</v>
      </c>
      <c r="H489" s="6" t="s">
        <v>21</v>
      </c>
      <c r="I489" s="8">
        <v>0.45</v>
      </c>
      <c r="J489" s="9">
        <v>1750</v>
      </c>
      <c r="K489" s="10">
        <f t="shared" si="158"/>
        <v>787.5</v>
      </c>
      <c r="L489" s="10">
        <f t="shared" si="159"/>
        <v>275.625</v>
      </c>
      <c r="M489" s="11">
        <v>0.35</v>
      </c>
      <c r="O489" s="13"/>
      <c r="P489" s="1"/>
      <c r="Q489" s="14"/>
    </row>
    <row r="490" spans="2:17" x14ac:dyDescent="0.3">
      <c r="B490" s="6" t="s">
        <v>16</v>
      </c>
      <c r="C490" s="6">
        <v>1185732</v>
      </c>
      <c r="D490" s="7">
        <v>44442</v>
      </c>
      <c r="E490" s="6" t="s">
        <v>3</v>
      </c>
      <c r="F490" s="6" t="s">
        <v>37</v>
      </c>
      <c r="G490" s="6" t="s">
        <v>38</v>
      </c>
      <c r="H490" s="6" t="s">
        <v>22</v>
      </c>
      <c r="I490" s="8">
        <v>0.54999999999999993</v>
      </c>
      <c r="J490" s="9">
        <v>1250</v>
      </c>
      <c r="K490" s="10">
        <f t="shared" si="158"/>
        <v>687.49999999999989</v>
      </c>
      <c r="L490" s="10">
        <f t="shared" si="159"/>
        <v>206.24999999999997</v>
      </c>
      <c r="M490" s="11">
        <v>0.3</v>
      </c>
      <c r="O490" s="13"/>
      <c r="P490" s="1"/>
      <c r="Q490" s="14"/>
    </row>
    <row r="491" spans="2:17" x14ac:dyDescent="0.3">
      <c r="B491" s="6" t="s">
        <v>16</v>
      </c>
      <c r="C491" s="6">
        <v>1185732</v>
      </c>
      <c r="D491" s="7">
        <v>44442</v>
      </c>
      <c r="E491" s="6" t="s">
        <v>3</v>
      </c>
      <c r="F491" s="6" t="s">
        <v>37</v>
      </c>
      <c r="G491" s="6" t="s">
        <v>38</v>
      </c>
      <c r="H491" s="6" t="s">
        <v>23</v>
      </c>
      <c r="I491" s="8">
        <v>0.6</v>
      </c>
      <c r="J491" s="9">
        <v>2250</v>
      </c>
      <c r="K491" s="10">
        <f t="shared" si="158"/>
        <v>1350</v>
      </c>
      <c r="L491" s="10">
        <f t="shared" si="159"/>
        <v>337.5</v>
      </c>
      <c r="M491" s="11">
        <v>0.25</v>
      </c>
      <c r="O491" s="13"/>
      <c r="P491" s="1"/>
      <c r="Q491" s="14"/>
    </row>
    <row r="492" spans="2:17" x14ac:dyDescent="0.3">
      <c r="B492" s="6" t="s">
        <v>16</v>
      </c>
      <c r="C492" s="6">
        <v>1185732</v>
      </c>
      <c r="D492" s="7">
        <v>44474</v>
      </c>
      <c r="E492" s="6" t="s">
        <v>3</v>
      </c>
      <c r="F492" s="6" t="s">
        <v>37</v>
      </c>
      <c r="G492" s="6" t="s">
        <v>38</v>
      </c>
      <c r="H492" s="6" t="s">
        <v>18</v>
      </c>
      <c r="I492" s="8">
        <v>0.6</v>
      </c>
      <c r="J492" s="9">
        <v>4000</v>
      </c>
      <c r="K492" s="10">
        <f>I492*J492</f>
        <v>2400</v>
      </c>
      <c r="L492" s="10">
        <f>K492*M492</f>
        <v>1200</v>
      </c>
      <c r="M492" s="11">
        <v>0.5</v>
      </c>
      <c r="O492" s="13"/>
      <c r="P492" s="1"/>
      <c r="Q492" s="14"/>
    </row>
    <row r="493" spans="2:17" x14ac:dyDescent="0.3">
      <c r="B493" s="6" t="s">
        <v>16</v>
      </c>
      <c r="C493" s="6">
        <v>1185732</v>
      </c>
      <c r="D493" s="7">
        <v>44474</v>
      </c>
      <c r="E493" s="6" t="s">
        <v>3</v>
      </c>
      <c r="F493" s="6" t="s">
        <v>37</v>
      </c>
      <c r="G493" s="6" t="s">
        <v>38</v>
      </c>
      <c r="H493" s="6" t="s">
        <v>19</v>
      </c>
      <c r="I493" s="8">
        <v>0.5</v>
      </c>
      <c r="J493" s="9">
        <v>2250</v>
      </c>
      <c r="K493" s="10">
        <f>I493*J493</f>
        <v>1125</v>
      </c>
      <c r="L493" s="10">
        <f>K493*M493</f>
        <v>337.5</v>
      </c>
      <c r="M493" s="11">
        <v>0.3</v>
      </c>
      <c r="O493" s="13"/>
      <c r="P493" s="1"/>
      <c r="Q493" s="14"/>
    </row>
    <row r="494" spans="2:17" x14ac:dyDescent="0.3">
      <c r="B494" s="6" t="s">
        <v>16</v>
      </c>
      <c r="C494" s="6">
        <v>1185732</v>
      </c>
      <c r="D494" s="7">
        <v>44474</v>
      </c>
      <c r="E494" s="6" t="s">
        <v>3</v>
      </c>
      <c r="F494" s="6" t="s">
        <v>37</v>
      </c>
      <c r="G494" s="6" t="s">
        <v>38</v>
      </c>
      <c r="H494" s="6" t="s">
        <v>20</v>
      </c>
      <c r="I494" s="8">
        <v>0.5</v>
      </c>
      <c r="J494" s="9">
        <v>1250</v>
      </c>
      <c r="K494" s="10">
        <f t="shared" ref="K494:K497" si="160">I494*J494</f>
        <v>625</v>
      </c>
      <c r="L494" s="10">
        <f t="shared" ref="L494:L497" si="161">K494*M494</f>
        <v>218.75</v>
      </c>
      <c r="M494" s="11">
        <v>0.35</v>
      </c>
      <c r="O494" s="13"/>
      <c r="P494" s="1"/>
      <c r="Q494" s="14"/>
    </row>
    <row r="495" spans="2:17" x14ac:dyDescent="0.3">
      <c r="B495" s="6" t="s">
        <v>16</v>
      </c>
      <c r="C495" s="6">
        <v>1185732</v>
      </c>
      <c r="D495" s="7">
        <v>44474</v>
      </c>
      <c r="E495" s="6" t="s">
        <v>3</v>
      </c>
      <c r="F495" s="6" t="s">
        <v>37</v>
      </c>
      <c r="G495" s="6" t="s">
        <v>38</v>
      </c>
      <c r="H495" s="6" t="s">
        <v>21</v>
      </c>
      <c r="I495" s="8">
        <v>0.5</v>
      </c>
      <c r="J495" s="9">
        <v>1000</v>
      </c>
      <c r="K495" s="10">
        <f t="shared" si="160"/>
        <v>500</v>
      </c>
      <c r="L495" s="10">
        <f t="shared" si="161"/>
        <v>175</v>
      </c>
      <c r="M495" s="11">
        <v>0.35</v>
      </c>
      <c r="O495" s="13"/>
      <c r="P495" s="1"/>
      <c r="Q495" s="14"/>
    </row>
    <row r="496" spans="2:17" x14ac:dyDescent="0.3">
      <c r="B496" s="6" t="s">
        <v>16</v>
      </c>
      <c r="C496" s="6">
        <v>1185732</v>
      </c>
      <c r="D496" s="7">
        <v>44474</v>
      </c>
      <c r="E496" s="6" t="s">
        <v>3</v>
      </c>
      <c r="F496" s="6" t="s">
        <v>37</v>
      </c>
      <c r="G496" s="6" t="s">
        <v>38</v>
      </c>
      <c r="H496" s="6" t="s">
        <v>22</v>
      </c>
      <c r="I496" s="8">
        <v>0.6</v>
      </c>
      <c r="J496" s="9">
        <v>1000</v>
      </c>
      <c r="K496" s="10">
        <f t="shared" si="160"/>
        <v>600</v>
      </c>
      <c r="L496" s="10">
        <f t="shared" si="161"/>
        <v>180</v>
      </c>
      <c r="M496" s="11">
        <v>0.3</v>
      </c>
      <c r="O496" s="13"/>
      <c r="P496" s="1"/>
      <c r="Q496" s="14"/>
    </row>
    <row r="497" spans="1:18" x14ac:dyDescent="0.3">
      <c r="B497" s="6" t="s">
        <v>16</v>
      </c>
      <c r="C497" s="6">
        <v>1185732</v>
      </c>
      <c r="D497" s="7">
        <v>44474</v>
      </c>
      <c r="E497" s="6" t="s">
        <v>3</v>
      </c>
      <c r="F497" s="6" t="s">
        <v>37</v>
      </c>
      <c r="G497" s="6" t="s">
        <v>38</v>
      </c>
      <c r="H497" s="6" t="s">
        <v>23</v>
      </c>
      <c r="I497" s="8">
        <v>0.64999999999999991</v>
      </c>
      <c r="J497" s="9">
        <v>2250</v>
      </c>
      <c r="K497" s="10">
        <f t="shared" si="160"/>
        <v>1462.4999999999998</v>
      </c>
      <c r="L497" s="10">
        <f t="shared" si="161"/>
        <v>365.62499999999994</v>
      </c>
      <c r="M497" s="11">
        <v>0.25</v>
      </c>
      <c r="O497" s="13"/>
      <c r="P497" s="1"/>
      <c r="Q497" s="14"/>
    </row>
    <row r="498" spans="1:18" x14ac:dyDescent="0.3">
      <c r="B498" s="6" t="s">
        <v>16</v>
      </c>
      <c r="C498" s="6">
        <v>1185732</v>
      </c>
      <c r="D498" s="7">
        <v>44504</v>
      </c>
      <c r="E498" s="6" t="s">
        <v>3</v>
      </c>
      <c r="F498" s="6" t="s">
        <v>37</v>
      </c>
      <c r="G498" s="6" t="s">
        <v>38</v>
      </c>
      <c r="H498" s="6" t="s">
        <v>18</v>
      </c>
      <c r="I498" s="8">
        <v>0.70000000000000007</v>
      </c>
      <c r="J498" s="9">
        <v>3750</v>
      </c>
      <c r="K498" s="10">
        <f>I498*J498</f>
        <v>2625.0000000000005</v>
      </c>
      <c r="L498" s="10">
        <f>K498*M498</f>
        <v>1443.7500000000005</v>
      </c>
      <c r="M498" s="11">
        <v>0.55000000000000004</v>
      </c>
      <c r="O498" s="13"/>
      <c r="P498" s="1"/>
      <c r="Q498" s="14"/>
    </row>
    <row r="499" spans="1:18" x14ac:dyDescent="0.3">
      <c r="B499" s="6" t="s">
        <v>16</v>
      </c>
      <c r="C499" s="6">
        <v>1185732</v>
      </c>
      <c r="D499" s="7">
        <v>44504</v>
      </c>
      <c r="E499" s="6" t="s">
        <v>3</v>
      </c>
      <c r="F499" s="6" t="s">
        <v>37</v>
      </c>
      <c r="G499" s="6" t="s">
        <v>38</v>
      </c>
      <c r="H499" s="6" t="s">
        <v>19</v>
      </c>
      <c r="I499" s="8">
        <v>0.60000000000000009</v>
      </c>
      <c r="J499" s="9">
        <v>2000</v>
      </c>
      <c r="K499" s="10">
        <f>I499*J499</f>
        <v>1200.0000000000002</v>
      </c>
      <c r="L499" s="10">
        <f>K499*M499</f>
        <v>420.00000000000006</v>
      </c>
      <c r="M499" s="11">
        <v>0.35</v>
      </c>
      <c r="O499" s="13"/>
      <c r="P499" s="1"/>
      <c r="Q499" s="14"/>
    </row>
    <row r="500" spans="1:18" x14ac:dyDescent="0.3">
      <c r="B500" s="6" t="s">
        <v>16</v>
      </c>
      <c r="C500" s="6">
        <v>1185732</v>
      </c>
      <c r="D500" s="7">
        <v>44504</v>
      </c>
      <c r="E500" s="6" t="s">
        <v>3</v>
      </c>
      <c r="F500" s="6" t="s">
        <v>37</v>
      </c>
      <c r="G500" s="6" t="s">
        <v>38</v>
      </c>
      <c r="H500" s="6" t="s">
        <v>20</v>
      </c>
      <c r="I500" s="8">
        <v>0.60000000000000009</v>
      </c>
      <c r="J500" s="9">
        <v>1950</v>
      </c>
      <c r="K500" s="10">
        <f t="shared" ref="K500:K503" si="162">I500*J500</f>
        <v>1170.0000000000002</v>
      </c>
      <c r="L500" s="10">
        <f t="shared" ref="L500:L503" si="163">K500*M500</f>
        <v>468.00000000000006</v>
      </c>
      <c r="M500" s="11">
        <v>0.39999999999999997</v>
      </c>
      <c r="O500" s="13"/>
      <c r="P500" s="1"/>
      <c r="Q500" s="14"/>
    </row>
    <row r="501" spans="1:18" x14ac:dyDescent="0.3">
      <c r="B501" s="6" t="s">
        <v>16</v>
      </c>
      <c r="C501" s="6">
        <v>1185732</v>
      </c>
      <c r="D501" s="7">
        <v>44504</v>
      </c>
      <c r="E501" s="6" t="s">
        <v>3</v>
      </c>
      <c r="F501" s="6" t="s">
        <v>37</v>
      </c>
      <c r="G501" s="6" t="s">
        <v>38</v>
      </c>
      <c r="H501" s="6" t="s">
        <v>21</v>
      </c>
      <c r="I501" s="8">
        <v>0.60000000000000009</v>
      </c>
      <c r="J501" s="9">
        <v>1750</v>
      </c>
      <c r="K501" s="10">
        <f t="shared" si="162"/>
        <v>1050.0000000000002</v>
      </c>
      <c r="L501" s="10">
        <f t="shared" si="163"/>
        <v>420.00000000000006</v>
      </c>
      <c r="M501" s="11">
        <v>0.39999999999999997</v>
      </c>
      <c r="O501" s="13"/>
      <c r="P501" s="1"/>
      <c r="Q501" s="14"/>
    </row>
    <row r="502" spans="1:18" x14ac:dyDescent="0.3">
      <c r="B502" s="6" t="s">
        <v>16</v>
      </c>
      <c r="C502" s="6">
        <v>1185732</v>
      </c>
      <c r="D502" s="7">
        <v>44504</v>
      </c>
      <c r="E502" s="6" t="s">
        <v>3</v>
      </c>
      <c r="F502" s="6" t="s">
        <v>37</v>
      </c>
      <c r="G502" s="6" t="s">
        <v>38</v>
      </c>
      <c r="H502" s="6" t="s">
        <v>22</v>
      </c>
      <c r="I502" s="8">
        <v>0.70000000000000007</v>
      </c>
      <c r="J502" s="9">
        <v>1500</v>
      </c>
      <c r="K502" s="10">
        <f t="shared" si="162"/>
        <v>1050</v>
      </c>
      <c r="L502" s="10">
        <f t="shared" si="163"/>
        <v>367.5</v>
      </c>
      <c r="M502" s="11">
        <v>0.35</v>
      </c>
      <c r="O502" s="13"/>
      <c r="P502" s="1"/>
      <c r="Q502" s="14"/>
    </row>
    <row r="503" spans="1:18" x14ac:dyDescent="0.3">
      <c r="B503" s="6" t="s">
        <v>16</v>
      </c>
      <c r="C503" s="6">
        <v>1185732</v>
      </c>
      <c r="D503" s="7">
        <v>44504</v>
      </c>
      <c r="E503" s="6" t="s">
        <v>3</v>
      </c>
      <c r="F503" s="6" t="s">
        <v>37</v>
      </c>
      <c r="G503" s="6" t="s">
        <v>38</v>
      </c>
      <c r="H503" s="6" t="s">
        <v>23</v>
      </c>
      <c r="I503" s="8">
        <v>0.75</v>
      </c>
      <c r="J503" s="9">
        <v>2500</v>
      </c>
      <c r="K503" s="10">
        <f t="shared" si="162"/>
        <v>1875</v>
      </c>
      <c r="L503" s="10">
        <f t="shared" si="163"/>
        <v>562.5</v>
      </c>
      <c r="M503" s="11">
        <v>0.3</v>
      </c>
      <c r="O503" s="13"/>
      <c r="P503" s="1"/>
      <c r="Q503" s="14"/>
    </row>
    <row r="504" spans="1:18" x14ac:dyDescent="0.3">
      <c r="B504" s="6" t="s">
        <v>16</v>
      </c>
      <c r="C504" s="6">
        <v>1185732</v>
      </c>
      <c r="D504" s="7">
        <v>44533</v>
      </c>
      <c r="E504" s="6" t="s">
        <v>3</v>
      </c>
      <c r="F504" s="6" t="s">
        <v>37</v>
      </c>
      <c r="G504" s="6" t="s">
        <v>38</v>
      </c>
      <c r="H504" s="6" t="s">
        <v>18</v>
      </c>
      <c r="I504" s="8">
        <v>0.70000000000000007</v>
      </c>
      <c r="J504" s="9">
        <v>4750</v>
      </c>
      <c r="K504" s="10">
        <f>I504*J504</f>
        <v>3325.0000000000005</v>
      </c>
      <c r="L504" s="10">
        <f>K504*M504</f>
        <v>1828.7500000000005</v>
      </c>
      <c r="M504" s="11">
        <v>0.55000000000000004</v>
      </c>
      <c r="O504" s="13"/>
      <c r="P504" s="1"/>
      <c r="Q504" s="14"/>
    </row>
    <row r="505" spans="1:18" x14ac:dyDescent="0.3">
      <c r="B505" s="6" t="s">
        <v>16</v>
      </c>
      <c r="C505" s="6">
        <v>1185732</v>
      </c>
      <c r="D505" s="7">
        <v>44533</v>
      </c>
      <c r="E505" s="6" t="s">
        <v>3</v>
      </c>
      <c r="F505" s="6" t="s">
        <v>37</v>
      </c>
      <c r="G505" s="6" t="s">
        <v>38</v>
      </c>
      <c r="H505" s="6" t="s">
        <v>19</v>
      </c>
      <c r="I505" s="8">
        <v>0.60000000000000009</v>
      </c>
      <c r="J505" s="9">
        <v>2750</v>
      </c>
      <c r="K505" s="10">
        <f>I505*J505</f>
        <v>1650.0000000000002</v>
      </c>
      <c r="L505" s="10">
        <f>K505*M505</f>
        <v>577.5</v>
      </c>
      <c r="M505" s="11">
        <v>0.35</v>
      </c>
      <c r="O505" s="13"/>
      <c r="P505" s="1"/>
      <c r="Q505" s="14"/>
    </row>
    <row r="506" spans="1:18" x14ac:dyDescent="0.3">
      <c r="B506" s="6" t="s">
        <v>16</v>
      </c>
      <c r="C506" s="6">
        <v>1185732</v>
      </c>
      <c r="D506" s="7">
        <v>44533</v>
      </c>
      <c r="E506" s="6" t="s">
        <v>3</v>
      </c>
      <c r="F506" s="6" t="s">
        <v>37</v>
      </c>
      <c r="G506" s="6" t="s">
        <v>38</v>
      </c>
      <c r="H506" s="6" t="s">
        <v>20</v>
      </c>
      <c r="I506" s="8">
        <v>0.60000000000000009</v>
      </c>
      <c r="J506" s="9">
        <v>2250</v>
      </c>
      <c r="K506" s="10">
        <f t="shared" ref="K506:K509" si="164">I506*J506</f>
        <v>1350.0000000000002</v>
      </c>
      <c r="L506" s="10">
        <f t="shared" ref="L506:L509" si="165">K506*M506</f>
        <v>540</v>
      </c>
      <c r="M506" s="11">
        <v>0.39999999999999997</v>
      </c>
      <c r="O506" s="13"/>
      <c r="P506" s="1"/>
      <c r="Q506" s="14"/>
    </row>
    <row r="507" spans="1:18" x14ac:dyDescent="0.3">
      <c r="B507" s="6" t="s">
        <v>16</v>
      </c>
      <c r="C507" s="6">
        <v>1185732</v>
      </c>
      <c r="D507" s="7">
        <v>44533</v>
      </c>
      <c r="E507" s="6" t="s">
        <v>3</v>
      </c>
      <c r="F507" s="6" t="s">
        <v>37</v>
      </c>
      <c r="G507" s="6" t="s">
        <v>38</v>
      </c>
      <c r="H507" s="6" t="s">
        <v>21</v>
      </c>
      <c r="I507" s="8">
        <v>0.60000000000000009</v>
      </c>
      <c r="J507" s="9">
        <v>1750</v>
      </c>
      <c r="K507" s="10">
        <f t="shared" si="164"/>
        <v>1050.0000000000002</v>
      </c>
      <c r="L507" s="10">
        <f t="shared" si="165"/>
        <v>420.00000000000006</v>
      </c>
      <c r="M507" s="11">
        <v>0.39999999999999997</v>
      </c>
      <c r="O507" s="13"/>
      <c r="P507" s="1"/>
      <c r="Q507" s="14"/>
    </row>
    <row r="508" spans="1:18" x14ac:dyDescent="0.3">
      <c r="B508" s="6" t="s">
        <v>16</v>
      </c>
      <c r="C508" s="6">
        <v>1185732</v>
      </c>
      <c r="D508" s="7">
        <v>44533</v>
      </c>
      <c r="E508" s="6" t="s">
        <v>3</v>
      </c>
      <c r="F508" s="6" t="s">
        <v>37</v>
      </c>
      <c r="G508" s="6" t="s">
        <v>38</v>
      </c>
      <c r="H508" s="6" t="s">
        <v>22</v>
      </c>
      <c r="I508" s="8">
        <v>0.70000000000000007</v>
      </c>
      <c r="J508" s="9">
        <v>1750</v>
      </c>
      <c r="K508" s="10">
        <f t="shared" si="164"/>
        <v>1225.0000000000002</v>
      </c>
      <c r="L508" s="10">
        <f t="shared" si="165"/>
        <v>428.75000000000006</v>
      </c>
      <c r="M508" s="11">
        <v>0.35</v>
      </c>
      <c r="O508" s="13"/>
      <c r="P508" s="1"/>
      <c r="Q508" s="14"/>
    </row>
    <row r="509" spans="1:18" x14ac:dyDescent="0.3">
      <c r="B509" s="6" t="s">
        <v>16</v>
      </c>
      <c r="C509" s="6">
        <v>1185732</v>
      </c>
      <c r="D509" s="7">
        <v>44533</v>
      </c>
      <c r="E509" s="6" t="s">
        <v>3</v>
      </c>
      <c r="F509" s="6" t="s">
        <v>37</v>
      </c>
      <c r="G509" s="6" t="s">
        <v>38</v>
      </c>
      <c r="H509" s="6" t="s">
        <v>23</v>
      </c>
      <c r="I509" s="8">
        <v>0.75</v>
      </c>
      <c r="J509" s="9">
        <v>2750</v>
      </c>
      <c r="K509" s="10">
        <f t="shared" si="164"/>
        <v>2062.5</v>
      </c>
      <c r="L509" s="10">
        <f t="shared" si="165"/>
        <v>618.75</v>
      </c>
      <c r="M509" s="11">
        <v>0.3</v>
      </c>
      <c r="O509" s="13"/>
      <c r="P509" s="1"/>
      <c r="Q509" s="14"/>
    </row>
    <row r="510" spans="1:18" x14ac:dyDescent="0.3">
      <c r="A510" t="s">
        <v>39</v>
      </c>
      <c r="B510" s="6" t="s">
        <v>28</v>
      </c>
      <c r="C510" s="6">
        <v>1128299</v>
      </c>
      <c r="D510" s="7">
        <v>44211</v>
      </c>
      <c r="E510" s="6" t="s">
        <v>29</v>
      </c>
      <c r="F510" s="6" t="s">
        <v>40</v>
      </c>
      <c r="G510" s="6" t="s">
        <v>41</v>
      </c>
      <c r="H510" s="6" t="s">
        <v>18</v>
      </c>
      <c r="I510" s="8">
        <v>0.35</v>
      </c>
      <c r="J510" s="9">
        <v>4500</v>
      </c>
      <c r="K510" s="10">
        <f>I510*J510</f>
        <v>1575</v>
      </c>
      <c r="L510" s="10">
        <f>K510*M510</f>
        <v>630</v>
      </c>
      <c r="M510" s="11">
        <v>0.4</v>
      </c>
      <c r="O510" s="15"/>
      <c r="P510" s="13"/>
      <c r="Q510" s="1"/>
      <c r="R510" s="12"/>
    </row>
    <row r="511" spans="1:18" x14ac:dyDescent="0.3">
      <c r="B511" s="6" t="s">
        <v>28</v>
      </c>
      <c r="C511" s="6">
        <v>1128299</v>
      </c>
      <c r="D511" s="7">
        <v>44211</v>
      </c>
      <c r="E511" s="6" t="s">
        <v>29</v>
      </c>
      <c r="F511" s="6" t="s">
        <v>40</v>
      </c>
      <c r="G511" s="6" t="s">
        <v>41</v>
      </c>
      <c r="H511" s="6" t="s">
        <v>19</v>
      </c>
      <c r="I511" s="8">
        <v>0.45</v>
      </c>
      <c r="J511" s="9">
        <v>4500</v>
      </c>
      <c r="K511" s="10">
        <f>I511*J511</f>
        <v>2025</v>
      </c>
      <c r="L511" s="10">
        <f>K511*M511</f>
        <v>506.25</v>
      </c>
      <c r="M511" s="11">
        <v>0.25</v>
      </c>
      <c r="O511" s="15"/>
      <c r="P511" s="13"/>
      <c r="Q511" s="1"/>
      <c r="R511" s="12"/>
    </row>
    <row r="512" spans="1:18" x14ac:dyDescent="0.3">
      <c r="B512" s="6" t="s">
        <v>28</v>
      </c>
      <c r="C512" s="6">
        <v>1128299</v>
      </c>
      <c r="D512" s="7">
        <v>44211</v>
      </c>
      <c r="E512" s="6" t="s">
        <v>29</v>
      </c>
      <c r="F512" s="6" t="s">
        <v>40</v>
      </c>
      <c r="G512" s="6" t="s">
        <v>41</v>
      </c>
      <c r="H512" s="6" t="s">
        <v>20</v>
      </c>
      <c r="I512" s="8">
        <v>0.45</v>
      </c>
      <c r="J512" s="9">
        <v>4500</v>
      </c>
      <c r="K512" s="10">
        <f t="shared" ref="K512:K515" si="166">I512*J512</f>
        <v>2025</v>
      </c>
      <c r="L512" s="10">
        <f t="shared" ref="L512:L515" si="167">K512*M512</f>
        <v>810</v>
      </c>
      <c r="M512" s="11">
        <v>0.4</v>
      </c>
      <c r="O512" s="15"/>
      <c r="P512" s="13"/>
      <c r="Q512" s="1"/>
      <c r="R512" s="12"/>
    </row>
    <row r="513" spans="2:18" x14ac:dyDescent="0.3">
      <c r="B513" s="6" t="s">
        <v>28</v>
      </c>
      <c r="C513" s="6">
        <v>1128299</v>
      </c>
      <c r="D513" s="7">
        <v>44211</v>
      </c>
      <c r="E513" s="6" t="s">
        <v>29</v>
      </c>
      <c r="F513" s="6" t="s">
        <v>40</v>
      </c>
      <c r="G513" s="6" t="s">
        <v>41</v>
      </c>
      <c r="H513" s="6" t="s">
        <v>21</v>
      </c>
      <c r="I513" s="8">
        <v>0.45</v>
      </c>
      <c r="J513" s="9">
        <v>3000</v>
      </c>
      <c r="K513" s="10">
        <f t="shared" si="166"/>
        <v>1350</v>
      </c>
      <c r="L513" s="10">
        <f t="shared" si="167"/>
        <v>472.49999999999994</v>
      </c>
      <c r="M513" s="11">
        <v>0.35</v>
      </c>
      <c r="O513" s="15"/>
      <c r="P513" s="13"/>
      <c r="Q513" s="1"/>
      <c r="R513" s="12"/>
    </row>
    <row r="514" spans="2:18" x14ac:dyDescent="0.3">
      <c r="B514" s="6" t="s">
        <v>28</v>
      </c>
      <c r="C514" s="6">
        <v>1128299</v>
      </c>
      <c r="D514" s="7">
        <v>44211</v>
      </c>
      <c r="E514" s="6" t="s">
        <v>29</v>
      </c>
      <c r="F514" s="6" t="s">
        <v>40</v>
      </c>
      <c r="G514" s="6" t="s">
        <v>41</v>
      </c>
      <c r="H514" s="6" t="s">
        <v>22</v>
      </c>
      <c r="I514" s="8">
        <v>0.5</v>
      </c>
      <c r="J514" s="9">
        <v>2500</v>
      </c>
      <c r="K514" s="10">
        <f t="shared" si="166"/>
        <v>1250</v>
      </c>
      <c r="L514" s="10">
        <f t="shared" si="167"/>
        <v>687.5</v>
      </c>
      <c r="M514" s="11">
        <v>0.55000000000000004</v>
      </c>
      <c r="O514" s="15"/>
      <c r="P514" s="13"/>
      <c r="Q514" s="1"/>
      <c r="R514" s="12"/>
    </row>
    <row r="515" spans="2:18" x14ac:dyDescent="0.3">
      <c r="B515" s="6" t="s">
        <v>28</v>
      </c>
      <c r="C515" s="6">
        <v>1128299</v>
      </c>
      <c r="D515" s="7">
        <v>44211</v>
      </c>
      <c r="E515" s="6" t="s">
        <v>29</v>
      </c>
      <c r="F515" s="6" t="s">
        <v>40</v>
      </c>
      <c r="G515" s="6" t="s">
        <v>41</v>
      </c>
      <c r="H515" s="6" t="s">
        <v>23</v>
      </c>
      <c r="I515" s="8">
        <v>0.45</v>
      </c>
      <c r="J515" s="9">
        <v>4750</v>
      </c>
      <c r="K515" s="10">
        <f t="shared" si="166"/>
        <v>2137.5</v>
      </c>
      <c r="L515" s="10">
        <f t="shared" si="167"/>
        <v>427.5</v>
      </c>
      <c r="M515" s="11">
        <v>0.2</v>
      </c>
      <c r="O515" s="15"/>
      <c r="P515" s="13"/>
      <c r="Q515" s="1"/>
      <c r="R515" s="12"/>
    </row>
    <row r="516" spans="2:18" x14ac:dyDescent="0.3">
      <c r="B516" s="6" t="s">
        <v>28</v>
      </c>
      <c r="C516" s="6">
        <v>1128299</v>
      </c>
      <c r="D516" s="7">
        <v>44242</v>
      </c>
      <c r="E516" s="6" t="s">
        <v>29</v>
      </c>
      <c r="F516" s="6" t="s">
        <v>40</v>
      </c>
      <c r="G516" s="6" t="s">
        <v>41</v>
      </c>
      <c r="H516" s="6" t="s">
        <v>18</v>
      </c>
      <c r="I516" s="8">
        <v>0.35</v>
      </c>
      <c r="J516" s="9">
        <v>5250</v>
      </c>
      <c r="K516" s="10">
        <f>I516*J516</f>
        <v>1837.4999999999998</v>
      </c>
      <c r="L516" s="10">
        <f>K516*M516</f>
        <v>735</v>
      </c>
      <c r="M516" s="11">
        <v>0.4</v>
      </c>
      <c r="O516" s="15"/>
      <c r="P516" s="13"/>
      <c r="Q516" s="1"/>
      <c r="R516" s="12"/>
    </row>
    <row r="517" spans="2:18" x14ac:dyDescent="0.3">
      <c r="B517" s="6" t="s">
        <v>28</v>
      </c>
      <c r="C517" s="6">
        <v>1128299</v>
      </c>
      <c r="D517" s="7">
        <v>44242</v>
      </c>
      <c r="E517" s="6" t="s">
        <v>29</v>
      </c>
      <c r="F517" s="6" t="s">
        <v>40</v>
      </c>
      <c r="G517" s="6" t="s">
        <v>41</v>
      </c>
      <c r="H517" s="6" t="s">
        <v>19</v>
      </c>
      <c r="I517" s="8">
        <v>0.45</v>
      </c>
      <c r="J517" s="9">
        <v>4250</v>
      </c>
      <c r="K517" s="10">
        <f>I517*J517</f>
        <v>1912.5</v>
      </c>
      <c r="L517" s="10">
        <f>K517*M517</f>
        <v>478.125</v>
      </c>
      <c r="M517" s="11">
        <v>0.25</v>
      </c>
      <c r="O517" s="15"/>
      <c r="P517" s="13"/>
      <c r="Q517" s="1"/>
      <c r="R517" s="12"/>
    </row>
    <row r="518" spans="2:18" x14ac:dyDescent="0.3">
      <c r="B518" s="6" t="s">
        <v>28</v>
      </c>
      <c r="C518" s="6">
        <v>1128299</v>
      </c>
      <c r="D518" s="7">
        <v>44242</v>
      </c>
      <c r="E518" s="6" t="s">
        <v>29</v>
      </c>
      <c r="F518" s="6" t="s">
        <v>40</v>
      </c>
      <c r="G518" s="6" t="s">
        <v>41</v>
      </c>
      <c r="H518" s="6" t="s">
        <v>20</v>
      </c>
      <c r="I518" s="8">
        <v>0.45</v>
      </c>
      <c r="J518" s="9">
        <v>4250</v>
      </c>
      <c r="K518" s="10">
        <f t="shared" ref="K518:K521" si="168">I518*J518</f>
        <v>1912.5</v>
      </c>
      <c r="L518" s="10">
        <f t="shared" ref="L518:L521" si="169">K518*M518</f>
        <v>765</v>
      </c>
      <c r="M518" s="11">
        <v>0.4</v>
      </c>
      <c r="O518" s="15"/>
      <c r="P518" s="13"/>
      <c r="Q518" s="1"/>
      <c r="R518" s="12"/>
    </row>
    <row r="519" spans="2:18" x14ac:dyDescent="0.3">
      <c r="B519" s="6" t="s">
        <v>28</v>
      </c>
      <c r="C519" s="6">
        <v>1128299</v>
      </c>
      <c r="D519" s="7">
        <v>44242</v>
      </c>
      <c r="E519" s="6" t="s">
        <v>29</v>
      </c>
      <c r="F519" s="6" t="s">
        <v>40</v>
      </c>
      <c r="G519" s="6" t="s">
        <v>41</v>
      </c>
      <c r="H519" s="6" t="s">
        <v>21</v>
      </c>
      <c r="I519" s="8">
        <v>0.45</v>
      </c>
      <c r="J519" s="9">
        <v>2750</v>
      </c>
      <c r="K519" s="10">
        <f t="shared" si="168"/>
        <v>1237.5</v>
      </c>
      <c r="L519" s="10">
        <f t="shared" si="169"/>
        <v>433.125</v>
      </c>
      <c r="M519" s="11">
        <v>0.35</v>
      </c>
      <c r="O519" s="15"/>
      <c r="P519" s="13"/>
      <c r="Q519" s="1"/>
      <c r="R519" s="12"/>
    </row>
    <row r="520" spans="2:18" x14ac:dyDescent="0.3">
      <c r="B520" s="6" t="s">
        <v>28</v>
      </c>
      <c r="C520" s="6">
        <v>1128299</v>
      </c>
      <c r="D520" s="7">
        <v>44242</v>
      </c>
      <c r="E520" s="6" t="s">
        <v>29</v>
      </c>
      <c r="F520" s="6" t="s">
        <v>40</v>
      </c>
      <c r="G520" s="6" t="s">
        <v>41</v>
      </c>
      <c r="H520" s="6" t="s">
        <v>22</v>
      </c>
      <c r="I520" s="8">
        <v>0.5</v>
      </c>
      <c r="J520" s="9">
        <v>2000</v>
      </c>
      <c r="K520" s="10">
        <f t="shared" si="168"/>
        <v>1000</v>
      </c>
      <c r="L520" s="10">
        <f t="shared" si="169"/>
        <v>550</v>
      </c>
      <c r="M520" s="11">
        <v>0.55000000000000004</v>
      </c>
      <c r="O520" s="15"/>
      <c r="P520" s="13"/>
      <c r="Q520" s="1"/>
      <c r="R520" s="12"/>
    </row>
    <row r="521" spans="2:18" x14ac:dyDescent="0.3">
      <c r="B521" s="6" t="s">
        <v>28</v>
      </c>
      <c r="C521" s="6">
        <v>1128299</v>
      </c>
      <c r="D521" s="7">
        <v>44242</v>
      </c>
      <c r="E521" s="6" t="s">
        <v>29</v>
      </c>
      <c r="F521" s="6" t="s">
        <v>40</v>
      </c>
      <c r="G521" s="6" t="s">
        <v>41</v>
      </c>
      <c r="H521" s="6" t="s">
        <v>23</v>
      </c>
      <c r="I521" s="8">
        <v>0.45</v>
      </c>
      <c r="J521" s="9">
        <v>4000</v>
      </c>
      <c r="K521" s="10">
        <f t="shared" si="168"/>
        <v>1800</v>
      </c>
      <c r="L521" s="10">
        <f t="shared" si="169"/>
        <v>360</v>
      </c>
      <c r="M521" s="11">
        <v>0.2</v>
      </c>
      <c r="O521" s="15"/>
      <c r="P521" s="13"/>
      <c r="Q521" s="1"/>
      <c r="R521" s="12"/>
    </row>
    <row r="522" spans="2:18" x14ac:dyDescent="0.3">
      <c r="B522" s="6" t="s">
        <v>28</v>
      </c>
      <c r="C522" s="6">
        <v>1128299</v>
      </c>
      <c r="D522" s="7">
        <v>44269</v>
      </c>
      <c r="E522" s="6" t="s">
        <v>29</v>
      </c>
      <c r="F522" s="6" t="s">
        <v>40</v>
      </c>
      <c r="G522" s="6" t="s">
        <v>41</v>
      </c>
      <c r="H522" s="6" t="s">
        <v>18</v>
      </c>
      <c r="I522" s="8">
        <v>0.45</v>
      </c>
      <c r="J522" s="9">
        <v>5500</v>
      </c>
      <c r="K522" s="10">
        <f>I522*J522</f>
        <v>2475</v>
      </c>
      <c r="L522" s="10">
        <f>K522*M522</f>
        <v>990</v>
      </c>
      <c r="M522" s="11">
        <v>0.4</v>
      </c>
      <c r="O522" s="15"/>
      <c r="P522" s="13"/>
      <c r="Q522" s="1"/>
      <c r="R522" s="12"/>
    </row>
    <row r="523" spans="2:18" x14ac:dyDescent="0.3">
      <c r="B523" s="6" t="s">
        <v>28</v>
      </c>
      <c r="C523" s="6">
        <v>1128299</v>
      </c>
      <c r="D523" s="7">
        <v>44269</v>
      </c>
      <c r="E523" s="6" t="s">
        <v>29</v>
      </c>
      <c r="F523" s="6" t="s">
        <v>40</v>
      </c>
      <c r="G523" s="6" t="s">
        <v>41</v>
      </c>
      <c r="H523" s="6" t="s">
        <v>19</v>
      </c>
      <c r="I523" s="8">
        <v>0.54999999999999993</v>
      </c>
      <c r="J523" s="9">
        <v>4000</v>
      </c>
      <c r="K523" s="10">
        <f>I523*J523</f>
        <v>2199.9999999999995</v>
      </c>
      <c r="L523" s="10">
        <f>K523*M523</f>
        <v>549.99999999999989</v>
      </c>
      <c r="M523" s="11">
        <v>0.25</v>
      </c>
      <c r="O523" s="15"/>
      <c r="P523" s="13"/>
      <c r="Q523" s="1"/>
      <c r="R523" s="12"/>
    </row>
    <row r="524" spans="2:18" x14ac:dyDescent="0.3">
      <c r="B524" s="6" t="s">
        <v>28</v>
      </c>
      <c r="C524" s="6">
        <v>1128299</v>
      </c>
      <c r="D524" s="7">
        <v>44269</v>
      </c>
      <c r="E524" s="6" t="s">
        <v>29</v>
      </c>
      <c r="F524" s="6" t="s">
        <v>40</v>
      </c>
      <c r="G524" s="6" t="s">
        <v>41</v>
      </c>
      <c r="H524" s="6" t="s">
        <v>20</v>
      </c>
      <c r="I524" s="8">
        <v>0.54999999999999993</v>
      </c>
      <c r="J524" s="9">
        <v>4000</v>
      </c>
      <c r="K524" s="10">
        <f t="shared" ref="K524:K527" si="170">I524*J524</f>
        <v>2199.9999999999995</v>
      </c>
      <c r="L524" s="10">
        <f t="shared" ref="L524:L527" si="171">K524*M524</f>
        <v>879.99999999999989</v>
      </c>
      <c r="M524" s="11">
        <v>0.4</v>
      </c>
      <c r="O524" s="15"/>
      <c r="P524" s="13"/>
      <c r="Q524" s="1"/>
      <c r="R524" s="12"/>
    </row>
    <row r="525" spans="2:18" x14ac:dyDescent="0.3">
      <c r="B525" s="6" t="s">
        <v>28</v>
      </c>
      <c r="C525" s="6">
        <v>1128299</v>
      </c>
      <c r="D525" s="7">
        <v>44269</v>
      </c>
      <c r="E525" s="6" t="s">
        <v>29</v>
      </c>
      <c r="F525" s="6" t="s">
        <v>40</v>
      </c>
      <c r="G525" s="6" t="s">
        <v>41</v>
      </c>
      <c r="H525" s="6" t="s">
        <v>21</v>
      </c>
      <c r="I525" s="8">
        <v>0.54999999999999993</v>
      </c>
      <c r="J525" s="9">
        <v>3000</v>
      </c>
      <c r="K525" s="10">
        <f t="shared" si="170"/>
        <v>1649.9999999999998</v>
      </c>
      <c r="L525" s="10">
        <f t="shared" si="171"/>
        <v>577.49999999999989</v>
      </c>
      <c r="M525" s="11">
        <v>0.35</v>
      </c>
      <c r="O525" s="15"/>
      <c r="P525" s="13"/>
      <c r="Q525" s="1"/>
      <c r="R525" s="12"/>
    </row>
    <row r="526" spans="2:18" x14ac:dyDescent="0.3">
      <c r="B526" s="6" t="s">
        <v>28</v>
      </c>
      <c r="C526" s="6">
        <v>1128299</v>
      </c>
      <c r="D526" s="7">
        <v>44269</v>
      </c>
      <c r="E526" s="6" t="s">
        <v>29</v>
      </c>
      <c r="F526" s="6" t="s">
        <v>40</v>
      </c>
      <c r="G526" s="6" t="s">
        <v>41</v>
      </c>
      <c r="H526" s="6" t="s">
        <v>22</v>
      </c>
      <c r="I526" s="8">
        <v>0.6</v>
      </c>
      <c r="J526" s="9">
        <v>1750</v>
      </c>
      <c r="K526" s="10">
        <f t="shared" si="170"/>
        <v>1050</v>
      </c>
      <c r="L526" s="10">
        <f t="shared" si="171"/>
        <v>577.5</v>
      </c>
      <c r="M526" s="11">
        <v>0.55000000000000004</v>
      </c>
      <c r="O526" s="15"/>
      <c r="P526" s="13"/>
      <c r="Q526" s="1"/>
      <c r="R526" s="12"/>
    </row>
    <row r="527" spans="2:18" x14ac:dyDescent="0.3">
      <c r="B527" s="6" t="s">
        <v>28</v>
      </c>
      <c r="C527" s="6">
        <v>1128299</v>
      </c>
      <c r="D527" s="7">
        <v>44269</v>
      </c>
      <c r="E527" s="6" t="s">
        <v>29</v>
      </c>
      <c r="F527" s="6" t="s">
        <v>40</v>
      </c>
      <c r="G527" s="6" t="s">
        <v>41</v>
      </c>
      <c r="H527" s="6" t="s">
        <v>23</v>
      </c>
      <c r="I527" s="8">
        <v>0.54999999999999993</v>
      </c>
      <c r="J527" s="9">
        <v>3750</v>
      </c>
      <c r="K527" s="10">
        <f t="shared" si="170"/>
        <v>2062.4999999999995</v>
      </c>
      <c r="L527" s="10">
        <f t="shared" si="171"/>
        <v>412.49999999999994</v>
      </c>
      <c r="M527" s="11">
        <v>0.2</v>
      </c>
      <c r="O527" s="15"/>
      <c r="P527" s="13"/>
      <c r="Q527" s="1"/>
      <c r="R527" s="12"/>
    </row>
    <row r="528" spans="2:18" x14ac:dyDescent="0.3">
      <c r="B528" s="6" t="s">
        <v>28</v>
      </c>
      <c r="C528" s="6">
        <v>1128299</v>
      </c>
      <c r="D528" s="7">
        <v>44301</v>
      </c>
      <c r="E528" s="6" t="s">
        <v>29</v>
      </c>
      <c r="F528" s="6" t="s">
        <v>40</v>
      </c>
      <c r="G528" s="6" t="s">
        <v>41</v>
      </c>
      <c r="H528" s="6" t="s">
        <v>18</v>
      </c>
      <c r="I528" s="8">
        <v>0.6</v>
      </c>
      <c r="J528" s="9">
        <v>5500</v>
      </c>
      <c r="K528" s="10">
        <f>I528*J528</f>
        <v>3300</v>
      </c>
      <c r="L528" s="10">
        <f>K528*M528</f>
        <v>1320</v>
      </c>
      <c r="M528" s="11">
        <v>0.4</v>
      </c>
      <c r="O528" s="15"/>
      <c r="P528" s="13"/>
      <c r="Q528" s="1"/>
      <c r="R528" s="12"/>
    </row>
    <row r="529" spans="2:18" x14ac:dyDescent="0.3">
      <c r="B529" s="6" t="s">
        <v>28</v>
      </c>
      <c r="C529" s="6">
        <v>1128299</v>
      </c>
      <c r="D529" s="7">
        <v>44301</v>
      </c>
      <c r="E529" s="6" t="s">
        <v>29</v>
      </c>
      <c r="F529" s="6" t="s">
        <v>40</v>
      </c>
      <c r="G529" s="6" t="s">
        <v>41</v>
      </c>
      <c r="H529" s="6" t="s">
        <v>19</v>
      </c>
      <c r="I529" s="8">
        <v>0.65</v>
      </c>
      <c r="J529" s="9">
        <v>3500</v>
      </c>
      <c r="K529" s="10">
        <f>I529*J529</f>
        <v>2275</v>
      </c>
      <c r="L529" s="10">
        <f>K529*M529</f>
        <v>568.75</v>
      </c>
      <c r="M529" s="11">
        <v>0.25</v>
      </c>
      <c r="O529" s="15"/>
      <c r="P529" s="13"/>
      <c r="Q529" s="1"/>
      <c r="R529" s="12"/>
    </row>
    <row r="530" spans="2:18" x14ac:dyDescent="0.3">
      <c r="B530" s="6" t="s">
        <v>28</v>
      </c>
      <c r="C530" s="6">
        <v>1128299</v>
      </c>
      <c r="D530" s="7">
        <v>44301</v>
      </c>
      <c r="E530" s="6" t="s">
        <v>29</v>
      </c>
      <c r="F530" s="6" t="s">
        <v>40</v>
      </c>
      <c r="G530" s="6" t="s">
        <v>41</v>
      </c>
      <c r="H530" s="6" t="s">
        <v>20</v>
      </c>
      <c r="I530" s="8">
        <v>0.65</v>
      </c>
      <c r="J530" s="9">
        <v>4000</v>
      </c>
      <c r="K530" s="10">
        <f t="shared" ref="K530:K533" si="172">I530*J530</f>
        <v>2600</v>
      </c>
      <c r="L530" s="10">
        <f t="shared" ref="L530:L533" si="173">K530*M530</f>
        <v>1040</v>
      </c>
      <c r="M530" s="11">
        <v>0.4</v>
      </c>
      <c r="O530" s="15"/>
      <c r="P530" s="13"/>
      <c r="Q530" s="1"/>
      <c r="R530" s="12"/>
    </row>
    <row r="531" spans="2:18" x14ac:dyDescent="0.3">
      <c r="B531" s="6" t="s">
        <v>28</v>
      </c>
      <c r="C531" s="6">
        <v>1128299</v>
      </c>
      <c r="D531" s="7">
        <v>44301</v>
      </c>
      <c r="E531" s="6" t="s">
        <v>29</v>
      </c>
      <c r="F531" s="6" t="s">
        <v>40</v>
      </c>
      <c r="G531" s="6" t="s">
        <v>41</v>
      </c>
      <c r="H531" s="6" t="s">
        <v>21</v>
      </c>
      <c r="I531" s="8">
        <v>0.6</v>
      </c>
      <c r="J531" s="9">
        <v>3000</v>
      </c>
      <c r="K531" s="10">
        <f t="shared" si="172"/>
        <v>1800</v>
      </c>
      <c r="L531" s="10">
        <f t="shared" si="173"/>
        <v>630</v>
      </c>
      <c r="M531" s="11">
        <v>0.35</v>
      </c>
      <c r="O531" s="15"/>
      <c r="P531" s="13"/>
      <c r="Q531" s="1"/>
      <c r="R531" s="12"/>
    </row>
    <row r="532" spans="2:18" x14ac:dyDescent="0.3">
      <c r="B532" s="6" t="s">
        <v>28</v>
      </c>
      <c r="C532" s="6">
        <v>1128299</v>
      </c>
      <c r="D532" s="7">
        <v>44301</v>
      </c>
      <c r="E532" s="6" t="s">
        <v>29</v>
      </c>
      <c r="F532" s="6" t="s">
        <v>40</v>
      </c>
      <c r="G532" s="6" t="s">
        <v>41</v>
      </c>
      <c r="H532" s="6" t="s">
        <v>22</v>
      </c>
      <c r="I532" s="8">
        <v>0.65</v>
      </c>
      <c r="J532" s="9">
        <v>2000</v>
      </c>
      <c r="K532" s="10">
        <f t="shared" si="172"/>
        <v>1300</v>
      </c>
      <c r="L532" s="10">
        <f t="shared" si="173"/>
        <v>715.00000000000011</v>
      </c>
      <c r="M532" s="11">
        <v>0.55000000000000004</v>
      </c>
      <c r="O532" s="15"/>
      <c r="P532" s="13"/>
      <c r="Q532" s="1"/>
      <c r="R532" s="12"/>
    </row>
    <row r="533" spans="2:18" x14ac:dyDescent="0.3">
      <c r="B533" s="6" t="s">
        <v>28</v>
      </c>
      <c r="C533" s="6">
        <v>1128299</v>
      </c>
      <c r="D533" s="7">
        <v>44301</v>
      </c>
      <c r="E533" s="6" t="s">
        <v>29</v>
      </c>
      <c r="F533" s="6" t="s">
        <v>40</v>
      </c>
      <c r="G533" s="6" t="s">
        <v>41</v>
      </c>
      <c r="H533" s="6" t="s">
        <v>23</v>
      </c>
      <c r="I533" s="8">
        <v>0.8</v>
      </c>
      <c r="J533" s="9">
        <v>3500</v>
      </c>
      <c r="K533" s="10">
        <f t="shared" si="172"/>
        <v>2800</v>
      </c>
      <c r="L533" s="10">
        <f t="shared" si="173"/>
        <v>560</v>
      </c>
      <c r="M533" s="11">
        <v>0.2</v>
      </c>
      <c r="O533" s="15"/>
      <c r="P533" s="13"/>
      <c r="Q533" s="1"/>
      <c r="R533" s="12"/>
    </row>
    <row r="534" spans="2:18" x14ac:dyDescent="0.3">
      <c r="B534" s="6" t="s">
        <v>28</v>
      </c>
      <c r="C534" s="6">
        <v>1128299</v>
      </c>
      <c r="D534" s="7">
        <v>44332</v>
      </c>
      <c r="E534" s="6" t="s">
        <v>29</v>
      </c>
      <c r="F534" s="6" t="s">
        <v>40</v>
      </c>
      <c r="G534" s="6" t="s">
        <v>41</v>
      </c>
      <c r="H534" s="6" t="s">
        <v>18</v>
      </c>
      <c r="I534" s="8">
        <v>0.6</v>
      </c>
      <c r="J534" s="9">
        <v>5500</v>
      </c>
      <c r="K534" s="10">
        <f>I534*J534</f>
        <v>3300</v>
      </c>
      <c r="L534" s="10">
        <f>K534*M534</f>
        <v>1485</v>
      </c>
      <c r="M534" s="11">
        <v>0.45</v>
      </c>
      <c r="O534" s="15"/>
      <c r="P534" s="13"/>
      <c r="Q534" s="1"/>
      <c r="R534" s="12"/>
    </row>
    <row r="535" spans="2:18" x14ac:dyDescent="0.3">
      <c r="B535" s="6" t="s">
        <v>28</v>
      </c>
      <c r="C535" s="6">
        <v>1128299</v>
      </c>
      <c r="D535" s="7">
        <v>44332</v>
      </c>
      <c r="E535" s="6" t="s">
        <v>29</v>
      </c>
      <c r="F535" s="6" t="s">
        <v>40</v>
      </c>
      <c r="G535" s="6" t="s">
        <v>41</v>
      </c>
      <c r="H535" s="6" t="s">
        <v>19</v>
      </c>
      <c r="I535" s="8">
        <v>0.65</v>
      </c>
      <c r="J535" s="9">
        <v>4000</v>
      </c>
      <c r="K535" s="10">
        <f>I535*J535</f>
        <v>2600</v>
      </c>
      <c r="L535" s="10">
        <f>K535*M535</f>
        <v>780</v>
      </c>
      <c r="M535" s="11">
        <v>0.3</v>
      </c>
      <c r="O535" s="15"/>
      <c r="P535" s="13"/>
      <c r="Q535" s="1"/>
      <c r="R535" s="12"/>
    </row>
    <row r="536" spans="2:18" x14ac:dyDescent="0.3">
      <c r="B536" s="6" t="s">
        <v>28</v>
      </c>
      <c r="C536" s="6">
        <v>1128299</v>
      </c>
      <c r="D536" s="7">
        <v>44332</v>
      </c>
      <c r="E536" s="6" t="s">
        <v>29</v>
      </c>
      <c r="F536" s="6" t="s">
        <v>40</v>
      </c>
      <c r="G536" s="6" t="s">
        <v>41</v>
      </c>
      <c r="H536" s="6" t="s">
        <v>20</v>
      </c>
      <c r="I536" s="8">
        <v>0.65</v>
      </c>
      <c r="J536" s="9">
        <v>4000</v>
      </c>
      <c r="K536" s="10">
        <f t="shared" ref="K536:K539" si="174">I536*J536</f>
        <v>2600</v>
      </c>
      <c r="L536" s="10">
        <f t="shared" ref="L536:L539" si="175">K536*M536</f>
        <v>1170</v>
      </c>
      <c r="M536" s="11">
        <v>0.45</v>
      </c>
      <c r="O536" s="15"/>
      <c r="P536" s="13"/>
      <c r="Q536" s="1"/>
      <c r="R536" s="12"/>
    </row>
    <row r="537" spans="2:18" x14ac:dyDescent="0.3">
      <c r="B537" s="6" t="s">
        <v>28</v>
      </c>
      <c r="C537" s="6">
        <v>1128299</v>
      </c>
      <c r="D537" s="7">
        <v>44332</v>
      </c>
      <c r="E537" s="6" t="s">
        <v>29</v>
      </c>
      <c r="F537" s="6" t="s">
        <v>40</v>
      </c>
      <c r="G537" s="6" t="s">
        <v>41</v>
      </c>
      <c r="H537" s="6" t="s">
        <v>21</v>
      </c>
      <c r="I537" s="8">
        <v>0.6</v>
      </c>
      <c r="J537" s="9">
        <v>3000</v>
      </c>
      <c r="K537" s="10">
        <f t="shared" si="174"/>
        <v>1800</v>
      </c>
      <c r="L537" s="10">
        <f t="shared" si="175"/>
        <v>719.99999999999989</v>
      </c>
      <c r="M537" s="11">
        <v>0.39999999999999997</v>
      </c>
      <c r="O537" s="15"/>
      <c r="P537" s="13"/>
      <c r="Q537" s="1"/>
      <c r="R537" s="12"/>
    </row>
    <row r="538" spans="2:18" x14ac:dyDescent="0.3">
      <c r="B538" s="6" t="s">
        <v>28</v>
      </c>
      <c r="C538" s="6">
        <v>1128299</v>
      </c>
      <c r="D538" s="7">
        <v>44332</v>
      </c>
      <c r="E538" s="6" t="s">
        <v>29</v>
      </c>
      <c r="F538" s="6" t="s">
        <v>40</v>
      </c>
      <c r="G538" s="6" t="s">
        <v>41</v>
      </c>
      <c r="H538" s="6" t="s">
        <v>22</v>
      </c>
      <c r="I538" s="8">
        <v>0.65</v>
      </c>
      <c r="J538" s="9">
        <v>2000</v>
      </c>
      <c r="K538" s="10">
        <f t="shared" si="174"/>
        <v>1300</v>
      </c>
      <c r="L538" s="10">
        <f t="shared" si="175"/>
        <v>780.00000000000011</v>
      </c>
      <c r="M538" s="11">
        <v>0.60000000000000009</v>
      </c>
      <c r="O538" s="15"/>
      <c r="P538" s="13"/>
      <c r="Q538" s="1"/>
      <c r="R538" s="12"/>
    </row>
    <row r="539" spans="2:18" x14ac:dyDescent="0.3">
      <c r="B539" s="6" t="s">
        <v>28</v>
      </c>
      <c r="C539" s="6">
        <v>1128299</v>
      </c>
      <c r="D539" s="7">
        <v>44332</v>
      </c>
      <c r="E539" s="6" t="s">
        <v>29</v>
      </c>
      <c r="F539" s="6" t="s">
        <v>40</v>
      </c>
      <c r="G539" s="6" t="s">
        <v>41</v>
      </c>
      <c r="H539" s="6" t="s">
        <v>23</v>
      </c>
      <c r="I539" s="8">
        <v>0.8</v>
      </c>
      <c r="J539" s="9">
        <v>4500</v>
      </c>
      <c r="K539" s="10">
        <f t="shared" si="174"/>
        <v>3600</v>
      </c>
      <c r="L539" s="10">
        <f t="shared" si="175"/>
        <v>900</v>
      </c>
      <c r="M539" s="11">
        <v>0.25</v>
      </c>
      <c r="O539" s="15"/>
      <c r="P539" s="13"/>
      <c r="Q539" s="1"/>
      <c r="R539" s="12"/>
    </row>
    <row r="540" spans="2:18" x14ac:dyDescent="0.3">
      <c r="B540" s="6" t="s">
        <v>28</v>
      </c>
      <c r="C540" s="6">
        <v>1128299</v>
      </c>
      <c r="D540" s="7">
        <v>44362</v>
      </c>
      <c r="E540" s="6" t="s">
        <v>29</v>
      </c>
      <c r="F540" s="6" t="s">
        <v>40</v>
      </c>
      <c r="G540" s="6" t="s">
        <v>41</v>
      </c>
      <c r="H540" s="6" t="s">
        <v>18</v>
      </c>
      <c r="I540" s="8">
        <v>0.6</v>
      </c>
      <c r="J540" s="9">
        <v>7000</v>
      </c>
      <c r="K540" s="10">
        <f>I540*J540</f>
        <v>4200</v>
      </c>
      <c r="L540" s="10">
        <f>K540*M540</f>
        <v>1890</v>
      </c>
      <c r="M540" s="11">
        <v>0.45</v>
      </c>
      <c r="O540" s="15"/>
      <c r="P540" s="13"/>
      <c r="Q540" s="1"/>
      <c r="R540" s="12"/>
    </row>
    <row r="541" spans="2:18" x14ac:dyDescent="0.3">
      <c r="B541" s="6" t="s">
        <v>28</v>
      </c>
      <c r="C541" s="6">
        <v>1128299</v>
      </c>
      <c r="D541" s="7">
        <v>44362</v>
      </c>
      <c r="E541" s="6" t="s">
        <v>29</v>
      </c>
      <c r="F541" s="6" t="s">
        <v>40</v>
      </c>
      <c r="G541" s="6" t="s">
        <v>41</v>
      </c>
      <c r="H541" s="6" t="s">
        <v>19</v>
      </c>
      <c r="I541" s="8">
        <v>0.65</v>
      </c>
      <c r="J541" s="9">
        <v>5500</v>
      </c>
      <c r="K541" s="10">
        <f>I541*J541</f>
        <v>3575</v>
      </c>
      <c r="L541" s="10">
        <f>K541*M541</f>
        <v>1072.5</v>
      </c>
      <c r="M541" s="11">
        <v>0.3</v>
      </c>
      <c r="O541" s="15"/>
      <c r="P541" s="13"/>
      <c r="Q541" s="1"/>
      <c r="R541" s="12"/>
    </row>
    <row r="542" spans="2:18" x14ac:dyDescent="0.3">
      <c r="B542" s="6" t="s">
        <v>28</v>
      </c>
      <c r="C542" s="6">
        <v>1128299</v>
      </c>
      <c r="D542" s="7">
        <v>44362</v>
      </c>
      <c r="E542" s="6" t="s">
        <v>29</v>
      </c>
      <c r="F542" s="6" t="s">
        <v>40</v>
      </c>
      <c r="G542" s="6" t="s">
        <v>41</v>
      </c>
      <c r="H542" s="6" t="s">
        <v>20</v>
      </c>
      <c r="I542" s="8">
        <v>0.65</v>
      </c>
      <c r="J542" s="9">
        <v>5500</v>
      </c>
      <c r="K542" s="10">
        <f t="shared" ref="K542:K545" si="176">I542*J542</f>
        <v>3575</v>
      </c>
      <c r="L542" s="10">
        <f t="shared" ref="L542:L545" si="177">K542*M542</f>
        <v>1608.75</v>
      </c>
      <c r="M542" s="11">
        <v>0.45</v>
      </c>
      <c r="O542" s="15"/>
      <c r="P542" s="13"/>
      <c r="Q542" s="1"/>
      <c r="R542" s="12"/>
    </row>
    <row r="543" spans="2:18" x14ac:dyDescent="0.3">
      <c r="B543" s="6" t="s">
        <v>28</v>
      </c>
      <c r="C543" s="6">
        <v>1128299</v>
      </c>
      <c r="D543" s="7">
        <v>44362</v>
      </c>
      <c r="E543" s="6" t="s">
        <v>29</v>
      </c>
      <c r="F543" s="6" t="s">
        <v>40</v>
      </c>
      <c r="G543" s="6" t="s">
        <v>41</v>
      </c>
      <c r="H543" s="6" t="s">
        <v>21</v>
      </c>
      <c r="I543" s="8">
        <v>0.6</v>
      </c>
      <c r="J543" s="9">
        <v>4250</v>
      </c>
      <c r="K543" s="10">
        <f t="shared" si="176"/>
        <v>2550</v>
      </c>
      <c r="L543" s="10">
        <f t="shared" si="177"/>
        <v>1019.9999999999999</v>
      </c>
      <c r="M543" s="11">
        <v>0.39999999999999997</v>
      </c>
      <c r="O543" s="15"/>
      <c r="P543" s="13"/>
      <c r="Q543" s="1"/>
      <c r="R543" s="12"/>
    </row>
    <row r="544" spans="2:18" x14ac:dyDescent="0.3">
      <c r="B544" s="6" t="s">
        <v>28</v>
      </c>
      <c r="C544" s="6">
        <v>1128299</v>
      </c>
      <c r="D544" s="7">
        <v>44362</v>
      </c>
      <c r="E544" s="6" t="s">
        <v>29</v>
      </c>
      <c r="F544" s="6" t="s">
        <v>40</v>
      </c>
      <c r="G544" s="6" t="s">
        <v>41</v>
      </c>
      <c r="H544" s="6" t="s">
        <v>22</v>
      </c>
      <c r="I544" s="8">
        <v>0.65</v>
      </c>
      <c r="J544" s="9">
        <v>3000</v>
      </c>
      <c r="K544" s="10">
        <f t="shared" si="176"/>
        <v>1950</v>
      </c>
      <c r="L544" s="10">
        <f t="shared" si="177"/>
        <v>1170.0000000000002</v>
      </c>
      <c r="M544" s="11">
        <v>0.60000000000000009</v>
      </c>
      <c r="O544" s="15"/>
      <c r="P544" s="13"/>
      <c r="Q544" s="1"/>
      <c r="R544" s="12"/>
    </row>
    <row r="545" spans="2:18" x14ac:dyDescent="0.3">
      <c r="B545" s="6" t="s">
        <v>28</v>
      </c>
      <c r="C545" s="6">
        <v>1128299</v>
      </c>
      <c r="D545" s="7">
        <v>44362</v>
      </c>
      <c r="E545" s="6" t="s">
        <v>29</v>
      </c>
      <c r="F545" s="6" t="s">
        <v>40</v>
      </c>
      <c r="G545" s="6" t="s">
        <v>41</v>
      </c>
      <c r="H545" s="6" t="s">
        <v>23</v>
      </c>
      <c r="I545" s="8">
        <v>0.8</v>
      </c>
      <c r="J545" s="9">
        <v>6000</v>
      </c>
      <c r="K545" s="10">
        <f t="shared" si="176"/>
        <v>4800</v>
      </c>
      <c r="L545" s="10">
        <f t="shared" si="177"/>
        <v>1200</v>
      </c>
      <c r="M545" s="11">
        <v>0.25</v>
      </c>
      <c r="O545" s="15"/>
      <c r="P545" s="13"/>
      <c r="Q545" s="1"/>
      <c r="R545" s="12"/>
    </row>
    <row r="546" spans="2:18" x14ac:dyDescent="0.3">
      <c r="B546" s="6" t="s">
        <v>28</v>
      </c>
      <c r="C546" s="6">
        <v>1128299</v>
      </c>
      <c r="D546" s="7">
        <v>44391</v>
      </c>
      <c r="E546" s="6" t="s">
        <v>29</v>
      </c>
      <c r="F546" s="6" t="s">
        <v>40</v>
      </c>
      <c r="G546" s="6" t="s">
        <v>41</v>
      </c>
      <c r="H546" s="6" t="s">
        <v>18</v>
      </c>
      <c r="I546" s="8">
        <v>0.6</v>
      </c>
      <c r="J546" s="9">
        <v>7500</v>
      </c>
      <c r="K546" s="10">
        <f>I546*J546</f>
        <v>4500</v>
      </c>
      <c r="L546" s="10">
        <f>K546*M546</f>
        <v>1800</v>
      </c>
      <c r="M546" s="11">
        <v>0.4</v>
      </c>
      <c r="O546" s="15"/>
      <c r="P546" s="13"/>
      <c r="Q546" s="1"/>
      <c r="R546" s="12"/>
    </row>
    <row r="547" spans="2:18" x14ac:dyDescent="0.3">
      <c r="B547" s="6" t="s">
        <v>28</v>
      </c>
      <c r="C547" s="6">
        <v>1128299</v>
      </c>
      <c r="D547" s="7">
        <v>44391</v>
      </c>
      <c r="E547" s="6" t="s">
        <v>29</v>
      </c>
      <c r="F547" s="6" t="s">
        <v>40</v>
      </c>
      <c r="G547" s="6" t="s">
        <v>41</v>
      </c>
      <c r="H547" s="6" t="s">
        <v>19</v>
      </c>
      <c r="I547" s="8">
        <v>0.65</v>
      </c>
      <c r="J547" s="9">
        <v>6000</v>
      </c>
      <c r="K547" s="10">
        <f>I547*J547</f>
        <v>3900</v>
      </c>
      <c r="L547" s="10">
        <f>K547*M547</f>
        <v>975</v>
      </c>
      <c r="M547" s="11">
        <v>0.25</v>
      </c>
      <c r="O547" s="15"/>
      <c r="P547" s="13"/>
      <c r="Q547" s="1"/>
      <c r="R547" s="12"/>
    </row>
    <row r="548" spans="2:18" x14ac:dyDescent="0.3">
      <c r="B548" s="6" t="s">
        <v>28</v>
      </c>
      <c r="C548" s="6">
        <v>1128299</v>
      </c>
      <c r="D548" s="7">
        <v>44391</v>
      </c>
      <c r="E548" s="6" t="s">
        <v>29</v>
      </c>
      <c r="F548" s="6" t="s">
        <v>40</v>
      </c>
      <c r="G548" s="6" t="s">
        <v>41</v>
      </c>
      <c r="H548" s="6" t="s">
        <v>20</v>
      </c>
      <c r="I548" s="8">
        <v>0.65</v>
      </c>
      <c r="J548" s="9">
        <v>5500</v>
      </c>
      <c r="K548" s="10">
        <f t="shared" ref="K548:K551" si="178">I548*J548</f>
        <v>3575</v>
      </c>
      <c r="L548" s="10">
        <f t="shared" ref="L548:L551" si="179">K548*M548</f>
        <v>1430</v>
      </c>
      <c r="M548" s="11">
        <v>0.4</v>
      </c>
      <c r="O548" s="15"/>
      <c r="P548" s="13"/>
      <c r="Q548" s="1"/>
      <c r="R548" s="12"/>
    </row>
    <row r="549" spans="2:18" x14ac:dyDescent="0.3">
      <c r="B549" s="6" t="s">
        <v>28</v>
      </c>
      <c r="C549" s="6">
        <v>1128299</v>
      </c>
      <c r="D549" s="7">
        <v>44391</v>
      </c>
      <c r="E549" s="6" t="s">
        <v>29</v>
      </c>
      <c r="F549" s="6" t="s">
        <v>40</v>
      </c>
      <c r="G549" s="6" t="s">
        <v>41</v>
      </c>
      <c r="H549" s="6" t="s">
        <v>21</v>
      </c>
      <c r="I549" s="8">
        <v>0.6</v>
      </c>
      <c r="J549" s="9">
        <v>4500</v>
      </c>
      <c r="K549" s="10">
        <f t="shared" si="178"/>
        <v>2700</v>
      </c>
      <c r="L549" s="10">
        <f t="shared" si="179"/>
        <v>944.99999999999989</v>
      </c>
      <c r="M549" s="11">
        <v>0.35</v>
      </c>
      <c r="O549" s="15"/>
      <c r="P549" s="13"/>
      <c r="Q549" s="1"/>
      <c r="R549" s="12"/>
    </row>
    <row r="550" spans="2:18" x14ac:dyDescent="0.3">
      <c r="B550" s="6" t="s">
        <v>28</v>
      </c>
      <c r="C550" s="6">
        <v>1128299</v>
      </c>
      <c r="D550" s="7">
        <v>44391</v>
      </c>
      <c r="E550" s="6" t="s">
        <v>29</v>
      </c>
      <c r="F550" s="6" t="s">
        <v>40</v>
      </c>
      <c r="G550" s="6" t="s">
        <v>41</v>
      </c>
      <c r="H550" s="6" t="s">
        <v>22</v>
      </c>
      <c r="I550" s="8">
        <v>0.65</v>
      </c>
      <c r="J550" s="9">
        <v>5000</v>
      </c>
      <c r="K550" s="10">
        <f t="shared" si="178"/>
        <v>3250</v>
      </c>
      <c r="L550" s="10">
        <f t="shared" si="179"/>
        <v>1787.5000000000002</v>
      </c>
      <c r="M550" s="11">
        <v>0.55000000000000004</v>
      </c>
      <c r="O550" s="15"/>
      <c r="P550" s="13"/>
      <c r="Q550" s="1"/>
      <c r="R550" s="12"/>
    </row>
    <row r="551" spans="2:18" x14ac:dyDescent="0.3">
      <c r="B551" s="6" t="s">
        <v>28</v>
      </c>
      <c r="C551" s="6">
        <v>1128299</v>
      </c>
      <c r="D551" s="7">
        <v>44391</v>
      </c>
      <c r="E551" s="6" t="s">
        <v>29</v>
      </c>
      <c r="F551" s="6" t="s">
        <v>40</v>
      </c>
      <c r="G551" s="6" t="s">
        <v>41</v>
      </c>
      <c r="H551" s="6" t="s">
        <v>23</v>
      </c>
      <c r="I551" s="8">
        <v>0.8</v>
      </c>
      <c r="J551" s="9">
        <v>5000</v>
      </c>
      <c r="K551" s="10">
        <f t="shared" si="178"/>
        <v>4000</v>
      </c>
      <c r="L551" s="10">
        <f t="shared" si="179"/>
        <v>800</v>
      </c>
      <c r="M551" s="11">
        <v>0.2</v>
      </c>
      <c r="O551" s="15"/>
      <c r="P551" s="13"/>
      <c r="Q551" s="1"/>
      <c r="R551" s="12"/>
    </row>
    <row r="552" spans="2:18" x14ac:dyDescent="0.3">
      <c r="B552" s="6" t="s">
        <v>28</v>
      </c>
      <c r="C552" s="6">
        <v>1128299</v>
      </c>
      <c r="D552" s="7">
        <v>44423</v>
      </c>
      <c r="E552" s="6" t="s">
        <v>29</v>
      </c>
      <c r="F552" s="6" t="s">
        <v>40</v>
      </c>
      <c r="G552" s="6" t="s">
        <v>41</v>
      </c>
      <c r="H552" s="6" t="s">
        <v>18</v>
      </c>
      <c r="I552" s="8">
        <v>0.65</v>
      </c>
      <c r="J552" s="9">
        <v>7000</v>
      </c>
      <c r="K552" s="10">
        <f>I552*J552</f>
        <v>4550</v>
      </c>
      <c r="L552" s="10">
        <f>K552*M552</f>
        <v>1820</v>
      </c>
      <c r="M552" s="11">
        <v>0.4</v>
      </c>
      <c r="O552" s="15"/>
      <c r="P552" s="13"/>
      <c r="Q552" s="1"/>
      <c r="R552" s="12"/>
    </row>
    <row r="553" spans="2:18" x14ac:dyDescent="0.3">
      <c r="B553" s="6" t="s">
        <v>28</v>
      </c>
      <c r="C553" s="6">
        <v>1128299</v>
      </c>
      <c r="D553" s="7">
        <v>44423</v>
      </c>
      <c r="E553" s="6" t="s">
        <v>29</v>
      </c>
      <c r="F553" s="6" t="s">
        <v>40</v>
      </c>
      <c r="G553" s="6" t="s">
        <v>41</v>
      </c>
      <c r="H553" s="6" t="s">
        <v>19</v>
      </c>
      <c r="I553" s="8">
        <v>0.70000000000000007</v>
      </c>
      <c r="J553" s="9">
        <v>6500</v>
      </c>
      <c r="K553" s="10">
        <f>I553*J553</f>
        <v>4550</v>
      </c>
      <c r="L553" s="10">
        <f>K553*M553</f>
        <v>1137.5</v>
      </c>
      <c r="M553" s="11">
        <v>0.25</v>
      </c>
      <c r="O553" s="15"/>
      <c r="P553" s="13"/>
      <c r="Q553" s="1"/>
      <c r="R553" s="12"/>
    </row>
    <row r="554" spans="2:18" x14ac:dyDescent="0.3">
      <c r="B554" s="6" t="s">
        <v>28</v>
      </c>
      <c r="C554" s="6">
        <v>1128299</v>
      </c>
      <c r="D554" s="7">
        <v>44423</v>
      </c>
      <c r="E554" s="6" t="s">
        <v>29</v>
      </c>
      <c r="F554" s="6" t="s">
        <v>40</v>
      </c>
      <c r="G554" s="6" t="s">
        <v>41</v>
      </c>
      <c r="H554" s="6" t="s">
        <v>20</v>
      </c>
      <c r="I554" s="8">
        <v>0.65</v>
      </c>
      <c r="J554" s="9">
        <v>5250</v>
      </c>
      <c r="K554" s="10">
        <f t="shared" ref="K554:K557" si="180">I554*J554</f>
        <v>3412.5</v>
      </c>
      <c r="L554" s="10">
        <f t="shared" ref="L554:L557" si="181">K554*M554</f>
        <v>1365</v>
      </c>
      <c r="M554" s="11">
        <v>0.4</v>
      </c>
      <c r="O554" s="15"/>
      <c r="P554" s="13"/>
      <c r="Q554" s="1"/>
      <c r="R554" s="12"/>
    </row>
    <row r="555" spans="2:18" x14ac:dyDescent="0.3">
      <c r="B555" s="6" t="s">
        <v>28</v>
      </c>
      <c r="C555" s="6">
        <v>1128299</v>
      </c>
      <c r="D555" s="7">
        <v>44423</v>
      </c>
      <c r="E555" s="6" t="s">
        <v>29</v>
      </c>
      <c r="F555" s="6" t="s">
        <v>40</v>
      </c>
      <c r="G555" s="6" t="s">
        <v>41</v>
      </c>
      <c r="H555" s="6" t="s">
        <v>21</v>
      </c>
      <c r="I555" s="8">
        <v>0.65</v>
      </c>
      <c r="J555" s="9">
        <v>4750</v>
      </c>
      <c r="K555" s="10">
        <f t="shared" si="180"/>
        <v>3087.5</v>
      </c>
      <c r="L555" s="10">
        <f t="shared" si="181"/>
        <v>1080.625</v>
      </c>
      <c r="M555" s="11">
        <v>0.35</v>
      </c>
      <c r="O555" s="15"/>
      <c r="P555" s="13"/>
      <c r="Q555" s="1"/>
      <c r="R555" s="12"/>
    </row>
    <row r="556" spans="2:18" x14ac:dyDescent="0.3">
      <c r="B556" s="6" t="s">
        <v>28</v>
      </c>
      <c r="C556" s="6">
        <v>1128299</v>
      </c>
      <c r="D556" s="7">
        <v>44423</v>
      </c>
      <c r="E556" s="6" t="s">
        <v>29</v>
      </c>
      <c r="F556" s="6" t="s">
        <v>40</v>
      </c>
      <c r="G556" s="6" t="s">
        <v>41</v>
      </c>
      <c r="H556" s="6" t="s">
        <v>22</v>
      </c>
      <c r="I556" s="8">
        <v>0.75</v>
      </c>
      <c r="J556" s="9">
        <v>4750</v>
      </c>
      <c r="K556" s="10">
        <f t="shared" si="180"/>
        <v>3562.5</v>
      </c>
      <c r="L556" s="10">
        <f t="shared" si="181"/>
        <v>1959.3750000000002</v>
      </c>
      <c r="M556" s="11">
        <v>0.55000000000000004</v>
      </c>
      <c r="O556" s="15"/>
      <c r="P556" s="13"/>
      <c r="Q556" s="1"/>
      <c r="R556" s="12"/>
    </row>
    <row r="557" spans="2:18" x14ac:dyDescent="0.3">
      <c r="B557" s="6" t="s">
        <v>28</v>
      </c>
      <c r="C557" s="6">
        <v>1128299</v>
      </c>
      <c r="D557" s="7">
        <v>44423</v>
      </c>
      <c r="E557" s="6" t="s">
        <v>29</v>
      </c>
      <c r="F557" s="6" t="s">
        <v>40</v>
      </c>
      <c r="G557" s="6" t="s">
        <v>41</v>
      </c>
      <c r="H557" s="6" t="s">
        <v>23</v>
      </c>
      <c r="I557" s="8">
        <v>0.8</v>
      </c>
      <c r="J557" s="9">
        <v>4000</v>
      </c>
      <c r="K557" s="10">
        <f t="shared" si="180"/>
        <v>3200</v>
      </c>
      <c r="L557" s="10">
        <f t="shared" si="181"/>
        <v>640</v>
      </c>
      <c r="M557" s="11">
        <v>0.2</v>
      </c>
      <c r="O557" s="15"/>
      <c r="P557" s="13"/>
      <c r="Q557" s="1"/>
      <c r="R557" s="12"/>
    </row>
    <row r="558" spans="2:18" x14ac:dyDescent="0.3">
      <c r="B558" s="6" t="s">
        <v>28</v>
      </c>
      <c r="C558" s="6">
        <v>1128299</v>
      </c>
      <c r="D558" s="7">
        <v>44455</v>
      </c>
      <c r="E558" s="6" t="s">
        <v>29</v>
      </c>
      <c r="F558" s="6" t="s">
        <v>40</v>
      </c>
      <c r="G558" s="6" t="s">
        <v>41</v>
      </c>
      <c r="H558" s="6" t="s">
        <v>18</v>
      </c>
      <c r="I558" s="8">
        <v>0.60000000000000009</v>
      </c>
      <c r="J558" s="9">
        <v>6000</v>
      </c>
      <c r="K558" s="10">
        <f>I558*J558</f>
        <v>3600.0000000000005</v>
      </c>
      <c r="L558" s="10">
        <f>K558*M558</f>
        <v>1260.0000000000002</v>
      </c>
      <c r="M558" s="11">
        <v>0.35000000000000003</v>
      </c>
      <c r="O558" s="15"/>
      <c r="P558" s="13"/>
      <c r="Q558" s="1"/>
      <c r="R558" s="12"/>
    </row>
    <row r="559" spans="2:18" x14ac:dyDescent="0.3">
      <c r="B559" s="6" t="s">
        <v>28</v>
      </c>
      <c r="C559" s="6">
        <v>1128299</v>
      </c>
      <c r="D559" s="7">
        <v>44455</v>
      </c>
      <c r="E559" s="6" t="s">
        <v>29</v>
      </c>
      <c r="F559" s="6" t="s">
        <v>40</v>
      </c>
      <c r="G559" s="6" t="s">
        <v>41</v>
      </c>
      <c r="H559" s="6" t="s">
        <v>19</v>
      </c>
      <c r="I559" s="8">
        <v>0.65000000000000013</v>
      </c>
      <c r="J559" s="9">
        <v>6000</v>
      </c>
      <c r="K559" s="10">
        <f>I559*J559</f>
        <v>3900.0000000000009</v>
      </c>
      <c r="L559" s="10">
        <f>K559*M559</f>
        <v>780.00000000000023</v>
      </c>
      <c r="M559" s="11">
        <v>0.2</v>
      </c>
      <c r="O559" s="15"/>
      <c r="P559" s="13"/>
      <c r="Q559" s="1"/>
      <c r="R559" s="12"/>
    </row>
    <row r="560" spans="2:18" x14ac:dyDescent="0.3">
      <c r="B560" s="6" t="s">
        <v>28</v>
      </c>
      <c r="C560" s="6">
        <v>1128299</v>
      </c>
      <c r="D560" s="7">
        <v>44455</v>
      </c>
      <c r="E560" s="6" t="s">
        <v>29</v>
      </c>
      <c r="F560" s="6" t="s">
        <v>40</v>
      </c>
      <c r="G560" s="6" t="s">
        <v>41</v>
      </c>
      <c r="H560" s="6" t="s">
        <v>20</v>
      </c>
      <c r="I560" s="8">
        <v>0.60000000000000009</v>
      </c>
      <c r="J560" s="9">
        <v>4500</v>
      </c>
      <c r="K560" s="10">
        <f t="shared" ref="K560:K563" si="182">I560*J560</f>
        <v>2700.0000000000005</v>
      </c>
      <c r="L560" s="10">
        <f t="shared" ref="L560:L563" si="183">K560*M560</f>
        <v>945.00000000000023</v>
      </c>
      <c r="M560" s="11">
        <v>0.35000000000000003</v>
      </c>
      <c r="O560" s="15"/>
      <c r="P560" s="13"/>
      <c r="Q560" s="1"/>
      <c r="R560" s="12"/>
    </row>
    <row r="561" spans="2:18" x14ac:dyDescent="0.3">
      <c r="B561" s="6" t="s">
        <v>28</v>
      </c>
      <c r="C561" s="6">
        <v>1128299</v>
      </c>
      <c r="D561" s="7">
        <v>44455</v>
      </c>
      <c r="E561" s="6" t="s">
        <v>29</v>
      </c>
      <c r="F561" s="6" t="s">
        <v>40</v>
      </c>
      <c r="G561" s="6" t="s">
        <v>41</v>
      </c>
      <c r="H561" s="6" t="s">
        <v>21</v>
      </c>
      <c r="I561" s="8">
        <v>0.60000000000000009</v>
      </c>
      <c r="J561" s="9">
        <v>4000</v>
      </c>
      <c r="K561" s="10">
        <f t="shared" si="182"/>
        <v>2400.0000000000005</v>
      </c>
      <c r="L561" s="10">
        <f t="shared" si="183"/>
        <v>720.00000000000011</v>
      </c>
      <c r="M561" s="11">
        <v>0.3</v>
      </c>
      <c r="O561" s="15"/>
      <c r="P561" s="13"/>
      <c r="Q561" s="1"/>
      <c r="R561" s="12"/>
    </row>
    <row r="562" spans="2:18" x14ac:dyDescent="0.3">
      <c r="B562" s="6" t="s">
        <v>28</v>
      </c>
      <c r="C562" s="6">
        <v>1128299</v>
      </c>
      <c r="D562" s="7">
        <v>44455</v>
      </c>
      <c r="E562" s="6" t="s">
        <v>29</v>
      </c>
      <c r="F562" s="6" t="s">
        <v>40</v>
      </c>
      <c r="G562" s="6" t="s">
        <v>41</v>
      </c>
      <c r="H562" s="6" t="s">
        <v>22</v>
      </c>
      <c r="I562" s="8">
        <v>0.70000000000000007</v>
      </c>
      <c r="J562" s="9">
        <v>4000</v>
      </c>
      <c r="K562" s="10">
        <f t="shared" si="182"/>
        <v>2800.0000000000005</v>
      </c>
      <c r="L562" s="10">
        <f t="shared" si="183"/>
        <v>1400.0000000000005</v>
      </c>
      <c r="M562" s="11">
        <v>0.50000000000000011</v>
      </c>
      <c r="O562" s="15"/>
      <c r="P562" s="13"/>
      <c r="Q562" s="1"/>
      <c r="R562" s="12"/>
    </row>
    <row r="563" spans="2:18" x14ac:dyDescent="0.3">
      <c r="B563" s="6" t="s">
        <v>28</v>
      </c>
      <c r="C563" s="6">
        <v>1128299</v>
      </c>
      <c r="D563" s="7">
        <v>44455</v>
      </c>
      <c r="E563" s="6" t="s">
        <v>29</v>
      </c>
      <c r="F563" s="6" t="s">
        <v>40</v>
      </c>
      <c r="G563" s="6" t="s">
        <v>41</v>
      </c>
      <c r="H563" s="6" t="s">
        <v>23</v>
      </c>
      <c r="I563" s="8">
        <v>0.75000000000000011</v>
      </c>
      <c r="J563" s="9">
        <v>4500</v>
      </c>
      <c r="K563" s="10">
        <f t="shared" si="182"/>
        <v>3375.0000000000005</v>
      </c>
      <c r="L563" s="10">
        <f t="shared" si="183"/>
        <v>506.25000000000017</v>
      </c>
      <c r="M563" s="11">
        <v>0.15000000000000002</v>
      </c>
      <c r="O563" s="15"/>
      <c r="P563" s="13"/>
      <c r="Q563" s="1"/>
      <c r="R563" s="12"/>
    </row>
    <row r="564" spans="2:18" x14ac:dyDescent="0.3">
      <c r="B564" s="6" t="s">
        <v>28</v>
      </c>
      <c r="C564" s="6">
        <v>1128299</v>
      </c>
      <c r="D564" s="7">
        <v>44484</v>
      </c>
      <c r="E564" s="6" t="s">
        <v>29</v>
      </c>
      <c r="F564" s="6" t="s">
        <v>40</v>
      </c>
      <c r="G564" s="6" t="s">
        <v>41</v>
      </c>
      <c r="H564" s="6" t="s">
        <v>18</v>
      </c>
      <c r="I564" s="8">
        <v>0.60000000000000009</v>
      </c>
      <c r="J564" s="9">
        <v>5500</v>
      </c>
      <c r="K564" s="10">
        <f>I564*J564</f>
        <v>3300.0000000000005</v>
      </c>
      <c r="L564" s="10">
        <f>K564*M564</f>
        <v>1155.0000000000002</v>
      </c>
      <c r="M564" s="11">
        <v>0.35000000000000003</v>
      </c>
      <c r="O564" s="15"/>
      <c r="P564" s="13"/>
      <c r="Q564" s="1"/>
      <c r="R564" s="12"/>
    </row>
    <row r="565" spans="2:18" x14ac:dyDescent="0.3">
      <c r="B565" s="6" t="s">
        <v>28</v>
      </c>
      <c r="C565" s="6">
        <v>1128299</v>
      </c>
      <c r="D565" s="7">
        <v>44484</v>
      </c>
      <c r="E565" s="6" t="s">
        <v>29</v>
      </c>
      <c r="F565" s="6" t="s">
        <v>40</v>
      </c>
      <c r="G565" s="6" t="s">
        <v>41</v>
      </c>
      <c r="H565" s="6" t="s">
        <v>19</v>
      </c>
      <c r="I565" s="8">
        <v>0.65000000000000013</v>
      </c>
      <c r="J565" s="9">
        <v>5500</v>
      </c>
      <c r="K565" s="10">
        <f>I565*J565</f>
        <v>3575.0000000000009</v>
      </c>
      <c r="L565" s="10">
        <f>K565*M565</f>
        <v>715.00000000000023</v>
      </c>
      <c r="M565" s="11">
        <v>0.2</v>
      </c>
      <c r="O565" s="15"/>
      <c r="P565" s="13"/>
      <c r="Q565" s="1"/>
      <c r="R565" s="12"/>
    </row>
    <row r="566" spans="2:18" x14ac:dyDescent="0.3">
      <c r="B566" s="6" t="s">
        <v>28</v>
      </c>
      <c r="C566" s="6">
        <v>1128299</v>
      </c>
      <c r="D566" s="7">
        <v>44484</v>
      </c>
      <c r="E566" s="6" t="s">
        <v>29</v>
      </c>
      <c r="F566" s="6" t="s">
        <v>40</v>
      </c>
      <c r="G566" s="6" t="s">
        <v>41</v>
      </c>
      <c r="H566" s="6" t="s">
        <v>20</v>
      </c>
      <c r="I566" s="8">
        <v>0.60000000000000009</v>
      </c>
      <c r="J566" s="9">
        <v>3750</v>
      </c>
      <c r="K566" s="10">
        <f t="shared" ref="K566:K569" si="184">I566*J566</f>
        <v>2250.0000000000005</v>
      </c>
      <c r="L566" s="10">
        <f t="shared" ref="L566:L569" si="185">K566*M566</f>
        <v>787.50000000000023</v>
      </c>
      <c r="M566" s="11">
        <v>0.35000000000000003</v>
      </c>
      <c r="O566" s="15"/>
      <c r="P566" s="13"/>
      <c r="Q566" s="1"/>
      <c r="R566" s="12"/>
    </row>
    <row r="567" spans="2:18" x14ac:dyDescent="0.3">
      <c r="B567" s="6" t="s">
        <v>28</v>
      </c>
      <c r="C567" s="6">
        <v>1128299</v>
      </c>
      <c r="D567" s="7">
        <v>44484</v>
      </c>
      <c r="E567" s="6" t="s">
        <v>29</v>
      </c>
      <c r="F567" s="6" t="s">
        <v>40</v>
      </c>
      <c r="G567" s="6" t="s">
        <v>41</v>
      </c>
      <c r="H567" s="6" t="s">
        <v>21</v>
      </c>
      <c r="I567" s="8">
        <v>0.60000000000000009</v>
      </c>
      <c r="J567" s="9">
        <v>3500</v>
      </c>
      <c r="K567" s="10">
        <f t="shared" si="184"/>
        <v>2100.0000000000005</v>
      </c>
      <c r="L567" s="10">
        <f t="shared" si="185"/>
        <v>630.00000000000011</v>
      </c>
      <c r="M567" s="11">
        <v>0.3</v>
      </c>
      <c r="O567" s="15"/>
      <c r="P567" s="13"/>
      <c r="Q567" s="1"/>
      <c r="R567" s="12"/>
    </row>
    <row r="568" spans="2:18" x14ac:dyDescent="0.3">
      <c r="B568" s="6" t="s">
        <v>28</v>
      </c>
      <c r="C568" s="6">
        <v>1128299</v>
      </c>
      <c r="D568" s="7">
        <v>44484</v>
      </c>
      <c r="E568" s="6" t="s">
        <v>29</v>
      </c>
      <c r="F568" s="6" t="s">
        <v>40</v>
      </c>
      <c r="G568" s="6" t="s">
        <v>41</v>
      </c>
      <c r="H568" s="6" t="s">
        <v>22</v>
      </c>
      <c r="I568" s="8">
        <v>0.70000000000000007</v>
      </c>
      <c r="J568" s="9">
        <v>3250</v>
      </c>
      <c r="K568" s="10">
        <f t="shared" si="184"/>
        <v>2275</v>
      </c>
      <c r="L568" s="10">
        <f t="shared" si="185"/>
        <v>1137.5000000000002</v>
      </c>
      <c r="M568" s="11">
        <v>0.50000000000000011</v>
      </c>
      <c r="O568" s="15"/>
      <c r="P568" s="13"/>
      <c r="Q568" s="1"/>
      <c r="R568" s="12"/>
    </row>
    <row r="569" spans="2:18" x14ac:dyDescent="0.3">
      <c r="B569" s="6" t="s">
        <v>28</v>
      </c>
      <c r="C569" s="6">
        <v>1128299</v>
      </c>
      <c r="D569" s="7">
        <v>44484</v>
      </c>
      <c r="E569" s="6" t="s">
        <v>29</v>
      </c>
      <c r="F569" s="6" t="s">
        <v>40</v>
      </c>
      <c r="G569" s="6" t="s">
        <v>41</v>
      </c>
      <c r="H569" s="6" t="s">
        <v>23</v>
      </c>
      <c r="I569" s="8">
        <v>0.75000000000000011</v>
      </c>
      <c r="J569" s="9">
        <v>3750</v>
      </c>
      <c r="K569" s="10">
        <f t="shared" si="184"/>
        <v>2812.5000000000005</v>
      </c>
      <c r="L569" s="10">
        <f t="shared" si="185"/>
        <v>421.87500000000011</v>
      </c>
      <c r="M569" s="11">
        <v>0.15000000000000002</v>
      </c>
      <c r="O569" s="15"/>
      <c r="P569" s="13"/>
      <c r="Q569" s="1"/>
      <c r="R569" s="12"/>
    </row>
    <row r="570" spans="2:18" x14ac:dyDescent="0.3">
      <c r="B570" s="6" t="s">
        <v>28</v>
      </c>
      <c r="C570" s="6">
        <v>1128299</v>
      </c>
      <c r="D570" s="7">
        <v>44515</v>
      </c>
      <c r="E570" s="6" t="s">
        <v>29</v>
      </c>
      <c r="F570" s="6" t="s">
        <v>40</v>
      </c>
      <c r="G570" s="6" t="s">
        <v>41</v>
      </c>
      <c r="H570" s="6" t="s">
        <v>18</v>
      </c>
      <c r="I570" s="8">
        <v>0.60000000000000009</v>
      </c>
      <c r="J570" s="9">
        <v>5750</v>
      </c>
      <c r="K570" s="10">
        <f>I570*J570</f>
        <v>3450.0000000000005</v>
      </c>
      <c r="L570" s="10">
        <f>K570*M570</f>
        <v>1207.5000000000002</v>
      </c>
      <c r="M570" s="11">
        <v>0.35000000000000003</v>
      </c>
      <c r="O570" s="15"/>
      <c r="P570" s="13"/>
      <c r="Q570" s="1"/>
      <c r="R570" s="12"/>
    </row>
    <row r="571" spans="2:18" x14ac:dyDescent="0.3">
      <c r="B571" s="6" t="s">
        <v>28</v>
      </c>
      <c r="C571" s="6">
        <v>1128299</v>
      </c>
      <c r="D571" s="7">
        <v>44515</v>
      </c>
      <c r="E571" s="6" t="s">
        <v>29</v>
      </c>
      <c r="F571" s="6" t="s">
        <v>40</v>
      </c>
      <c r="G571" s="6" t="s">
        <v>41</v>
      </c>
      <c r="H571" s="6" t="s">
        <v>19</v>
      </c>
      <c r="I571" s="8">
        <v>0.65000000000000013</v>
      </c>
      <c r="J571" s="9">
        <v>5750</v>
      </c>
      <c r="K571" s="10">
        <f>I571*J571</f>
        <v>3737.5000000000009</v>
      </c>
      <c r="L571" s="10">
        <f>K571*M571</f>
        <v>747.50000000000023</v>
      </c>
      <c r="M571" s="11">
        <v>0.2</v>
      </c>
      <c r="O571" s="15"/>
      <c r="P571" s="13"/>
      <c r="Q571" s="1"/>
      <c r="R571" s="12"/>
    </row>
    <row r="572" spans="2:18" x14ac:dyDescent="0.3">
      <c r="B572" s="6" t="s">
        <v>28</v>
      </c>
      <c r="C572" s="6">
        <v>1128299</v>
      </c>
      <c r="D572" s="7">
        <v>44515</v>
      </c>
      <c r="E572" s="6" t="s">
        <v>29</v>
      </c>
      <c r="F572" s="6" t="s">
        <v>40</v>
      </c>
      <c r="G572" s="6" t="s">
        <v>41</v>
      </c>
      <c r="H572" s="6" t="s">
        <v>20</v>
      </c>
      <c r="I572" s="8">
        <v>0.60000000000000009</v>
      </c>
      <c r="J572" s="9">
        <v>4250</v>
      </c>
      <c r="K572" s="10">
        <f t="shared" ref="K572:K575" si="186">I572*J572</f>
        <v>2550.0000000000005</v>
      </c>
      <c r="L572" s="10">
        <f t="shared" ref="L572:L575" si="187">K572*M572</f>
        <v>892.50000000000023</v>
      </c>
      <c r="M572" s="11">
        <v>0.35000000000000003</v>
      </c>
      <c r="O572" s="15"/>
      <c r="P572" s="13"/>
      <c r="Q572" s="1"/>
      <c r="R572" s="12"/>
    </row>
    <row r="573" spans="2:18" x14ac:dyDescent="0.3">
      <c r="B573" s="6" t="s">
        <v>28</v>
      </c>
      <c r="C573" s="6">
        <v>1128299</v>
      </c>
      <c r="D573" s="7">
        <v>44515</v>
      </c>
      <c r="E573" s="6" t="s">
        <v>29</v>
      </c>
      <c r="F573" s="6" t="s">
        <v>40</v>
      </c>
      <c r="G573" s="6" t="s">
        <v>41</v>
      </c>
      <c r="H573" s="6" t="s">
        <v>21</v>
      </c>
      <c r="I573" s="8">
        <v>0.60000000000000009</v>
      </c>
      <c r="J573" s="9">
        <v>4000</v>
      </c>
      <c r="K573" s="10">
        <f t="shared" si="186"/>
        <v>2400.0000000000005</v>
      </c>
      <c r="L573" s="10">
        <f t="shared" si="187"/>
        <v>720.00000000000011</v>
      </c>
      <c r="M573" s="11">
        <v>0.3</v>
      </c>
      <c r="O573" s="15"/>
      <c r="P573" s="13"/>
      <c r="Q573" s="1"/>
      <c r="R573" s="12"/>
    </row>
    <row r="574" spans="2:18" x14ac:dyDescent="0.3">
      <c r="B574" s="6" t="s">
        <v>28</v>
      </c>
      <c r="C574" s="6">
        <v>1128299</v>
      </c>
      <c r="D574" s="7">
        <v>44515</v>
      </c>
      <c r="E574" s="6" t="s">
        <v>29</v>
      </c>
      <c r="F574" s="6" t="s">
        <v>40</v>
      </c>
      <c r="G574" s="6" t="s">
        <v>41</v>
      </c>
      <c r="H574" s="6" t="s">
        <v>22</v>
      </c>
      <c r="I574" s="8">
        <v>0.70000000000000007</v>
      </c>
      <c r="J574" s="9">
        <v>3500</v>
      </c>
      <c r="K574" s="10">
        <f t="shared" si="186"/>
        <v>2450.0000000000005</v>
      </c>
      <c r="L574" s="10">
        <f t="shared" si="187"/>
        <v>1225.0000000000005</v>
      </c>
      <c r="M574" s="11">
        <v>0.50000000000000011</v>
      </c>
      <c r="O574" s="15"/>
      <c r="P574" s="13"/>
      <c r="Q574" s="1"/>
      <c r="R574" s="12"/>
    </row>
    <row r="575" spans="2:18" x14ac:dyDescent="0.3">
      <c r="B575" s="6" t="s">
        <v>28</v>
      </c>
      <c r="C575" s="6">
        <v>1128299</v>
      </c>
      <c r="D575" s="7">
        <v>44515</v>
      </c>
      <c r="E575" s="6" t="s">
        <v>29</v>
      </c>
      <c r="F575" s="6" t="s">
        <v>40</v>
      </c>
      <c r="G575" s="6" t="s">
        <v>41</v>
      </c>
      <c r="H575" s="6" t="s">
        <v>23</v>
      </c>
      <c r="I575" s="8">
        <v>0.75000000000000011</v>
      </c>
      <c r="J575" s="9">
        <v>4750</v>
      </c>
      <c r="K575" s="10">
        <f t="shared" si="186"/>
        <v>3562.5000000000005</v>
      </c>
      <c r="L575" s="10">
        <f t="shared" si="187"/>
        <v>534.37500000000011</v>
      </c>
      <c r="M575" s="11">
        <v>0.15000000000000002</v>
      </c>
      <c r="O575" s="15"/>
      <c r="P575" s="13"/>
      <c r="Q575" s="1"/>
      <c r="R575" s="12"/>
    </row>
    <row r="576" spans="2:18" x14ac:dyDescent="0.3">
      <c r="B576" s="6" t="s">
        <v>28</v>
      </c>
      <c r="C576" s="6">
        <v>1128299</v>
      </c>
      <c r="D576" s="7">
        <v>44544</v>
      </c>
      <c r="E576" s="6" t="s">
        <v>29</v>
      </c>
      <c r="F576" s="6" t="s">
        <v>40</v>
      </c>
      <c r="G576" s="6" t="s">
        <v>41</v>
      </c>
      <c r="H576" s="6" t="s">
        <v>18</v>
      </c>
      <c r="I576" s="8">
        <v>0.60000000000000009</v>
      </c>
      <c r="J576" s="9">
        <v>6750</v>
      </c>
      <c r="K576" s="10">
        <f>I576*J576</f>
        <v>4050.0000000000005</v>
      </c>
      <c r="L576" s="10">
        <f>K576*M576</f>
        <v>1417.5000000000002</v>
      </c>
      <c r="M576" s="11">
        <v>0.35000000000000003</v>
      </c>
      <c r="O576" s="15"/>
      <c r="P576" s="13"/>
      <c r="Q576" s="1"/>
      <c r="R576" s="12"/>
    </row>
    <row r="577" spans="1:18" x14ac:dyDescent="0.3">
      <c r="B577" s="6" t="s">
        <v>28</v>
      </c>
      <c r="C577" s="6">
        <v>1128299</v>
      </c>
      <c r="D577" s="7">
        <v>44544</v>
      </c>
      <c r="E577" s="6" t="s">
        <v>29</v>
      </c>
      <c r="F577" s="6" t="s">
        <v>40</v>
      </c>
      <c r="G577" s="6" t="s">
        <v>41</v>
      </c>
      <c r="H577" s="6" t="s">
        <v>19</v>
      </c>
      <c r="I577" s="8">
        <v>0.65000000000000013</v>
      </c>
      <c r="J577" s="9">
        <v>6750</v>
      </c>
      <c r="K577" s="10">
        <f>I577*J577</f>
        <v>4387.5000000000009</v>
      </c>
      <c r="L577" s="10">
        <f>K577*M577</f>
        <v>877.50000000000023</v>
      </c>
      <c r="M577" s="11">
        <v>0.2</v>
      </c>
      <c r="O577" s="15"/>
      <c r="P577" s="13"/>
      <c r="Q577" s="1"/>
      <c r="R577" s="12"/>
    </row>
    <row r="578" spans="1:18" x14ac:dyDescent="0.3">
      <c r="B578" s="6" t="s">
        <v>28</v>
      </c>
      <c r="C578" s="6">
        <v>1128299</v>
      </c>
      <c r="D578" s="7">
        <v>44544</v>
      </c>
      <c r="E578" s="6" t="s">
        <v>29</v>
      </c>
      <c r="F578" s="6" t="s">
        <v>40</v>
      </c>
      <c r="G578" s="6" t="s">
        <v>41</v>
      </c>
      <c r="H578" s="6" t="s">
        <v>20</v>
      </c>
      <c r="I578" s="8">
        <v>0.60000000000000009</v>
      </c>
      <c r="J578" s="9">
        <v>4750</v>
      </c>
      <c r="K578" s="10">
        <f t="shared" ref="K578:K581" si="188">I578*J578</f>
        <v>2850.0000000000005</v>
      </c>
      <c r="L578" s="10">
        <f t="shared" ref="L578:L581" si="189">K578*M578</f>
        <v>997.50000000000023</v>
      </c>
      <c r="M578" s="11">
        <v>0.35000000000000003</v>
      </c>
      <c r="O578" s="15"/>
      <c r="P578" s="13"/>
      <c r="Q578" s="1"/>
      <c r="R578" s="12"/>
    </row>
    <row r="579" spans="1:18" x14ac:dyDescent="0.3">
      <c r="B579" s="6" t="s">
        <v>28</v>
      </c>
      <c r="C579" s="6">
        <v>1128299</v>
      </c>
      <c r="D579" s="7">
        <v>44544</v>
      </c>
      <c r="E579" s="6" t="s">
        <v>29</v>
      </c>
      <c r="F579" s="6" t="s">
        <v>40</v>
      </c>
      <c r="G579" s="6" t="s">
        <v>41</v>
      </c>
      <c r="H579" s="6" t="s">
        <v>21</v>
      </c>
      <c r="I579" s="8">
        <v>0.60000000000000009</v>
      </c>
      <c r="J579" s="9">
        <v>4750</v>
      </c>
      <c r="K579" s="10">
        <f t="shared" si="188"/>
        <v>2850.0000000000005</v>
      </c>
      <c r="L579" s="10">
        <f t="shared" si="189"/>
        <v>855.00000000000011</v>
      </c>
      <c r="M579" s="11">
        <v>0.3</v>
      </c>
      <c r="O579" s="15"/>
      <c r="P579" s="13"/>
      <c r="Q579" s="1"/>
      <c r="R579" s="12"/>
    </row>
    <row r="580" spans="1:18" x14ac:dyDescent="0.3">
      <c r="B580" s="6" t="s">
        <v>28</v>
      </c>
      <c r="C580" s="6">
        <v>1128299</v>
      </c>
      <c r="D580" s="7">
        <v>44544</v>
      </c>
      <c r="E580" s="6" t="s">
        <v>29</v>
      </c>
      <c r="F580" s="6" t="s">
        <v>40</v>
      </c>
      <c r="G580" s="6" t="s">
        <v>41</v>
      </c>
      <c r="H580" s="6" t="s">
        <v>22</v>
      </c>
      <c r="I580" s="8">
        <v>0.70000000000000007</v>
      </c>
      <c r="J580" s="9">
        <v>4000</v>
      </c>
      <c r="K580" s="10">
        <f t="shared" si="188"/>
        <v>2800.0000000000005</v>
      </c>
      <c r="L580" s="10">
        <f t="shared" si="189"/>
        <v>1400.0000000000005</v>
      </c>
      <c r="M580" s="11">
        <v>0.50000000000000011</v>
      </c>
      <c r="O580" s="15"/>
      <c r="P580" s="13"/>
      <c r="Q580" s="1"/>
      <c r="R580" s="12"/>
    </row>
    <row r="581" spans="1:18" x14ac:dyDescent="0.3">
      <c r="B581" s="6" t="s">
        <v>28</v>
      </c>
      <c r="C581" s="6">
        <v>1128299</v>
      </c>
      <c r="D581" s="7">
        <v>44544</v>
      </c>
      <c r="E581" s="6" t="s">
        <v>29</v>
      </c>
      <c r="F581" s="6" t="s">
        <v>40</v>
      </c>
      <c r="G581" s="6" t="s">
        <v>41</v>
      </c>
      <c r="H581" s="6" t="s">
        <v>23</v>
      </c>
      <c r="I581" s="8">
        <v>0.75000000000000011</v>
      </c>
      <c r="J581" s="9">
        <v>5000</v>
      </c>
      <c r="K581" s="10">
        <f t="shared" si="188"/>
        <v>3750.0000000000005</v>
      </c>
      <c r="L581" s="10">
        <f t="shared" si="189"/>
        <v>562.50000000000011</v>
      </c>
      <c r="M581" s="11">
        <v>0.15000000000000002</v>
      </c>
      <c r="O581" s="15"/>
      <c r="P581" s="13"/>
      <c r="Q581" s="1"/>
      <c r="R581" s="12"/>
    </row>
    <row r="582" spans="1:18" x14ac:dyDescent="0.3">
      <c r="A582" t="s">
        <v>39</v>
      </c>
      <c r="B582" s="6" t="s">
        <v>28</v>
      </c>
      <c r="C582" s="6">
        <v>1128299</v>
      </c>
      <c r="D582" s="7">
        <v>44201</v>
      </c>
      <c r="E582" s="6" t="s">
        <v>29</v>
      </c>
      <c r="F582" s="6" t="s">
        <v>42</v>
      </c>
      <c r="G582" s="6" t="s">
        <v>43</v>
      </c>
      <c r="H582" s="6" t="s">
        <v>18</v>
      </c>
      <c r="I582" s="8">
        <v>0.3</v>
      </c>
      <c r="J582" s="9">
        <v>4250</v>
      </c>
      <c r="K582" s="10">
        <f>I582*J582</f>
        <v>1275</v>
      </c>
      <c r="L582" s="10">
        <f>K582*M582</f>
        <v>446.25000000000006</v>
      </c>
      <c r="M582" s="11">
        <v>0.35000000000000003</v>
      </c>
      <c r="O582" s="15"/>
      <c r="P582" s="13"/>
      <c r="Q582" s="1"/>
      <c r="R582" s="12"/>
    </row>
    <row r="583" spans="1:18" x14ac:dyDescent="0.3">
      <c r="B583" s="6" t="s">
        <v>28</v>
      </c>
      <c r="C583" s="6">
        <v>1128299</v>
      </c>
      <c r="D583" s="7">
        <v>44201</v>
      </c>
      <c r="E583" s="6" t="s">
        <v>29</v>
      </c>
      <c r="F583" s="6" t="s">
        <v>42</v>
      </c>
      <c r="G583" s="6" t="s">
        <v>43</v>
      </c>
      <c r="H583" s="6" t="s">
        <v>19</v>
      </c>
      <c r="I583" s="8">
        <v>0.4</v>
      </c>
      <c r="J583" s="9">
        <v>4250</v>
      </c>
      <c r="K583" s="10">
        <f>I583*J583</f>
        <v>1700</v>
      </c>
      <c r="L583" s="10">
        <f>K583*M583</f>
        <v>340</v>
      </c>
      <c r="M583" s="11">
        <v>0.2</v>
      </c>
      <c r="O583" s="15"/>
      <c r="P583" s="13"/>
      <c r="Q583" s="1"/>
      <c r="R583" s="12"/>
    </row>
    <row r="584" spans="1:18" x14ac:dyDescent="0.3">
      <c r="B584" s="6" t="s">
        <v>28</v>
      </c>
      <c r="C584" s="6">
        <v>1128299</v>
      </c>
      <c r="D584" s="7">
        <v>44201</v>
      </c>
      <c r="E584" s="6" t="s">
        <v>29</v>
      </c>
      <c r="F584" s="6" t="s">
        <v>42</v>
      </c>
      <c r="G584" s="6" t="s">
        <v>43</v>
      </c>
      <c r="H584" s="6" t="s">
        <v>20</v>
      </c>
      <c r="I584" s="8">
        <v>0.4</v>
      </c>
      <c r="J584" s="9">
        <v>4250</v>
      </c>
      <c r="K584" s="10">
        <f t="shared" ref="K584:K587" si="190">I584*J584</f>
        <v>1700</v>
      </c>
      <c r="L584" s="10">
        <f t="shared" ref="L584:L587" si="191">K584*M584</f>
        <v>595</v>
      </c>
      <c r="M584" s="11">
        <v>0.35000000000000003</v>
      </c>
      <c r="O584" s="15"/>
      <c r="P584" s="13"/>
      <c r="Q584" s="1"/>
      <c r="R584" s="12"/>
    </row>
    <row r="585" spans="1:18" x14ac:dyDescent="0.3">
      <c r="B585" s="6" t="s">
        <v>28</v>
      </c>
      <c r="C585" s="6">
        <v>1128299</v>
      </c>
      <c r="D585" s="7">
        <v>44201</v>
      </c>
      <c r="E585" s="6" t="s">
        <v>29</v>
      </c>
      <c r="F585" s="6" t="s">
        <v>42</v>
      </c>
      <c r="G585" s="6" t="s">
        <v>43</v>
      </c>
      <c r="H585" s="6" t="s">
        <v>21</v>
      </c>
      <c r="I585" s="8">
        <v>0.4</v>
      </c>
      <c r="J585" s="9">
        <v>2750</v>
      </c>
      <c r="K585" s="10">
        <f t="shared" si="190"/>
        <v>1100</v>
      </c>
      <c r="L585" s="10">
        <f t="shared" si="191"/>
        <v>330</v>
      </c>
      <c r="M585" s="11">
        <v>0.3</v>
      </c>
      <c r="O585" s="15"/>
      <c r="P585" s="13"/>
      <c r="Q585" s="1"/>
      <c r="R585" s="12"/>
    </row>
    <row r="586" spans="1:18" x14ac:dyDescent="0.3">
      <c r="B586" s="6" t="s">
        <v>28</v>
      </c>
      <c r="C586" s="6">
        <v>1128299</v>
      </c>
      <c r="D586" s="7">
        <v>44201</v>
      </c>
      <c r="E586" s="6" t="s">
        <v>29</v>
      </c>
      <c r="F586" s="6" t="s">
        <v>42</v>
      </c>
      <c r="G586" s="6" t="s">
        <v>43</v>
      </c>
      <c r="H586" s="6" t="s">
        <v>22</v>
      </c>
      <c r="I586" s="8">
        <v>0.45</v>
      </c>
      <c r="J586" s="9">
        <v>2250</v>
      </c>
      <c r="K586" s="10">
        <f t="shared" si="190"/>
        <v>1012.5</v>
      </c>
      <c r="L586" s="10">
        <f t="shared" si="191"/>
        <v>506.25</v>
      </c>
      <c r="M586" s="11">
        <v>0.5</v>
      </c>
      <c r="O586" s="15"/>
      <c r="P586" s="13"/>
      <c r="Q586" s="1"/>
      <c r="R586" s="12"/>
    </row>
    <row r="587" spans="1:18" x14ac:dyDescent="0.3">
      <c r="B587" s="6" t="s">
        <v>28</v>
      </c>
      <c r="C587" s="6">
        <v>1128299</v>
      </c>
      <c r="D587" s="7">
        <v>44201</v>
      </c>
      <c r="E587" s="6" t="s">
        <v>29</v>
      </c>
      <c r="F587" s="6" t="s">
        <v>42</v>
      </c>
      <c r="G587" s="6" t="s">
        <v>43</v>
      </c>
      <c r="H587" s="6" t="s">
        <v>23</v>
      </c>
      <c r="I587" s="8">
        <v>0.4</v>
      </c>
      <c r="J587" s="9">
        <v>4750</v>
      </c>
      <c r="K587" s="10">
        <f t="shared" si="190"/>
        <v>1900</v>
      </c>
      <c r="L587" s="10">
        <f t="shared" si="191"/>
        <v>285.00000000000006</v>
      </c>
      <c r="M587" s="11">
        <v>0.15000000000000002</v>
      </c>
      <c r="O587" s="15"/>
      <c r="P587" s="13"/>
      <c r="Q587" s="1"/>
      <c r="R587" s="12"/>
    </row>
    <row r="588" spans="1:18" x14ac:dyDescent="0.3">
      <c r="B588" s="6" t="s">
        <v>28</v>
      </c>
      <c r="C588" s="6">
        <v>1128299</v>
      </c>
      <c r="D588" s="7">
        <v>44232</v>
      </c>
      <c r="E588" s="6" t="s">
        <v>29</v>
      </c>
      <c r="F588" s="6" t="s">
        <v>42</v>
      </c>
      <c r="G588" s="6" t="s">
        <v>43</v>
      </c>
      <c r="H588" s="6" t="s">
        <v>18</v>
      </c>
      <c r="I588" s="8">
        <v>0.3</v>
      </c>
      <c r="J588" s="9">
        <v>5250</v>
      </c>
      <c r="K588" s="10">
        <f>I588*J588</f>
        <v>1575</v>
      </c>
      <c r="L588" s="10">
        <f>K588*M588</f>
        <v>551.25</v>
      </c>
      <c r="M588" s="11">
        <v>0.35000000000000003</v>
      </c>
      <c r="O588" s="15"/>
      <c r="P588" s="13"/>
      <c r="Q588" s="1"/>
      <c r="R588" s="12"/>
    </row>
    <row r="589" spans="1:18" x14ac:dyDescent="0.3">
      <c r="B589" s="6" t="s">
        <v>28</v>
      </c>
      <c r="C589" s="6">
        <v>1128299</v>
      </c>
      <c r="D589" s="7">
        <v>44232</v>
      </c>
      <c r="E589" s="6" t="s">
        <v>29</v>
      </c>
      <c r="F589" s="6" t="s">
        <v>42</v>
      </c>
      <c r="G589" s="6" t="s">
        <v>43</v>
      </c>
      <c r="H589" s="6" t="s">
        <v>19</v>
      </c>
      <c r="I589" s="8">
        <v>0.4</v>
      </c>
      <c r="J589" s="9">
        <v>4250</v>
      </c>
      <c r="K589" s="10">
        <f>I589*J589</f>
        <v>1700</v>
      </c>
      <c r="L589" s="10">
        <f>K589*M589</f>
        <v>340</v>
      </c>
      <c r="M589" s="11">
        <v>0.2</v>
      </c>
      <c r="O589" s="15"/>
      <c r="P589" s="13"/>
      <c r="Q589" s="1"/>
      <c r="R589" s="12"/>
    </row>
    <row r="590" spans="1:18" x14ac:dyDescent="0.3">
      <c r="B590" s="6" t="s">
        <v>28</v>
      </c>
      <c r="C590" s="6">
        <v>1128299</v>
      </c>
      <c r="D590" s="7">
        <v>44232</v>
      </c>
      <c r="E590" s="6" t="s">
        <v>29</v>
      </c>
      <c r="F590" s="6" t="s">
        <v>42</v>
      </c>
      <c r="G590" s="6" t="s">
        <v>43</v>
      </c>
      <c r="H590" s="6" t="s">
        <v>20</v>
      </c>
      <c r="I590" s="8">
        <v>0.4</v>
      </c>
      <c r="J590" s="9">
        <v>4250</v>
      </c>
      <c r="K590" s="10">
        <f t="shared" ref="K590:K593" si="192">I590*J590</f>
        <v>1700</v>
      </c>
      <c r="L590" s="10">
        <f t="shared" ref="L590:L593" si="193">K590*M590</f>
        <v>595</v>
      </c>
      <c r="M590" s="11">
        <v>0.35000000000000003</v>
      </c>
      <c r="O590" s="15"/>
      <c r="P590" s="13"/>
      <c r="Q590" s="1"/>
      <c r="R590" s="12"/>
    </row>
    <row r="591" spans="1:18" x14ac:dyDescent="0.3">
      <c r="B591" s="6" t="s">
        <v>28</v>
      </c>
      <c r="C591" s="6">
        <v>1128299</v>
      </c>
      <c r="D591" s="7">
        <v>44232</v>
      </c>
      <c r="E591" s="6" t="s">
        <v>29</v>
      </c>
      <c r="F591" s="6" t="s">
        <v>42</v>
      </c>
      <c r="G591" s="6" t="s">
        <v>43</v>
      </c>
      <c r="H591" s="6" t="s">
        <v>21</v>
      </c>
      <c r="I591" s="8">
        <v>0.4</v>
      </c>
      <c r="J591" s="9">
        <v>2750</v>
      </c>
      <c r="K591" s="10">
        <f t="shared" si="192"/>
        <v>1100</v>
      </c>
      <c r="L591" s="10">
        <f t="shared" si="193"/>
        <v>330</v>
      </c>
      <c r="M591" s="11">
        <v>0.3</v>
      </c>
      <c r="O591" s="15"/>
      <c r="P591" s="13"/>
      <c r="Q591" s="1"/>
      <c r="R591" s="12"/>
    </row>
    <row r="592" spans="1:18" x14ac:dyDescent="0.3">
      <c r="B592" s="6" t="s">
        <v>28</v>
      </c>
      <c r="C592" s="6">
        <v>1128299</v>
      </c>
      <c r="D592" s="7">
        <v>44232</v>
      </c>
      <c r="E592" s="6" t="s">
        <v>29</v>
      </c>
      <c r="F592" s="6" t="s">
        <v>42</v>
      </c>
      <c r="G592" s="6" t="s">
        <v>43</v>
      </c>
      <c r="H592" s="6" t="s">
        <v>22</v>
      </c>
      <c r="I592" s="8">
        <v>0.45</v>
      </c>
      <c r="J592" s="9">
        <v>2000</v>
      </c>
      <c r="K592" s="10">
        <f t="shared" si="192"/>
        <v>900</v>
      </c>
      <c r="L592" s="10">
        <f t="shared" si="193"/>
        <v>450</v>
      </c>
      <c r="M592" s="11">
        <v>0.5</v>
      </c>
      <c r="O592" s="15"/>
      <c r="P592" s="13"/>
      <c r="Q592" s="1"/>
      <c r="R592" s="12"/>
    </row>
    <row r="593" spans="2:18" x14ac:dyDescent="0.3">
      <c r="B593" s="6" t="s">
        <v>28</v>
      </c>
      <c r="C593" s="6">
        <v>1128299</v>
      </c>
      <c r="D593" s="7">
        <v>44232</v>
      </c>
      <c r="E593" s="6" t="s">
        <v>29</v>
      </c>
      <c r="F593" s="6" t="s">
        <v>42</v>
      </c>
      <c r="G593" s="6" t="s">
        <v>43</v>
      </c>
      <c r="H593" s="6" t="s">
        <v>23</v>
      </c>
      <c r="I593" s="8">
        <v>0.4</v>
      </c>
      <c r="J593" s="9">
        <v>4000</v>
      </c>
      <c r="K593" s="10">
        <f t="shared" si="192"/>
        <v>1600</v>
      </c>
      <c r="L593" s="10">
        <f t="shared" si="193"/>
        <v>240.00000000000003</v>
      </c>
      <c r="M593" s="11">
        <v>0.15000000000000002</v>
      </c>
      <c r="O593" s="15"/>
      <c r="P593" s="13"/>
      <c r="Q593" s="1"/>
      <c r="R593" s="12"/>
    </row>
    <row r="594" spans="2:18" x14ac:dyDescent="0.3">
      <c r="B594" s="6" t="s">
        <v>28</v>
      </c>
      <c r="C594" s="6">
        <v>1128299</v>
      </c>
      <c r="D594" s="7">
        <v>44259</v>
      </c>
      <c r="E594" s="6" t="s">
        <v>29</v>
      </c>
      <c r="F594" s="6" t="s">
        <v>42</v>
      </c>
      <c r="G594" s="6" t="s">
        <v>43</v>
      </c>
      <c r="H594" s="6" t="s">
        <v>18</v>
      </c>
      <c r="I594" s="8">
        <v>0.4</v>
      </c>
      <c r="J594" s="9">
        <v>5500</v>
      </c>
      <c r="K594" s="10">
        <f>I594*J594</f>
        <v>2200</v>
      </c>
      <c r="L594" s="10">
        <f>K594*M594</f>
        <v>770.00000000000011</v>
      </c>
      <c r="M594" s="11">
        <v>0.35000000000000003</v>
      </c>
      <c r="O594" s="15"/>
      <c r="P594" s="13"/>
      <c r="Q594" s="1"/>
      <c r="R594" s="12"/>
    </row>
    <row r="595" spans="2:18" x14ac:dyDescent="0.3">
      <c r="B595" s="6" t="s">
        <v>28</v>
      </c>
      <c r="C595" s="6">
        <v>1128299</v>
      </c>
      <c r="D595" s="7">
        <v>44259</v>
      </c>
      <c r="E595" s="6" t="s">
        <v>29</v>
      </c>
      <c r="F595" s="6" t="s">
        <v>42</v>
      </c>
      <c r="G595" s="6" t="s">
        <v>43</v>
      </c>
      <c r="H595" s="6" t="s">
        <v>19</v>
      </c>
      <c r="I595" s="8">
        <v>0.49999999999999994</v>
      </c>
      <c r="J595" s="9">
        <v>4000</v>
      </c>
      <c r="K595" s="10">
        <f>I595*J595</f>
        <v>1999.9999999999998</v>
      </c>
      <c r="L595" s="10">
        <f>K595*M595</f>
        <v>400</v>
      </c>
      <c r="M595" s="11">
        <v>0.2</v>
      </c>
      <c r="O595" s="15"/>
      <c r="P595" s="13"/>
      <c r="Q595" s="1"/>
      <c r="R595" s="12"/>
    </row>
    <row r="596" spans="2:18" x14ac:dyDescent="0.3">
      <c r="B596" s="6" t="s">
        <v>28</v>
      </c>
      <c r="C596" s="6">
        <v>1128299</v>
      </c>
      <c r="D596" s="7">
        <v>44259</v>
      </c>
      <c r="E596" s="6" t="s">
        <v>29</v>
      </c>
      <c r="F596" s="6" t="s">
        <v>42</v>
      </c>
      <c r="G596" s="6" t="s">
        <v>43</v>
      </c>
      <c r="H596" s="6" t="s">
        <v>20</v>
      </c>
      <c r="I596" s="8">
        <v>0.54999999999999993</v>
      </c>
      <c r="J596" s="9">
        <v>4000</v>
      </c>
      <c r="K596" s="10">
        <f t="shared" ref="K596:K599" si="194">I596*J596</f>
        <v>2199.9999999999995</v>
      </c>
      <c r="L596" s="10">
        <f t="shared" ref="L596:L599" si="195">K596*M596</f>
        <v>769.99999999999989</v>
      </c>
      <c r="M596" s="11">
        <v>0.35000000000000003</v>
      </c>
      <c r="O596" s="15"/>
      <c r="P596" s="13"/>
      <c r="Q596" s="1"/>
      <c r="R596" s="12"/>
    </row>
    <row r="597" spans="2:18" x14ac:dyDescent="0.3">
      <c r="B597" s="6" t="s">
        <v>28</v>
      </c>
      <c r="C597" s="6">
        <v>1128299</v>
      </c>
      <c r="D597" s="7">
        <v>44259</v>
      </c>
      <c r="E597" s="6" t="s">
        <v>29</v>
      </c>
      <c r="F597" s="6" t="s">
        <v>42</v>
      </c>
      <c r="G597" s="6" t="s">
        <v>43</v>
      </c>
      <c r="H597" s="6" t="s">
        <v>21</v>
      </c>
      <c r="I597" s="8">
        <v>0.54999999999999993</v>
      </c>
      <c r="J597" s="9">
        <v>3000</v>
      </c>
      <c r="K597" s="10">
        <f t="shared" si="194"/>
        <v>1649.9999999999998</v>
      </c>
      <c r="L597" s="10">
        <f t="shared" si="195"/>
        <v>494.99999999999989</v>
      </c>
      <c r="M597" s="11">
        <v>0.3</v>
      </c>
      <c r="O597" s="15"/>
      <c r="P597" s="13"/>
      <c r="Q597" s="1"/>
      <c r="R597" s="12"/>
    </row>
    <row r="598" spans="2:18" x14ac:dyDescent="0.3">
      <c r="B598" s="6" t="s">
        <v>28</v>
      </c>
      <c r="C598" s="6">
        <v>1128299</v>
      </c>
      <c r="D598" s="7">
        <v>44259</v>
      </c>
      <c r="E598" s="6" t="s">
        <v>29</v>
      </c>
      <c r="F598" s="6" t="s">
        <v>42</v>
      </c>
      <c r="G598" s="6" t="s">
        <v>43</v>
      </c>
      <c r="H598" s="6" t="s">
        <v>22</v>
      </c>
      <c r="I598" s="8">
        <v>0.6</v>
      </c>
      <c r="J598" s="9">
        <v>1500</v>
      </c>
      <c r="K598" s="10">
        <f t="shared" si="194"/>
        <v>900</v>
      </c>
      <c r="L598" s="10">
        <f t="shared" si="195"/>
        <v>450</v>
      </c>
      <c r="M598" s="11">
        <v>0.5</v>
      </c>
      <c r="O598" s="15"/>
      <c r="P598" s="13"/>
      <c r="Q598" s="1"/>
      <c r="R598" s="12"/>
    </row>
    <row r="599" spans="2:18" x14ac:dyDescent="0.3">
      <c r="B599" s="6" t="s">
        <v>28</v>
      </c>
      <c r="C599" s="6">
        <v>1128299</v>
      </c>
      <c r="D599" s="7">
        <v>44259</v>
      </c>
      <c r="E599" s="6" t="s">
        <v>29</v>
      </c>
      <c r="F599" s="6" t="s">
        <v>42</v>
      </c>
      <c r="G599" s="6" t="s">
        <v>43</v>
      </c>
      <c r="H599" s="6" t="s">
        <v>23</v>
      </c>
      <c r="I599" s="8">
        <v>0.54999999999999993</v>
      </c>
      <c r="J599" s="9">
        <v>3500</v>
      </c>
      <c r="K599" s="10">
        <f t="shared" si="194"/>
        <v>1924.9999999999998</v>
      </c>
      <c r="L599" s="10">
        <f t="shared" si="195"/>
        <v>288.75</v>
      </c>
      <c r="M599" s="11">
        <v>0.15000000000000002</v>
      </c>
      <c r="O599" s="15"/>
      <c r="P599" s="13"/>
      <c r="Q599" s="1"/>
      <c r="R599" s="12"/>
    </row>
    <row r="600" spans="2:18" x14ac:dyDescent="0.3">
      <c r="B600" s="6" t="s">
        <v>28</v>
      </c>
      <c r="C600" s="6">
        <v>1128299</v>
      </c>
      <c r="D600" s="7">
        <v>44291</v>
      </c>
      <c r="E600" s="6" t="s">
        <v>29</v>
      </c>
      <c r="F600" s="6" t="s">
        <v>42</v>
      </c>
      <c r="G600" s="6" t="s">
        <v>43</v>
      </c>
      <c r="H600" s="6" t="s">
        <v>18</v>
      </c>
      <c r="I600" s="8">
        <v>0.6</v>
      </c>
      <c r="J600" s="9">
        <v>5250</v>
      </c>
      <c r="K600" s="10">
        <f>I600*J600</f>
        <v>3150</v>
      </c>
      <c r="L600" s="10">
        <f>K600*M600</f>
        <v>1102.5</v>
      </c>
      <c r="M600" s="11">
        <v>0.35000000000000003</v>
      </c>
      <c r="O600" s="15"/>
      <c r="P600" s="13"/>
      <c r="Q600" s="1"/>
      <c r="R600" s="12"/>
    </row>
    <row r="601" spans="2:18" x14ac:dyDescent="0.3">
      <c r="B601" s="6" t="s">
        <v>28</v>
      </c>
      <c r="C601" s="6">
        <v>1128299</v>
      </c>
      <c r="D601" s="7">
        <v>44291</v>
      </c>
      <c r="E601" s="6" t="s">
        <v>29</v>
      </c>
      <c r="F601" s="6" t="s">
        <v>42</v>
      </c>
      <c r="G601" s="6" t="s">
        <v>43</v>
      </c>
      <c r="H601" s="6" t="s">
        <v>19</v>
      </c>
      <c r="I601" s="8">
        <v>0.65</v>
      </c>
      <c r="J601" s="9">
        <v>3250</v>
      </c>
      <c r="K601" s="10">
        <f>I601*J601</f>
        <v>2112.5</v>
      </c>
      <c r="L601" s="10">
        <f>K601*M601</f>
        <v>422.5</v>
      </c>
      <c r="M601" s="11">
        <v>0.2</v>
      </c>
      <c r="O601" s="15"/>
      <c r="P601" s="13"/>
      <c r="Q601" s="1"/>
      <c r="R601" s="12"/>
    </row>
    <row r="602" spans="2:18" x14ac:dyDescent="0.3">
      <c r="B602" s="6" t="s">
        <v>28</v>
      </c>
      <c r="C602" s="6">
        <v>1128299</v>
      </c>
      <c r="D602" s="7">
        <v>44291</v>
      </c>
      <c r="E602" s="6" t="s">
        <v>29</v>
      </c>
      <c r="F602" s="6" t="s">
        <v>42</v>
      </c>
      <c r="G602" s="6" t="s">
        <v>43</v>
      </c>
      <c r="H602" s="6" t="s">
        <v>20</v>
      </c>
      <c r="I602" s="8">
        <v>0.65</v>
      </c>
      <c r="J602" s="9">
        <v>3750</v>
      </c>
      <c r="K602" s="10">
        <f t="shared" ref="K602:K605" si="196">I602*J602</f>
        <v>2437.5</v>
      </c>
      <c r="L602" s="10">
        <f t="shared" ref="L602:L605" si="197">K602*M602</f>
        <v>853.12500000000011</v>
      </c>
      <c r="M602" s="11">
        <v>0.35000000000000003</v>
      </c>
      <c r="O602" s="15"/>
      <c r="P602" s="13"/>
      <c r="Q602" s="1"/>
      <c r="R602" s="12"/>
    </row>
    <row r="603" spans="2:18" x14ac:dyDescent="0.3">
      <c r="B603" s="6" t="s">
        <v>28</v>
      </c>
      <c r="C603" s="6">
        <v>1128299</v>
      </c>
      <c r="D603" s="7">
        <v>44291</v>
      </c>
      <c r="E603" s="6" t="s">
        <v>29</v>
      </c>
      <c r="F603" s="6" t="s">
        <v>42</v>
      </c>
      <c r="G603" s="6" t="s">
        <v>43</v>
      </c>
      <c r="H603" s="6" t="s">
        <v>21</v>
      </c>
      <c r="I603" s="8">
        <v>0.6</v>
      </c>
      <c r="J603" s="9">
        <v>2750</v>
      </c>
      <c r="K603" s="10">
        <f t="shared" si="196"/>
        <v>1650</v>
      </c>
      <c r="L603" s="10">
        <f t="shared" si="197"/>
        <v>495</v>
      </c>
      <c r="M603" s="11">
        <v>0.3</v>
      </c>
      <c r="O603" s="15"/>
      <c r="P603" s="13"/>
      <c r="Q603" s="1"/>
      <c r="R603" s="12"/>
    </row>
    <row r="604" spans="2:18" x14ac:dyDescent="0.3">
      <c r="B604" s="6" t="s">
        <v>28</v>
      </c>
      <c r="C604" s="6">
        <v>1128299</v>
      </c>
      <c r="D604" s="7">
        <v>44291</v>
      </c>
      <c r="E604" s="6" t="s">
        <v>29</v>
      </c>
      <c r="F604" s="6" t="s">
        <v>42</v>
      </c>
      <c r="G604" s="6" t="s">
        <v>43</v>
      </c>
      <c r="H604" s="6" t="s">
        <v>22</v>
      </c>
      <c r="I604" s="8">
        <v>0.65</v>
      </c>
      <c r="J604" s="9">
        <v>1750</v>
      </c>
      <c r="K604" s="10">
        <f t="shared" si="196"/>
        <v>1137.5</v>
      </c>
      <c r="L604" s="10">
        <f t="shared" si="197"/>
        <v>568.75</v>
      </c>
      <c r="M604" s="11">
        <v>0.5</v>
      </c>
      <c r="O604" s="15"/>
      <c r="P604" s="13"/>
      <c r="Q604" s="1"/>
      <c r="R604" s="12"/>
    </row>
    <row r="605" spans="2:18" x14ac:dyDescent="0.3">
      <c r="B605" s="6" t="s">
        <v>28</v>
      </c>
      <c r="C605" s="6">
        <v>1128299</v>
      </c>
      <c r="D605" s="7">
        <v>44291</v>
      </c>
      <c r="E605" s="6" t="s">
        <v>29</v>
      </c>
      <c r="F605" s="6" t="s">
        <v>42</v>
      </c>
      <c r="G605" s="6" t="s">
        <v>43</v>
      </c>
      <c r="H605" s="6" t="s">
        <v>23</v>
      </c>
      <c r="I605" s="8">
        <v>0.8</v>
      </c>
      <c r="J605" s="9">
        <v>3250</v>
      </c>
      <c r="K605" s="10">
        <f t="shared" si="196"/>
        <v>2600</v>
      </c>
      <c r="L605" s="10">
        <f t="shared" si="197"/>
        <v>390.00000000000006</v>
      </c>
      <c r="M605" s="11">
        <v>0.15000000000000002</v>
      </c>
      <c r="O605" s="15"/>
      <c r="P605" s="13"/>
      <c r="Q605" s="1"/>
      <c r="R605" s="12"/>
    </row>
    <row r="606" spans="2:18" x14ac:dyDescent="0.3">
      <c r="B606" s="6" t="s">
        <v>28</v>
      </c>
      <c r="C606" s="6">
        <v>1128299</v>
      </c>
      <c r="D606" s="7">
        <v>44322</v>
      </c>
      <c r="E606" s="6" t="s">
        <v>29</v>
      </c>
      <c r="F606" s="6" t="s">
        <v>42</v>
      </c>
      <c r="G606" s="6" t="s">
        <v>43</v>
      </c>
      <c r="H606" s="6" t="s">
        <v>18</v>
      </c>
      <c r="I606" s="8">
        <v>0.6</v>
      </c>
      <c r="J606" s="9">
        <v>5250</v>
      </c>
      <c r="K606" s="10">
        <f>I606*J606</f>
        <v>3150</v>
      </c>
      <c r="L606" s="10">
        <f>K606*M606</f>
        <v>1575</v>
      </c>
      <c r="M606" s="11">
        <v>0.5</v>
      </c>
      <c r="O606" s="15"/>
      <c r="P606" s="13"/>
      <c r="Q606" s="1"/>
      <c r="R606" s="12"/>
    </row>
    <row r="607" spans="2:18" x14ac:dyDescent="0.3">
      <c r="B607" s="6" t="s">
        <v>28</v>
      </c>
      <c r="C607" s="6">
        <v>1128299</v>
      </c>
      <c r="D607" s="7">
        <v>44322</v>
      </c>
      <c r="E607" s="6" t="s">
        <v>29</v>
      </c>
      <c r="F607" s="6" t="s">
        <v>42</v>
      </c>
      <c r="G607" s="6" t="s">
        <v>43</v>
      </c>
      <c r="H607" s="6" t="s">
        <v>19</v>
      </c>
      <c r="I607" s="8">
        <v>0.65</v>
      </c>
      <c r="J607" s="9">
        <v>3750</v>
      </c>
      <c r="K607" s="10">
        <f>I607*J607</f>
        <v>2437.5</v>
      </c>
      <c r="L607" s="10">
        <f>K607*M607</f>
        <v>853.125</v>
      </c>
      <c r="M607" s="11">
        <v>0.35</v>
      </c>
      <c r="O607" s="15"/>
      <c r="P607" s="13"/>
      <c r="Q607" s="1"/>
      <c r="R607" s="12"/>
    </row>
    <row r="608" spans="2:18" x14ac:dyDescent="0.3">
      <c r="B608" s="6" t="s">
        <v>28</v>
      </c>
      <c r="C608" s="6">
        <v>1128299</v>
      </c>
      <c r="D608" s="7">
        <v>44322</v>
      </c>
      <c r="E608" s="6" t="s">
        <v>29</v>
      </c>
      <c r="F608" s="6" t="s">
        <v>42</v>
      </c>
      <c r="G608" s="6" t="s">
        <v>43</v>
      </c>
      <c r="H608" s="6" t="s">
        <v>20</v>
      </c>
      <c r="I608" s="8">
        <v>0.65</v>
      </c>
      <c r="J608" s="9">
        <v>3750</v>
      </c>
      <c r="K608" s="10">
        <f t="shared" ref="K608:K611" si="198">I608*J608</f>
        <v>2437.5</v>
      </c>
      <c r="L608" s="10">
        <f t="shared" ref="L608:L611" si="199">K608*M608</f>
        <v>1218.75</v>
      </c>
      <c r="M608" s="11">
        <v>0.5</v>
      </c>
      <c r="O608" s="15"/>
      <c r="P608" s="13"/>
      <c r="Q608" s="1"/>
      <c r="R608" s="12"/>
    </row>
    <row r="609" spans="2:18" x14ac:dyDescent="0.3">
      <c r="B609" s="6" t="s">
        <v>28</v>
      </c>
      <c r="C609" s="6">
        <v>1128299</v>
      </c>
      <c r="D609" s="7">
        <v>44322</v>
      </c>
      <c r="E609" s="6" t="s">
        <v>29</v>
      </c>
      <c r="F609" s="6" t="s">
        <v>42</v>
      </c>
      <c r="G609" s="6" t="s">
        <v>43</v>
      </c>
      <c r="H609" s="6" t="s">
        <v>21</v>
      </c>
      <c r="I609" s="8">
        <v>0.6</v>
      </c>
      <c r="J609" s="9">
        <v>2750</v>
      </c>
      <c r="K609" s="10">
        <f t="shared" si="198"/>
        <v>1650</v>
      </c>
      <c r="L609" s="10">
        <f t="shared" si="199"/>
        <v>742.49999999999989</v>
      </c>
      <c r="M609" s="11">
        <v>0.44999999999999996</v>
      </c>
      <c r="O609" s="15"/>
      <c r="P609" s="13"/>
      <c r="Q609" s="1"/>
      <c r="R609" s="12"/>
    </row>
    <row r="610" spans="2:18" x14ac:dyDescent="0.3">
      <c r="B610" s="6" t="s">
        <v>28</v>
      </c>
      <c r="C610" s="6">
        <v>1128299</v>
      </c>
      <c r="D610" s="7">
        <v>44322</v>
      </c>
      <c r="E610" s="6" t="s">
        <v>29</v>
      </c>
      <c r="F610" s="6" t="s">
        <v>42</v>
      </c>
      <c r="G610" s="6" t="s">
        <v>43</v>
      </c>
      <c r="H610" s="6" t="s">
        <v>22</v>
      </c>
      <c r="I610" s="8">
        <v>0.65</v>
      </c>
      <c r="J610" s="9">
        <v>1750</v>
      </c>
      <c r="K610" s="10">
        <f t="shared" si="198"/>
        <v>1137.5</v>
      </c>
      <c r="L610" s="10">
        <f t="shared" si="199"/>
        <v>739.37500000000011</v>
      </c>
      <c r="M610" s="11">
        <v>0.65000000000000013</v>
      </c>
      <c r="O610" s="15"/>
      <c r="P610" s="13"/>
      <c r="Q610" s="1"/>
      <c r="R610" s="12"/>
    </row>
    <row r="611" spans="2:18" x14ac:dyDescent="0.3">
      <c r="B611" s="6" t="s">
        <v>28</v>
      </c>
      <c r="C611" s="6">
        <v>1128299</v>
      </c>
      <c r="D611" s="7">
        <v>44322</v>
      </c>
      <c r="E611" s="6" t="s">
        <v>29</v>
      </c>
      <c r="F611" s="6" t="s">
        <v>42</v>
      </c>
      <c r="G611" s="6" t="s">
        <v>43</v>
      </c>
      <c r="H611" s="6" t="s">
        <v>23</v>
      </c>
      <c r="I611" s="8">
        <v>0.8</v>
      </c>
      <c r="J611" s="9">
        <v>4750</v>
      </c>
      <c r="K611" s="10">
        <f t="shared" si="198"/>
        <v>3800</v>
      </c>
      <c r="L611" s="10">
        <f t="shared" si="199"/>
        <v>1140</v>
      </c>
      <c r="M611" s="11">
        <v>0.3</v>
      </c>
      <c r="O611" s="15"/>
      <c r="P611" s="13"/>
      <c r="Q611" s="1"/>
      <c r="R611" s="12"/>
    </row>
    <row r="612" spans="2:18" x14ac:dyDescent="0.3">
      <c r="B612" s="6" t="s">
        <v>28</v>
      </c>
      <c r="C612" s="6">
        <v>1128299</v>
      </c>
      <c r="D612" s="7">
        <v>44352</v>
      </c>
      <c r="E612" s="6" t="s">
        <v>29</v>
      </c>
      <c r="F612" s="6" t="s">
        <v>42</v>
      </c>
      <c r="G612" s="6" t="s">
        <v>43</v>
      </c>
      <c r="H612" s="6" t="s">
        <v>18</v>
      </c>
      <c r="I612" s="8">
        <v>0.6</v>
      </c>
      <c r="J612" s="9">
        <v>7250</v>
      </c>
      <c r="K612" s="10">
        <f>I612*J612</f>
        <v>4350</v>
      </c>
      <c r="L612" s="10">
        <f>K612*M612</f>
        <v>2175</v>
      </c>
      <c r="M612" s="11">
        <v>0.5</v>
      </c>
      <c r="O612" s="15"/>
      <c r="P612" s="13"/>
      <c r="Q612" s="1"/>
      <c r="R612" s="12"/>
    </row>
    <row r="613" spans="2:18" x14ac:dyDescent="0.3">
      <c r="B613" s="6" t="s">
        <v>28</v>
      </c>
      <c r="C613" s="6">
        <v>1128299</v>
      </c>
      <c r="D613" s="7">
        <v>44352</v>
      </c>
      <c r="E613" s="6" t="s">
        <v>29</v>
      </c>
      <c r="F613" s="6" t="s">
        <v>42</v>
      </c>
      <c r="G613" s="6" t="s">
        <v>43</v>
      </c>
      <c r="H613" s="6" t="s">
        <v>19</v>
      </c>
      <c r="I613" s="8">
        <v>0.65</v>
      </c>
      <c r="J613" s="9">
        <v>5750</v>
      </c>
      <c r="K613" s="10">
        <f>I613*J613</f>
        <v>3737.5</v>
      </c>
      <c r="L613" s="10">
        <f>K613*M613</f>
        <v>1308.125</v>
      </c>
      <c r="M613" s="11">
        <v>0.35</v>
      </c>
      <c r="O613" s="15"/>
      <c r="P613" s="13"/>
      <c r="Q613" s="1"/>
      <c r="R613" s="12"/>
    </row>
    <row r="614" spans="2:18" x14ac:dyDescent="0.3">
      <c r="B614" s="6" t="s">
        <v>28</v>
      </c>
      <c r="C614" s="6">
        <v>1128299</v>
      </c>
      <c r="D614" s="7">
        <v>44352</v>
      </c>
      <c r="E614" s="6" t="s">
        <v>29</v>
      </c>
      <c r="F614" s="6" t="s">
        <v>42</v>
      </c>
      <c r="G614" s="6" t="s">
        <v>43</v>
      </c>
      <c r="H614" s="6" t="s">
        <v>20</v>
      </c>
      <c r="I614" s="8">
        <v>0.65</v>
      </c>
      <c r="J614" s="9">
        <v>5750</v>
      </c>
      <c r="K614" s="10">
        <f t="shared" ref="K614:K617" si="200">I614*J614</f>
        <v>3737.5</v>
      </c>
      <c r="L614" s="10">
        <f t="shared" ref="L614:L617" si="201">K614*M614</f>
        <v>1868.75</v>
      </c>
      <c r="M614" s="11">
        <v>0.5</v>
      </c>
      <c r="O614" s="15"/>
      <c r="P614" s="13"/>
      <c r="Q614" s="1"/>
      <c r="R614" s="12"/>
    </row>
    <row r="615" spans="2:18" x14ac:dyDescent="0.3">
      <c r="B615" s="6" t="s">
        <v>28</v>
      </c>
      <c r="C615" s="6">
        <v>1128299</v>
      </c>
      <c r="D615" s="7">
        <v>44352</v>
      </c>
      <c r="E615" s="6" t="s">
        <v>29</v>
      </c>
      <c r="F615" s="6" t="s">
        <v>42</v>
      </c>
      <c r="G615" s="6" t="s">
        <v>43</v>
      </c>
      <c r="H615" s="6" t="s">
        <v>21</v>
      </c>
      <c r="I615" s="8">
        <v>0.65</v>
      </c>
      <c r="J615" s="9">
        <v>4500</v>
      </c>
      <c r="K615" s="10">
        <f t="shared" si="200"/>
        <v>2925</v>
      </c>
      <c r="L615" s="10">
        <f t="shared" si="201"/>
        <v>1316.2499999999998</v>
      </c>
      <c r="M615" s="11">
        <v>0.44999999999999996</v>
      </c>
      <c r="O615" s="15"/>
      <c r="P615" s="13"/>
      <c r="Q615" s="1"/>
      <c r="R615" s="12"/>
    </row>
    <row r="616" spans="2:18" x14ac:dyDescent="0.3">
      <c r="B616" s="6" t="s">
        <v>28</v>
      </c>
      <c r="C616" s="6">
        <v>1128299</v>
      </c>
      <c r="D616" s="7">
        <v>44352</v>
      </c>
      <c r="E616" s="6" t="s">
        <v>29</v>
      </c>
      <c r="F616" s="6" t="s">
        <v>42</v>
      </c>
      <c r="G616" s="6" t="s">
        <v>43</v>
      </c>
      <c r="H616" s="6" t="s">
        <v>22</v>
      </c>
      <c r="I616" s="8">
        <v>0.70000000000000007</v>
      </c>
      <c r="J616" s="9">
        <v>3250</v>
      </c>
      <c r="K616" s="10">
        <f t="shared" si="200"/>
        <v>2275</v>
      </c>
      <c r="L616" s="10">
        <f t="shared" si="201"/>
        <v>1478.7500000000002</v>
      </c>
      <c r="M616" s="11">
        <v>0.65000000000000013</v>
      </c>
      <c r="O616" s="15"/>
      <c r="P616" s="13"/>
      <c r="Q616" s="1"/>
      <c r="R616" s="12"/>
    </row>
    <row r="617" spans="2:18" x14ac:dyDescent="0.3">
      <c r="B617" s="6" t="s">
        <v>28</v>
      </c>
      <c r="C617" s="6">
        <v>1128299</v>
      </c>
      <c r="D617" s="7">
        <v>44352</v>
      </c>
      <c r="E617" s="6" t="s">
        <v>29</v>
      </c>
      <c r="F617" s="6" t="s">
        <v>42</v>
      </c>
      <c r="G617" s="6" t="s">
        <v>43</v>
      </c>
      <c r="H617" s="6" t="s">
        <v>23</v>
      </c>
      <c r="I617" s="8">
        <v>0.85000000000000009</v>
      </c>
      <c r="J617" s="9">
        <v>6250</v>
      </c>
      <c r="K617" s="10">
        <f t="shared" si="200"/>
        <v>5312.5000000000009</v>
      </c>
      <c r="L617" s="10">
        <f t="shared" si="201"/>
        <v>1593.7500000000002</v>
      </c>
      <c r="M617" s="11">
        <v>0.3</v>
      </c>
      <c r="O617" s="15"/>
      <c r="P617" s="13"/>
      <c r="Q617" s="1"/>
      <c r="R617" s="12"/>
    </row>
    <row r="618" spans="2:18" x14ac:dyDescent="0.3">
      <c r="B618" s="6" t="s">
        <v>28</v>
      </c>
      <c r="C618" s="6">
        <v>1128299</v>
      </c>
      <c r="D618" s="7">
        <v>44381</v>
      </c>
      <c r="E618" s="6" t="s">
        <v>29</v>
      </c>
      <c r="F618" s="6" t="s">
        <v>42</v>
      </c>
      <c r="G618" s="6" t="s">
        <v>43</v>
      </c>
      <c r="H618" s="6" t="s">
        <v>18</v>
      </c>
      <c r="I618" s="8">
        <v>0.65</v>
      </c>
      <c r="J618" s="9">
        <v>7750</v>
      </c>
      <c r="K618" s="10">
        <f>I618*J618</f>
        <v>5037.5</v>
      </c>
      <c r="L618" s="10">
        <f>K618*M618</f>
        <v>2266.875</v>
      </c>
      <c r="M618" s="11">
        <v>0.45</v>
      </c>
      <c r="O618" s="15"/>
      <c r="P618" s="13"/>
      <c r="Q618" s="1"/>
      <c r="R618" s="12"/>
    </row>
    <row r="619" spans="2:18" x14ac:dyDescent="0.3">
      <c r="B619" s="6" t="s">
        <v>28</v>
      </c>
      <c r="C619" s="6">
        <v>1128299</v>
      </c>
      <c r="D619" s="7">
        <v>44381</v>
      </c>
      <c r="E619" s="6" t="s">
        <v>29</v>
      </c>
      <c r="F619" s="6" t="s">
        <v>42</v>
      </c>
      <c r="G619" s="6" t="s">
        <v>43</v>
      </c>
      <c r="H619" s="6" t="s">
        <v>19</v>
      </c>
      <c r="I619" s="8">
        <v>0.70000000000000007</v>
      </c>
      <c r="J619" s="9">
        <v>6250</v>
      </c>
      <c r="K619" s="10">
        <f>I619*J619</f>
        <v>4375</v>
      </c>
      <c r="L619" s="10">
        <f>K619*M619</f>
        <v>1312.5</v>
      </c>
      <c r="M619" s="11">
        <v>0.3</v>
      </c>
      <c r="O619" s="15"/>
      <c r="P619" s="13"/>
      <c r="Q619" s="1"/>
      <c r="R619" s="12"/>
    </row>
    <row r="620" spans="2:18" x14ac:dyDescent="0.3">
      <c r="B620" s="6" t="s">
        <v>28</v>
      </c>
      <c r="C620" s="6">
        <v>1128299</v>
      </c>
      <c r="D620" s="7">
        <v>44381</v>
      </c>
      <c r="E620" s="6" t="s">
        <v>29</v>
      </c>
      <c r="F620" s="6" t="s">
        <v>42</v>
      </c>
      <c r="G620" s="6" t="s">
        <v>43</v>
      </c>
      <c r="H620" s="6" t="s">
        <v>20</v>
      </c>
      <c r="I620" s="8">
        <v>0.70000000000000007</v>
      </c>
      <c r="J620" s="9">
        <v>5750</v>
      </c>
      <c r="K620" s="10">
        <f t="shared" ref="K620:K623" si="202">I620*J620</f>
        <v>4025.0000000000005</v>
      </c>
      <c r="L620" s="10">
        <f t="shared" ref="L620:L623" si="203">K620*M620</f>
        <v>1811.2500000000002</v>
      </c>
      <c r="M620" s="11">
        <v>0.45</v>
      </c>
      <c r="O620" s="15"/>
      <c r="P620" s="13"/>
      <c r="Q620" s="1"/>
      <c r="R620" s="12"/>
    </row>
    <row r="621" spans="2:18" x14ac:dyDescent="0.3">
      <c r="B621" s="6" t="s">
        <v>28</v>
      </c>
      <c r="C621" s="6">
        <v>1128299</v>
      </c>
      <c r="D621" s="7">
        <v>44381</v>
      </c>
      <c r="E621" s="6" t="s">
        <v>29</v>
      </c>
      <c r="F621" s="6" t="s">
        <v>42</v>
      </c>
      <c r="G621" s="6" t="s">
        <v>43</v>
      </c>
      <c r="H621" s="6" t="s">
        <v>21</v>
      </c>
      <c r="I621" s="8">
        <v>0.65</v>
      </c>
      <c r="J621" s="9">
        <v>4750</v>
      </c>
      <c r="K621" s="10">
        <f t="shared" si="202"/>
        <v>3087.5</v>
      </c>
      <c r="L621" s="10">
        <f t="shared" si="203"/>
        <v>1235</v>
      </c>
      <c r="M621" s="11">
        <v>0.39999999999999997</v>
      </c>
      <c r="O621" s="15"/>
      <c r="P621" s="13"/>
      <c r="Q621" s="1"/>
      <c r="R621" s="12"/>
    </row>
    <row r="622" spans="2:18" x14ac:dyDescent="0.3">
      <c r="B622" s="6" t="s">
        <v>28</v>
      </c>
      <c r="C622" s="6">
        <v>1128299</v>
      </c>
      <c r="D622" s="7">
        <v>44381</v>
      </c>
      <c r="E622" s="6" t="s">
        <v>29</v>
      </c>
      <c r="F622" s="6" t="s">
        <v>42</v>
      </c>
      <c r="G622" s="6" t="s">
        <v>43</v>
      </c>
      <c r="H622" s="6" t="s">
        <v>22</v>
      </c>
      <c r="I622" s="8">
        <v>0.70000000000000007</v>
      </c>
      <c r="J622" s="9">
        <v>5250</v>
      </c>
      <c r="K622" s="10">
        <f t="shared" si="202"/>
        <v>3675.0000000000005</v>
      </c>
      <c r="L622" s="10">
        <f t="shared" si="203"/>
        <v>2205.0000000000005</v>
      </c>
      <c r="M622" s="11">
        <v>0.60000000000000009</v>
      </c>
      <c r="O622" s="15"/>
      <c r="P622" s="13"/>
      <c r="Q622" s="1"/>
      <c r="R622" s="12"/>
    </row>
    <row r="623" spans="2:18" x14ac:dyDescent="0.3">
      <c r="B623" s="6" t="s">
        <v>28</v>
      </c>
      <c r="C623" s="6">
        <v>1128299</v>
      </c>
      <c r="D623" s="7">
        <v>44381</v>
      </c>
      <c r="E623" s="6" t="s">
        <v>29</v>
      </c>
      <c r="F623" s="6" t="s">
        <v>42</v>
      </c>
      <c r="G623" s="6" t="s">
        <v>43</v>
      </c>
      <c r="H623" s="6" t="s">
        <v>23</v>
      </c>
      <c r="I623" s="8">
        <v>0.85000000000000009</v>
      </c>
      <c r="J623" s="9">
        <v>5250</v>
      </c>
      <c r="K623" s="10">
        <f t="shared" si="202"/>
        <v>4462.5000000000009</v>
      </c>
      <c r="L623" s="10">
        <f t="shared" si="203"/>
        <v>1115.6250000000002</v>
      </c>
      <c r="M623" s="11">
        <v>0.25</v>
      </c>
      <c r="O623" s="15"/>
      <c r="P623" s="13"/>
      <c r="Q623" s="1"/>
      <c r="R623" s="12"/>
    </row>
    <row r="624" spans="2:18" x14ac:dyDescent="0.3">
      <c r="B624" s="6" t="s">
        <v>28</v>
      </c>
      <c r="C624" s="6">
        <v>1128299</v>
      </c>
      <c r="D624" s="7">
        <v>44413</v>
      </c>
      <c r="E624" s="6" t="s">
        <v>29</v>
      </c>
      <c r="F624" s="6" t="s">
        <v>42</v>
      </c>
      <c r="G624" s="6" t="s">
        <v>43</v>
      </c>
      <c r="H624" s="6" t="s">
        <v>18</v>
      </c>
      <c r="I624" s="8">
        <v>0.70000000000000007</v>
      </c>
      <c r="J624" s="9">
        <v>7250</v>
      </c>
      <c r="K624" s="10">
        <f>I624*J624</f>
        <v>5075.0000000000009</v>
      </c>
      <c r="L624" s="10">
        <f>K624*M624</f>
        <v>2283.7500000000005</v>
      </c>
      <c r="M624" s="11">
        <v>0.45</v>
      </c>
      <c r="O624" s="15"/>
      <c r="P624" s="13"/>
      <c r="Q624" s="1"/>
      <c r="R624" s="12"/>
    </row>
    <row r="625" spans="2:18" x14ac:dyDescent="0.3">
      <c r="B625" s="6" t="s">
        <v>28</v>
      </c>
      <c r="C625" s="6">
        <v>1128299</v>
      </c>
      <c r="D625" s="7">
        <v>44413</v>
      </c>
      <c r="E625" s="6" t="s">
        <v>29</v>
      </c>
      <c r="F625" s="6" t="s">
        <v>42</v>
      </c>
      <c r="G625" s="6" t="s">
        <v>43</v>
      </c>
      <c r="H625" s="6" t="s">
        <v>19</v>
      </c>
      <c r="I625" s="8">
        <v>0.75000000000000011</v>
      </c>
      <c r="J625" s="9">
        <v>6750</v>
      </c>
      <c r="K625" s="10">
        <f>I625*J625</f>
        <v>5062.5000000000009</v>
      </c>
      <c r="L625" s="10">
        <f>K625*M625</f>
        <v>1518.7500000000002</v>
      </c>
      <c r="M625" s="11">
        <v>0.3</v>
      </c>
      <c r="O625" s="15"/>
      <c r="P625" s="13"/>
      <c r="Q625" s="1"/>
      <c r="R625" s="12"/>
    </row>
    <row r="626" spans="2:18" x14ac:dyDescent="0.3">
      <c r="B626" s="6" t="s">
        <v>28</v>
      </c>
      <c r="C626" s="6">
        <v>1128299</v>
      </c>
      <c r="D626" s="7">
        <v>44413</v>
      </c>
      <c r="E626" s="6" t="s">
        <v>29</v>
      </c>
      <c r="F626" s="6" t="s">
        <v>42</v>
      </c>
      <c r="G626" s="6" t="s">
        <v>43</v>
      </c>
      <c r="H626" s="6" t="s">
        <v>20</v>
      </c>
      <c r="I626" s="8">
        <v>0.70000000000000007</v>
      </c>
      <c r="J626" s="9">
        <v>5500</v>
      </c>
      <c r="K626" s="10">
        <f t="shared" ref="K626:K629" si="204">I626*J626</f>
        <v>3850.0000000000005</v>
      </c>
      <c r="L626" s="10">
        <f t="shared" ref="L626:L629" si="205">K626*M626</f>
        <v>1732.5000000000002</v>
      </c>
      <c r="M626" s="11">
        <v>0.45</v>
      </c>
      <c r="O626" s="15"/>
      <c r="P626" s="13"/>
      <c r="Q626" s="1"/>
      <c r="R626" s="12"/>
    </row>
    <row r="627" spans="2:18" x14ac:dyDescent="0.3">
      <c r="B627" s="6" t="s">
        <v>28</v>
      </c>
      <c r="C627" s="6">
        <v>1128299</v>
      </c>
      <c r="D627" s="7">
        <v>44413</v>
      </c>
      <c r="E627" s="6" t="s">
        <v>29</v>
      </c>
      <c r="F627" s="6" t="s">
        <v>42</v>
      </c>
      <c r="G627" s="6" t="s">
        <v>43</v>
      </c>
      <c r="H627" s="6" t="s">
        <v>21</v>
      </c>
      <c r="I627" s="8">
        <v>0.70000000000000007</v>
      </c>
      <c r="J627" s="9">
        <v>5000</v>
      </c>
      <c r="K627" s="10">
        <f t="shared" si="204"/>
        <v>3500.0000000000005</v>
      </c>
      <c r="L627" s="10">
        <f t="shared" si="205"/>
        <v>1400</v>
      </c>
      <c r="M627" s="11">
        <v>0.39999999999999997</v>
      </c>
      <c r="O627" s="15"/>
      <c r="P627" s="13"/>
      <c r="Q627" s="1"/>
      <c r="R627" s="12"/>
    </row>
    <row r="628" spans="2:18" x14ac:dyDescent="0.3">
      <c r="B628" s="6" t="s">
        <v>28</v>
      </c>
      <c r="C628" s="6">
        <v>1128299</v>
      </c>
      <c r="D628" s="7">
        <v>44413</v>
      </c>
      <c r="E628" s="6" t="s">
        <v>29</v>
      </c>
      <c r="F628" s="6" t="s">
        <v>42</v>
      </c>
      <c r="G628" s="6" t="s">
        <v>43</v>
      </c>
      <c r="H628" s="6" t="s">
        <v>22</v>
      </c>
      <c r="I628" s="8">
        <v>0.75</v>
      </c>
      <c r="J628" s="9">
        <v>5000</v>
      </c>
      <c r="K628" s="10">
        <f t="shared" si="204"/>
        <v>3750</v>
      </c>
      <c r="L628" s="10">
        <f t="shared" si="205"/>
        <v>2250.0000000000005</v>
      </c>
      <c r="M628" s="11">
        <v>0.60000000000000009</v>
      </c>
      <c r="O628" s="15"/>
      <c r="P628" s="13"/>
      <c r="Q628" s="1"/>
      <c r="R628" s="12"/>
    </row>
    <row r="629" spans="2:18" x14ac:dyDescent="0.3">
      <c r="B629" s="6" t="s">
        <v>28</v>
      </c>
      <c r="C629" s="6">
        <v>1128299</v>
      </c>
      <c r="D629" s="7">
        <v>44413</v>
      </c>
      <c r="E629" s="6" t="s">
        <v>29</v>
      </c>
      <c r="F629" s="6" t="s">
        <v>42</v>
      </c>
      <c r="G629" s="6" t="s">
        <v>43</v>
      </c>
      <c r="H629" s="6" t="s">
        <v>23</v>
      </c>
      <c r="I629" s="8">
        <v>0.8</v>
      </c>
      <c r="J629" s="9">
        <v>4000</v>
      </c>
      <c r="K629" s="10">
        <f t="shared" si="204"/>
        <v>3200</v>
      </c>
      <c r="L629" s="10">
        <f t="shared" si="205"/>
        <v>800</v>
      </c>
      <c r="M629" s="11">
        <v>0.25</v>
      </c>
      <c r="O629" s="15"/>
      <c r="P629" s="13"/>
      <c r="Q629" s="1"/>
      <c r="R629" s="12"/>
    </row>
    <row r="630" spans="2:18" x14ac:dyDescent="0.3">
      <c r="B630" s="6" t="s">
        <v>28</v>
      </c>
      <c r="C630" s="6">
        <v>1128299</v>
      </c>
      <c r="D630" s="7">
        <v>44445</v>
      </c>
      <c r="E630" s="6" t="s">
        <v>29</v>
      </c>
      <c r="F630" s="6" t="s">
        <v>42</v>
      </c>
      <c r="G630" s="6" t="s">
        <v>43</v>
      </c>
      <c r="H630" s="6" t="s">
        <v>18</v>
      </c>
      <c r="I630" s="8">
        <v>0.65000000000000013</v>
      </c>
      <c r="J630" s="9">
        <v>6000</v>
      </c>
      <c r="K630" s="10">
        <f>I630*J630</f>
        <v>3900.0000000000009</v>
      </c>
      <c r="L630" s="10">
        <f>K630*M630</f>
        <v>1560.0000000000005</v>
      </c>
      <c r="M630" s="11">
        <v>0.4</v>
      </c>
      <c r="O630" s="15"/>
      <c r="P630" s="13"/>
      <c r="Q630" s="1"/>
      <c r="R630" s="12"/>
    </row>
    <row r="631" spans="2:18" x14ac:dyDescent="0.3">
      <c r="B631" s="6" t="s">
        <v>28</v>
      </c>
      <c r="C631" s="6">
        <v>1128299</v>
      </c>
      <c r="D631" s="7">
        <v>44445</v>
      </c>
      <c r="E631" s="6" t="s">
        <v>29</v>
      </c>
      <c r="F631" s="6" t="s">
        <v>42</v>
      </c>
      <c r="G631" s="6" t="s">
        <v>43</v>
      </c>
      <c r="H631" s="6" t="s">
        <v>19</v>
      </c>
      <c r="I631" s="8">
        <v>0.70000000000000018</v>
      </c>
      <c r="J631" s="9">
        <v>6000</v>
      </c>
      <c r="K631" s="10">
        <f>I631*J631</f>
        <v>4200.0000000000009</v>
      </c>
      <c r="L631" s="10">
        <f>K631*M631</f>
        <v>1050.0000000000002</v>
      </c>
      <c r="M631" s="11">
        <v>0.25</v>
      </c>
      <c r="O631" s="15"/>
      <c r="P631" s="13"/>
      <c r="Q631" s="1"/>
      <c r="R631" s="12"/>
    </row>
    <row r="632" spans="2:18" x14ac:dyDescent="0.3">
      <c r="B632" s="6" t="s">
        <v>28</v>
      </c>
      <c r="C632" s="6">
        <v>1128299</v>
      </c>
      <c r="D632" s="7">
        <v>44445</v>
      </c>
      <c r="E632" s="6" t="s">
        <v>29</v>
      </c>
      <c r="F632" s="6" t="s">
        <v>42</v>
      </c>
      <c r="G632" s="6" t="s">
        <v>43</v>
      </c>
      <c r="H632" s="6" t="s">
        <v>20</v>
      </c>
      <c r="I632" s="8">
        <v>0.65000000000000013</v>
      </c>
      <c r="J632" s="9">
        <v>4500</v>
      </c>
      <c r="K632" s="10">
        <f t="shared" ref="K632:K635" si="206">I632*J632</f>
        <v>2925.0000000000005</v>
      </c>
      <c r="L632" s="10">
        <f t="shared" ref="L632:L635" si="207">K632*M632</f>
        <v>1170.0000000000002</v>
      </c>
      <c r="M632" s="11">
        <v>0.4</v>
      </c>
      <c r="O632" s="15"/>
      <c r="P632" s="13"/>
      <c r="Q632" s="1"/>
      <c r="R632" s="12"/>
    </row>
    <row r="633" spans="2:18" x14ac:dyDescent="0.3">
      <c r="B633" s="6" t="s">
        <v>28</v>
      </c>
      <c r="C633" s="6">
        <v>1128299</v>
      </c>
      <c r="D633" s="7">
        <v>44445</v>
      </c>
      <c r="E633" s="6" t="s">
        <v>29</v>
      </c>
      <c r="F633" s="6" t="s">
        <v>42</v>
      </c>
      <c r="G633" s="6" t="s">
        <v>43</v>
      </c>
      <c r="H633" s="6" t="s">
        <v>21</v>
      </c>
      <c r="I633" s="8">
        <v>0.65000000000000013</v>
      </c>
      <c r="J633" s="9">
        <v>4000</v>
      </c>
      <c r="K633" s="10">
        <f t="shared" si="206"/>
        <v>2600.0000000000005</v>
      </c>
      <c r="L633" s="10">
        <f t="shared" si="207"/>
        <v>910.00000000000011</v>
      </c>
      <c r="M633" s="11">
        <v>0.35</v>
      </c>
      <c r="O633" s="15"/>
      <c r="P633" s="13"/>
      <c r="Q633" s="1"/>
      <c r="R633" s="12"/>
    </row>
    <row r="634" spans="2:18" x14ac:dyDescent="0.3">
      <c r="B634" s="6" t="s">
        <v>28</v>
      </c>
      <c r="C634" s="6">
        <v>1128299</v>
      </c>
      <c r="D634" s="7">
        <v>44445</v>
      </c>
      <c r="E634" s="6" t="s">
        <v>29</v>
      </c>
      <c r="F634" s="6" t="s">
        <v>42</v>
      </c>
      <c r="G634" s="6" t="s">
        <v>43</v>
      </c>
      <c r="H634" s="6" t="s">
        <v>22</v>
      </c>
      <c r="I634" s="8">
        <v>0.75000000000000011</v>
      </c>
      <c r="J634" s="9">
        <v>4000</v>
      </c>
      <c r="K634" s="10">
        <f t="shared" si="206"/>
        <v>3000.0000000000005</v>
      </c>
      <c r="L634" s="10">
        <f t="shared" si="207"/>
        <v>1650.0000000000007</v>
      </c>
      <c r="M634" s="11">
        <v>0.55000000000000016</v>
      </c>
      <c r="O634" s="15"/>
      <c r="P634" s="13"/>
      <c r="Q634" s="1"/>
      <c r="R634" s="12"/>
    </row>
    <row r="635" spans="2:18" x14ac:dyDescent="0.3">
      <c r="B635" s="6" t="s">
        <v>28</v>
      </c>
      <c r="C635" s="6">
        <v>1128299</v>
      </c>
      <c r="D635" s="7">
        <v>44445</v>
      </c>
      <c r="E635" s="6" t="s">
        <v>29</v>
      </c>
      <c r="F635" s="6" t="s">
        <v>42</v>
      </c>
      <c r="G635" s="6" t="s">
        <v>43</v>
      </c>
      <c r="H635" s="6" t="s">
        <v>23</v>
      </c>
      <c r="I635" s="8">
        <v>0.70000000000000007</v>
      </c>
      <c r="J635" s="9">
        <v>4250</v>
      </c>
      <c r="K635" s="10">
        <f t="shared" si="206"/>
        <v>2975.0000000000005</v>
      </c>
      <c r="L635" s="10">
        <f t="shared" si="207"/>
        <v>595.00000000000011</v>
      </c>
      <c r="M635" s="11">
        <v>0.2</v>
      </c>
      <c r="O635" s="15"/>
      <c r="P635" s="13"/>
      <c r="Q635" s="1"/>
      <c r="R635" s="12"/>
    </row>
    <row r="636" spans="2:18" x14ac:dyDescent="0.3">
      <c r="B636" s="6" t="s">
        <v>28</v>
      </c>
      <c r="C636" s="6">
        <v>1128299</v>
      </c>
      <c r="D636" s="7">
        <v>44474</v>
      </c>
      <c r="E636" s="6" t="s">
        <v>29</v>
      </c>
      <c r="F636" s="6" t="s">
        <v>42</v>
      </c>
      <c r="G636" s="6" t="s">
        <v>43</v>
      </c>
      <c r="H636" s="6" t="s">
        <v>18</v>
      </c>
      <c r="I636" s="8">
        <v>0.55000000000000004</v>
      </c>
      <c r="J636" s="9">
        <v>5250</v>
      </c>
      <c r="K636" s="10">
        <f>I636*J636</f>
        <v>2887.5000000000005</v>
      </c>
      <c r="L636" s="10">
        <f>K636*M636</f>
        <v>1155.0000000000002</v>
      </c>
      <c r="M636" s="11">
        <v>0.4</v>
      </c>
      <c r="O636" s="15"/>
      <c r="P636" s="13"/>
      <c r="Q636" s="1"/>
      <c r="R636" s="12"/>
    </row>
    <row r="637" spans="2:18" x14ac:dyDescent="0.3">
      <c r="B637" s="6" t="s">
        <v>28</v>
      </c>
      <c r="C637" s="6">
        <v>1128299</v>
      </c>
      <c r="D637" s="7">
        <v>44474</v>
      </c>
      <c r="E637" s="6" t="s">
        <v>29</v>
      </c>
      <c r="F637" s="6" t="s">
        <v>42</v>
      </c>
      <c r="G637" s="6" t="s">
        <v>43</v>
      </c>
      <c r="H637" s="6" t="s">
        <v>19</v>
      </c>
      <c r="I637" s="8">
        <v>0.60000000000000009</v>
      </c>
      <c r="J637" s="9">
        <v>5250</v>
      </c>
      <c r="K637" s="10">
        <f>I637*J637</f>
        <v>3150.0000000000005</v>
      </c>
      <c r="L637" s="10">
        <f>K637*M637</f>
        <v>787.50000000000011</v>
      </c>
      <c r="M637" s="11">
        <v>0.25</v>
      </c>
      <c r="O637" s="15"/>
      <c r="P637" s="13"/>
      <c r="Q637" s="1"/>
      <c r="R637" s="12"/>
    </row>
    <row r="638" spans="2:18" x14ac:dyDescent="0.3">
      <c r="B638" s="6" t="s">
        <v>28</v>
      </c>
      <c r="C638" s="6">
        <v>1128299</v>
      </c>
      <c r="D638" s="7">
        <v>44474</v>
      </c>
      <c r="E638" s="6" t="s">
        <v>29</v>
      </c>
      <c r="F638" s="6" t="s">
        <v>42</v>
      </c>
      <c r="G638" s="6" t="s">
        <v>43</v>
      </c>
      <c r="H638" s="6" t="s">
        <v>20</v>
      </c>
      <c r="I638" s="8">
        <v>0.55000000000000004</v>
      </c>
      <c r="J638" s="9">
        <v>3500</v>
      </c>
      <c r="K638" s="10">
        <f t="shared" ref="K638:K641" si="208">I638*J638</f>
        <v>1925.0000000000002</v>
      </c>
      <c r="L638" s="10">
        <f t="shared" ref="L638:L641" si="209">K638*M638</f>
        <v>770.00000000000011</v>
      </c>
      <c r="M638" s="11">
        <v>0.4</v>
      </c>
      <c r="O638" s="15"/>
      <c r="P638" s="13"/>
      <c r="Q638" s="1"/>
      <c r="R638" s="12"/>
    </row>
    <row r="639" spans="2:18" x14ac:dyDescent="0.3">
      <c r="B639" s="6" t="s">
        <v>28</v>
      </c>
      <c r="C639" s="6">
        <v>1128299</v>
      </c>
      <c r="D639" s="7">
        <v>44474</v>
      </c>
      <c r="E639" s="6" t="s">
        <v>29</v>
      </c>
      <c r="F639" s="6" t="s">
        <v>42</v>
      </c>
      <c r="G639" s="6" t="s">
        <v>43</v>
      </c>
      <c r="H639" s="6" t="s">
        <v>21</v>
      </c>
      <c r="I639" s="8">
        <v>0.55000000000000004</v>
      </c>
      <c r="J639" s="9">
        <v>3250</v>
      </c>
      <c r="K639" s="10">
        <f t="shared" si="208"/>
        <v>1787.5000000000002</v>
      </c>
      <c r="L639" s="10">
        <f t="shared" si="209"/>
        <v>625.625</v>
      </c>
      <c r="M639" s="11">
        <v>0.35</v>
      </c>
      <c r="O639" s="15"/>
      <c r="P639" s="13"/>
      <c r="Q639" s="1"/>
      <c r="R639" s="12"/>
    </row>
    <row r="640" spans="2:18" x14ac:dyDescent="0.3">
      <c r="B640" s="6" t="s">
        <v>28</v>
      </c>
      <c r="C640" s="6">
        <v>1128299</v>
      </c>
      <c r="D640" s="7">
        <v>44474</v>
      </c>
      <c r="E640" s="6" t="s">
        <v>29</v>
      </c>
      <c r="F640" s="6" t="s">
        <v>42</v>
      </c>
      <c r="G640" s="6" t="s">
        <v>43</v>
      </c>
      <c r="H640" s="6" t="s">
        <v>22</v>
      </c>
      <c r="I640" s="8">
        <v>0.65</v>
      </c>
      <c r="J640" s="9">
        <v>3000</v>
      </c>
      <c r="K640" s="10">
        <f t="shared" si="208"/>
        <v>1950</v>
      </c>
      <c r="L640" s="10">
        <f t="shared" si="209"/>
        <v>1072.5000000000002</v>
      </c>
      <c r="M640" s="11">
        <v>0.55000000000000016</v>
      </c>
      <c r="O640" s="15"/>
      <c r="P640" s="13"/>
      <c r="Q640" s="1"/>
      <c r="R640" s="12"/>
    </row>
    <row r="641" spans="1:18" x14ac:dyDescent="0.3">
      <c r="B641" s="6" t="s">
        <v>28</v>
      </c>
      <c r="C641" s="6">
        <v>1128299</v>
      </c>
      <c r="D641" s="7">
        <v>44474</v>
      </c>
      <c r="E641" s="6" t="s">
        <v>29</v>
      </c>
      <c r="F641" s="6" t="s">
        <v>42</v>
      </c>
      <c r="G641" s="6" t="s">
        <v>43</v>
      </c>
      <c r="H641" s="6" t="s">
        <v>23</v>
      </c>
      <c r="I641" s="8">
        <v>0.70000000000000007</v>
      </c>
      <c r="J641" s="9">
        <v>3500</v>
      </c>
      <c r="K641" s="10">
        <f t="shared" si="208"/>
        <v>2450.0000000000005</v>
      </c>
      <c r="L641" s="10">
        <f t="shared" si="209"/>
        <v>490.00000000000011</v>
      </c>
      <c r="M641" s="11">
        <v>0.2</v>
      </c>
      <c r="O641" s="15"/>
      <c r="P641" s="13"/>
      <c r="Q641" s="1"/>
      <c r="R641" s="12"/>
    </row>
    <row r="642" spans="1:18" x14ac:dyDescent="0.3">
      <c r="B642" s="6" t="s">
        <v>28</v>
      </c>
      <c r="C642" s="6">
        <v>1128299</v>
      </c>
      <c r="D642" s="7">
        <v>44505</v>
      </c>
      <c r="E642" s="6" t="s">
        <v>29</v>
      </c>
      <c r="F642" s="6" t="s">
        <v>42</v>
      </c>
      <c r="G642" s="6" t="s">
        <v>43</v>
      </c>
      <c r="H642" s="6" t="s">
        <v>18</v>
      </c>
      <c r="I642" s="8">
        <v>0.55000000000000004</v>
      </c>
      <c r="J642" s="9">
        <v>5750</v>
      </c>
      <c r="K642" s="10">
        <f>I642*J642</f>
        <v>3162.5000000000005</v>
      </c>
      <c r="L642" s="10">
        <f>K642*M642</f>
        <v>1265.0000000000002</v>
      </c>
      <c r="M642" s="11">
        <v>0.4</v>
      </c>
      <c r="O642" s="15"/>
      <c r="P642" s="13"/>
      <c r="Q642" s="1"/>
      <c r="R642" s="12"/>
    </row>
    <row r="643" spans="1:18" x14ac:dyDescent="0.3">
      <c r="B643" s="6" t="s">
        <v>28</v>
      </c>
      <c r="C643" s="6">
        <v>1128299</v>
      </c>
      <c r="D643" s="7">
        <v>44505</v>
      </c>
      <c r="E643" s="6" t="s">
        <v>29</v>
      </c>
      <c r="F643" s="6" t="s">
        <v>42</v>
      </c>
      <c r="G643" s="6" t="s">
        <v>43</v>
      </c>
      <c r="H643" s="6" t="s">
        <v>19</v>
      </c>
      <c r="I643" s="8">
        <v>0.60000000000000009</v>
      </c>
      <c r="J643" s="9">
        <v>5750</v>
      </c>
      <c r="K643" s="10">
        <f>I643*J643</f>
        <v>3450.0000000000005</v>
      </c>
      <c r="L643" s="10">
        <f>K643*M643</f>
        <v>862.50000000000011</v>
      </c>
      <c r="M643" s="11">
        <v>0.25</v>
      </c>
      <c r="O643" s="15"/>
      <c r="P643" s="13"/>
      <c r="Q643" s="1"/>
      <c r="R643" s="12"/>
    </row>
    <row r="644" spans="1:18" x14ac:dyDescent="0.3">
      <c r="B644" s="6" t="s">
        <v>28</v>
      </c>
      <c r="C644" s="6">
        <v>1128299</v>
      </c>
      <c r="D644" s="7">
        <v>44505</v>
      </c>
      <c r="E644" s="6" t="s">
        <v>29</v>
      </c>
      <c r="F644" s="6" t="s">
        <v>42</v>
      </c>
      <c r="G644" s="6" t="s">
        <v>43</v>
      </c>
      <c r="H644" s="6" t="s">
        <v>20</v>
      </c>
      <c r="I644" s="8">
        <v>0.55000000000000004</v>
      </c>
      <c r="J644" s="9">
        <v>4250</v>
      </c>
      <c r="K644" s="10">
        <f t="shared" ref="K644:K647" si="210">I644*J644</f>
        <v>2337.5</v>
      </c>
      <c r="L644" s="10">
        <f t="shared" ref="L644:L647" si="211">K644*M644</f>
        <v>935</v>
      </c>
      <c r="M644" s="11">
        <v>0.4</v>
      </c>
      <c r="O644" s="15"/>
      <c r="P644" s="13"/>
      <c r="Q644" s="1"/>
      <c r="R644" s="12"/>
    </row>
    <row r="645" spans="1:18" x14ac:dyDescent="0.3">
      <c r="B645" s="6" t="s">
        <v>28</v>
      </c>
      <c r="C645" s="6">
        <v>1128299</v>
      </c>
      <c r="D645" s="7">
        <v>44505</v>
      </c>
      <c r="E645" s="6" t="s">
        <v>29</v>
      </c>
      <c r="F645" s="6" t="s">
        <v>42</v>
      </c>
      <c r="G645" s="6" t="s">
        <v>43</v>
      </c>
      <c r="H645" s="6" t="s">
        <v>21</v>
      </c>
      <c r="I645" s="8">
        <v>0.65000000000000013</v>
      </c>
      <c r="J645" s="9">
        <v>4000</v>
      </c>
      <c r="K645" s="10">
        <f t="shared" si="210"/>
        <v>2600.0000000000005</v>
      </c>
      <c r="L645" s="10">
        <f t="shared" si="211"/>
        <v>910.00000000000011</v>
      </c>
      <c r="M645" s="11">
        <v>0.35</v>
      </c>
      <c r="O645" s="15"/>
      <c r="P645" s="13"/>
      <c r="Q645" s="1"/>
      <c r="R645" s="12"/>
    </row>
    <row r="646" spans="1:18" x14ac:dyDescent="0.3">
      <c r="B646" s="6" t="s">
        <v>28</v>
      </c>
      <c r="C646" s="6">
        <v>1128299</v>
      </c>
      <c r="D646" s="7">
        <v>44505</v>
      </c>
      <c r="E646" s="6" t="s">
        <v>29</v>
      </c>
      <c r="F646" s="6" t="s">
        <v>42</v>
      </c>
      <c r="G646" s="6" t="s">
        <v>43</v>
      </c>
      <c r="H646" s="6" t="s">
        <v>22</v>
      </c>
      <c r="I646" s="8">
        <v>0.75000000000000011</v>
      </c>
      <c r="J646" s="9">
        <v>3750</v>
      </c>
      <c r="K646" s="10">
        <f t="shared" si="210"/>
        <v>2812.5000000000005</v>
      </c>
      <c r="L646" s="10">
        <f t="shared" si="211"/>
        <v>1546.8750000000007</v>
      </c>
      <c r="M646" s="11">
        <v>0.55000000000000016</v>
      </c>
      <c r="O646" s="15"/>
      <c r="P646" s="13"/>
      <c r="Q646" s="1"/>
      <c r="R646" s="12"/>
    </row>
    <row r="647" spans="1:18" x14ac:dyDescent="0.3">
      <c r="B647" s="6" t="s">
        <v>28</v>
      </c>
      <c r="C647" s="6">
        <v>1128299</v>
      </c>
      <c r="D647" s="7">
        <v>44505</v>
      </c>
      <c r="E647" s="6" t="s">
        <v>29</v>
      </c>
      <c r="F647" s="6" t="s">
        <v>42</v>
      </c>
      <c r="G647" s="6" t="s">
        <v>43</v>
      </c>
      <c r="H647" s="6" t="s">
        <v>23</v>
      </c>
      <c r="I647" s="8">
        <v>0.80000000000000016</v>
      </c>
      <c r="J647" s="9">
        <v>5000</v>
      </c>
      <c r="K647" s="10">
        <f t="shared" si="210"/>
        <v>4000.0000000000009</v>
      </c>
      <c r="L647" s="10">
        <f t="shared" si="211"/>
        <v>800.00000000000023</v>
      </c>
      <c r="M647" s="11">
        <v>0.2</v>
      </c>
      <c r="O647" s="15"/>
      <c r="P647" s="13"/>
      <c r="Q647" s="1"/>
      <c r="R647" s="12"/>
    </row>
    <row r="648" spans="1:18" x14ac:dyDescent="0.3">
      <c r="B648" s="6" t="s">
        <v>28</v>
      </c>
      <c r="C648" s="6">
        <v>1128299</v>
      </c>
      <c r="D648" s="7">
        <v>44534</v>
      </c>
      <c r="E648" s="6" t="s">
        <v>29</v>
      </c>
      <c r="F648" s="6" t="s">
        <v>42</v>
      </c>
      <c r="G648" s="6" t="s">
        <v>43</v>
      </c>
      <c r="H648" s="6" t="s">
        <v>18</v>
      </c>
      <c r="I648" s="8">
        <v>0.65000000000000013</v>
      </c>
      <c r="J648" s="9">
        <v>7000</v>
      </c>
      <c r="K648" s="10">
        <f>I648*J648</f>
        <v>4550.0000000000009</v>
      </c>
      <c r="L648" s="10">
        <f>K648*M648</f>
        <v>1820.0000000000005</v>
      </c>
      <c r="M648" s="11">
        <v>0.4</v>
      </c>
      <c r="O648" s="15"/>
      <c r="P648" s="13"/>
      <c r="Q648" s="1"/>
      <c r="R648" s="12"/>
    </row>
    <row r="649" spans="1:18" x14ac:dyDescent="0.3">
      <c r="B649" s="6" t="s">
        <v>28</v>
      </c>
      <c r="C649" s="6">
        <v>1128299</v>
      </c>
      <c r="D649" s="7">
        <v>44534</v>
      </c>
      <c r="E649" s="6" t="s">
        <v>29</v>
      </c>
      <c r="F649" s="6" t="s">
        <v>42</v>
      </c>
      <c r="G649" s="6" t="s">
        <v>43</v>
      </c>
      <c r="H649" s="6" t="s">
        <v>19</v>
      </c>
      <c r="I649" s="8">
        <v>0.70000000000000018</v>
      </c>
      <c r="J649" s="9">
        <v>7000</v>
      </c>
      <c r="K649" s="10">
        <f>I649*J649</f>
        <v>4900.0000000000009</v>
      </c>
      <c r="L649" s="10">
        <f>K649*M649</f>
        <v>1225.0000000000002</v>
      </c>
      <c r="M649" s="11">
        <v>0.25</v>
      </c>
      <c r="O649" s="15"/>
      <c r="P649" s="13"/>
      <c r="Q649" s="1"/>
      <c r="R649" s="12"/>
    </row>
    <row r="650" spans="1:18" x14ac:dyDescent="0.3">
      <c r="B650" s="6" t="s">
        <v>28</v>
      </c>
      <c r="C650" s="6">
        <v>1128299</v>
      </c>
      <c r="D650" s="7">
        <v>44534</v>
      </c>
      <c r="E650" s="6" t="s">
        <v>29</v>
      </c>
      <c r="F650" s="6" t="s">
        <v>42</v>
      </c>
      <c r="G650" s="6" t="s">
        <v>43</v>
      </c>
      <c r="H650" s="6" t="s">
        <v>20</v>
      </c>
      <c r="I650" s="8">
        <v>0.65000000000000013</v>
      </c>
      <c r="J650" s="9">
        <v>5000</v>
      </c>
      <c r="K650" s="10">
        <f t="shared" ref="K650:K653" si="212">I650*J650</f>
        <v>3250.0000000000005</v>
      </c>
      <c r="L650" s="10">
        <f t="shared" ref="L650:L653" si="213">K650*M650</f>
        <v>1300.0000000000002</v>
      </c>
      <c r="M650" s="11">
        <v>0.4</v>
      </c>
      <c r="O650" s="15"/>
      <c r="P650" s="13"/>
      <c r="Q650" s="1"/>
      <c r="R650" s="12"/>
    </row>
    <row r="651" spans="1:18" x14ac:dyDescent="0.3">
      <c r="B651" s="6" t="s">
        <v>28</v>
      </c>
      <c r="C651" s="6">
        <v>1128299</v>
      </c>
      <c r="D651" s="7">
        <v>44534</v>
      </c>
      <c r="E651" s="6" t="s">
        <v>29</v>
      </c>
      <c r="F651" s="6" t="s">
        <v>42</v>
      </c>
      <c r="G651" s="6" t="s">
        <v>43</v>
      </c>
      <c r="H651" s="6" t="s">
        <v>21</v>
      </c>
      <c r="I651" s="8">
        <v>0.65000000000000013</v>
      </c>
      <c r="J651" s="9">
        <v>5000</v>
      </c>
      <c r="K651" s="10">
        <f t="shared" si="212"/>
        <v>3250.0000000000005</v>
      </c>
      <c r="L651" s="10">
        <f t="shared" si="213"/>
        <v>1137.5</v>
      </c>
      <c r="M651" s="11">
        <v>0.35</v>
      </c>
      <c r="O651" s="15"/>
      <c r="P651" s="13"/>
      <c r="Q651" s="1"/>
      <c r="R651" s="12"/>
    </row>
    <row r="652" spans="1:18" x14ac:dyDescent="0.3">
      <c r="B652" s="6" t="s">
        <v>28</v>
      </c>
      <c r="C652" s="6">
        <v>1128299</v>
      </c>
      <c r="D652" s="7">
        <v>44534</v>
      </c>
      <c r="E652" s="6" t="s">
        <v>29</v>
      </c>
      <c r="F652" s="6" t="s">
        <v>42</v>
      </c>
      <c r="G652" s="6" t="s">
        <v>43</v>
      </c>
      <c r="H652" s="6" t="s">
        <v>22</v>
      </c>
      <c r="I652" s="8">
        <v>0.75000000000000011</v>
      </c>
      <c r="J652" s="9">
        <v>4250</v>
      </c>
      <c r="K652" s="10">
        <f t="shared" si="212"/>
        <v>3187.5000000000005</v>
      </c>
      <c r="L652" s="10">
        <f t="shared" si="213"/>
        <v>1753.1250000000007</v>
      </c>
      <c r="M652" s="11">
        <v>0.55000000000000016</v>
      </c>
      <c r="O652" s="15"/>
      <c r="P652" s="13"/>
      <c r="Q652" s="1"/>
      <c r="R652" s="12"/>
    </row>
    <row r="653" spans="1:18" x14ac:dyDescent="0.3">
      <c r="B653" s="6" t="s">
        <v>28</v>
      </c>
      <c r="C653" s="6">
        <v>1128299</v>
      </c>
      <c r="D653" s="7">
        <v>44534</v>
      </c>
      <c r="E653" s="6" t="s">
        <v>29</v>
      </c>
      <c r="F653" s="6" t="s">
        <v>42</v>
      </c>
      <c r="G653" s="6" t="s">
        <v>43</v>
      </c>
      <c r="H653" s="6" t="s">
        <v>23</v>
      </c>
      <c r="I653" s="8">
        <v>0.80000000000000016</v>
      </c>
      <c r="J653" s="9">
        <v>5250</v>
      </c>
      <c r="K653" s="10">
        <f t="shared" si="212"/>
        <v>4200.0000000000009</v>
      </c>
      <c r="L653" s="10">
        <f t="shared" si="213"/>
        <v>840.00000000000023</v>
      </c>
      <c r="M653" s="11">
        <v>0.2</v>
      </c>
      <c r="O653" s="15"/>
      <c r="P653" s="13"/>
      <c r="Q653" s="1"/>
      <c r="R653" s="12"/>
    </row>
    <row r="654" spans="1:18" x14ac:dyDescent="0.3">
      <c r="A654" t="s">
        <v>39</v>
      </c>
      <c r="B654" s="6" t="s">
        <v>28</v>
      </c>
      <c r="C654" s="6">
        <v>1128299</v>
      </c>
      <c r="D654" s="7">
        <v>44199</v>
      </c>
      <c r="E654" s="6" t="s">
        <v>29</v>
      </c>
      <c r="F654" s="6" t="s">
        <v>44</v>
      </c>
      <c r="G654" s="6" t="s">
        <v>45</v>
      </c>
      <c r="H654" s="6" t="s">
        <v>18</v>
      </c>
      <c r="I654" s="8">
        <v>0.4</v>
      </c>
      <c r="J654" s="9">
        <v>4500</v>
      </c>
      <c r="K654" s="10">
        <f>I654*J654</f>
        <v>1800</v>
      </c>
      <c r="L654" s="10">
        <f>K654*M654</f>
        <v>540</v>
      </c>
      <c r="M654" s="11">
        <v>0.3</v>
      </c>
      <c r="O654" s="15"/>
      <c r="P654" s="13"/>
      <c r="Q654" s="1"/>
      <c r="R654" s="12"/>
    </row>
    <row r="655" spans="1:18" x14ac:dyDescent="0.3">
      <c r="B655" s="6" t="s">
        <v>28</v>
      </c>
      <c r="C655" s="6">
        <v>1128299</v>
      </c>
      <c r="D655" s="7">
        <v>44199</v>
      </c>
      <c r="E655" s="6" t="s">
        <v>29</v>
      </c>
      <c r="F655" s="6" t="s">
        <v>44</v>
      </c>
      <c r="G655" s="6" t="s">
        <v>45</v>
      </c>
      <c r="H655" s="6" t="s">
        <v>19</v>
      </c>
      <c r="I655" s="8">
        <v>0.5</v>
      </c>
      <c r="J655" s="9">
        <v>4500</v>
      </c>
      <c r="K655" s="10">
        <f>I655*J655</f>
        <v>2250</v>
      </c>
      <c r="L655" s="10">
        <f>K655*M655</f>
        <v>562.5</v>
      </c>
      <c r="M655" s="11">
        <v>0.25</v>
      </c>
      <c r="O655" s="15"/>
      <c r="P655" s="13"/>
      <c r="Q655" s="1"/>
      <c r="R655" s="12"/>
    </row>
    <row r="656" spans="1:18" x14ac:dyDescent="0.3">
      <c r="B656" s="6" t="s">
        <v>28</v>
      </c>
      <c r="C656" s="6">
        <v>1128299</v>
      </c>
      <c r="D656" s="7">
        <v>44199</v>
      </c>
      <c r="E656" s="6" t="s">
        <v>29</v>
      </c>
      <c r="F656" s="6" t="s">
        <v>44</v>
      </c>
      <c r="G656" s="6" t="s">
        <v>45</v>
      </c>
      <c r="H656" s="6" t="s">
        <v>20</v>
      </c>
      <c r="I656" s="8">
        <v>0.5</v>
      </c>
      <c r="J656" s="9">
        <v>4500</v>
      </c>
      <c r="K656" s="10">
        <f t="shared" ref="K656:K659" si="214">I656*J656</f>
        <v>2250</v>
      </c>
      <c r="L656" s="10">
        <f t="shared" ref="L656:L659" si="215">K656*M656</f>
        <v>562.5</v>
      </c>
      <c r="M656" s="11">
        <v>0.25</v>
      </c>
      <c r="O656" s="15"/>
      <c r="P656" s="13"/>
      <c r="Q656" s="1"/>
      <c r="R656" s="12"/>
    </row>
    <row r="657" spans="2:18" x14ac:dyDescent="0.3">
      <c r="B657" s="6" t="s">
        <v>28</v>
      </c>
      <c r="C657" s="6">
        <v>1128299</v>
      </c>
      <c r="D657" s="7">
        <v>44199</v>
      </c>
      <c r="E657" s="6" t="s">
        <v>29</v>
      </c>
      <c r="F657" s="6" t="s">
        <v>44</v>
      </c>
      <c r="G657" s="6" t="s">
        <v>45</v>
      </c>
      <c r="H657" s="6" t="s">
        <v>21</v>
      </c>
      <c r="I657" s="8">
        <v>0.5</v>
      </c>
      <c r="J657" s="9">
        <v>3000</v>
      </c>
      <c r="K657" s="10">
        <f t="shared" si="214"/>
        <v>1500</v>
      </c>
      <c r="L657" s="10">
        <f t="shared" si="215"/>
        <v>450</v>
      </c>
      <c r="M657" s="11">
        <v>0.3</v>
      </c>
      <c r="O657" s="15"/>
      <c r="P657" s="13"/>
      <c r="Q657" s="1"/>
      <c r="R657" s="12"/>
    </row>
    <row r="658" spans="2:18" x14ac:dyDescent="0.3">
      <c r="B658" s="6" t="s">
        <v>28</v>
      </c>
      <c r="C658" s="6">
        <v>1128299</v>
      </c>
      <c r="D658" s="7">
        <v>44199</v>
      </c>
      <c r="E658" s="6" t="s">
        <v>29</v>
      </c>
      <c r="F658" s="6" t="s">
        <v>44</v>
      </c>
      <c r="G658" s="6" t="s">
        <v>45</v>
      </c>
      <c r="H658" s="6" t="s">
        <v>22</v>
      </c>
      <c r="I658" s="8">
        <v>0.55000000000000004</v>
      </c>
      <c r="J658" s="9">
        <v>2500</v>
      </c>
      <c r="K658" s="10">
        <f t="shared" si="214"/>
        <v>1375</v>
      </c>
      <c r="L658" s="10">
        <f t="shared" si="215"/>
        <v>343.75</v>
      </c>
      <c r="M658" s="11">
        <v>0.25</v>
      </c>
      <c r="O658" s="15"/>
      <c r="P658" s="13"/>
      <c r="Q658" s="1"/>
      <c r="R658" s="12"/>
    </row>
    <row r="659" spans="2:18" x14ac:dyDescent="0.3">
      <c r="B659" s="6" t="s">
        <v>28</v>
      </c>
      <c r="C659" s="6">
        <v>1128299</v>
      </c>
      <c r="D659" s="7">
        <v>44199</v>
      </c>
      <c r="E659" s="6" t="s">
        <v>29</v>
      </c>
      <c r="F659" s="6" t="s">
        <v>44</v>
      </c>
      <c r="G659" s="6" t="s">
        <v>45</v>
      </c>
      <c r="H659" s="6" t="s">
        <v>23</v>
      </c>
      <c r="I659" s="8">
        <v>0.5</v>
      </c>
      <c r="J659" s="9">
        <v>5000</v>
      </c>
      <c r="K659" s="10">
        <f t="shared" si="214"/>
        <v>2500</v>
      </c>
      <c r="L659" s="10">
        <f t="shared" si="215"/>
        <v>500</v>
      </c>
      <c r="M659" s="11">
        <v>0.2</v>
      </c>
      <c r="O659" s="15"/>
      <c r="P659" s="13"/>
      <c r="Q659" s="1"/>
      <c r="R659" s="12"/>
    </row>
    <row r="660" spans="2:18" x14ac:dyDescent="0.3">
      <c r="B660" s="6" t="s">
        <v>28</v>
      </c>
      <c r="C660" s="6">
        <v>1128299</v>
      </c>
      <c r="D660" s="7">
        <v>44230</v>
      </c>
      <c r="E660" s="6" t="s">
        <v>29</v>
      </c>
      <c r="F660" s="6" t="s">
        <v>44</v>
      </c>
      <c r="G660" s="6" t="s">
        <v>45</v>
      </c>
      <c r="H660" s="6" t="s">
        <v>18</v>
      </c>
      <c r="I660" s="8">
        <v>0.4</v>
      </c>
      <c r="J660" s="9">
        <v>5500</v>
      </c>
      <c r="K660" s="10">
        <f>I660*J660</f>
        <v>2200</v>
      </c>
      <c r="L660" s="10">
        <f>K660*M660</f>
        <v>660</v>
      </c>
      <c r="M660" s="11">
        <v>0.3</v>
      </c>
      <c r="O660" s="15"/>
      <c r="P660" s="13"/>
      <c r="Q660" s="1"/>
      <c r="R660" s="12"/>
    </row>
    <row r="661" spans="2:18" x14ac:dyDescent="0.3">
      <c r="B661" s="6" t="s">
        <v>28</v>
      </c>
      <c r="C661" s="6">
        <v>1128299</v>
      </c>
      <c r="D661" s="7">
        <v>44230</v>
      </c>
      <c r="E661" s="6" t="s">
        <v>29</v>
      </c>
      <c r="F661" s="6" t="s">
        <v>44</v>
      </c>
      <c r="G661" s="6" t="s">
        <v>45</v>
      </c>
      <c r="H661" s="6" t="s">
        <v>19</v>
      </c>
      <c r="I661" s="8">
        <v>0.5</v>
      </c>
      <c r="J661" s="9">
        <v>4500</v>
      </c>
      <c r="K661" s="10">
        <f>I661*J661</f>
        <v>2250</v>
      </c>
      <c r="L661" s="10">
        <f>K661*M661</f>
        <v>562.5</v>
      </c>
      <c r="M661" s="11">
        <v>0.25</v>
      </c>
      <c r="O661" s="15"/>
      <c r="P661" s="13"/>
      <c r="Q661" s="1"/>
      <c r="R661" s="12"/>
    </row>
    <row r="662" spans="2:18" x14ac:dyDescent="0.3">
      <c r="B662" s="6" t="s">
        <v>28</v>
      </c>
      <c r="C662" s="6">
        <v>1128299</v>
      </c>
      <c r="D662" s="7">
        <v>44230</v>
      </c>
      <c r="E662" s="6" t="s">
        <v>29</v>
      </c>
      <c r="F662" s="6" t="s">
        <v>44</v>
      </c>
      <c r="G662" s="6" t="s">
        <v>45</v>
      </c>
      <c r="H662" s="6" t="s">
        <v>20</v>
      </c>
      <c r="I662" s="8">
        <v>0.5</v>
      </c>
      <c r="J662" s="9">
        <v>4500</v>
      </c>
      <c r="K662" s="10">
        <f t="shared" ref="K662:K665" si="216">I662*J662</f>
        <v>2250</v>
      </c>
      <c r="L662" s="10">
        <f t="shared" ref="L662:L665" si="217">K662*M662</f>
        <v>562.5</v>
      </c>
      <c r="M662" s="11">
        <v>0.25</v>
      </c>
      <c r="O662" s="15"/>
      <c r="P662" s="13"/>
      <c r="Q662" s="1"/>
      <c r="R662" s="12"/>
    </row>
    <row r="663" spans="2:18" x14ac:dyDescent="0.3">
      <c r="B663" s="6" t="s">
        <v>28</v>
      </c>
      <c r="C663" s="6">
        <v>1128299</v>
      </c>
      <c r="D663" s="7">
        <v>44230</v>
      </c>
      <c r="E663" s="6" t="s">
        <v>29</v>
      </c>
      <c r="F663" s="6" t="s">
        <v>44</v>
      </c>
      <c r="G663" s="6" t="s">
        <v>45</v>
      </c>
      <c r="H663" s="6" t="s">
        <v>21</v>
      </c>
      <c r="I663" s="8">
        <v>0.5</v>
      </c>
      <c r="J663" s="9">
        <v>3000</v>
      </c>
      <c r="K663" s="10">
        <f t="shared" si="216"/>
        <v>1500</v>
      </c>
      <c r="L663" s="10">
        <f t="shared" si="217"/>
        <v>450</v>
      </c>
      <c r="M663" s="11">
        <v>0.3</v>
      </c>
      <c r="O663" s="15"/>
      <c r="P663" s="13"/>
      <c r="Q663" s="1"/>
      <c r="R663" s="12"/>
    </row>
    <row r="664" spans="2:18" x14ac:dyDescent="0.3">
      <c r="B664" s="6" t="s">
        <v>28</v>
      </c>
      <c r="C664" s="6">
        <v>1128299</v>
      </c>
      <c r="D664" s="7">
        <v>44230</v>
      </c>
      <c r="E664" s="6" t="s">
        <v>29</v>
      </c>
      <c r="F664" s="6" t="s">
        <v>44</v>
      </c>
      <c r="G664" s="6" t="s">
        <v>45</v>
      </c>
      <c r="H664" s="6" t="s">
        <v>22</v>
      </c>
      <c r="I664" s="8">
        <v>0.55000000000000004</v>
      </c>
      <c r="J664" s="9">
        <v>2250</v>
      </c>
      <c r="K664" s="10">
        <f t="shared" si="216"/>
        <v>1237.5</v>
      </c>
      <c r="L664" s="10">
        <f t="shared" si="217"/>
        <v>309.375</v>
      </c>
      <c r="M664" s="11">
        <v>0.25</v>
      </c>
      <c r="O664" s="15"/>
      <c r="P664" s="13"/>
      <c r="Q664" s="1"/>
      <c r="R664" s="12"/>
    </row>
    <row r="665" spans="2:18" x14ac:dyDescent="0.3">
      <c r="B665" s="6" t="s">
        <v>28</v>
      </c>
      <c r="C665" s="6">
        <v>1128299</v>
      </c>
      <c r="D665" s="7">
        <v>44230</v>
      </c>
      <c r="E665" s="6" t="s">
        <v>29</v>
      </c>
      <c r="F665" s="6" t="s">
        <v>44</v>
      </c>
      <c r="G665" s="6" t="s">
        <v>45</v>
      </c>
      <c r="H665" s="6" t="s">
        <v>23</v>
      </c>
      <c r="I665" s="8">
        <v>0.5</v>
      </c>
      <c r="J665" s="9">
        <v>4250</v>
      </c>
      <c r="K665" s="10">
        <f t="shared" si="216"/>
        <v>2125</v>
      </c>
      <c r="L665" s="10">
        <f t="shared" si="217"/>
        <v>425</v>
      </c>
      <c r="M665" s="11">
        <v>0.2</v>
      </c>
      <c r="O665" s="15"/>
      <c r="P665" s="13"/>
      <c r="Q665" s="1"/>
      <c r="R665" s="12"/>
    </row>
    <row r="666" spans="2:18" x14ac:dyDescent="0.3">
      <c r="B666" s="6" t="s">
        <v>28</v>
      </c>
      <c r="C666" s="6">
        <v>1128299</v>
      </c>
      <c r="D666" s="7">
        <v>44257</v>
      </c>
      <c r="E666" s="6" t="s">
        <v>29</v>
      </c>
      <c r="F666" s="6" t="s">
        <v>44</v>
      </c>
      <c r="G666" s="6" t="s">
        <v>45</v>
      </c>
      <c r="H666" s="6" t="s">
        <v>18</v>
      </c>
      <c r="I666" s="8">
        <v>0.5</v>
      </c>
      <c r="J666" s="9">
        <v>5750</v>
      </c>
      <c r="K666" s="10">
        <f>I666*J666</f>
        <v>2875</v>
      </c>
      <c r="L666" s="10">
        <f>K666*M666</f>
        <v>862.5</v>
      </c>
      <c r="M666" s="11">
        <v>0.3</v>
      </c>
      <c r="O666" s="15"/>
      <c r="P666" s="13"/>
      <c r="Q666" s="1"/>
      <c r="R666" s="12"/>
    </row>
    <row r="667" spans="2:18" x14ac:dyDescent="0.3">
      <c r="B667" s="6" t="s">
        <v>28</v>
      </c>
      <c r="C667" s="6">
        <v>1128299</v>
      </c>
      <c r="D667" s="7">
        <v>44257</v>
      </c>
      <c r="E667" s="6" t="s">
        <v>29</v>
      </c>
      <c r="F667" s="6" t="s">
        <v>44</v>
      </c>
      <c r="G667" s="6" t="s">
        <v>45</v>
      </c>
      <c r="H667" s="6" t="s">
        <v>19</v>
      </c>
      <c r="I667" s="8">
        <v>0.6</v>
      </c>
      <c r="J667" s="9">
        <v>4250</v>
      </c>
      <c r="K667" s="10">
        <f>I667*J667</f>
        <v>2550</v>
      </c>
      <c r="L667" s="10">
        <f>K667*M667</f>
        <v>637.5</v>
      </c>
      <c r="M667" s="11">
        <v>0.25</v>
      </c>
      <c r="O667" s="15"/>
      <c r="P667" s="13"/>
      <c r="Q667" s="1"/>
      <c r="R667" s="12"/>
    </row>
    <row r="668" spans="2:18" x14ac:dyDescent="0.3">
      <c r="B668" s="6" t="s">
        <v>28</v>
      </c>
      <c r="C668" s="6">
        <v>1128299</v>
      </c>
      <c r="D668" s="7">
        <v>44257</v>
      </c>
      <c r="E668" s="6" t="s">
        <v>29</v>
      </c>
      <c r="F668" s="6" t="s">
        <v>44</v>
      </c>
      <c r="G668" s="6" t="s">
        <v>45</v>
      </c>
      <c r="H668" s="6" t="s">
        <v>20</v>
      </c>
      <c r="I668" s="8">
        <v>0.64999999999999991</v>
      </c>
      <c r="J668" s="9">
        <v>4250</v>
      </c>
      <c r="K668" s="10">
        <f t="shared" ref="K668:K671" si="218">I668*J668</f>
        <v>2762.4999999999995</v>
      </c>
      <c r="L668" s="10">
        <f t="shared" ref="L668:L671" si="219">K668*M668</f>
        <v>690.62499999999989</v>
      </c>
      <c r="M668" s="11">
        <v>0.25</v>
      </c>
      <c r="O668" s="15"/>
      <c r="P668" s="13"/>
      <c r="Q668" s="1"/>
      <c r="R668" s="12"/>
    </row>
    <row r="669" spans="2:18" x14ac:dyDescent="0.3">
      <c r="B669" s="6" t="s">
        <v>28</v>
      </c>
      <c r="C669" s="6">
        <v>1128299</v>
      </c>
      <c r="D669" s="7">
        <v>44257</v>
      </c>
      <c r="E669" s="6" t="s">
        <v>29</v>
      </c>
      <c r="F669" s="6" t="s">
        <v>44</v>
      </c>
      <c r="G669" s="6" t="s">
        <v>45</v>
      </c>
      <c r="H669" s="6" t="s">
        <v>21</v>
      </c>
      <c r="I669" s="8">
        <v>0.64999999999999991</v>
      </c>
      <c r="J669" s="9">
        <v>3250</v>
      </c>
      <c r="K669" s="10">
        <f t="shared" si="218"/>
        <v>2112.4999999999995</v>
      </c>
      <c r="L669" s="10">
        <f t="shared" si="219"/>
        <v>633.74999999999989</v>
      </c>
      <c r="M669" s="11">
        <v>0.3</v>
      </c>
      <c r="O669" s="15"/>
      <c r="P669" s="13"/>
      <c r="Q669" s="1"/>
      <c r="R669" s="12"/>
    </row>
    <row r="670" spans="2:18" x14ac:dyDescent="0.3">
      <c r="B670" s="6" t="s">
        <v>28</v>
      </c>
      <c r="C670" s="6">
        <v>1128299</v>
      </c>
      <c r="D670" s="7">
        <v>44257</v>
      </c>
      <c r="E670" s="6" t="s">
        <v>29</v>
      </c>
      <c r="F670" s="6" t="s">
        <v>44</v>
      </c>
      <c r="G670" s="6" t="s">
        <v>45</v>
      </c>
      <c r="H670" s="6" t="s">
        <v>22</v>
      </c>
      <c r="I670" s="8">
        <v>0.7</v>
      </c>
      <c r="J670" s="9">
        <v>1750</v>
      </c>
      <c r="K670" s="10">
        <f t="shared" si="218"/>
        <v>1225</v>
      </c>
      <c r="L670" s="10">
        <f t="shared" si="219"/>
        <v>306.25</v>
      </c>
      <c r="M670" s="11">
        <v>0.25</v>
      </c>
      <c r="O670" s="15"/>
      <c r="P670" s="13"/>
      <c r="Q670" s="1"/>
      <c r="R670" s="12"/>
    </row>
    <row r="671" spans="2:18" x14ac:dyDescent="0.3">
      <c r="B671" s="6" t="s">
        <v>28</v>
      </c>
      <c r="C671" s="6">
        <v>1128299</v>
      </c>
      <c r="D671" s="7">
        <v>44257</v>
      </c>
      <c r="E671" s="6" t="s">
        <v>29</v>
      </c>
      <c r="F671" s="6" t="s">
        <v>44</v>
      </c>
      <c r="G671" s="6" t="s">
        <v>45</v>
      </c>
      <c r="H671" s="6" t="s">
        <v>23</v>
      </c>
      <c r="I671" s="8">
        <v>0.64999999999999991</v>
      </c>
      <c r="J671" s="9">
        <v>3750</v>
      </c>
      <c r="K671" s="10">
        <f t="shared" si="218"/>
        <v>2437.4999999999995</v>
      </c>
      <c r="L671" s="10">
        <f t="shared" si="219"/>
        <v>487.49999999999994</v>
      </c>
      <c r="M671" s="11">
        <v>0.2</v>
      </c>
      <c r="O671" s="15"/>
      <c r="P671" s="13"/>
      <c r="Q671" s="1"/>
      <c r="R671" s="12"/>
    </row>
    <row r="672" spans="2:18" x14ac:dyDescent="0.3">
      <c r="B672" s="6" t="s">
        <v>28</v>
      </c>
      <c r="C672" s="6">
        <v>1128299</v>
      </c>
      <c r="D672" s="7">
        <v>44289</v>
      </c>
      <c r="E672" s="6" t="s">
        <v>29</v>
      </c>
      <c r="F672" s="6" t="s">
        <v>44</v>
      </c>
      <c r="G672" s="6" t="s">
        <v>45</v>
      </c>
      <c r="H672" s="6" t="s">
        <v>18</v>
      </c>
      <c r="I672" s="8">
        <v>0.7</v>
      </c>
      <c r="J672" s="9">
        <v>5500</v>
      </c>
      <c r="K672" s="10">
        <f>I672*J672</f>
        <v>3849.9999999999995</v>
      </c>
      <c r="L672" s="10">
        <f>K672*M672</f>
        <v>1154.9999999999998</v>
      </c>
      <c r="M672" s="11">
        <v>0.3</v>
      </c>
      <c r="O672" s="15"/>
      <c r="P672" s="13"/>
      <c r="Q672" s="1"/>
      <c r="R672" s="12"/>
    </row>
    <row r="673" spans="2:18" x14ac:dyDescent="0.3">
      <c r="B673" s="6" t="s">
        <v>28</v>
      </c>
      <c r="C673" s="6">
        <v>1128299</v>
      </c>
      <c r="D673" s="7">
        <v>44289</v>
      </c>
      <c r="E673" s="6" t="s">
        <v>29</v>
      </c>
      <c r="F673" s="6" t="s">
        <v>44</v>
      </c>
      <c r="G673" s="6" t="s">
        <v>45</v>
      </c>
      <c r="H673" s="6" t="s">
        <v>19</v>
      </c>
      <c r="I673" s="8">
        <v>0.75</v>
      </c>
      <c r="J673" s="9">
        <v>3500</v>
      </c>
      <c r="K673" s="10">
        <f>I673*J673</f>
        <v>2625</v>
      </c>
      <c r="L673" s="10">
        <f>K673*M673</f>
        <v>656.25</v>
      </c>
      <c r="M673" s="11">
        <v>0.25</v>
      </c>
      <c r="O673" s="15"/>
      <c r="P673" s="13"/>
      <c r="Q673" s="1"/>
      <c r="R673" s="12"/>
    </row>
    <row r="674" spans="2:18" x14ac:dyDescent="0.3">
      <c r="B674" s="6" t="s">
        <v>28</v>
      </c>
      <c r="C674" s="6">
        <v>1128299</v>
      </c>
      <c r="D674" s="7">
        <v>44289</v>
      </c>
      <c r="E674" s="6" t="s">
        <v>29</v>
      </c>
      <c r="F674" s="6" t="s">
        <v>44</v>
      </c>
      <c r="G674" s="6" t="s">
        <v>45</v>
      </c>
      <c r="H674" s="6" t="s">
        <v>20</v>
      </c>
      <c r="I674" s="8">
        <v>0.75</v>
      </c>
      <c r="J674" s="9">
        <v>4000</v>
      </c>
      <c r="K674" s="10">
        <f t="shared" ref="K674:K677" si="220">I674*J674</f>
        <v>3000</v>
      </c>
      <c r="L674" s="10">
        <f t="shared" ref="L674:L677" si="221">K674*M674</f>
        <v>750</v>
      </c>
      <c r="M674" s="11">
        <v>0.25</v>
      </c>
      <c r="O674" s="15"/>
      <c r="P674" s="13"/>
      <c r="Q674" s="1"/>
      <c r="R674" s="12"/>
    </row>
    <row r="675" spans="2:18" x14ac:dyDescent="0.3">
      <c r="B675" s="6" t="s">
        <v>28</v>
      </c>
      <c r="C675" s="6">
        <v>1128299</v>
      </c>
      <c r="D675" s="7">
        <v>44289</v>
      </c>
      <c r="E675" s="6" t="s">
        <v>29</v>
      </c>
      <c r="F675" s="6" t="s">
        <v>44</v>
      </c>
      <c r="G675" s="6" t="s">
        <v>45</v>
      </c>
      <c r="H675" s="6" t="s">
        <v>21</v>
      </c>
      <c r="I675" s="8">
        <v>0.6</v>
      </c>
      <c r="J675" s="9">
        <v>3000</v>
      </c>
      <c r="K675" s="10">
        <f t="shared" si="220"/>
        <v>1800</v>
      </c>
      <c r="L675" s="10">
        <f t="shared" si="221"/>
        <v>540</v>
      </c>
      <c r="M675" s="11">
        <v>0.3</v>
      </c>
      <c r="O675" s="15"/>
      <c r="P675" s="13"/>
      <c r="Q675" s="1"/>
      <c r="R675" s="12"/>
    </row>
    <row r="676" spans="2:18" x14ac:dyDescent="0.3">
      <c r="B676" s="6" t="s">
        <v>28</v>
      </c>
      <c r="C676" s="6">
        <v>1128299</v>
      </c>
      <c r="D676" s="7">
        <v>44289</v>
      </c>
      <c r="E676" s="6" t="s">
        <v>29</v>
      </c>
      <c r="F676" s="6" t="s">
        <v>44</v>
      </c>
      <c r="G676" s="6" t="s">
        <v>45</v>
      </c>
      <c r="H676" s="6" t="s">
        <v>22</v>
      </c>
      <c r="I676" s="8">
        <v>0.65</v>
      </c>
      <c r="J676" s="9">
        <v>2000</v>
      </c>
      <c r="K676" s="10">
        <f t="shared" si="220"/>
        <v>1300</v>
      </c>
      <c r="L676" s="10">
        <f t="shared" si="221"/>
        <v>325</v>
      </c>
      <c r="M676" s="11">
        <v>0.25</v>
      </c>
      <c r="O676" s="15"/>
      <c r="P676" s="13"/>
      <c r="Q676" s="1"/>
      <c r="R676" s="12"/>
    </row>
    <row r="677" spans="2:18" x14ac:dyDescent="0.3">
      <c r="B677" s="6" t="s">
        <v>28</v>
      </c>
      <c r="C677" s="6">
        <v>1128299</v>
      </c>
      <c r="D677" s="7">
        <v>44289</v>
      </c>
      <c r="E677" s="6" t="s">
        <v>29</v>
      </c>
      <c r="F677" s="6" t="s">
        <v>44</v>
      </c>
      <c r="G677" s="6" t="s">
        <v>45</v>
      </c>
      <c r="H677" s="6" t="s">
        <v>23</v>
      </c>
      <c r="I677" s="8">
        <v>0.8</v>
      </c>
      <c r="J677" s="9">
        <v>3500</v>
      </c>
      <c r="K677" s="10">
        <f t="shared" si="220"/>
        <v>2800</v>
      </c>
      <c r="L677" s="10">
        <f t="shared" si="221"/>
        <v>560</v>
      </c>
      <c r="M677" s="11">
        <v>0.2</v>
      </c>
      <c r="O677" s="15"/>
      <c r="P677" s="13"/>
      <c r="Q677" s="1"/>
      <c r="R677" s="12"/>
    </row>
    <row r="678" spans="2:18" x14ac:dyDescent="0.3">
      <c r="B678" s="6" t="s">
        <v>28</v>
      </c>
      <c r="C678" s="6">
        <v>1128299</v>
      </c>
      <c r="D678" s="7">
        <v>44320</v>
      </c>
      <c r="E678" s="6" t="s">
        <v>29</v>
      </c>
      <c r="F678" s="6" t="s">
        <v>44</v>
      </c>
      <c r="G678" s="6" t="s">
        <v>45</v>
      </c>
      <c r="H678" s="6" t="s">
        <v>18</v>
      </c>
      <c r="I678" s="8">
        <v>0.6</v>
      </c>
      <c r="J678" s="9">
        <v>5500</v>
      </c>
      <c r="K678" s="10">
        <f>I678*J678</f>
        <v>3300</v>
      </c>
      <c r="L678" s="10">
        <f>K678*M678</f>
        <v>990</v>
      </c>
      <c r="M678" s="11">
        <v>0.3</v>
      </c>
      <c r="O678" s="15"/>
      <c r="P678" s="13"/>
      <c r="Q678" s="1"/>
      <c r="R678" s="12"/>
    </row>
    <row r="679" spans="2:18" x14ac:dyDescent="0.3">
      <c r="B679" s="6" t="s">
        <v>28</v>
      </c>
      <c r="C679" s="6">
        <v>1128299</v>
      </c>
      <c r="D679" s="7">
        <v>44320</v>
      </c>
      <c r="E679" s="6" t="s">
        <v>29</v>
      </c>
      <c r="F679" s="6" t="s">
        <v>44</v>
      </c>
      <c r="G679" s="6" t="s">
        <v>45</v>
      </c>
      <c r="H679" s="6" t="s">
        <v>19</v>
      </c>
      <c r="I679" s="8">
        <v>0.65</v>
      </c>
      <c r="J679" s="9">
        <v>4000</v>
      </c>
      <c r="K679" s="10">
        <f>I679*J679</f>
        <v>2600</v>
      </c>
      <c r="L679" s="10">
        <f>K679*M679</f>
        <v>650</v>
      </c>
      <c r="M679" s="11">
        <v>0.25</v>
      </c>
      <c r="O679" s="15"/>
      <c r="P679" s="13"/>
      <c r="Q679" s="1"/>
      <c r="R679" s="12"/>
    </row>
    <row r="680" spans="2:18" x14ac:dyDescent="0.3">
      <c r="B680" s="6" t="s">
        <v>28</v>
      </c>
      <c r="C680" s="6">
        <v>1128299</v>
      </c>
      <c r="D680" s="7">
        <v>44320</v>
      </c>
      <c r="E680" s="6" t="s">
        <v>29</v>
      </c>
      <c r="F680" s="6" t="s">
        <v>44</v>
      </c>
      <c r="G680" s="6" t="s">
        <v>45</v>
      </c>
      <c r="H680" s="6" t="s">
        <v>20</v>
      </c>
      <c r="I680" s="8">
        <v>0.65</v>
      </c>
      <c r="J680" s="9">
        <v>4000</v>
      </c>
      <c r="K680" s="10">
        <f t="shared" ref="K680:K683" si="222">I680*J680</f>
        <v>2600</v>
      </c>
      <c r="L680" s="10">
        <f t="shared" ref="L680:L683" si="223">K680*M680</f>
        <v>650</v>
      </c>
      <c r="M680" s="11">
        <v>0.25</v>
      </c>
      <c r="O680" s="15"/>
      <c r="P680" s="13"/>
      <c r="Q680" s="1"/>
      <c r="R680" s="12"/>
    </row>
    <row r="681" spans="2:18" x14ac:dyDescent="0.3">
      <c r="B681" s="6" t="s">
        <v>28</v>
      </c>
      <c r="C681" s="6">
        <v>1128299</v>
      </c>
      <c r="D681" s="7">
        <v>44320</v>
      </c>
      <c r="E681" s="6" t="s">
        <v>29</v>
      </c>
      <c r="F681" s="6" t="s">
        <v>44</v>
      </c>
      <c r="G681" s="6" t="s">
        <v>45</v>
      </c>
      <c r="H681" s="6" t="s">
        <v>21</v>
      </c>
      <c r="I681" s="8">
        <v>0.6</v>
      </c>
      <c r="J681" s="9">
        <v>3000</v>
      </c>
      <c r="K681" s="10">
        <f t="shared" si="222"/>
        <v>1800</v>
      </c>
      <c r="L681" s="10">
        <f t="shared" si="223"/>
        <v>540</v>
      </c>
      <c r="M681" s="11">
        <v>0.3</v>
      </c>
      <c r="O681" s="15"/>
      <c r="P681" s="13"/>
      <c r="Q681" s="1"/>
      <c r="R681" s="12"/>
    </row>
    <row r="682" spans="2:18" x14ac:dyDescent="0.3">
      <c r="B682" s="6" t="s">
        <v>28</v>
      </c>
      <c r="C682" s="6">
        <v>1128299</v>
      </c>
      <c r="D682" s="7">
        <v>44320</v>
      </c>
      <c r="E682" s="6" t="s">
        <v>29</v>
      </c>
      <c r="F682" s="6" t="s">
        <v>44</v>
      </c>
      <c r="G682" s="6" t="s">
        <v>45</v>
      </c>
      <c r="H682" s="6" t="s">
        <v>22</v>
      </c>
      <c r="I682" s="8">
        <v>0.65</v>
      </c>
      <c r="J682" s="9">
        <v>2000</v>
      </c>
      <c r="K682" s="10">
        <f t="shared" si="222"/>
        <v>1300</v>
      </c>
      <c r="L682" s="10">
        <f t="shared" si="223"/>
        <v>325</v>
      </c>
      <c r="M682" s="11">
        <v>0.25</v>
      </c>
      <c r="O682" s="15"/>
      <c r="P682" s="13"/>
      <c r="Q682" s="1"/>
      <c r="R682" s="12"/>
    </row>
    <row r="683" spans="2:18" x14ac:dyDescent="0.3">
      <c r="B683" s="6" t="s">
        <v>28</v>
      </c>
      <c r="C683" s="6">
        <v>1128299</v>
      </c>
      <c r="D683" s="7">
        <v>44320</v>
      </c>
      <c r="E683" s="6" t="s">
        <v>29</v>
      </c>
      <c r="F683" s="6" t="s">
        <v>44</v>
      </c>
      <c r="G683" s="6" t="s">
        <v>45</v>
      </c>
      <c r="H683" s="6" t="s">
        <v>23</v>
      </c>
      <c r="I683" s="8">
        <v>0.8</v>
      </c>
      <c r="J683" s="9">
        <v>5000</v>
      </c>
      <c r="K683" s="10">
        <f t="shared" si="222"/>
        <v>4000</v>
      </c>
      <c r="L683" s="10">
        <f t="shared" si="223"/>
        <v>800</v>
      </c>
      <c r="M683" s="11">
        <v>0.2</v>
      </c>
      <c r="O683" s="15"/>
      <c r="P683" s="13"/>
      <c r="Q683" s="1"/>
      <c r="R683" s="12"/>
    </row>
    <row r="684" spans="2:18" x14ac:dyDescent="0.3">
      <c r="B684" s="6" t="s">
        <v>28</v>
      </c>
      <c r="C684" s="6">
        <v>1128299</v>
      </c>
      <c r="D684" s="7">
        <v>44350</v>
      </c>
      <c r="E684" s="6" t="s">
        <v>29</v>
      </c>
      <c r="F684" s="6" t="s">
        <v>44</v>
      </c>
      <c r="G684" s="6" t="s">
        <v>45</v>
      </c>
      <c r="H684" s="6" t="s">
        <v>18</v>
      </c>
      <c r="I684" s="8">
        <v>0.75</v>
      </c>
      <c r="J684" s="9">
        <v>7500</v>
      </c>
      <c r="K684" s="10">
        <f>I684*J684</f>
        <v>5625</v>
      </c>
      <c r="L684" s="10">
        <f>K684*M684</f>
        <v>1687.5</v>
      </c>
      <c r="M684" s="11">
        <v>0.3</v>
      </c>
      <c r="O684" s="15"/>
      <c r="P684" s="13"/>
      <c r="Q684" s="1"/>
      <c r="R684" s="12"/>
    </row>
    <row r="685" spans="2:18" x14ac:dyDescent="0.3">
      <c r="B685" s="6" t="s">
        <v>28</v>
      </c>
      <c r="C685" s="6">
        <v>1128299</v>
      </c>
      <c r="D685" s="7">
        <v>44350</v>
      </c>
      <c r="E685" s="6" t="s">
        <v>29</v>
      </c>
      <c r="F685" s="6" t="s">
        <v>44</v>
      </c>
      <c r="G685" s="6" t="s">
        <v>45</v>
      </c>
      <c r="H685" s="6" t="s">
        <v>19</v>
      </c>
      <c r="I685" s="8">
        <v>0.8</v>
      </c>
      <c r="J685" s="9">
        <v>6250</v>
      </c>
      <c r="K685" s="10">
        <f>I685*J685</f>
        <v>5000</v>
      </c>
      <c r="L685" s="10">
        <f>K685*M685</f>
        <v>1250</v>
      </c>
      <c r="M685" s="11">
        <v>0.25</v>
      </c>
      <c r="O685" s="15"/>
      <c r="P685" s="13"/>
      <c r="Q685" s="1"/>
      <c r="R685" s="12"/>
    </row>
    <row r="686" spans="2:18" x14ac:dyDescent="0.3">
      <c r="B686" s="6" t="s">
        <v>28</v>
      </c>
      <c r="C686" s="6">
        <v>1128299</v>
      </c>
      <c r="D686" s="7">
        <v>44350</v>
      </c>
      <c r="E686" s="6" t="s">
        <v>29</v>
      </c>
      <c r="F686" s="6" t="s">
        <v>44</v>
      </c>
      <c r="G686" s="6" t="s">
        <v>45</v>
      </c>
      <c r="H686" s="6" t="s">
        <v>20</v>
      </c>
      <c r="I686" s="8">
        <v>0.8</v>
      </c>
      <c r="J686" s="9">
        <v>6250</v>
      </c>
      <c r="K686" s="10">
        <f t="shared" ref="K686:K689" si="224">I686*J686</f>
        <v>5000</v>
      </c>
      <c r="L686" s="10">
        <f t="shared" ref="L686:L689" si="225">K686*M686</f>
        <v>1250</v>
      </c>
      <c r="M686" s="11">
        <v>0.25</v>
      </c>
      <c r="O686" s="15"/>
      <c r="P686" s="13"/>
      <c r="Q686" s="1"/>
      <c r="R686" s="12"/>
    </row>
    <row r="687" spans="2:18" x14ac:dyDescent="0.3">
      <c r="B687" s="6" t="s">
        <v>28</v>
      </c>
      <c r="C687" s="6">
        <v>1128299</v>
      </c>
      <c r="D687" s="7">
        <v>44350</v>
      </c>
      <c r="E687" s="6" t="s">
        <v>29</v>
      </c>
      <c r="F687" s="6" t="s">
        <v>44</v>
      </c>
      <c r="G687" s="6" t="s">
        <v>45</v>
      </c>
      <c r="H687" s="6" t="s">
        <v>21</v>
      </c>
      <c r="I687" s="8">
        <v>0.8</v>
      </c>
      <c r="J687" s="9">
        <v>5000</v>
      </c>
      <c r="K687" s="10">
        <f t="shared" si="224"/>
        <v>4000</v>
      </c>
      <c r="L687" s="10">
        <f t="shared" si="225"/>
        <v>1200</v>
      </c>
      <c r="M687" s="11">
        <v>0.3</v>
      </c>
      <c r="O687" s="15"/>
      <c r="P687" s="13"/>
      <c r="Q687" s="1"/>
      <c r="R687" s="12"/>
    </row>
    <row r="688" spans="2:18" x14ac:dyDescent="0.3">
      <c r="B688" s="6" t="s">
        <v>28</v>
      </c>
      <c r="C688" s="6">
        <v>1128299</v>
      </c>
      <c r="D688" s="7">
        <v>44350</v>
      </c>
      <c r="E688" s="6" t="s">
        <v>29</v>
      </c>
      <c r="F688" s="6" t="s">
        <v>44</v>
      </c>
      <c r="G688" s="6" t="s">
        <v>45</v>
      </c>
      <c r="H688" s="6" t="s">
        <v>22</v>
      </c>
      <c r="I688" s="8">
        <v>0.85000000000000009</v>
      </c>
      <c r="J688" s="9">
        <v>3750</v>
      </c>
      <c r="K688" s="10">
        <f t="shared" si="224"/>
        <v>3187.5000000000005</v>
      </c>
      <c r="L688" s="10">
        <f t="shared" si="225"/>
        <v>796.87500000000011</v>
      </c>
      <c r="M688" s="11">
        <v>0.25</v>
      </c>
      <c r="O688" s="15"/>
      <c r="P688" s="13"/>
      <c r="Q688" s="1"/>
      <c r="R688" s="12"/>
    </row>
    <row r="689" spans="2:18" x14ac:dyDescent="0.3">
      <c r="B689" s="6" t="s">
        <v>28</v>
      </c>
      <c r="C689" s="6">
        <v>1128299</v>
      </c>
      <c r="D689" s="7">
        <v>44350</v>
      </c>
      <c r="E689" s="6" t="s">
        <v>29</v>
      </c>
      <c r="F689" s="6" t="s">
        <v>44</v>
      </c>
      <c r="G689" s="6" t="s">
        <v>45</v>
      </c>
      <c r="H689" s="6" t="s">
        <v>23</v>
      </c>
      <c r="I689" s="8">
        <v>1</v>
      </c>
      <c r="J689" s="9">
        <v>6750</v>
      </c>
      <c r="K689" s="10">
        <f t="shared" si="224"/>
        <v>6750</v>
      </c>
      <c r="L689" s="10">
        <f t="shared" si="225"/>
        <v>1350</v>
      </c>
      <c r="M689" s="11">
        <v>0.2</v>
      </c>
      <c r="O689" s="15"/>
      <c r="P689" s="13"/>
      <c r="Q689" s="1"/>
      <c r="R689" s="12"/>
    </row>
    <row r="690" spans="2:18" x14ac:dyDescent="0.3">
      <c r="B690" s="6" t="s">
        <v>28</v>
      </c>
      <c r="C690" s="6">
        <v>1128299</v>
      </c>
      <c r="D690" s="7">
        <v>44379</v>
      </c>
      <c r="E690" s="6" t="s">
        <v>29</v>
      </c>
      <c r="F690" s="6" t="s">
        <v>44</v>
      </c>
      <c r="G690" s="6" t="s">
        <v>45</v>
      </c>
      <c r="H690" s="6" t="s">
        <v>18</v>
      </c>
      <c r="I690" s="8">
        <v>0.8</v>
      </c>
      <c r="J690" s="9">
        <v>8250</v>
      </c>
      <c r="K690" s="10">
        <f>I690*J690</f>
        <v>6600</v>
      </c>
      <c r="L690" s="10">
        <f>K690*M690</f>
        <v>1980</v>
      </c>
      <c r="M690" s="11">
        <v>0.3</v>
      </c>
      <c r="O690" s="15"/>
      <c r="P690" s="13"/>
      <c r="Q690" s="1"/>
      <c r="R690" s="12"/>
    </row>
    <row r="691" spans="2:18" x14ac:dyDescent="0.3">
      <c r="B691" s="6" t="s">
        <v>28</v>
      </c>
      <c r="C691" s="6">
        <v>1128299</v>
      </c>
      <c r="D691" s="7">
        <v>44379</v>
      </c>
      <c r="E691" s="6" t="s">
        <v>29</v>
      </c>
      <c r="F691" s="6" t="s">
        <v>44</v>
      </c>
      <c r="G691" s="6" t="s">
        <v>45</v>
      </c>
      <c r="H691" s="6" t="s">
        <v>19</v>
      </c>
      <c r="I691" s="8">
        <v>0.85000000000000009</v>
      </c>
      <c r="J691" s="9">
        <v>6750</v>
      </c>
      <c r="K691" s="10">
        <f>I691*J691</f>
        <v>5737.5000000000009</v>
      </c>
      <c r="L691" s="10">
        <f>K691*M691</f>
        <v>1434.3750000000002</v>
      </c>
      <c r="M691" s="11">
        <v>0.25</v>
      </c>
      <c r="O691" s="15"/>
      <c r="P691" s="13"/>
      <c r="Q691" s="1"/>
      <c r="R691" s="12"/>
    </row>
    <row r="692" spans="2:18" x14ac:dyDescent="0.3">
      <c r="B692" s="6" t="s">
        <v>28</v>
      </c>
      <c r="C692" s="6">
        <v>1128299</v>
      </c>
      <c r="D692" s="7">
        <v>44379</v>
      </c>
      <c r="E692" s="6" t="s">
        <v>29</v>
      </c>
      <c r="F692" s="6" t="s">
        <v>44</v>
      </c>
      <c r="G692" s="6" t="s">
        <v>45</v>
      </c>
      <c r="H692" s="6" t="s">
        <v>20</v>
      </c>
      <c r="I692" s="8">
        <v>0.85000000000000009</v>
      </c>
      <c r="J692" s="9">
        <v>6250</v>
      </c>
      <c r="K692" s="10">
        <f t="shared" ref="K692:K695" si="226">I692*J692</f>
        <v>5312.5000000000009</v>
      </c>
      <c r="L692" s="10">
        <f t="shared" ref="L692:L695" si="227">K692*M692</f>
        <v>1328.1250000000002</v>
      </c>
      <c r="M692" s="11">
        <v>0.25</v>
      </c>
      <c r="O692" s="15"/>
      <c r="P692" s="13"/>
      <c r="Q692" s="1"/>
      <c r="R692" s="12"/>
    </row>
    <row r="693" spans="2:18" x14ac:dyDescent="0.3">
      <c r="B693" s="6" t="s">
        <v>28</v>
      </c>
      <c r="C693" s="6">
        <v>1128299</v>
      </c>
      <c r="D693" s="7">
        <v>44379</v>
      </c>
      <c r="E693" s="6" t="s">
        <v>29</v>
      </c>
      <c r="F693" s="6" t="s">
        <v>44</v>
      </c>
      <c r="G693" s="6" t="s">
        <v>45</v>
      </c>
      <c r="H693" s="6" t="s">
        <v>21</v>
      </c>
      <c r="I693" s="8">
        <v>0.8</v>
      </c>
      <c r="J693" s="9">
        <v>5250</v>
      </c>
      <c r="K693" s="10">
        <f t="shared" si="226"/>
        <v>4200</v>
      </c>
      <c r="L693" s="10">
        <f t="shared" si="227"/>
        <v>1260</v>
      </c>
      <c r="M693" s="11">
        <v>0.3</v>
      </c>
      <c r="O693" s="15"/>
      <c r="P693" s="13"/>
      <c r="Q693" s="1"/>
      <c r="R693" s="12"/>
    </row>
    <row r="694" spans="2:18" x14ac:dyDescent="0.3">
      <c r="B694" s="6" t="s">
        <v>28</v>
      </c>
      <c r="C694" s="6">
        <v>1128299</v>
      </c>
      <c r="D694" s="7">
        <v>44379</v>
      </c>
      <c r="E694" s="6" t="s">
        <v>29</v>
      </c>
      <c r="F694" s="6" t="s">
        <v>44</v>
      </c>
      <c r="G694" s="6" t="s">
        <v>45</v>
      </c>
      <c r="H694" s="6" t="s">
        <v>22</v>
      </c>
      <c r="I694" s="8">
        <v>0.85000000000000009</v>
      </c>
      <c r="J694" s="9">
        <v>5750</v>
      </c>
      <c r="K694" s="10">
        <f t="shared" si="226"/>
        <v>4887.5000000000009</v>
      </c>
      <c r="L694" s="10">
        <f t="shared" si="227"/>
        <v>1221.8750000000002</v>
      </c>
      <c r="M694" s="11">
        <v>0.25</v>
      </c>
      <c r="O694" s="15"/>
      <c r="P694" s="13"/>
      <c r="Q694" s="1"/>
      <c r="R694" s="12"/>
    </row>
    <row r="695" spans="2:18" x14ac:dyDescent="0.3">
      <c r="B695" s="6" t="s">
        <v>28</v>
      </c>
      <c r="C695" s="6">
        <v>1128299</v>
      </c>
      <c r="D695" s="7">
        <v>44379</v>
      </c>
      <c r="E695" s="6" t="s">
        <v>29</v>
      </c>
      <c r="F695" s="6" t="s">
        <v>44</v>
      </c>
      <c r="G695" s="6" t="s">
        <v>45</v>
      </c>
      <c r="H695" s="6" t="s">
        <v>23</v>
      </c>
      <c r="I695" s="8">
        <v>1</v>
      </c>
      <c r="J695" s="9">
        <v>5750</v>
      </c>
      <c r="K695" s="10">
        <f t="shared" si="226"/>
        <v>5750</v>
      </c>
      <c r="L695" s="10">
        <f t="shared" si="227"/>
        <v>1150</v>
      </c>
      <c r="M695" s="11">
        <v>0.2</v>
      </c>
      <c r="O695" s="15"/>
      <c r="P695" s="13"/>
      <c r="Q695" s="1"/>
      <c r="R695" s="12"/>
    </row>
    <row r="696" spans="2:18" x14ac:dyDescent="0.3">
      <c r="B696" s="6" t="s">
        <v>28</v>
      </c>
      <c r="C696" s="6">
        <v>1128299</v>
      </c>
      <c r="D696" s="7">
        <v>44411</v>
      </c>
      <c r="E696" s="6" t="s">
        <v>29</v>
      </c>
      <c r="F696" s="6" t="s">
        <v>44</v>
      </c>
      <c r="G696" s="6" t="s">
        <v>45</v>
      </c>
      <c r="H696" s="6" t="s">
        <v>18</v>
      </c>
      <c r="I696" s="8">
        <v>0.85000000000000009</v>
      </c>
      <c r="J696" s="9">
        <v>7750</v>
      </c>
      <c r="K696" s="10">
        <f>I696*J696</f>
        <v>6587.5000000000009</v>
      </c>
      <c r="L696" s="10">
        <f>K696*M696</f>
        <v>1976.2500000000002</v>
      </c>
      <c r="M696" s="11">
        <v>0.3</v>
      </c>
      <c r="O696" s="15"/>
      <c r="P696" s="13"/>
      <c r="Q696" s="1"/>
      <c r="R696" s="12"/>
    </row>
    <row r="697" spans="2:18" x14ac:dyDescent="0.3">
      <c r="B697" s="6" t="s">
        <v>28</v>
      </c>
      <c r="C697" s="6">
        <v>1128299</v>
      </c>
      <c r="D697" s="7">
        <v>44411</v>
      </c>
      <c r="E697" s="6" t="s">
        <v>29</v>
      </c>
      <c r="F697" s="6" t="s">
        <v>44</v>
      </c>
      <c r="G697" s="6" t="s">
        <v>45</v>
      </c>
      <c r="H697" s="6" t="s">
        <v>19</v>
      </c>
      <c r="I697" s="8">
        <v>0.80000000000000016</v>
      </c>
      <c r="J697" s="9">
        <v>7500</v>
      </c>
      <c r="K697" s="10">
        <f>I697*J697</f>
        <v>6000.0000000000009</v>
      </c>
      <c r="L697" s="10">
        <f>K697*M697</f>
        <v>1500.0000000000002</v>
      </c>
      <c r="M697" s="11">
        <v>0.25</v>
      </c>
      <c r="O697" s="15"/>
      <c r="P697" s="13"/>
      <c r="Q697" s="1"/>
      <c r="R697" s="12"/>
    </row>
    <row r="698" spans="2:18" x14ac:dyDescent="0.3">
      <c r="B698" s="6" t="s">
        <v>28</v>
      </c>
      <c r="C698" s="6">
        <v>1128299</v>
      </c>
      <c r="D698" s="7">
        <v>44411</v>
      </c>
      <c r="E698" s="6" t="s">
        <v>29</v>
      </c>
      <c r="F698" s="6" t="s">
        <v>44</v>
      </c>
      <c r="G698" s="6" t="s">
        <v>45</v>
      </c>
      <c r="H698" s="6" t="s">
        <v>20</v>
      </c>
      <c r="I698" s="8">
        <v>0.75000000000000011</v>
      </c>
      <c r="J698" s="9">
        <v>6250</v>
      </c>
      <c r="K698" s="10">
        <f t="shared" ref="K698:K701" si="228">I698*J698</f>
        <v>4687.5000000000009</v>
      </c>
      <c r="L698" s="10">
        <f t="shared" ref="L698:L701" si="229">K698*M698</f>
        <v>1171.8750000000002</v>
      </c>
      <c r="M698" s="11">
        <v>0.25</v>
      </c>
      <c r="O698" s="15"/>
      <c r="P698" s="13"/>
      <c r="Q698" s="1"/>
      <c r="R698" s="12"/>
    </row>
    <row r="699" spans="2:18" x14ac:dyDescent="0.3">
      <c r="B699" s="6" t="s">
        <v>28</v>
      </c>
      <c r="C699" s="6">
        <v>1128299</v>
      </c>
      <c r="D699" s="7">
        <v>44411</v>
      </c>
      <c r="E699" s="6" t="s">
        <v>29</v>
      </c>
      <c r="F699" s="6" t="s">
        <v>44</v>
      </c>
      <c r="G699" s="6" t="s">
        <v>45</v>
      </c>
      <c r="H699" s="6" t="s">
        <v>21</v>
      </c>
      <c r="I699" s="8">
        <v>0.75000000000000011</v>
      </c>
      <c r="J699" s="9">
        <v>5750</v>
      </c>
      <c r="K699" s="10">
        <f t="shared" si="228"/>
        <v>4312.5000000000009</v>
      </c>
      <c r="L699" s="10">
        <f t="shared" si="229"/>
        <v>1293.7500000000002</v>
      </c>
      <c r="M699" s="11">
        <v>0.3</v>
      </c>
      <c r="O699" s="15"/>
      <c r="P699" s="13"/>
      <c r="Q699" s="1"/>
      <c r="R699" s="12"/>
    </row>
    <row r="700" spans="2:18" x14ac:dyDescent="0.3">
      <c r="B700" s="6" t="s">
        <v>28</v>
      </c>
      <c r="C700" s="6">
        <v>1128299</v>
      </c>
      <c r="D700" s="7">
        <v>44411</v>
      </c>
      <c r="E700" s="6" t="s">
        <v>29</v>
      </c>
      <c r="F700" s="6" t="s">
        <v>44</v>
      </c>
      <c r="G700" s="6" t="s">
        <v>45</v>
      </c>
      <c r="H700" s="6" t="s">
        <v>22</v>
      </c>
      <c r="I700" s="8">
        <v>0.75</v>
      </c>
      <c r="J700" s="9">
        <v>5750</v>
      </c>
      <c r="K700" s="10">
        <f t="shared" si="228"/>
        <v>4312.5</v>
      </c>
      <c r="L700" s="10">
        <f t="shared" si="229"/>
        <v>1078.125</v>
      </c>
      <c r="M700" s="11">
        <v>0.25</v>
      </c>
      <c r="O700" s="15"/>
      <c r="P700" s="13"/>
      <c r="Q700" s="1"/>
      <c r="R700" s="12"/>
    </row>
    <row r="701" spans="2:18" x14ac:dyDescent="0.3">
      <c r="B701" s="6" t="s">
        <v>28</v>
      </c>
      <c r="C701" s="6">
        <v>1128299</v>
      </c>
      <c r="D701" s="7">
        <v>44411</v>
      </c>
      <c r="E701" s="6" t="s">
        <v>29</v>
      </c>
      <c r="F701" s="6" t="s">
        <v>44</v>
      </c>
      <c r="G701" s="6" t="s">
        <v>45</v>
      </c>
      <c r="H701" s="6" t="s">
        <v>23</v>
      </c>
      <c r="I701" s="8">
        <v>0.8</v>
      </c>
      <c r="J701" s="9">
        <v>4000</v>
      </c>
      <c r="K701" s="10">
        <f t="shared" si="228"/>
        <v>3200</v>
      </c>
      <c r="L701" s="10">
        <f t="shared" si="229"/>
        <v>640</v>
      </c>
      <c r="M701" s="11">
        <v>0.2</v>
      </c>
      <c r="O701" s="15"/>
      <c r="P701" s="13"/>
      <c r="Q701" s="1"/>
      <c r="R701" s="12"/>
    </row>
    <row r="702" spans="2:18" x14ac:dyDescent="0.3">
      <c r="B702" s="6" t="s">
        <v>28</v>
      </c>
      <c r="C702" s="6">
        <v>1128299</v>
      </c>
      <c r="D702" s="7">
        <v>44443</v>
      </c>
      <c r="E702" s="6" t="s">
        <v>29</v>
      </c>
      <c r="F702" s="6" t="s">
        <v>44</v>
      </c>
      <c r="G702" s="6" t="s">
        <v>45</v>
      </c>
      <c r="H702" s="6" t="s">
        <v>18</v>
      </c>
      <c r="I702" s="8">
        <v>0.70000000000000018</v>
      </c>
      <c r="J702" s="9">
        <v>6000</v>
      </c>
      <c r="K702" s="10">
        <f>I702*J702</f>
        <v>4200.0000000000009</v>
      </c>
      <c r="L702" s="10">
        <f>K702*M702</f>
        <v>1260.0000000000002</v>
      </c>
      <c r="M702" s="11">
        <v>0.3</v>
      </c>
      <c r="O702" s="15"/>
      <c r="P702" s="13"/>
      <c r="Q702" s="1"/>
      <c r="R702" s="12"/>
    </row>
    <row r="703" spans="2:18" x14ac:dyDescent="0.3">
      <c r="B703" s="6" t="s">
        <v>28</v>
      </c>
      <c r="C703" s="6">
        <v>1128299</v>
      </c>
      <c r="D703" s="7">
        <v>44443</v>
      </c>
      <c r="E703" s="6" t="s">
        <v>29</v>
      </c>
      <c r="F703" s="6" t="s">
        <v>44</v>
      </c>
      <c r="G703" s="6" t="s">
        <v>45</v>
      </c>
      <c r="H703" s="6" t="s">
        <v>19</v>
      </c>
      <c r="I703" s="8">
        <v>0.75000000000000022</v>
      </c>
      <c r="J703" s="9">
        <v>6000</v>
      </c>
      <c r="K703" s="10">
        <f>I703*J703</f>
        <v>4500.0000000000009</v>
      </c>
      <c r="L703" s="10">
        <f>K703*M703</f>
        <v>1125.0000000000002</v>
      </c>
      <c r="M703" s="11">
        <v>0.25</v>
      </c>
      <c r="O703" s="15"/>
      <c r="P703" s="13"/>
      <c r="Q703" s="1"/>
      <c r="R703" s="12"/>
    </row>
    <row r="704" spans="2:18" x14ac:dyDescent="0.3">
      <c r="B704" s="6" t="s">
        <v>28</v>
      </c>
      <c r="C704" s="6">
        <v>1128299</v>
      </c>
      <c r="D704" s="7">
        <v>44443</v>
      </c>
      <c r="E704" s="6" t="s">
        <v>29</v>
      </c>
      <c r="F704" s="6" t="s">
        <v>44</v>
      </c>
      <c r="G704" s="6" t="s">
        <v>45</v>
      </c>
      <c r="H704" s="6" t="s">
        <v>20</v>
      </c>
      <c r="I704" s="8">
        <v>0.70000000000000018</v>
      </c>
      <c r="J704" s="9">
        <v>4500</v>
      </c>
      <c r="K704" s="10">
        <f t="shared" ref="K704:K707" si="230">I704*J704</f>
        <v>3150.0000000000009</v>
      </c>
      <c r="L704" s="10">
        <f t="shared" ref="L704:L707" si="231">K704*M704</f>
        <v>787.50000000000023</v>
      </c>
      <c r="M704" s="11">
        <v>0.25</v>
      </c>
      <c r="O704" s="15"/>
      <c r="P704" s="13"/>
      <c r="Q704" s="1"/>
      <c r="R704" s="12"/>
    </row>
    <row r="705" spans="2:18" x14ac:dyDescent="0.3">
      <c r="B705" s="6" t="s">
        <v>28</v>
      </c>
      <c r="C705" s="6">
        <v>1128299</v>
      </c>
      <c r="D705" s="7">
        <v>44443</v>
      </c>
      <c r="E705" s="6" t="s">
        <v>29</v>
      </c>
      <c r="F705" s="6" t="s">
        <v>44</v>
      </c>
      <c r="G705" s="6" t="s">
        <v>45</v>
      </c>
      <c r="H705" s="6" t="s">
        <v>21</v>
      </c>
      <c r="I705" s="8">
        <v>0.70000000000000018</v>
      </c>
      <c r="J705" s="9">
        <v>4000</v>
      </c>
      <c r="K705" s="10">
        <f t="shared" si="230"/>
        <v>2800.0000000000009</v>
      </c>
      <c r="L705" s="10">
        <f t="shared" si="231"/>
        <v>840.00000000000023</v>
      </c>
      <c r="M705" s="11">
        <v>0.3</v>
      </c>
      <c r="O705" s="15"/>
      <c r="P705" s="13"/>
      <c r="Q705" s="1"/>
      <c r="R705" s="12"/>
    </row>
    <row r="706" spans="2:18" x14ac:dyDescent="0.3">
      <c r="B706" s="6" t="s">
        <v>28</v>
      </c>
      <c r="C706" s="6">
        <v>1128299</v>
      </c>
      <c r="D706" s="7">
        <v>44443</v>
      </c>
      <c r="E706" s="6" t="s">
        <v>29</v>
      </c>
      <c r="F706" s="6" t="s">
        <v>44</v>
      </c>
      <c r="G706" s="6" t="s">
        <v>45</v>
      </c>
      <c r="H706" s="6" t="s">
        <v>22</v>
      </c>
      <c r="I706" s="8">
        <v>0.80000000000000016</v>
      </c>
      <c r="J706" s="9">
        <v>4250</v>
      </c>
      <c r="K706" s="10">
        <f t="shared" si="230"/>
        <v>3400.0000000000005</v>
      </c>
      <c r="L706" s="10">
        <f t="shared" si="231"/>
        <v>850.00000000000011</v>
      </c>
      <c r="M706" s="11">
        <v>0.25</v>
      </c>
      <c r="O706" s="15"/>
      <c r="P706" s="13"/>
      <c r="Q706" s="1"/>
      <c r="R706" s="12"/>
    </row>
    <row r="707" spans="2:18" x14ac:dyDescent="0.3">
      <c r="B707" s="6" t="s">
        <v>28</v>
      </c>
      <c r="C707" s="6">
        <v>1128299</v>
      </c>
      <c r="D707" s="7">
        <v>44443</v>
      </c>
      <c r="E707" s="6" t="s">
        <v>29</v>
      </c>
      <c r="F707" s="6" t="s">
        <v>44</v>
      </c>
      <c r="G707" s="6" t="s">
        <v>45</v>
      </c>
      <c r="H707" s="6" t="s">
        <v>23</v>
      </c>
      <c r="I707" s="8">
        <v>0.65</v>
      </c>
      <c r="J707" s="9">
        <v>4500</v>
      </c>
      <c r="K707" s="10">
        <f t="shared" si="230"/>
        <v>2925</v>
      </c>
      <c r="L707" s="10">
        <f t="shared" si="231"/>
        <v>585</v>
      </c>
      <c r="M707" s="11">
        <v>0.2</v>
      </c>
      <c r="O707" s="15"/>
      <c r="P707" s="13"/>
      <c r="Q707" s="1"/>
      <c r="R707" s="12"/>
    </row>
    <row r="708" spans="2:18" x14ac:dyDescent="0.3">
      <c r="B708" s="6" t="s">
        <v>28</v>
      </c>
      <c r="C708" s="6">
        <v>1128299</v>
      </c>
      <c r="D708" s="7">
        <v>44472</v>
      </c>
      <c r="E708" s="6" t="s">
        <v>29</v>
      </c>
      <c r="F708" s="6" t="s">
        <v>44</v>
      </c>
      <c r="G708" s="6" t="s">
        <v>45</v>
      </c>
      <c r="H708" s="6" t="s">
        <v>18</v>
      </c>
      <c r="I708" s="8">
        <v>0.60000000000000009</v>
      </c>
      <c r="J708" s="9">
        <v>5500</v>
      </c>
      <c r="K708" s="10">
        <f>I708*J708</f>
        <v>3300.0000000000005</v>
      </c>
      <c r="L708" s="10">
        <f>K708*M708</f>
        <v>990.00000000000011</v>
      </c>
      <c r="M708" s="11">
        <v>0.3</v>
      </c>
      <c r="O708" s="15"/>
      <c r="P708" s="13"/>
      <c r="Q708" s="1"/>
      <c r="R708" s="12"/>
    </row>
    <row r="709" spans="2:18" x14ac:dyDescent="0.3">
      <c r="B709" s="6" t="s">
        <v>28</v>
      </c>
      <c r="C709" s="6">
        <v>1128299</v>
      </c>
      <c r="D709" s="7">
        <v>44472</v>
      </c>
      <c r="E709" s="6" t="s">
        <v>29</v>
      </c>
      <c r="F709" s="6" t="s">
        <v>44</v>
      </c>
      <c r="G709" s="6" t="s">
        <v>45</v>
      </c>
      <c r="H709" s="6" t="s">
        <v>19</v>
      </c>
      <c r="I709" s="8">
        <v>0.65000000000000013</v>
      </c>
      <c r="J709" s="9">
        <v>5500</v>
      </c>
      <c r="K709" s="10">
        <f>I709*J709</f>
        <v>3575.0000000000009</v>
      </c>
      <c r="L709" s="10">
        <f>K709*M709</f>
        <v>893.75000000000023</v>
      </c>
      <c r="M709" s="11">
        <v>0.25</v>
      </c>
      <c r="O709" s="15"/>
      <c r="P709" s="13"/>
      <c r="Q709" s="1"/>
      <c r="R709" s="12"/>
    </row>
    <row r="710" spans="2:18" x14ac:dyDescent="0.3">
      <c r="B710" s="6" t="s">
        <v>28</v>
      </c>
      <c r="C710" s="6">
        <v>1128299</v>
      </c>
      <c r="D710" s="7">
        <v>44472</v>
      </c>
      <c r="E710" s="6" t="s">
        <v>29</v>
      </c>
      <c r="F710" s="6" t="s">
        <v>44</v>
      </c>
      <c r="G710" s="6" t="s">
        <v>45</v>
      </c>
      <c r="H710" s="6" t="s">
        <v>20</v>
      </c>
      <c r="I710" s="8">
        <v>0.60000000000000009</v>
      </c>
      <c r="J710" s="9">
        <v>3750</v>
      </c>
      <c r="K710" s="10">
        <f t="shared" ref="K710:K713" si="232">I710*J710</f>
        <v>2250.0000000000005</v>
      </c>
      <c r="L710" s="10">
        <f t="shared" ref="L710:L713" si="233">K710*M710</f>
        <v>562.50000000000011</v>
      </c>
      <c r="M710" s="11">
        <v>0.25</v>
      </c>
      <c r="O710" s="15"/>
      <c r="P710" s="13"/>
      <c r="Q710" s="1"/>
      <c r="R710" s="12"/>
    </row>
    <row r="711" spans="2:18" x14ac:dyDescent="0.3">
      <c r="B711" s="6" t="s">
        <v>28</v>
      </c>
      <c r="C711" s="6">
        <v>1128299</v>
      </c>
      <c r="D711" s="7">
        <v>44472</v>
      </c>
      <c r="E711" s="6" t="s">
        <v>29</v>
      </c>
      <c r="F711" s="6" t="s">
        <v>44</v>
      </c>
      <c r="G711" s="6" t="s">
        <v>45</v>
      </c>
      <c r="H711" s="6" t="s">
        <v>21</v>
      </c>
      <c r="I711" s="8">
        <v>0.60000000000000009</v>
      </c>
      <c r="J711" s="9">
        <v>3500</v>
      </c>
      <c r="K711" s="10">
        <f t="shared" si="232"/>
        <v>2100.0000000000005</v>
      </c>
      <c r="L711" s="10">
        <f t="shared" si="233"/>
        <v>630.00000000000011</v>
      </c>
      <c r="M711" s="11">
        <v>0.3</v>
      </c>
      <c r="O711" s="15"/>
      <c r="P711" s="13"/>
      <c r="Q711" s="1"/>
      <c r="R711" s="12"/>
    </row>
    <row r="712" spans="2:18" x14ac:dyDescent="0.3">
      <c r="B712" s="6" t="s">
        <v>28</v>
      </c>
      <c r="C712" s="6">
        <v>1128299</v>
      </c>
      <c r="D712" s="7">
        <v>44472</v>
      </c>
      <c r="E712" s="6" t="s">
        <v>29</v>
      </c>
      <c r="F712" s="6" t="s">
        <v>44</v>
      </c>
      <c r="G712" s="6" t="s">
        <v>45</v>
      </c>
      <c r="H712" s="6" t="s">
        <v>22</v>
      </c>
      <c r="I712" s="8">
        <v>0.70000000000000007</v>
      </c>
      <c r="J712" s="9">
        <v>3250</v>
      </c>
      <c r="K712" s="10">
        <f t="shared" si="232"/>
        <v>2275</v>
      </c>
      <c r="L712" s="10">
        <f t="shared" si="233"/>
        <v>568.75</v>
      </c>
      <c r="M712" s="11">
        <v>0.25</v>
      </c>
      <c r="O712" s="15"/>
      <c r="P712" s="13"/>
      <c r="Q712" s="1"/>
      <c r="R712" s="12"/>
    </row>
    <row r="713" spans="2:18" x14ac:dyDescent="0.3">
      <c r="B713" s="6" t="s">
        <v>28</v>
      </c>
      <c r="C713" s="6">
        <v>1128299</v>
      </c>
      <c r="D713" s="7">
        <v>44472</v>
      </c>
      <c r="E713" s="6" t="s">
        <v>29</v>
      </c>
      <c r="F713" s="6" t="s">
        <v>44</v>
      </c>
      <c r="G713" s="6" t="s">
        <v>45</v>
      </c>
      <c r="H713" s="6" t="s">
        <v>23</v>
      </c>
      <c r="I713" s="8">
        <v>0.75000000000000011</v>
      </c>
      <c r="J713" s="9">
        <v>3750</v>
      </c>
      <c r="K713" s="10">
        <f t="shared" si="232"/>
        <v>2812.5000000000005</v>
      </c>
      <c r="L713" s="10">
        <f t="shared" si="233"/>
        <v>562.50000000000011</v>
      </c>
      <c r="M713" s="11">
        <v>0.2</v>
      </c>
      <c r="O713" s="15"/>
      <c r="P713" s="13"/>
      <c r="Q713" s="1"/>
      <c r="R713" s="12"/>
    </row>
    <row r="714" spans="2:18" x14ac:dyDescent="0.3">
      <c r="B714" s="6" t="s">
        <v>28</v>
      </c>
      <c r="C714" s="6">
        <v>1128299</v>
      </c>
      <c r="D714" s="7">
        <v>44503</v>
      </c>
      <c r="E714" s="6" t="s">
        <v>29</v>
      </c>
      <c r="F714" s="6" t="s">
        <v>44</v>
      </c>
      <c r="G714" s="6" t="s">
        <v>45</v>
      </c>
      <c r="H714" s="6" t="s">
        <v>18</v>
      </c>
      <c r="I714" s="8">
        <v>0.60000000000000009</v>
      </c>
      <c r="J714" s="9">
        <v>6000</v>
      </c>
      <c r="K714" s="10">
        <f>I714*J714</f>
        <v>3600.0000000000005</v>
      </c>
      <c r="L714" s="10">
        <f>K714*M714</f>
        <v>1080</v>
      </c>
      <c r="M714" s="11">
        <v>0.3</v>
      </c>
      <c r="O714" s="15"/>
      <c r="P714" s="13"/>
      <c r="Q714" s="1"/>
      <c r="R714" s="12"/>
    </row>
    <row r="715" spans="2:18" x14ac:dyDescent="0.3">
      <c r="B715" s="6" t="s">
        <v>28</v>
      </c>
      <c r="C715" s="6">
        <v>1128299</v>
      </c>
      <c r="D715" s="7">
        <v>44503</v>
      </c>
      <c r="E715" s="6" t="s">
        <v>29</v>
      </c>
      <c r="F715" s="6" t="s">
        <v>44</v>
      </c>
      <c r="G715" s="6" t="s">
        <v>45</v>
      </c>
      <c r="H715" s="6" t="s">
        <v>19</v>
      </c>
      <c r="I715" s="8">
        <v>0.65000000000000013</v>
      </c>
      <c r="J715" s="9">
        <v>6250</v>
      </c>
      <c r="K715" s="10">
        <f>I715*J715</f>
        <v>4062.5000000000009</v>
      </c>
      <c r="L715" s="10">
        <f>K715*M715</f>
        <v>1015.6250000000002</v>
      </c>
      <c r="M715" s="11">
        <v>0.25</v>
      </c>
      <c r="O715" s="15"/>
      <c r="P715" s="13"/>
      <c r="Q715" s="1"/>
      <c r="R715" s="12"/>
    </row>
    <row r="716" spans="2:18" x14ac:dyDescent="0.3">
      <c r="B716" s="6" t="s">
        <v>28</v>
      </c>
      <c r="C716" s="6">
        <v>1128299</v>
      </c>
      <c r="D716" s="7">
        <v>44503</v>
      </c>
      <c r="E716" s="6" t="s">
        <v>29</v>
      </c>
      <c r="F716" s="6" t="s">
        <v>44</v>
      </c>
      <c r="G716" s="6" t="s">
        <v>45</v>
      </c>
      <c r="H716" s="6" t="s">
        <v>20</v>
      </c>
      <c r="I716" s="8">
        <v>0.60000000000000009</v>
      </c>
      <c r="J716" s="9">
        <v>4750</v>
      </c>
      <c r="K716" s="10">
        <f t="shared" ref="K716:K719" si="234">I716*J716</f>
        <v>2850.0000000000005</v>
      </c>
      <c r="L716" s="10">
        <f t="shared" ref="L716:L719" si="235">K716*M716</f>
        <v>712.50000000000011</v>
      </c>
      <c r="M716" s="11">
        <v>0.25</v>
      </c>
      <c r="O716" s="15"/>
      <c r="P716" s="13"/>
      <c r="Q716" s="1"/>
      <c r="R716" s="12"/>
    </row>
    <row r="717" spans="2:18" x14ac:dyDescent="0.3">
      <c r="B717" s="6" t="s">
        <v>28</v>
      </c>
      <c r="C717" s="6">
        <v>1128299</v>
      </c>
      <c r="D717" s="7">
        <v>44503</v>
      </c>
      <c r="E717" s="6" t="s">
        <v>29</v>
      </c>
      <c r="F717" s="6" t="s">
        <v>44</v>
      </c>
      <c r="G717" s="6" t="s">
        <v>45</v>
      </c>
      <c r="H717" s="6" t="s">
        <v>21</v>
      </c>
      <c r="I717" s="8">
        <v>0.70000000000000018</v>
      </c>
      <c r="J717" s="9">
        <v>4500</v>
      </c>
      <c r="K717" s="10">
        <f t="shared" si="234"/>
        <v>3150.0000000000009</v>
      </c>
      <c r="L717" s="10">
        <f t="shared" si="235"/>
        <v>945.00000000000023</v>
      </c>
      <c r="M717" s="11">
        <v>0.3</v>
      </c>
      <c r="O717" s="15"/>
      <c r="P717" s="13"/>
      <c r="Q717" s="1"/>
      <c r="R717" s="12"/>
    </row>
    <row r="718" spans="2:18" x14ac:dyDescent="0.3">
      <c r="B718" s="6" t="s">
        <v>28</v>
      </c>
      <c r="C718" s="6">
        <v>1128299</v>
      </c>
      <c r="D718" s="7">
        <v>44503</v>
      </c>
      <c r="E718" s="6" t="s">
        <v>29</v>
      </c>
      <c r="F718" s="6" t="s">
        <v>44</v>
      </c>
      <c r="G718" s="6" t="s">
        <v>45</v>
      </c>
      <c r="H718" s="6" t="s">
        <v>22</v>
      </c>
      <c r="I718" s="8">
        <v>0.90000000000000013</v>
      </c>
      <c r="J718" s="9">
        <v>4250</v>
      </c>
      <c r="K718" s="10">
        <f t="shared" si="234"/>
        <v>3825.0000000000005</v>
      </c>
      <c r="L718" s="10">
        <f t="shared" si="235"/>
        <v>956.25000000000011</v>
      </c>
      <c r="M718" s="11">
        <v>0.25</v>
      </c>
      <c r="O718" s="15"/>
      <c r="P718" s="13"/>
      <c r="Q718" s="1"/>
      <c r="R718" s="12"/>
    </row>
    <row r="719" spans="2:18" x14ac:dyDescent="0.3">
      <c r="B719" s="6" t="s">
        <v>28</v>
      </c>
      <c r="C719" s="6">
        <v>1128299</v>
      </c>
      <c r="D719" s="7">
        <v>44503</v>
      </c>
      <c r="E719" s="6" t="s">
        <v>29</v>
      </c>
      <c r="F719" s="6" t="s">
        <v>44</v>
      </c>
      <c r="G719" s="6" t="s">
        <v>45</v>
      </c>
      <c r="H719" s="6" t="s">
        <v>23</v>
      </c>
      <c r="I719" s="8">
        <v>0.95000000000000018</v>
      </c>
      <c r="J719" s="9">
        <v>5500</v>
      </c>
      <c r="K719" s="10">
        <f t="shared" si="234"/>
        <v>5225.0000000000009</v>
      </c>
      <c r="L719" s="10">
        <f t="shared" si="235"/>
        <v>1045.0000000000002</v>
      </c>
      <c r="M719" s="11">
        <v>0.2</v>
      </c>
      <c r="O719" s="15"/>
      <c r="P719" s="13"/>
      <c r="Q719" s="1"/>
      <c r="R719" s="12"/>
    </row>
    <row r="720" spans="2:18" x14ac:dyDescent="0.3">
      <c r="B720" s="6" t="s">
        <v>28</v>
      </c>
      <c r="C720" s="6">
        <v>1128299</v>
      </c>
      <c r="D720" s="7">
        <v>44532</v>
      </c>
      <c r="E720" s="6" t="s">
        <v>29</v>
      </c>
      <c r="F720" s="6" t="s">
        <v>44</v>
      </c>
      <c r="G720" s="6" t="s">
        <v>45</v>
      </c>
      <c r="H720" s="6" t="s">
        <v>18</v>
      </c>
      <c r="I720" s="8">
        <v>0.80000000000000016</v>
      </c>
      <c r="J720" s="9">
        <v>7500</v>
      </c>
      <c r="K720" s="10">
        <f>I720*J720</f>
        <v>6000.0000000000009</v>
      </c>
      <c r="L720" s="10">
        <f>K720*M720</f>
        <v>1800.0000000000002</v>
      </c>
      <c r="M720" s="11">
        <v>0.3</v>
      </c>
      <c r="O720" s="15"/>
      <c r="P720" s="13"/>
      <c r="Q720" s="1"/>
      <c r="R720" s="12"/>
    </row>
    <row r="721" spans="1:18" x14ac:dyDescent="0.3">
      <c r="B721" s="6" t="s">
        <v>28</v>
      </c>
      <c r="C721" s="6">
        <v>1128299</v>
      </c>
      <c r="D721" s="7">
        <v>44532</v>
      </c>
      <c r="E721" s="6" t="s">
        <v>29</v>
      </c>
      <c r="F721" s="6" t="s">
        <v>44</v>
      </c>
      <c r="G721" s="6" t="s">
        <v>45</v>
      </c>
      <c r="H721" s="6" t="s">
        <v>19</v>
      </c>
      <c r="I721" s="8">
        <v>0.8500000000000002</v>
      </c>
      <c r="J721" s="9">
        <v>7500</v>
      </c>
      <c r="K721" s="10">
        <f>I721*J721</f>
        <v>6375.0000000000018</v>
      </c>
      <c r="L721" s="10">
        <f>K721*M721</f>
        <v>1593.7500000000005</v>
      </c>
      <c r="M721" s="11">
        <v>0.25</v>
      </c>
      <c r="O721" s="15"/>
      <c r="P721" s="13"/>
      <c r="Q721" s="1"/>
      <c r="R721" s="12"/>
    </row>
    <row r="722" spans="1:18" x14ac:dyDescent="0.3">
      <c r="B722" s="6" t="s">
        <v>28</v>
      </c>
      <c r="C722" s="6">
        <v>1128299</v>
      </c>
      <c r="D722" s="7">
        <v>44532</v>
      </c>
      <c r="E722" s="6" t="s">
        <v>29</v>
      </c>
      <c r="F722" s="6" t="s">
        <v>44</v>
      </c>
      <c r="G722" s="6" t="s">
        <v>45</v>
      </c>
      <c r="H722" s="6" t="s">
        <v>20</v>
      </c>
      <c r="I722" s="8">
        <v>0.80000000000000016</v>
      </c>
      <c r="J722" s="9">
        <v>5500</v>
      </c>
      <c r="K722" s="10">
        <f t="shared" ref="K722:K725" si="236">I722*J722</f>
        <v>4400.0000000000009</v>
      </c>
      <c r="L722" s="10">
        <f t="shared" ref="L722:L725" si="237">K722*M722</f>
        <v>1100.0000000000002</v>
      </c>
      <c r="M722" s="11">
        <v>0.25</v>
      </c>
      <c r="O722" s="15"/>
      <c r="P722" s="13"/>
      <c r="Q722" s="1"/>
      <c r="R722" s="12"/>
    </row>
    <row r="723" spans="1:18" x14ac:dyDescent="0.3">
      <c r="B723" s="6" t="s">
        <v>28</v>
      </c>
      <c r="C723" s="6">
        <v>1128299</v>
      </c>
      <c r="D723" s="7">
        <v>44532</v>
      </c>
      <c r="E723" s="6" t="s">
        <v>29</v>
      </c>
      <c r="F723" s="6" t="s">
        <v>44</v>
      </c>
      <c r="G723" s="6" t="s">
        <v>45</v>
      </c>
      <c r="H723" s="6" t="s">
        <v>21</v>
      </c>
      <c r="I723" s="8">
        <v>0.80000000000000016</v>
      </c>
      <c r="J723" s="9">
        <v>5500</v>
      </c>
      <c r="K723" s="10">
        <f t="shared" si="236"/>
        <v>4400.0000000000009</v>
      </c>
      <c r="L723" s="10">
        <f t="shared" si="237"/>
        <v>1320.0000000000002</v>
      </c>
      <c r="M723" s="11">
        <v>0.3</v>
      </c>
      <c r="O723" s="15"/>
      <c r="P723" s="13"/>
      <c r="Q723" s="1"/>
      <c r="R723" s="12"/>
    </row>
    <row r="724" spans="1:18" x14ac:dyDescent="0.3">
      <c r="B724" s="6" t="s">
        <v>28</v>
      </c>
      <c r="C724" s="6">
        <v>1128299</v>
      </c>
      <c r="D724" s="7">
        <v>44532</v>
      </c>
      <c r="E724" s="6" t="s">
        <v>29</v>
      </c>
      <c r="F724" s="6" t="s">
        <v>44</v>
      </c>
      <c r="G724" s="6" t="s">
        <v>45</v>
      </c>
      <c r="H724" s="6" t="s">
        <v>22</v>
      </c>
      <c r="I724" s="8">
        <v>0.90000000000000013</v>
      </c>
      <c r="J724" s="9">
        <v>4750</v>
      </c>
      <c r="K724" s="10">
        <f t="shared" si="236"/>
        <v>4275.0000000000009</v>
      </c>
      <c r="L724" s="10">
        <f t="shared" si="237"/>
        <v>1068.7500000000002</v>
      </c>
      <c r="M724" s="11">
        <v>0.25</v>
      </c>
      <c r="O724" s="15"/>
      <c r="P724" s="13"/>
      <c r="Q724" s="1"/>
      <c r="R724" s="12"/>
    </row>
    <row r="725" spans="1:18" x14ac:dyDescent="0.3">
      <c r="B725" s="6" t="s">
        <v>28</v>
      </c>
      <c r="C725" s="6">
        <v>1128299</v>
      </c>
      <c r="D725" s="7">
        <v>44532</v>
      </c>
      <c r="E725" s="6" t="s">
        <v>29</v>
      </c>
      <c r="F725" s="6" t="s">
        <v>44</v>
      </c>
      <c r="G725" s="6" t="s">
        <v>45</v>
      </c>
      <c r="H725" s="6" t="s">
        <v>23</v>
      </c>
      <c r="I725" s="8">
        <v>0.95000000000000018</v>
      </c>
      <c r="J725" s="9">
        <v>5750</v>
      </c>
      <c r="K725" s="10">
        <f t="shared" si="236"/>
        <v>5462.5000000000009</v>
      </c>
      <c r="L725" s="10">
        <f t="shared" si="237"/>
        <v>1092.5000000000002</v>
      </c>
      <c r="M725" s="11">
        <v>0.2</v>
      </c>
      <c r="O725" s="15"/>
      <c r="P725" s="13"/>
      <c r="Q725" s="1"/>
      <c r="R725" s="12"/>
    </row>
    <row r="726" spans="1:18" x14ac:dyDescent="0.3">
      <c r="A726" t="s">
        <v>39</v>
      </c>
      <c r="B726" s="6" t="s">
        <v>16</v>
      </c>
      <c r="C726" s="6">
        <v>1185732</v>
      </c>
      <c r="D726" s="7">
        <v>44208</v>
      </c>
      <c r="E726" s="6" t="s">
        <v>46</v>
      </c>
      <c r="F726" s="6" t="s">
        <v>47</v>
      </c>
      <c r="G726" s="6" t="s">
        <v>48</v>
      </c>
      <c r="H726" s="6" t="s">
        <v>18</v>
      </c>
      <c r="I726" s="8">
        <v>0.45</v>
      </c>
      <c r="J726" s="9">
        <v>10500</v>
      </c>
      <c r="K726" s="10">
        <f>I726*J726</f>
        <v>4725</v>
      </c>
      <c r="L726" s="10">
        <f>K726*M726</f>
        <v>2126.25</v>
      </c>
      <c r="M726" s="11">
        <v>0.45</v>
      </c>
      <c r="O726" s="1"/>
      <c r="P726" s="16">
        <f>Table1[[#This Row],[Price per Unit]]+0.05</f>
        <v>0.5</v>
      </c>
      <c r="Q726" s="1"/>
      <c r="R726" s="12"/>
    </row>
    <row r="727" spans="1:18" x14ac:dyDescent="0.3">
      <c r="B727" s="6" t="s">
        <v>16</v>
      </c>
      <c r="C727" s="6">
        <v>1185732</v>
      </c>
      <c r="D727" s="7">
        <v>44208</v>
      </c>
      <c r="E727" s="6" t="s">
        <v>46</v>
      </c>
      <c r="F727" s="6" t="s">
        <v>47</v>
      </c>
      <c r="G727" s="6" t="s">
        <v>48</v>
      </c>
      <c r="H727" s="6" t="s">
        <v>19</v>
      </c>
      <c r="I727" s="8">
        <v>0.45</v>
      </c>
      <c r="J727" s="9">
        <v>8500</v>
      </c>
      <c r="K727" s="10">
        <f>I727*J727</f>
        <v>3825</v>
      </c>
      <c r="L727" s="10">
        <f>K727*M727</f>
        <v>1338.75</v>
      </c>
      <c r="M727" s="11">
        <v>0.35</v>
      </c>
      <c r="O727" s="1"/>
      <c r="P727" s="16">
        <f>Table1[[#This Row],[Price per Unit]]+0.05</f>
        <v>0.5</v>
      </c>
      <c r="Q727" s="1"/>
      <c r="R727" s="12"/>
    </row>
    <row r="728" spans="1:18" x14ac:dyDescent="0.3">
      <c r="B728" s="6" t="s">
        <v>16</v>
      </c>
      <c r="C728" s="6">
        <v>1185732</v>
      </c>
      <c r="D728" s="7">
        <v>44208</v>
      </c>
      <c r="E728" s="6" t="s">
        <v>46</v>
      </c>
      <c r="F728" s="6" t="s">
        <v>47</v>
      </c>
      <c r="G728" s="6" t="s">
        <v>48</v>
      </c>
      <c r="H728" s="6" t="s">
        <v>20</v>
      </c>
      <c r="I728" s="8">
        <v>0.35000000000000003</v>
      </c>
      <c r="J728" s="9">
        <v>8500</v>
      </c>
      <c r="K728" s="10">
        <f t="shared" ref="K728:K731" si="238">I728*J728</f>
        <v>2975.0000000000005</v>
      </c>
      <c r="L728" s="10">
        <f t="shared" ref="L728:L737" si="239">K728*M728</f>
        <v>743.75000000000011</v>
      </c>
      <c r="M728" s="11">
        <v>0.25</v>
      </c>
      <c r="O728" s="1"/>
      <c r="P728" s="16">
        <f>Table1[[#This Row],[Price per Unit]]+0.05</f>
        <v>0.4</v>
      </c>
      <c r="Q728" s="1"/>
      <c r="R728" s="12"/>
    </row>
    <row r="729" spans="1:18" x14ac:dyDescent="0.3">
      <c r="B729" s="6" t="s">
        <v>16</v>
      </c>
      <c r="C729" s="6">
        <v>1185732</v>
      </c>
      <c r="D729" s="7">
        <v>44208</v>
      </c>
      <c r="E729" s="6" t="s">
        <v>46</v>
      </c>
      <c r="F729" s="6" t="s">
        <v>47</v>
      </c>
      <c r="G729" s="6" t="s">
        <v>48</v>
      </c>
      <c r="H729" s="6" t="s">
        <v>21</v>
      </c>
      <c r="I729" s="8">
        <v>0.39999999999999997</v>
      </c>
      <c r="J729" s="9">
        <v>7000</v>
      </c>
      <c r="K729" s="10">
        <f t="shared" si="238"/>
        <v>2799.9999999999995</v>
      </c>
      <c r="L729" s="10">
        <f t="shared" si="239"/>
        <v>839.99999999999989</v>
      </c>
      <c r="M729" s="11">
        <v>0.3</v>
      </c>
      <c r="O729" s="1"/>
      <c r="P729" s="16">
        <f>Table1[[#This Row],[Price per Unit]]+0.05</f>
        <v>0.44999999999999996</v>
      </c>
      <c r="Q729" s="1"/>
      <c r="R729" s="12"/>
    </row>
    <row r="730" spans="1:18" x14ac:dyDescent="0.3">
      <c r="B730" s="6" t="s">
        <v>16</v>
      </c>
      <c r="C730" s="6">
        <v>1185732</v>
      </c>
      <c r="D730" s="7">
        <v>44208</v>
      </c>
      <c r="E730" s="6" t="s">
        <v>46</v>
      </c>
      <c r="F730" s="6" t="s">
        <v>47</v>
      </c>
      <c r="G730" s="6" t="s">
        <v>48</v>
      </c>
      <c r="H730" s="6" t="s">
        <v>22</v>
      </c>
      <c r="I730" s="8">
        <v>0.55000000000000004</v>
      </c>
      <c r="J730" s="9">
        <v>7500</v>
      </c>
      <c r="K730" s="10">
        <f t="shared" si="238"/>
        <v>4125</v>
      </c>
      <c r="L730" s="10">
        <f t="shared" si="239"/>
        <v>1443.75</v>
      </c>
      <c r="M730" s="11">
        <v>0.35</v>
      </c>
      <c r="O730" s="1"/>
      <c r="P730" s="16">
        <f>Table1[[#This Row],[Price per Unit]]+0.05</f>
        <v>0.60000000000000009</v>
      </c>
      <c r="Q730" s="1"/>
      <c r="R730" s="12"/>
    </row>
    <row r="731" spans="1:18" x14ac:dyDescent="0.3">
      <c r="B731" s="6" t="s">
        <v>16</v>
      </c>
      <c r="C731" s="6">
        <v>1185732</v>
      </c>
      <c r="D731" s="7">
        <v>44208</v>
      </c>
      <c r="E731" s="6" t="s">
        <v>46</v>
      </c>
      <c r="F731" s="6" t="s">
        <v>47</v>
      </c>
      <c r="G731" s="6" t="s">
        <v>48</v>
      </c>
      <c r="H731" s="6" t="s">
        <v>23</v>
      </c>
      <c r="I731" s="8">
        <v>0.45</v>
      </c>
      <c r="J731" s="9">
        <v>8500</v>
      </c>
      <c r="K731" s="10">
        <f t="shared" si="238"/>
        <v>3825</v>
      </c>
      <c r="L731" s="10">
        <f t="shared" si="239"/>
        <v>1912.5</v>
      </c>
      <c r="M731" s="11">
        <v>0.5</v>
      </c>
      <c r="O731" s="1"/>
      <c r="P731" s="16">
        <f>Table1[[#This Row],[Price per Unit]]+0.05</f>
        <v>0.5</v>
      </c>
      <c r="Q731" s="1"/>
      <c r="R731" s="12"/>
    </row>
    <row r="732" spans="1:18" x14ac:dyDescent="0.3">
      <c r="B732" s="6" t="s">
        <v>16</v>
      </c>
      <c r="C732" s="6">
        <v>1185732</v>
      </c>
      <c r="D732" s="7">
        <v>44237</v>
      </c>
      <c r="E732" s="6" t="s">
        <v>46</v>
      </c>
      <c r="F732" s="6" t="s">
        <v>47</v>
      </c>
      <c r="G732" s="6" t="s">
        <v>48</v>
      </c>
      <c r="H732" s="6" t="s">
        <v>18</v>
      </c>
      <c r="I732" s="8">
        <v>0.45</v>
      </c>
      <c r="J732" s="9">
        <v>11000</v>
      </c>
      <c r="K732" s="10">
        <f>I732*J732</f>
        <v>4950</v>
      </c>
      <c r="L732" s="10">
        <f>K732*M732</f>
        <v>2227.5</v>
      </c>
      <c r="M732" s="11">
        <v>0.45</v>
      </c>
      <c r="O732" s="1"/>
      <c r="P732" s="16">
        <f>Table1[[#This Row],[Price per Unit]]+0.05</f>
        <v>0.5</v>
      </c>
      <c r="Q732" s="1"/>
      <c r="R732" s="12"/>
    </row>
    <row r="733" spans="1:18" x14ac:dyDescent="0.3">
      <c r="B733" s="6" t="s">
        <v>16</v>
      </c>
      <c r="C733" s="6">
        <v>1185732</v>
      </c>
      <c r="D733" s="7">
        <v>44237</v>
      </c>
      <c r="E733" s="6" t="s">
        <v>46</v>
      </c>
      <c r="F733" s="6" t="s">
        <v>47</v>
      </c>
      <c r="G733" s="6" t="s">
        <v>48</v>
      </c>
      <c r="H733" s="6" t="s">
        <v>19</v>
      </c>
      <c r="I733" s="8">
        <v>0.45</v>
      </c>
      <c r="J733" s="9">
        <v>7500</v>
      </c>
      <c r="K733" s="10">
        <f>I733*J733</f>
        <v>3375</v>
      </c>
      <c r="L733" s="10">
        <f>K733*M733</f>
        <v>1181.25</v>
      </c>
      <c r="M733" s="11">
        <v>0.35</v>
      </c>
      <c r="O733" s="1"/>
      <c r="P733" s="16">
        <f>Table1[[#This Row],[Price per Unit]]+0.05</f>
        <v>0.5</v>
      </c>
      <c r="Q733" s="1"/>
      <c r="R733" s="12"/>
    </row>
    <row r="734" spans="1:18" x14ac:dyDescent="0.3">
      <c r="B734" s="6" t="s">
        <v>16</v>
      </c>
      <c r="C734" s="6">
        <v>1185732</v>
      </c>
      <c r="D734" s="7">
        <v>44237</v>
      </c>
      <c r="E734" s="6" t="s">
        <v>46</v>
      </c>
      <c r="F734" s="6" t="s">
        <v>47</v>
      </c>
      <c r="G734" s="6" t="s">
        <v>48</v>
      </c>
      <c r="H734" s="6" t="s">
        <v>20</v>
      </c>
      <c r="I734" s="8">
        <v>0.35000000000000003</v>
      </c>
      <c r="J734" s="9">
        <v>8000</v>
      </c>
      <c r="K734" s="10">
        <f t="shared" ref="K734:K737" si="240">I734*J734</f>
        <v>2800.0000000000005</v>
      </c>
      <c r="L734" s="10">
        <f t="shared" si="239"/>
        <v>700.00000000000011</v>
      </c>
      <c r="M734" s="11">
        <v>0.25</v>
      </c>
      <c r="O734" s="1"/>
      <c r="P734" s="16">
        <f>Table1[[#This Row],[Price per Unit]]+0.05</f>
        <v>0.4</v>
      </c>
      <c r="Q734" s="1"/>
      <c r="R734" s="12"/>
    </row>
    <row r="735" spans="1:18" x14ac:dyDescent="0.3">
      <c r="B735" s="6" t="s">
        <v>16</v>
      </c>
      <c r="C735" s="6">
        <v>1185732</v>
      </c>
      <c r="D735" s="7">
        <v>44237</v>
      </c>
      <c r="E735" s="6" t="s">
        <v>46</v>
      </c>
      <c r="F735" s="6" t="s">
        <v>47</v>
      </c>
      <c r="G735" s="6" t="s">
        <v>48</v>
      </c>
      <c r="H735" s="6" t="s">
        <v>21</v>
      </c>
      <c r="I735" s="8">
        <v>0.39999999999999997</v>
      </c>
      <c r="J735" s="9">
        <v>6750</v>
      </c>
      <c r="K735" s="10">
        <f t="shared" si="240"/>
        <v>2700</v>
      </c>
      <c r="L735" s="10">
        <f t="shared" si="239"/>
        <v>810</v>
      </c>
      <c r="M735" s="11">
        <v>0.3</v>
      </c>
      <c r="O735" s="1"/>
      <c r="P735" s="16">
        <f>Table1[[#This Row],[Price per Unit]]+0.05</f>
        <v>0.44999999999999996</v>
      </c>
      <c r="Q735" s="1"/>
      <c r="R735" s="12"/>
    </row>
    <row r="736" spans="1:18" x14ac:dyDescent="0.3">
      <c r="B736" s="6" t="s">
        <v>16</v>
      </c>
      <c r="C736" s="6">
        <v>1185732</v>
      </c>
      <c r="D736" s="7">
        <v>44237</v>
      </c>
      <c r="E736" s="6" t="s">
        <v>46</v>
      </c>
      <c r="F736" s="6" t="s">
        <v>47</v>
      </c>
      <c r="G736" s="6" t="s">
        <v>48</v>
      </c>
      <c r="H736" s="6" t="s">
        <v>22</v>
      </c>
      <c r="I736" s="8">
        <v>0.55000000000000004</v>
      </c>
      <c r="J736" s="9">
        <v>7500</v>
      </c>
      <c r="K736" s="10">
        <f t="shared" si="240"/>
        <v>4125</v>
      </c>
      <c r="L736" s="10">
        <f t="shared" si="239"/>
        <v>1443.75</v>
      </c>
      <c r="M736" s="11">
        <v>0.35</v>
      </c>
      <c r="O736" s="1"/>
      <c r="P736" s="16">
        <f>Table1[[#This Row],[Price per Unit]]+0.05</f>
        <v>0.60000000000000009</v>
      </c>
      <c r="Q736" s="1"/>
      <c r="R736" s="12"/>
    </row>
    <row r="737" spans="2:18" x14ac:dyDescent="0.3">
      <c r="B737" s="6" t="s">
        <v>16</v>
      </c>
      <c r="C737" s="6">
        <v>1185732</v>
      </c>
      <c r="D737" s="7">
        <v>44237</v>
      </c>
      <c r="E737" s="6" t="s">
        <v>46</v>
      </c>
      <c r="F737" s="6" t="s">
        <v>47</v>
      </c>
      <c r="G737" s="6" t="s">
        <v>48</v>
      </c>
      <c r="H737" s="6" t="s">
        <v>23</v>
      </c>
      <c r="I737" s="8">
        <v>0.45</v>
      </c>
      <c r="J737" s="9">
        <v>8500</v>
      </c>
      <c r="K737" s="10">
        <f t="shared" si="240"/>
        <v>3825</v>
      </c>
      <c r="L737" s="10">
        <f t="shared" si="239"/>
        <v>1912.5</v>
      </c>
      <c r="M737" s="11">
        <v>0.5</v>
      </c>
      <c r="O737" s="1"/>
      <c r="P737" s="16">
        <f>Table1[[#This Row],[Price per Unit]]+0.05</f>
        <v>0.5</v>
      </c>
      <c r="Q737" s="1"/>
      <c r="R737" s="12"/>
    </row>
    <row r="738" spans="2:18" x14ac:dyDescent="0.3">
      <c r="B738" s="6" t="s">
        <v>16</v>
      </c>
      <c r="C738" s="6">
        <v>1185732</v>
      </c>
      <c r="D738" s="7">
        <v>44263</v>
      </c>
      <c r="E738" s="6" t="s">
        <v>46</v>
      </c>
      <c r="F738" s="6" t="s">
        <v>47</v>
      </c>
      <c r="G738" s="6" t="s">
        <v>48</v>
      </c>
      <c r="H738" s="6" t="s">
        <v>18</v>
      </c>
      <c r="I738" s="8">
        <v>0.45</v>
      </c>
      <c r="J738" s="9">
        <v>10700</v>
      </c>
      <c r="K738" s="10">
        <f>I738*J738</f>
        <v>4815</v>
      </c>
      <c r="L738" s="10">
        <f>K738*M738</f>
        <v>2166.75</v>
      </c>
      <c r="M738" s="11">
        <v>0.45</v>
      </c>
      <c r="O738" s="1"/>
      <c r="P738" s="16">
        <f>Table1[[#This Row],[Price per Unit]]+0.05</f>
        <v>0.5</v>
      </c>
      <c r="Q738" s="1"/>
      <c r="R738" s="12"/>
    </row>
    <row r="739" spans="2:18" x14ac:dyDescent="0.3">
      <c r="B739" s="6" t="s">
        <v>16</v>
      </c>
      <c r="C739" s="6">
        <v>1185732</v>
      </c>
      <c r="D739" s="7">
        <v>44263</v>
      </c>
      <c r="E739" s="6" t="s">
        <v>46</v>
      </c>
      <c r="F739" s="6" t="s">
        <v>47</v>
      </c>
      <c r="G739" s="6" t="s">
        <v>48</v>
      </c>
      <c r="H739" s="6" t="s">
        <v>19</v>
      </c>
      <c r="I739" s="8">
        <v>0.45</v>
      </c>
      <c r="J739" s="9">
        <v>7500</v>
      </c>
      <c r="K739" s="10">
        <f>I739*J739</f>
        <v>3375</v>
      </c>
      <c r="L739" s="10">
        <f>K739*M739</f>
        <v>1181.25</v>
      </c>
      <c r="M739" s="11">
        <v>0.35</v>
      </c>
      <c r="O739" s="1"/>
      <c r="P739" s="16">
        <f>Table1[[#This Row],[Price per Unit]]+0.05</f>
        <v>0.5</v>
      </c>
      <c r="Q739" s="1"/>
      <c r="R739" s="12"/>
    </row>
    <row r="740" spans="2:18" x14ac:dyDescent="0.3">
      <c r="B740" s="6" t="s">
        <v>16</v>
      </c>
      <c r="C740" s="6">
        <v>1185732</v>
      </c>
      <c r="D740" s="7">
        <v>44263</v>
      </c>
      <c r="E740" s="6" t="s">
        <v>46</v>
      </c>
      <c r="F740" s="6" t="s">
        <v>47</v>
      </c>
      <c r="G740" s="6" t="s">
        <v>48</v>
      </c>
      <c r="H740" s="6" t="s">
        <v>20</v>
      </c>
      <c r="I740" s="8">
        <v>0.35000000000000003</v>
      </c>
      <c r="J740" s="9">
        <v>7750</v>
      </c>
      <c r="K740" s="10">
        <f t="shared" ref="K740:K743" si="241">I740*J740</f>
        <v>2712.5000000000005</v>
      </c>
      <c r="L740" s="10">
        <f t="shared" ref="L740:L743" si="242">K740*M740</f>
        <v>678.12500000000011</v>
      </c>
      <c r="M740" s="11">
        <v>0.25</v>
      </c>
      <c r="O740" s="1"/>
      <c r="P740" s="16">
        <f>Table1[[#This Row],[Price per Unit]]+0.05</f>
        <v>0.4</v>
      </c>
      <c r="Q740" s="1"/>
      <c r="R740" s="12"/>
    </row>
    <row r="741" spans="2:18" x14ac:dyDescent="0.3">
      <c r="B741" s="6" t="s">
        <v>16</v>
      </c>
      <c r="C741" s="6">
        <v>1185732</v>
      </c>
      <c r="D741" s="7">
        <v>44263</v>
      </c>
      <c r="E741" s="6" t="s">
        <v>46</v>
      </c>
      <c r="F741" s="6" t="s">
        <v>47</v>
      </c>
      <c r="G741" s="6" t="s">
        <v>48</v>
      </c>
      <c r="H741" s="6" t="s">
        <v>21</v>
      </c>
      <c r="I741" s="8">
        <v>0.39999999999999997</v>
      </c>
      <c r="J741" s="9">
        <v>6250</v>
      </c>
      <c r="K741" s="10">
        <f t="shared" si="241"/>
        <v>2500</v>
      </c>
      <c r="L741" s="10">
        <f t="shared" si="242"/>
        <v>750</v>
      </c>
      <c r="M741" s="11">
        <v>0.3</v>
      </c>
      <c r="O741" s="1"/>
      <c r="P741" s="16">
        <f>Table1[[#This Row],[Price per Unit]]+0.05</f>
        <v>0.44999999999999996</v>
      </c>
      <c r="Q741" s="1"/>
      <c r="R741" s="12"/>
    </row>
    <row r="742" spans="2:18" x14ac:dyDescent="0.3">
      <c r="B742" s="6" t="s">
        <v>16</v>
      </c>
      <c r="C742" s="6">
        <v>1185732</v>
      </c>
      <c r="D742" s="7">
        <v>44263</v>
      </c>
      <c r="E742" s="6" t="s">
        <v>46</v>
      </c>
      <c r="F742" s="6" t="s">
        <v>47</v>
      </c>
      <c r="G742" s="6" t="s">
        <v>48</v>
      </c>
      <c r="H742" s="6" t="s">
        <v>22</v>
      </c>
      <c r="I742" s="8">
        <v>0.55000000000000004</v>
      </c>
      <c r="J742" s="9">
        <v>6750</v>
      </c>
      <c r="K742" s="10">
        <f t="shared" si="241"/>
        <v>3712.5000000000005</v>
      </c>
      <c r="L742" s="10">
        <f t="shared" si="242"/>
        <v>1299.375</v>
      </c>
      <c r="M742" s="11">
        <v>0.35</v>
      </c>
      <c r="O742" s="1"/>
      <c r="P742" s="16">
        <f>Table1[[#This Row],[Price per Unit]]+0.05</f>
        <v>0.60000000000000009</v>
      </c>
      <c r="Q742" s="1"/>
      <c r="R742" s="12"/>
    </row>
    <row r="743" spans="2:18" x14ac:dyDescent="0.3">
      <c r="B743" s="6" t="s">
        <v>16</v>
      </c>
      <c r="C743" s="6">
        <v>1185732</v>
      </c>
      <c r="D743" s="7">
        <v>44263</v>
      </c>
      <c r="E743" s="6" t="s">
        <v>46</v>
      </c>
      <c r="F743" s="6" t="s">
        <v>47</v>
      </c>
      <c r="G743" s="6" t="s">
        <v>48</v>
      </c>
      <c r="H743" s="6" t="s">
        <v>23</v>
      </c>
      <c r="I743" s="8">
        <v>0.45</v>
      </c>
      <c r="J743" s="9">
        <v>7750</v>
      </c>
      <c r="K743" s="10">
        <f t="shared" si="241"/>
        <v>3487.5</v>
      </c>
      <c r="L743" s="10">
        <f t="shared" si="242"/>
        <v>1743.75</v>
      </c>
      <c r="M743" s="11">
        <v>0.5</v>
      </c>
      <c r="O743" s="1"/>
      <c r="P743" s="16">
        <f>Table1[[#This Row],[Price per Unit]]+0.05</f>
        <v>0.5</v>
      </c>
      <c r="Q743" s="1"/>
      <c r="R743" s="12"/>
    </row>
    <row r="744" spans="2:18" x14ac:dyDescent="0.3">
      <c r="B744" s="6" t="s">
        <v>16</v>
      </c>
      <c r="C744" s="6">
        <v>1185732</v>
      </c>
      <c r="D744" s="7">
        <v>44295</v>
      </c>
      <c r="E744" s="6" t="s">
        <v>46</v>
      </c>
      <c r="F744" s="6" t="s">
        <v>47</v>
      </c>
      <c r="G744" s="6" t="s">
        <v>48</v>
      </c>
      <c r="H744" s="6" t="s">
        <v>18</v>
      </c>
      <c r="I744" s="8">
        <v>0.45</v>
      </c>
      <c r="J744" s="9">
        <v>10250</v>
      </c>
      <c r="K744" s="10">
        <f>I744*J744</f>
        <v>4612.5</v>
      </c>
      <c r="L744" s="10">
        <f>K744*M744</f>
        <v>2075.625</v>
      </c>
      <c r="M744" s="11">
        <v>0.45</v>
      </c>
      <c r="O744" s="1"/>
      <c r="P744" s="16">
        <f>Table1[[#This Row],[Price per Unit]]+0.05</f>
        <v>0.5</v>
      </c>
      <c r="Q744" s="1"/>
      <c r="R744" s="12"/>
    </row>
    <row r="745" spans="2:18" x14ac:dyDescent="0.3">
      <c r="B745" s="6" t="s">
        <v>16</v>
      </c>
      <c r="C745" s="6">
        <v>1185732</v>
      </c>
      <c r="D745" s="7">
        <v>44295</v>
      </c>
      <c r="E745" s="6" t="s">
        <v>46</v>
      </c>
      <c r="F745" s="6" t="s">
        <v>47</v>
      </c>
      <c r="G745" s="6" t="s">
        <v>48</v>
      </c>
      <c r="H745" s="6" t="s">
        <v>19</v>
      </c>
      <c r="I745" s="8">
        <v>0.45</v>
      </c>
      <c r="J745" s="9">
        <v>7250</v>
      </c>
      <c r="K745" s="10">
        <f>I745*J745</f>
        <v>3262.5</v>
      </c>
      <c r="L745" s="10">
        <f>K745*M745</f>
        <v>1141.875</v>
      </c>
      <c r="M745" s="11">
        <v>0.35</v>
      </c>
      <c r="O745" s="1"/>
      <c r="P745" s="16">
        <f>Table1[[#This Row],[Price per Unit]]+0.05</f>
        <v>0.5</v>
      </c>
      <c r="Q745" s="1"/>
      <c r="R745" s="12"/>
    </row>
    <row r="746" spans="2:18" x14ac:dyDescent="0.3">
      <c r="B746" s="6" t="s">
        <v>16</v>
      </c>
      <c r="C746" s="6">
        <v>1185732</v>
      </c>
      <c r="D746" s="7">
        <v>44295</v>
      </c>
      <c r="E746" s="6" t="s">
        <v>46</v>
      </c>
      <c r="F746" s="6" t="s">
        <v>47</v>
      </c>
      <c r="G746" s="6" t="s">
        <v>48</v>
      </c>
      <c r="H746" s="6" t="s">
        <v>20</v>
      </c>
      <c r="I746" s="8">
        <v>0.35000000000000003</v>
      </c>
      <c r="J746" s="9">
        <v>7250</v>
      </c>
      <c r="K746" s="10">
        <f t="shared" ref="K746:K749" si="243">I746*J746</f>
        <v>2537.5000000000005</v>
      </c>
      <c r="L746" s="10">
        <f t="shared" ref="L746:L749" si="244">K746*M746</f>
        <v>634.37500000000011</v>
      </c>
      <c r="M746" s="11">
        <v>0.25</v>
      </c>
      <c r="O746" s="1"/>
      <c r="P746" s="16">
        <f>Table1[[#This Row],[Price per Unit]]+0.05</f>
        <v>0.4</v>
      </c>
      <c r="Q746" s="1"/>
      <c r="R746" s="12"/>
    </row>
    <row r="747" spans="2:18" x14ac:dyDescent="0.3">
      <c r="B747" s="6" t="s">
        <v>16</v>
      </c>
      <c r="C747" s="6">
        <v>1185732</v>
      </c>
      <c r="D747" s="7">
        <v>44295</v>
      </c>
      <c r="E747" s="6" t="s">
        <v>46</v>
      </c>
      <c r="F747" s="6" t="s">
        <v>47</v>
      </c>
      <c r="G747" s="6" t="s">
        <v>48</v>
      </c>
      <c r="H747" s="6" t="s">
        <v>21</v>
      </c>
      <c r="I747" s="8">
        <v>0.39999999999999997</v>
      </c>
      <c r="J747" s="9">
        <v>6500</v>
      </c>
      <c r="K747" s="10">
        <f t="shared" si="243"/>
        <v>2600</v>
      </c>
      <c r="L747" s="10">
        <f t="shared" si="244"/>
        <v>780</v>
      </c>
      <c r="M747" s="11">
        <v>0.3</v>
      </c>
      <c r="O747" s="1"/>
      <c r="P747" s="16">
        <f>Table1[[#This Row],[Price per Unit]]+0.05</f>
        <v>0.44999999999999996</v>
      </c>
      <c r="Q747" s="1"/>
      <c r="R747" s="12"/>
    </row>
    <row r="748" spans="2:18" x14ac:dyDescent="0.3">
      <c r="B748" s="6" t="s">
        <v>16</v>
      </c>
      <c r="C748" s="6">
        <v>1185732</v>
      </c>
      <c r="D748" s="7">
        <v>44295</v>
      </c>
      <c r="E748" s="6" t="s">
        <v>46</v>
      </c>
      <c r="F748" s="6" t="s">
        <v>47</v>
      </c>
      <c r="G748" s="6" t="s">
        <v>48</v>
      </c>
      <c r="H748" s="6" t="s">
        <v>22</v>
      </c>
      <c r="I748" s="8">
        <v>0.55000000000000004</v>
      </c>
      <c r="J748" s="9">
        <v>6750</v>
      </c>
      <c r="K748" s="10">
        <f t="shared" si="243"/>
        <v>3712.5000000000005</v>
      </c>
      <c r="L748" s="10">
        <f t="shared" si="244"/>
        <v>1299.375</v>
      </c>
      <c r="M748" s="11">
        <v>0.35</v>
      </c>
      <c r="O748" s="1"/>
      <c r="P748" s="16">
        <f>Table1[[#This Row],[Price per Unit]]+0.05</f>
        <v>0.60000000000000009</v>
      </c>
      <c r="Q748" s="1"/>
      <c r="R748" s="12"/>
    </row>
    <row r="749" spans="2:18" x14ac:dyDescent="0.3">
      <c r="B749" s="6" t="s">
        <v>16</v>
      </c>
      <c r="C749" s="6">
        <v>1185732</v>
      </c>
      <c r="D749" s="7">
        <v>44295</v>
      </c>
      <c r="E749" s="6" t="s">
        <v>46</v>
      </c>
      <c r="F749" s="6" t="s">
        <v>47</v>
      </c>
      <c r="G749" s="6" t="s">
        <v>48</v>
      </c>
      <c r="H749" s="6" t="s">
        <v>23</v>
      </c>
      <c r="I749" s="8">
        <v>0.45</v>
      </c>
      <c r="J749" s="9">
        <v>8000</v>
      </c>
      <c r="K749" s="10">
        <f t="shared" si="243"/>
        <v>3600</v>
      </c>
      <c r="L749" s="10">
        <f t="shared" si="244"/>
        <v>1800</v>
      </c>
      <c r="M749" s="11">
        <v>0.5</v>
      </c>
      <c r="O749" s="1"/>
      <c r="P749" s="16">
        <f>Table1[[#This Row],[Price per Unit]]+0.05</f>
        <v>0.5</v>
      </c>
      <c r="Q749" s="1"/>
      <c r="R749" s="12"/>
    </row>
    <row r="750" spans="2:18" x14ac:dyDescent="0.3">
      <c r="B750" s="6" t="s">
        <v>16</v>
      </c>
      <c r="C750" s="6">
        <v>1185732</v>
      </c>
      <c r="D750" s="7">
        <v>44324</v>
      </c>
      <c r="E750" s="6" t="s">
        <v>46</v>
      </c>
      <c r="F750" s="6" t="s">
        <v>47</v>
      </c>
      <c r="G750" s="6" t="s">
        <v>48</v>
      </c>
      <c r="H750" s="6" t="s">
        <v>18</v>
      </c>
      <c r="I750" s="8">
        <v>0.55000000000000004</v>
      </c>
      <c r="J750" s="9">
        <v>10700</v>
      </c>
      <c r="K750" s="10">
        <f>I750*J750</f>
        <v>5885.0000000000009</v>
      </c>
      <c r="L750" s="10">
        <f>K750*M750</f>
        <v>2648.2500000000005</v>
      </c>
      <c r="M750" s="11">
        <v>0.45</v>
      </c>
      <c r="O750" s="1"/>
      <c r="P750" s="16">
        <f>Table1[[#This Row],[Price per Unit]]+0.05</f>
        <v>0.60000000000000009</v>
      </c>
      <c r="Q750" s="1"/>
      <c r="R750" s="12"/>
    </row>
    <row r="751" spans="2:18" x14ac:dyDescent="0.3">
      <c r="B751" s="6" t="s">
        <v>16</v>
      </c>
      <c r="C751" s="6">
        <v>1185732</v>
      </c>
      <c r="D751" s="7">
        <v>44324</v>
      </c>
      <c r="E751" s="6" t="s">
        <v>46</v>
      </c>
      <c r="F751" s="6" t="s">
        <v>47</v>
      </c>
      <c r="G751" s="6" t="s">
        <v>48</v>
      </c>
      <c r="H751" s="6" t="s">
        <v>19</v>
      </c>
      <c r="I751" s="8">
        <v>0.55000000000000004</v>
      </c>
      <c r="J751" s="9">
        <v>7750</v>
      </c>
      <c r="K751" s="10">
        <f>I751*J751</f>
        <v>4262.5</v>
      </c>
      <c r="L751" s="10">
        <f>K751*M751</f>
        <v>1491.875</v>
      </c>
      <c r="M751" s="11">
        <v>0.35</v>
      </c>
      <c r="O751" s="1"/>
      <c r="P751" s="16">
        <f>Table1[[#This Row],[Price per Unit]]+0.05</f>
        <v>0.60000000000000009</v>
      </c>
      <c r="Q751" s="1"/>
      <c r="R751" s="12"/>
    </row>
    <row r="752" spans="2:18" x14ac:dyDescent="0.3">
      <c r="B752" s="6" t="s">
        <v>16</v>
      </c>
      <c r="C752" s="6">
        <v>1185732</v>
      </c>
      <c r="D752" s="7">
        <v>44324</v>
      </c>
      <c r="E752" s="6" t="s">
        <v>46</v>
      </c>
      <c r="F752" s="6" t="s">
        <v>47</v>
      </c>
      <c r="G752" s="6" t="s">
        <v>48</v>
      </c>
      <c r="H752" s="6" t="s">
        <v>20</v>
      </c>
      <c r="I752" s="8">
        <v>0.5</v>
      </c>
      <c r="J752" s="9">
        <v>7500</v>
      </c>
      <c r="K752" s="10">
        <f t="shared" ref="K752:K755" si="245">I752*J752</f>
        <v>3750</v>
      </c>
      <c r="L752" s="10">
        <f t="shared" ref="L752:L755" si="246">K752*M752</f>
        <v>937.5</v>
      </c>
      <c r="M752" s="11">
        <v>0.25</v>
      </c>
      <c r="O752" s="1"/>
      <c r="P752" s="16">
        <f>Table1[[#This Row],[Price per Unit]]+0.05</f>
        <v>0.55000000000000004</v>
      </c>
      <c r="Q752" s="1"/>
      <c r="R752" s="12"/>
    </row>
    <row r="753" spans="2:18" x14ac:dyDescent="0.3">
      <c r="B753" s="6" t="s">
        <v>16</v>
      </c>
      <c r="C753" s="6">
        <v>1185732</v>
      </c>
      <c r="D753" s="7">
        <v>44324</v>
      </c>
      <c r="E753" s="6" t="s">
        <v>46</v>
      </c>
      <c r="F753" s="6" t="s">
        <v>47</v>
      </c>
      <c r="G753" s="6" t="s">
        <v>48</v>
      </c>
      <c r="H753" s="6" t="s">
        <v>21</v>
      </c>
      <c r="I753" s="8">
        <v>0.5</v>
      </c>
      <c r="J753" s="9">
        <v>7000</v>
      </c>
      <c r="K753" s="10">
        <f t="shared" si="245"/>
        <v>3500</v>
      </c>
      <c r="L753" s="10">
        <f t="shared" si="246"/>
        <v>1050</v>
      </c>
      <c r="M753" s="11">
        <v>0.3</v>
      </c>
      <c r="O753" s="1"/>
      <c r="P753" s="16">
        <f>Table1[[#This Row],[Price per Unit]]+0.05</f>
        <v>0.55000000000000004</v>
      </c>
      <c r="Q753" s="1"/>
      <c r="R753" s="12"/>
    </row>
    <row r="754" spans="2:18" x14ac:dyDescent="0.3">
      <c r="B754" s="6" t="s">
        <v>16</v>
      </c>
      <c r="C754" s="6">
        <v>1185732</v>
      </c>
      <c r="D754" s="7">
        <v>44324</v>
      </c>
      <c r="E754" s="6" t="s">
        <v>46</v>
      </c>
      <c r="F754" s="6" t="s">
        <v>47</v>
      </c>
      <c r="G754" s="6" t="s">
        <v>48</v>
      </c>
      <c r="H754" s="6" t="s">
        <v>22</v>
      </c>
      <c r="I754" s="8">
        <v>0.6</v>
      </c>
      <c r="J754" s="9">
        <v>7250</v>
      </c>
      <c r="K754" s="10">
        <f t="shared" si="245"/>
        <v>4350</v>
      </c>
      <c r="L754" s="10">
        <f t="shared" si="246"/>
        <v>1522.5</v>
      </c>
      <c r="M754" s="11">
        <v>0.35</v>
      </c>
      <c r="O754" s="1"/>
      <c r="P754" s="16">
        <f>Table1[[#This Row],[Price per Unit]]+0.05</f>
        <v>0.65</v>
      </c>
      <c r="Q754" s="1"/>
      <c r="R754" s="12"/>
    </row>
    <row r="755" spans="2:18" x14ac:dyDescent="0.3">
      <c r="B755" s="6" t="s">
        <v>16</v>
      </c>
      <c r="C755" s="6">
        <v>1185732</v>
      </c>
      <c r="D755" s="7">
        <v>44324</v>
      </c>
      <c r="E755" s="6" t="s">
        <v>46</v>
      </c>
      <c r="F755" s="6" t="s">
        <v>47</v>
      </c>
      <c r="G755" s="6" t="s">
        <v>48</v>
      </c>
      <c r="H755" s="6" t="s">
        <v>23</v>
      </c>
      <c r="I755" s="8">
        <v>0.65</v>
      </c>
      <c r="J755" s="9">
        <v>8250</v>
      </c>
      <c r="K755" s="10">
        <f t="shared" si="245"/>
        <v>5362.5</v>
      </c>
      <c r="L755" s="10">
        <f t="shared" si="246"/>
        <v>2681.25</v>
      </c>
      <c r="M755" s="11">
        <v>0.5</v>
      </c>
      <c r="O755" s="1"/>
      <c r="P755" s="16">
        <f>Table1[[#This Row],[Price per Unit]]+0.05</f>
        <v>0.70000000000000007</v>
      </c>
      <c r="Q755" s="1"/>
      <c r="R755" s="12"/>
    </row>
    <row r="756" spans="2:18" x14ac:dyDescent="0.3">
      <c r="B756" s="6" t="s">
        <v>16</v>
      </c>
      <c r="C756" s="6">
        <v>1185732</v>
      </c>
      <c r="D756" s="7">
        <v>44357</v>
      </c>
      <c r="E756" s="6" t="s">
        <v>46</v>
      </c>
      <c r="F756" s="6" t="s">
        <v>47</v>
      </c>
      <c r="G756" s="6" t="s">
        <v>48</v>
      </c>
      <c r="H756" s="6" t="s">
        <v>18</v>
      </c>
      <c r="I756" s="8">
        <v>0.6</v>
      </c>
      <c r="J756" s="9">
        <v>10750</v>
      </c>
      <c r="K756" s="10">
        <f>I756*J756</f>
        <v>6450</v>
      </c>
      <c r="L756" s="10">
        <f>K756*M756</f>
        <v>2902.5</v>
      </c>
      <c r="M756" s="11">
        <v>0.45</v>
      </c>
      <c r="O756" s="1"/>
      <c r="P756" s="16">
        <f>Table1[[#This Row],[Price per Unit]]+0.05</f>
        <v>0.65</v>
      </c>
      <c r="Q756" s="1"/>
      <c r="R756" s="12"/>
    </row>
    <row r="757" spans="2:18" x14ac:dyDescent="0.3">
      <c r="B757" s="6" t="s">
        <v>16</v>
      </c>
      <c r="C757" s="6">
        <v>1185732</v>
      </c>
      <c r="D757" s="7">
        <v>44357</v>
      </c>
      <c r="E757" s="6" t="s">
        <v>46</v>
      </c>
      <c r="F757" s="6" t="s">
        <v>47</v>
      </c>
      <c r="G757" s="6" t="s">
        <v>48</v>
      </c>
      <c r="H757" s="6" t="s">
        <v>19</v>
      </c>
      <c r="I757" s="8">
        <v>0.55000000000000004</v>
      </c>
      <c r="J757" s="9">
        <v>8250</v>
      </c>
      <c r="K757" s="10">
        <f>I757*J757</f>
        <v>4537.5</v>
      </c>
      <c r="L757" s="10">
        <f>K757*M757</f>
        <v>1588.125</v>
      </c>
      <c r="M757" s="11">
        <v>0.35</v>
      </c>
      <c r="O757" s="1"/>
      <c r="P757" s="16">
        <f>Table1[[#This Row],[Price per Unit]]+0.05</f>
        <v>0.60000000000000009</v>
      </c>
      <c r="Q757" s="1"/>
      <c r="R757" s="12"/>
    </row>
    <row r="758" spans="2:18" x14ac:dyDescent="0.3">
      <c r="B758" s="6" t="s">
        <v>16</v>
      </c>
      <c r="C758" s="6">
        <v>1185732</v>
      </c>
      <c r="D758" s="7">
        <v>44357</v>
      </c>
      <c r="E758" s="6" t="s">
        <v>46</v>
      </c>
      <c r="F758" s="6" t="s">
        <v>47</v>
      </c>
      <c r="G758" s="6" t="s">
        <v>48</v>
      </c>
      <c r="H758" s="6" t="s">
        <v>20</v>
      </c>
      <c r="I758" s="8">
        <v>0.5</v>
      </c>
      <c r="J758" s="9">
        <v>8000</v>
      </c>
      <c r="K758" s="10">
        <f t="shared" ref="K758:K761" si="247">I758*J758</f>
        <v>4000</v>
      </c>
      <c r="L758" s="10">
        <f t="shared" ref="L758:L761" si="248">K758*M758</f>
        <v>1000</v>
      </c>
      <c r="M758" s="11">
        <v>0.25</v>
      </c>
      <c r="O758" s="1"/>
      <c r="P758" s="16">
        <f>Table1[[#This Row],[Price per Unit]]+0.05</f>
        <v>0.55000000000000004</v>
      </c>
      <c r="Q758" s="1"/>
      <c r="R758" s="12"/>
    </row>
    <row r="759" spans="2:18" x14ac:dyDescent="0.3">
      <c r="B759" s="6" t="s">
        <v>16</v>
      </c>
      <c r="C759" s="6">
        <v>1185732</v>
      </c>
      <c r="D759" s="7">
        <v>44357</v>
      </c>
      <c r="E759" s="6" t="s">
        <v>46</v>
      </c>
      <c r="F759" s="6" t="s">
        <v>47</v>
      </c>
      <c r="G759" s="6" t="s">
        <v>48</v>
      </c>
      <c r="H759" s="6" t="s">
        <v>21</v>
      </c>
      <c r="I759" s="8">
        <v>0.5</v>
      </c>
      <c r="J759" s="9">
        <v>7750</v>
      </c>
      <c r="K759" s="10">
        <f t="shared" si="247"/>
        <v>3875</v>
      </c>
      <c r="L759" s="10">
        <f t="shared" si="248"/>
        <v>1162.5</v>
      </c>
      <c r="M759" s="11">
        <v>0.3</v>
      </c>
      <c r="O759" s="1"/>
      <c r="P759" s="16">
        <f>Table1[[#This Row],[Price per Unit]]+0.05</f>
        <v>0.55000000000000004</v>
      </c>
      <c r="Q759" s="1"/>
      <c r="R759" s="12"/>
    </row>
    <row r="760" spans="2:18" x14ac:dyDescent="0.3">
      <c r="B760" s="6" t="s">
        <v>16</v>
      </c>
      <c r="C760" s="6">
        <v>1185732</v>
      </c>
      <c r="D760" s="7">
        <v>44357</v>
      </c>
      <c r="E760" s="6" t="s">
        <v>46</v>
      </c>
      <c r="F760" s="6" t="s">
        <v>47</v>
      </c>
      <c r="G760" s="6" t="s">
        <v>48</v>
      </c>
      <c r="H760" s="6" t="s">
        <v>22</v>
      </c>
      <c r="I760" s="8">
        <v>0.65</v>
      </c>
      <c r="J760" s="9">
        <v>7750</v>
      </c>
      <c r="K760" s="10">
        <f t="shared" si="247"/>
        <v>5037.5</v>
      </c>
      <c r="L760" s="10">
        <f t="shared" si="248"/>
        <v>1763.125</v>
      </c>
      <c r="M760" s="11">
        <v>0.35</v>
      </c>
      <c r="O760" s="1"/>
      <c r="P760" s="16">
        <f>Table1[[#This Row],[Price per Unit]]+0.05</f>
        <v>0.70000000000000007</v>
      </c>
      <c r="Q760" s="1"/>
      <c r="R760" s="12"/>
    </row>
    <row r="761" spans="2:18" x14ac:dyDescent="0.3">
      <c r="B761" s="6" t="s">
        <v>16</v>
      </c>
      <c r="C761" s="6">
        <v>1185732</v>
      </c>
      <c r="D761" s="7">
        <v>44357</v>
      </c>
      <c r="E761" s="6" t="s">
        <v>46</v>
      </c>
      <c r="F761" s="6" t="s">
        <v>47</v>
      </c>
      <c r="G761" s="6" t="s">
        <v>48</v>
      </c>
      <c r="H761" s="6" t="s">
        <v>23</v>
      </c>
      <c r="I761" s="8">
        <v>0.70000000000000007</v>
      </c>
      <c r="J761" s="9">
        <v>9250</v>
      </c>
      <c r="K761" s="10">
        <f t="shared" si="247"/>
        <v>6475.0000000000009</v>
      </c>
      <c r="L761" s="10">
        <f t="shared" si="248"/>
        <v>3237.5000000000005</v>
      </c>
      <c r="M761" s="11">
        <v>0.5</v>
      </c>
      <c r="O761" s="1"/>
      <c r="P761" s="16">
        <f>Table1[[#This Row],[Price per Unit]]+0.05</f>
        <v>0.75000000000000011</v>
      </c>
      <c r="Q761" s="1"/>
      <c r="R761" s="12"/>
    </row>
    <row r="762" spans="2:18" x14ac:dyDescent="0.3">
      <c r="B762" s="6" t="s">
        <v>16</v>
      </c>
      <c r="C762" s="6">
        <v>1185732</v>
      </c>
      <c r="D762" s="7">
        <v>44385</v>
      </c>
      <c r="E762" s="6" t="s">
        <v>46</v>
      </c>
      <c r="F762" s="6" t="s">
        <v>47</v>
      </c>
      <c r="G762" s="6" t="s">
        <v>48</v>
      </c>
      <c r="H762" s="6" t="s">
        <v>18</v>
      </c>
      <c r="I762" s="8">
        <v>0.65</v>
      </c>
      <c r="J762" s="9">
        <v>11500</v>
      </c>
      <c r="K762" s="10">
        <f>I762*J762</f>
        <v>7475</v>
      </c>
      <c r="L762" s="10">
        <f>K762*M762</f>
        <v>3363.75</v>
      </c>
      <c r="M762" s="11">
        <v>0.45</v>
      </c>
      <c r="O762" s="1"/>
      <c r="P762" s="16">
        <f>Table1[[#This Row],[Price per Unit]]+0.05</f>
        <v>0.70000000000000007</v>
      </c>
      <c r="Q762" s="1"/>
      <c r="R762" s="12"/>
    </row>
    <row r="763" spans="2:18" x14ac:dyDescent="0.3">
      <c r="B763" s="6" t="s">
        <v>16</v>
      </c>
      <c r="C763" s="6">
        <v>1185732</v>
      </c>
      <c r="D763" s="7">
        <v>44385</v>
      </c>
      <c r="E763" s="6" t="s">
        <v>46</v>
      </c>
      <c r="F763" s="6" t="s">
        <v>47</v>
      </c>
      <c r="G763" s="6" t="s">
        <v>48</v>
      </c>
      <c r="H763" s="6" t="s">
        <v>19</v>
      </c>
      <c r="I763" s="8">
        <v>0.60000000000000009</v>
      </c>
      <c r="J763" s="9">
        <v>9000</v>
      </c>
      <c r="K763" s="10">
        <f>I763*J763</f>
        <v>5400.0000000000009</v>
      </c>
      <c r="L763" s="10">
        <f>K763*M763</f>
        <v>1890.0000000000002</v>
      </c>
      <c r="M763" s="11">
        <v>0.35</v>
      </c>
      <c r="O763" s="1"/>
      <c r="P763" s="16">
        <f>Table1[[#This Row],[Price per Unit]]+0.05</f>
        <v>0.65000000000000013</v>
      </c>
      <c r="Q763" s="1"/>
      <c r="R763" s="12"/>
    </row>
    <row r="764" spans="2:18" x14ac:dyDescent="0.3">
      <c r="B764" s="6" t="s">
        <v>16</v>
      </c>
      <c r="C764" s="6">
        <v>1185732</v>
      </c>
      <c r="D764" s="7">
        <v>44385</v>
      </c>
      <c r="E764" s="6" t="s">
        <v>46</v>
      </c>
      <c r="F764" s="6" t="s">
        <v>47</v>
      </c>
      <c r="G764" s="6" t="s">
        <v>48</v>
      </c>
      <c r="H764" s="6" t="s">
        <v>20</v>
      </c>
      <c r="I764" s="8">
        <v>0.55000000000000004</v>
      </c>
      <c r="J764" s="9">
        <v>8250</v>
      </c>
      <c r="K764" s="10">
        <f t="shared" ref="K764:K767" si="249">I764*J764</f>
        <v>4537.5</v>
      </c>
      <c r="L764" s="10">
        <f t="shared" ref="L764:L767" si="250">K764*M764</f>
        <v>1134.375</v>
      </c>
      <c r="M764" s="11">
        <v>0.25</v>
      </c>
      <c r="O764" s="1"/>
      <c r="P764" s="16">
        <f>Table1[[#This Row],[Price per Unit]]+0.05</f>
        <v>0.60000000000000009</v>
      </c>
      <c r="Q764" s="1"/>
      <c r="R764" s="12"/>
    </row>
    <row r="765" spans="2:18" x14ac:dyDescent="0.3">
      <c r="B765" s="6" t="s">
        <v>16</v>
      </c>
      <c r="C765" s="6">
        <v>1185732</v>
      </c>
      <c r="D765" s="7">
        <v>44385</v>
      </c>
      <c r="E765" s="6" t="s">
        <v>46</v>
      </c>
      <c r="F765" s="6" t="s">
        <v>47</v>
      </c>
      <c r="G765" s="6" t="s">
        <v>48</v>
      </c>
      <c r="H765" s="6" t="s">
        <v>21</v>
      </c>
      <c r="I765" s="8">
        <v>0.55000000000000004</v>
      </c>
      <c r="J765" s="9">
        <v>7750</v>
      </c>
      <c r="K765" s="10">
        <f t="shared" si="249"/>
        <v>4262.5</v>
      </c>
      <c r="L765" s="10">
        <f t="shared" si="250"/>
        <v>1278.75</v>
      </c>
      <c r="M765" s="11">
        <v>0.3</v>
      </c>
      <c r="O765" s="1"/>
      <c r="P765" s="16">
        <f>Table1[[#This Row],[Price per Unit]]+0.05</f>
        <v>0.60000000000000009</v>
      </c>
      <c r="Q765" s="1"/>
      <c r="R765" s="12"/>
    </row>
    <row r="766" spans="2:18" x14ac:dyDescent="0.3">
      <c r="B766" s="6" t="s">
        <v>16</v>
      </c>
      <c r="C766" s="6">
        <v>1185732</v>
      </c>
      <c r="D766" s="7">
        <v>44385</v>
      </c>
      <c r="E766" s="6" t="s">
        <v>46</v>
      </c>
      <c r="F766" s="6" t="s">
        <v>47</v>
      </c>
      <c r="G766" s="6" t="s">
        <v>48</v>
      </c>
      <c r="H766" s="6" t="s">
        <v>22</v>
      </c>
      <c r="I766" s="8">
        <v>0.65</v>
      </c>
      <c r="J766" s="9">
        <v>8000</v>
      </c>
      <c r="K766" s="10">
        <f t="shared" si="249"/>
        <v>5200</v>
      </c>
      <c r="L766" s="10">
        <f t="shared" si="250"/>
        <v>1819.9999999999998</v>
      </c>
      <c r="M766" s="11">
        <v>0.35</v>
      </c>
      <c r="O766" s="1"/>
      <c r="P766" s="16">
        <f>Table1[[#This Row],[Price per Unit]]+0.05</f>
        <v>0.70000000000000007</v>
      </c>
      <c r="Q766" s="1"/>
      <c r="R766" s="12"/>
    </row>
    <row r="767" spans="2:18" x14ac:dyDescent="0.3">
      <c r="B767" s="6" t="s">
        <v>16</v>
      </c>
      <c r="C767" s="6">
        <v>1185732</v>
      </c>
      <c r="D767" s="7">
        <v>44385</v>
      </c>
      <c r="E767" s="6" t="s">
        <v>46</v>
      </c>
      <c r="F767" s="6" t="s">
        <v>47</v>
      </c>
      <c r="G767" s="6" t="s">
        <v>48</v>
      </c>
      <c r="H767" s="6" t="s">
        <v>23</v>
      </c>
      <c r="I767" s="8">
        <v>0.70000000000000007</v>
      </c>
      <c r="J767" s="9">
        <v>9750</v>
      </c>
      <c r="K767" s="10">
        <f t="shared" si="249"/>
        <v>6825.0000000000009</v>
      </c>
      <c r="L767" s="10">
        <f t="shared" si="250"/>
        <v>3412.5000000000005</v>
      </c>
      <c r="M767" s="11">
        <v>0.5</v>
      </c>
      <c r="O767" s="1"/>
      <c r="P767" s="16">
        <f>Table1[[#This Row],[Price per Unit]]+0.05</f>
        <v>0.75000000000000011</v>
      </c>
      <c r="Q767" s="1"/>
      <c r="R767" s="12"/>
    </row>
    <row r="768" spans="2:18" x14ac:dyDescent="0.3">
      <c r="B768" s="6" t="s">
        <v>16</v>
      </c>
      <c r="C768" s="6">
        <v>1185732</v>
      </c>
      <c r="D768" s="7">
        <v>44417</v>
      </c>
      <c r="E768" s="6" t="s">
        <v>46</v>
      </c>
      <c r="F768" s="6" t="s">
        <v>47</v>
      </c>
      <c r="G768" s="6" t="s">
        <v>48</v>
      </c>
      <c r="H768" s="6" t="s">
        <v>18</v>
      </c>
      <c r="I768" s="8">
        <v>0.65</v>
      </c>
      <c r="J768" s="9">
        <v>11250</v>
      </c>
      <c r="K768" s="10">
        <f>I768*J768</f>
        <v>7312.5</v>
      </c>
      <c r="L768" s="10">
        <f>K768*M768</f>
        <v>3290.625</v>
      </c>
      <c r="M768" s="11">
        <v>0.45</v>
      </c>
      <c r="O768" s="1"/>
      <c r="P768" s="16">
        <f>Table1[[#This Row],[Price per Unit]]+0.05</f>
        <v>0.70000000000000007</v>
      </c>
      <c r="Q768" s="1"/>
      <c r="R768" s="12"/>
    </row>
    <row r="769" spans="2:18" x14ac:dyDescent="0.3">
      <c r="B769" s="6" t="s">
        <v>16</v>
      </c>
      <c r="C769" s="6">
        <v>1185732</v>
      </c>
      <c r="D769" s="7">
        <v>44417</v>
      </c>
      <c r="E769" s="6" t="s">
        <v>46</v>
      </c>
      <c r="F769" s="6" t="s">
        <v>47</v>
      </c>
      <c r="G769" s="6" t="s">
        <v>48</v>
      </c>
      <c r="H769" s="6" t="s">
        <v>19</v>
      </c>
      <c r="I769" s="8">
        <v>0.60000000000000009</v>
      </c>
      <c r="J769" s="9">
        <v>9000</v>
      </c>
      <c r="K769" s="10">
        <f>I769*J769</f>
        <v>5400.0000000000009</v>
      </c>
      <c r="L769" s="10">
        <f>K769*M769</f>
        <v>1890.0000000000002</v>
      </c>
      <c r="M769" s="11">
        <v>0.35</v>
      </c>
      <c r="O769" s="1"/>
      <c r="P769" s="16">
        <f>Table1[[#This Row],[Price per Unit]]+0.05</f>
        <v>0.65000000000000013</v>
      </c>
      <c r="Q769" s="1"/>
      <c r="R769" s="12"/>
    </row>
    <row r="770" spans="2:18" x14ac:dyDescent="0.3">
      <c r="B770" s="6" t="s">
        <v>16</v>
      </c>
      <c r="C770" s="6">
        <v>1185732</v>
      </c>
      <c r="D770" s="7">
        <v>44417</v>
      </c>
      <c r="E770" s="6" t="s">
        <v>46</v>
      </c>
      <c r="F770" s="6" t="s">
        <v>47</v>
      </c>
      <c r="G770" s="6" t="s">
        <v>48</v>
      </c>
      <c r="H770" s="6" t="s">
        <v>20</v>
      </c>
      <c r="I770" s="8">
        <v>0.55000000000000004</v>
      </c>
      <c r="J770" s="9">
        <v>8250</v>
      </c>
      <c r="K770" s="10">
        <f t="shared" ref="K770:K773" si="251">I770*J770</f>
        <v>4537.5</v>
      </c>
      <c r="L770" s="10">
        <f t="shared" ref="L770:L773" si="252">K770*M770</f>
        <v>1134.375</v>
      </c>
      <c r="M770" s="11">
        <v>0.25</v>
      </c>
      <c r="O770" s="1"/>
      <c r="P770" s="16">
        <f>Table1[[#This Row],[Price per Unit]]+0.05</f>
        <v>0.60000000000000009</v>
      </c>
      <c r="Q770" s="1"/>
      <c r="R770" s="12"/>
    </row>
    <row r="771" spans="2:18" x14ac:dyDescent="0.3">
      <c r="B771" s="6" t="s">
        <v>16</v>
      </c>
      <c r="C771" s="6">
        <v>1185732</v>
      </c>
      <c r="D771" s="7">
        <v>44417</v>
      </c>
      <c r="E771" s="6" t="s">
        <v>46</v>
      </c>
      <c r="F771" s="6" t="s">
        <v>47</v>
      </c>
      <c r="G771" s="6" t="s">
        <v>48</v>
      </c>
      <c r="H771" s="6" t="s">
        <v>21</v>
      </c>
      <c r="I771" s="8">
        <v>0.45</v>
      </c>
      <c r="J771" s="9">
        <v>7750</v>
      </c>
      <c r="K771" s="10">
        <f t="shared" si="251"/>
        <v>3487.5</v>
      </c>
      <c r="L771" s="10">
        <f t="shared" si="252"/>
        <v>1046.25</v>
      </c>
      <c r="M771" s="11">
        <v>0.3</v>
      </c>
      <c r="O771" s="1"/>
      <c r="P771" s="16">
        <f>Table1[[#This Row],[Price per Unit]]+0.05</f>
        <v>0.5</v>
      </c>
      <c r="Q771" s="1"/>
      <c r="R771" s="12"/>
    </row>
    <row r="772" spans="2:18" x14ac:dyDescent="0.3">
      <c r="B772" s="6" t="s">
        <v>16</v>
      </c>
      <c r="C772" s="6">
        <v>1185732</v>
      </c>
      <c r="D772" s="7">
        <v>44417</v>
      </c>
      <c r="E772" s="6" t="s">
        <v>46</v>
      </c>
      <c r="F772" s="6" t="s">
        <v>47</v>
      </c>
      <c r="G772" s="6" t="s">
        <v>48</v>
      </c>
      <c r="H772" s="6" t="s">
        <v>22</v>
      </c>
      <c r="I772" s="8">
        <v>0.55000000000000004</v>
      </c>
      <c r="J772" s="9">
        <v>7500</v>
      </c>
      <c r="K772" s="10">
        <f t="shared" si="251"/>
        <v>4125</v>
      </c>
      <c r="L772" s="10">
        <f t="shared" si="252"/>
        <v>1443.75</v>
      </c>
      <c r="M772" s="11">
        <v>0.35</v>
      </c>
      <c r="O772" s="1"/>
      <c r="P772" s="16">
        <f>Table1[[#This Row],[Price per Unit]]+0.05</f>
        <v>0.60000000000000009</v>
      </c>
      <c r="Q772" s="1"/>
      <c r="R772" s="12"/>
    </row>
    <row r="773" spans="2:18" x14ac:dyDescent="0.3">
      <c r="B773" s="6" t="s">
        <v>16</v>
      </c>
      <c r="C773" s="6">
        <v>1185732</v>
      </c>
      <c r="D773" s="7">
        <v>44417</v>
      </c>
      <c r="E773" s="6" t="s">
        <v>46</v>
      </c>
      <c r="F773" s="6" t="s">
        <v>47</v>
      </c>
      <c r="G773" s="6" t="s">
        <v>48</v>
      </c>
      <c r="H773" s="6" t="s">
        <v>23</v>
      </c>
      <c r="I773" s="8">
        <v>0.60000000000000009</v>
      </c>
      <c r="J773" s="9">
        <v>9250</v>
      </c>
      <c r="K773" s="10">
        <f t="shared" si="251"/>
        <v>5550.0000000000009</v>
      </c>
      <c r="L773" s="10">
        <f t="shared" si="252"/>
        <v>2775.0000000000005</v>
      </c>
      <c r="M773" s="11">
        <v>0.5</v>
      </c>
      <c r="O773" s="1"/>
      <c r="P773" s="16">
        <f>Table1[[#This Row],[Price per Unit]]+0.05</f>
        <v>0.65000000000000013</v>
      </c>
      <c r="Q773" s="1"/>
      <c r="R773" s="12"/>
    </row>
    <row r="774" spans="2:18" x14ac:dyDescent="0.3">
      <c r="B774" s="6" t="s">
        <v>16</v>
      </c>
      <c r="C774" s="6">
        <v>1185732</v>
      </c>
      <c r="D774" s="7">
        <v>44447</v>
      </c>
      <c r="E774" s="6" t="s">
        <v>46</v>
      </c>
      <c r="F774" s="6" t="s">
        <v>47</v>
      </c>
      <c r="G774" s="6" t="s">
        <v>48</v>
      </c>
      <c r="H774" s="6" t="s">
        <v>18</v>
      </c>
      <c r="I774" s="8">
        <v>0.55000000000000004</v>
      </c>
      <c r="J774" s="9">
        <v>10500</v>
      </c>
      <c r="K774" s="10">
        <f>I774*J774</f>
        <v>5775.0000000000009</v>
      </c>
      <c r="L774" s="10">
        <f>K774*M774</f>
        <v>2598.7500000000005</v>
      </c>
      <c r="M774" s="11">
        <v>0.45</v>
      </c>
      <c r="O774" s="1"/>
      <c r="P774" s="16">
        <f>Table1[[#This Row],[Price per Unit]]+0.05</f>
        <v>0.60000000000000009</v>
      </c>
      <c r="Q774" s="1"/>
      <c r="R774" s="12"/>
    </row>
    <row r="775" spans="2:18" x14ac:dyDescent="0.3">
      <c r="B775" s="6" t="s">
        <v>16</v>
      </c>
      <c r="C775" s="6">
        <v>1185732</v>
      </c>
      <c r="D775" s="7">
        <v>44447</v>
      </c>
      <c r="E775" s="6" t="s">
        <v>46</v>
      </c>
      <c r="F775" s="6" t="s">
        <v>47</v>
      </c>
      <c r="G775" s="6" t="s">
        <v>48</v>
      </c>
      <c r="H775" s="6" t="s">
        <v>19</v>
      </c>
      <c r="I775" s="8">
        <v>0.50000000000000011</v>
      </c>
      <c r="J775" s="9">
        <v>8500</v>
      </c>
      <c r="K775" s="10">
        <f>I775*J775</f>
        <v>4250.0000000000009</v>
      </c>
      <c r="L775" s="10">
        <f>K775*M775</f>
        <v>1487.5000000000002</v>
      </c>
      <c r="M775" s="11">
        <v>0.35</v>
      </c>
      <c r="O775" s="1"/>
      <c r="P775" s="16">
        <f>Table1[[#This Row],[Price per Unit]]+0.05</f>
        <v>0.55000000000000016</v>
      </c>
      <c r="Q775" s="1"/>
      <c r="R775" s="12"/>
    </row>
    <row r="776" spans="2:18" x14ac:dyDescent="0.3">
      <c r="B776" s="6" t="s">
        <v>16</v>
      </c>
      <c r="C776" s="6">
        <v>1185732</v>
      </c>
      <c r="D776" s="7">
        <v>44447</v>
      </c>
      <c r="E776" s="6" t="s">
        <v>46</v>
      </c>
      <c r="F776" s="6" t="s">
        <v>47</v>
      </c>
      <c r="G776" s="6" t="s">
        <v>48</v>
      </c>
      <c r="H776" s="6" t="s">
        <v>20</v>
      </c>
      <c r="I776" s="8">
        <v>0.45</v>
      </c>
      <c r="J776" s="9">
        <v>7500</v>
      </c>
      <c r="K776" s="10">
        <f t="shared" ref="K776:K779" si="253">I776*J776</f>
        <v>3375</v>
      </c>
      <c r="L776" s="10">
        <f t="shared" ref="L776:L779" si="254">K776*M776</f>
        <v>843.75</v>
      </c>
      <c r="M776" s="11">
        <v>0.25</v>
      </c>
      <c r="O776" s="1"/>
      <c r="P776" s="16">
        <f>Table1[[#This Row],[Price per Unit]]+0.05</f>
        <v>0.5</v>
      </c>
      <c r="Q776" s="1"/>
      <c r="R776" s="12"/>
    </row>
    <row r="777" spans="2:18" x14ac:dyDescent="0.3">
      <c r="B777" s="6" t="s">
        <v>16</v>
      </c>
      <c r="C777" s="6">
        <v>1185732</v>
      </c>
      <c r="D777" s="7">
        <v>44447</v>
      </c>
      <c r="E777" s="6" t="s">
        <v>46</v>
      </c>
      <c r="F777" s="6" t="s">
        <v>47</v>
      </c>
      <c r="G777" s="6" t="s">
        <v>48</v>
      </c>
      <c r="H777" s="6" t="s">
        <v>21</v>
      </c>
      <c r="I777" s="8">
        <v>0.45</v>
      </c>
      <c r="J777" s="9">
        <v>7250</v>
      </c>
      <c r="K777" s="10">
        <f t="shared" si="253"/>
        <v>3262.5</v>
      </c>
      <c r="L777" s="10">
        <f t="shared" si="254"/>
        <v>978.75</v>
      </c>
      <c r="M777" s="11">
        <v>0.3</v>
      </c>
      <c r="O777" s="1"/>
      <c r="P777" s="16">
        <f>Table1[[#This Row],[Price per Unit]]+0.05</f>
        <v>0.5</v>
      </c>
      <c r="Q777" s="1"/>
      <c r="R777" s="12"/>
    </row>
    <row r="778" spans="2:18" x14ac:dyDescent="0.3">
      <c r="B778" s="6" t="s">
        <v>16</v>
      </c>
      <c r="C778" s="6">
        <v>1185732</v>
      </c>
      <c r="D778" s="7">
        <v>44447</v>
      </c>
      <c r="E778" s="6" t="s">
        <v>46</v>
      </c>
      <c r="F778" s="6" t="s">
        <v>47</v>
      </c>
      <c r="G778" s="6" t="s">
        <v>48</v>
      </c>
      <c r="H778" s="6" t="s">
        <v>22</v>
      </c>
      <c r="I778" s="8">
        <v>0.55000000000000004</v>
      </c>
      <c r="J778" s="9">
        <v>7250</v>
      </c>
      <c r="K778" s="10">
        <f t="shared" si="253"/>
        <v>3987.5000000000005</v>
      </c>
      <c r="L778" s="10">
        <f t="shared" si="254"/>
        <v>1395.625</v>
      </c>
      <c r="M778" s="11">
        <v>0.35</v>
      </c>
      <c r="O778" s="1"/>
      <c r="P778" s="16">
        <f>Table1[[#This Row],[Price per Unit]]+0.05</f>
        <v>0.60000000000000009</v>
      </c>
      <c r="Q778" s="1"/>
      <c r="R778" s="12"/>
    </row>
    <row r="779" spans="2:18" x14ac:dyDescent="0.3">
      <c r="B779" s="6" t="s">
        <v>16</v>
      </c>
      <c r="C779" s="6">
        <v>1185732</v>
      </c>
      <c r="D779" s="7">
        <v>44447</v>
      </c>
      <c r="E779" s="6" t="s">
        <v>46</v>
      </c>
      <c r="F779" s="6" t="s">
        <v>47</v>
      </c>
      <c r="G779" s="6" t="s">
        <v>48</v>
      </c>
      <c r="H779" s="6" t="s">
        <v>23</v>
      </c>
      <c r="I779" s="8">
        <v>0.60000000000000009</v>
      </c>
      <c r="J779" s="9">
        <v>8250</v>
      </c>
      <c r="K779" s="10">
        <f t="shared" si="253"/>
        <v>4950.0000000000009</v>
      </c>
      <c r="L779" s="10">
        <f t="shared" si="254"/>
        <v>2475.0000000000005</v>
      </c>
      <c r="M779" s="11">
        <v>0.5</v>
      </c>
      <c r="O779" s="1"/>
      <c r="P779" s="16">
        <f>Table1[[#This Row],[Price per Unit]]+0.05</f>
        <v>0.65000000000000013</v>
      </c>
      <c r="Q779" s="1"/>
      <c r="R779" s="12"/>
    </row>
    <row r="780" spans="2:18" x14ac:dyDescent="0.3">
      <c r="B780" s="6" t="s">
        <v>16</v>
      </c>
      <c r="C780" s="6">
        <v>1185732</v>
      </c>
      <c r="D780" s="7">
        <v>44479</v>
      </c>
      <c r="E780" s="6" t="s">
        <v>46</v>
      </c>
      <c r="F780" s="6" t="s">
        <v>47</v>
      </c>
      <c r="G780" s="6" t="s">
        <v>48</v>
      </c>
      <c r="H780" s="6" t="s">
        <v>18</v>
      </c>
      <c r="I780" s="8">
        <v>0.60000000000000009</v>
      </c>
      <c r="J780" s="9">
        <v>10000</v>
      </c>
      <c r="K780" s="10">
        <f>I780*J780</f>
        <v>6000.0000000000009</v>
      </c>
      <c r="L780" s="10">
        <f>K780*M780</f>
        <v>2700.0000000000005</v>
      </c>
      <c r="M780" s="11">
        <v>0.45</v>
      </c>
      <c r="O780" s="1"/>
      <c r="P780" s="16">
        <f>Table1[[#This Row],[Price per Unit]]+0.05</f>
        <v>0.65000000000000013</v>
      </c>
      <c r="Q780" s="1"/>
      <c r="R780" s="12"/>
    </row>
    <row r="781" spans="2:18" x14ac:dyDescent="0.3">
      <c r="B781" s="6" t="s">
        <v>16</v>
      </c>
      <c r="C781" s="6">
        <v>1185732</v>
      </c>
      <c r="D781" s="7">
        <v>44479</v>
      </c>
      <c r="E781" s="6" t="s">
        <v>46</v>
      </c>
      <c r="F781" s="6" t="s">
        <v>47</v>
      </c>
      <c r="G781" s="6" t="s">
        <v>48</v>
      </c>
      <c r="H781" s="6" t="s">
        <v>19</v>
      </c>
      <c r="I781" s="8">
        <v>0.50000000000000011</v>
      </c>
      <c r="J781" s="9">
        <v>8250</v>
      </c>
      <c r="K781" s="10">
        <f>I781*J781</f>
        <v>4125.0000000000009</v>
      </c>
      <c r="L781" s="10">
        <f>K781*M781</f>
        <v>1443.7500000000002</v>
      </c>
      <c r="M781" s="11">
        <v>0.35</v>
      </c>
      <c r="O781" s="1"/>
      <c r="P781" s="16">
        <f>Table1[[#This Row],[Price per Unit]]+0.05</f>
        <v>0.55000000000000016</v>
      </c>
      <c r="Q781" s="1"/>
      <c r="R781" s="12"/>
    </row>
    <row r="782" spans="2:18" x14ac:dyDescent="0.3">
      <c r="B782" s="6" t="s">
        <v>16</v>
      </c>
      <c r="C782" s="6">
        <v>1185732</v>
      </c>
      <c r="D782" s="7">
        <v>44479</v>
      </c>
      <c r="E782" s="6" t="s">
        <v>46</v>
      </c>
      <c r="F782" s="6" t="s">
        <v>47</v>
      </c>
      <c r="G782" s="6" t="s">
        <v>48</v>
      </c>
      <c r="H782" s="6" t="s">
        <v>20</v>
      </c>
      <c r="I782" s="8">
        <v>0.50000000000000011</v>
      </c>
      <c r="J782" s="9">
        <v>7250</v>
      </c>
      <c r="K782" s="10">
        <f t="shared" ref="K782:K785" si="255">I782*J782</f>
        <v>3625.0000000000009</v>
      </c>
      <c r="L782" s="10">
        <f t="shared" ref="L782:L785" si="256">K782*M782</f>
        <v>906.25000000000023</v>
      </c>
      <c r="M782" s="11">
        <v>0.25</v>
      </c>
      <c r="O782" s="1"/>
      <c r="P782" s="16">
        <f>Table1[[#This Row],[Price per Unit]]+0.05</f>
        <v>0.55000000000000016</v>
      </c>
      <c r="Q782" s="1"/>
      <c r="R782" s="12"/>
    </row>
    <row r="783" spans="2:18" x14ac:dyDescent="0.3">
      <c r="B783" s="6" t="s">
        <v>16</v>
      </c>
      <c r="C783" s="6">
        <v>1185732</v>
      </c>
      <c r="D783" s="7">
        <v>44479</v>
      </c>
      <c r="E783" s="6" t="s">
        <v>46</v>
      </c>
      <c r="F783" s="6" t="s">
        <v>47</v>
      </c>
      <c r="G783" s="6" t="s">
        <v>48</v>
      </c>
      <c r="H783" s="6" t="s">
        <v>21</v>
      </c>
      <c r="I783" s="8">
        <v>0.50000000000000011</v>
      </c>
      <c r="J783" s="9">
        <v>7000</v>
      </c>
      <c r="K783" s="10">
        <f t="shared" si="255"/>
        <v>3500.0000000000009</v>
      </c>
      <c r="L783" s="10">
        <f t="shared" si="256"/>
        <v>1050.0000000000002</v>
      </c>
      <c r="M783" s="11">
        <v>0.3</v>
      </c>
      <c r="O783" s="1"/>
      <c r="P783" s="16">
        <f>Table1[[#This Row],[Price per Unit]]+0.05</f>
        <v>0.55000000000000016</v>
      </c>
      <c r="Q783" s="1"/>
      <c r="R783" s="12"/>
    </row>
    <row r="784" spans="2:18" x14ac:dyDescent="0.3">
      <c r="B784" s="6" t="s">
        <v>16</v>
      </c>
      <c r="C784" s="6">
        <v>1185732</v>
      </c>
      <c r="D784" s="7">
        <v>44479</v>
      </c>
      <c r="E784" s="6" t="s">
        <v>46</v>
      </c>
      <c r="F784" s="6" t="s">
        <v>47</v>
      </c>
      <c r="G784" s="6" t="s">
        <v>48</v>
      </c>
      <c r="H784" s="6" t="s">
        <v>22</v>
      </c>
      <c r="I784" s="8">
        <v>0.60000000000000009</v>
      </c>
      <c r="J784" s="9">
        <v>7000</v>
      </c>
      <c r="K784" s="10">
        <f t="shared" si="255"/>
        <v>4200.0000000000009</v>
      </c>
      <c r="L784" s="10">
        <f t="shared" si="256"/>
        <v>1470.0000000000002</v>
      </c>
      <c r="M784" s="11">
        <v>0.35</v>
      </c>
      <c r="O784" s="1"/>
      <c r="P784" s="16">
        <f>Table1[[#This Row],[Price per Unit]]+0.05</f>
        <v>0.65000000000000013</v>
      </c>
      <c r="Q784" s="1"/>
      <c r="R784" s="12"/>
    </row>
    <row r="785" spans="1:18" x14ac:dyDescent="0.3">
      <c r="B785" s="6" t="s">
        <v>16</v>
      </c>
      <c r="C785" s="6">
        <v>1185732</v>
      </c>
      <c r="D785" s="7">
        <v>44479</v>
      </c>
      <c r="E785" s="6" t="s">
        <v>46</v>
      </c>
      <c r="F785" s="6" t="s">
        <v>47</v>
      </c>
      <c r="G785" s="6" t="s">
        <v>48</v>
      </c>
      <c r="H785" s="6" t="s">
        <v>23</v>
      </c>
      <c r="I785" s="8">
        <v>0.65</v>
      </c>
      <c r="J785" s="9">
        <v>8250</v>
      </c>
      <c r="K785" s="10">
        <f t="shared" si="255"/>
        <v>5362.5</v>
      </c>
      <c r="L785" s="10">
        <f t="shared" si="256"/>
        <v>2681.25</v>
      </c>
      <c r="M785" s="11">
        <v>0.5</v>
      </c>
      <c r="O785" s="1"/>
      <c r="P785" s="16">
        <f>Table1[[#This Row],[Price per Unit]]+0.05</f>
        <v>0.70000000000000007</v>
      </c>
      <c r="Q785" s="1"/>
      <c r="R785" s="12"/>
    </row>
    <row r="786" spans="1:18" x14ac:dyDescent="0.3">
      <c r="B786" s="6" t="s">
        <v>16</v>
      </c>
      <c r="C786" s="6">
        <v>1185732</v>
      </c>
      <c r="D786" s="7">
        <v>44509</v>
      </c>
      <c r="E786" s="6" t="s">
        <v>46</v>
      </c>
      <c r="F786" s="6" t="s">
        <v>47</v>
      </c>
      <c r="G786" s="6" t="s">
        <v>48</v>
      </c>
      <c r="H786" s="6" t="s">
        <v>18</v>
      </c>
      <c r="I786" s="8">
        <v>0.60000000000000009</v>
      </c>
      <c r="J786" s="9">
        <v>9750</v>
      </c>
      <c r="K786" s="10">
        <f>I786*J786</f>
        <v>5850.0000000000009</v>
      </c>
      <c r="L786" s="10">
        <f>K786*M786</f>
        <v>2632.5000000000005</v>
      </c>
      <c r="M786" s="11">
        <v>0.45</v>
      </c>
      <c r="O786" s="1"/>
      <c r="P786" s="16">
        <f>Table1[[#This Row],[Price per Unit]]+0.05</f>
        <v>0.65000000000000013</v>
      </c>
      <c r="Q786" s="1"/>
      <c r="R786" s="12"/>
    </row>
    <row r="787" spans="1:18" x14ac:dyDescent="0.3">
      <c r="B787" s="6" t="s">
        <v>16</v>
      </c>
      <c r="C787" s="6">
        <v>1185732</v>
      </c>
      <c r="D787" s="7">
        <v>44509</v>
      </c>
      <c r="E787" s="6" t="s">
        <v>46</v>
      </c>
      <c r="F787" s="6" t="s">
        <v>47</v>
      </c>
      <c r="G787" s="6" t="s">
        <v>48</v>
      </c>
      <c r="H787" s="6" t="s">
        <v>19</v>
      </c>
      <c r="I787" s="8">
        <v>0.50000000000000011</v>
      </c>
      <c r="J787" s="9">
        <v>8000</v>
      </c>
      <c r="K787" s="10">
        <f>I787*J787</f>
        <v>4000.0000000000009</v>
      </c>
      <c r="L787" s="10">
        <f>K787*M787</f>
        <v>1400.0000000000002</v>
      </c>
      <c r="M787" s="11">
        <v>0.35</v>
      </c>
      <c r="O787" s="1"/>
      <c r="P787" s="16">
        <f>Table1[[#This Row],[Price per Unit]]+0.05</f>
        <v>0.55000000000000016</v>
      </c>
      <c r="Q787" s="1"/>
      <c r="R787" s="12"/>
    </row>
    <row r="788" spans="1:18" x14ac:dyDescent="0.3">
      <c r="B788" s="6" t="s">
        <v>16</v>
      </c>
      <c r="C788" s="6">
        <v>1185732</v>
      </c>
      <c r="D788" s="7">
        <v>44509</v>
      </c>
      <c r="E788" s="6" t="s">
        <v>46</v>
      </c>
      <c r="F788" s="6" t="s">
        <v>47</v>
      </c>
      <c r="G788" s="6" t="s">
        <v>48</v>
      </c>
      <c r="H788" s="6" t="s">
        <v>20</v>
      </c>
      <c r="I788" s="8">
        <v>0.50000000000000011</v>
      </c>
      <c r="J788" s="9">
        <v>7450</v>
      </c>
      <c r="K788" s="10">
        <f t="shared" ref="K788:K791" si="257">I788*J788</f>
        <v>3725.0000000000009</v>
      </c>
      <c r="L788" s="10">
        <f t="shared" ref="L788:L791" si="258">K788*M788</f>
        <v>931.25000000000023</v>
      </c>
      <c r="M788" s="11">
        <v>0.25</v>
      </c>
      <c r="O788" s="1"/>
      <c r="P788" s="16">
        <f>Table1[[#This Row],[Price per Unit]]+0.05</f>
        <v>0.55000000000000016</v>
      </c>
      <c r="Q788" s="1"/>
      <c r="R788" s="12"/>
    </row>
    <row r="789" spans="1:18" x14ac:dyDescent="0.3">
      <c r="B789" s="6" t="s">
        <v>16</v>
      </c>
      <c r="C789" s="6">
        <v>1185732</v>
      </c>
      <c r="D789" s="7">
        <v>44509</v>
      </c>
      <c r="E789" s="6" t="s">
        <v>46</v>
      </c>
      <c r="F789" s="6" t="s">
        <v>47</v>
      </c>
      <c r="G789" s="6" t="s">
        <v>48</v>
      </c>
      <c r="H789" s="6" t="s">
        <v>21</v>
      </c>
      <c r="I789" s="8">
        <v>0.50000000000000011</v>
      </c>
      <c r="J789" s="9">
        <v>7750</v>
      </c>
      <c r="K789" s="10">
        <f t="shared" si="257"/>
        <v>3875.0000000000009</v>
      </c>
      <c r="L789" s="10">
        <f t="shared" si="258"/>
        <v>1162.5000000000002</v>
      </c>
      <c r="M789" s="11">
        <v>0.3</v>
      </c>
      <c r="O789" s="1"/>
      <c r="P789" s="16">
        <f>Table1[[#This Row],[Price per Unit]]+0.05</f>
        <v>0.55000000000000016</v>
      </c>
      <c r="Q789" s="1"/>
      <c r="R789" s="12"/>
    </row>
    <row r="790" spans="1:18" x14ac:dyDescent="0.3">
      <c r="B790" s="6" t="s">
        <v>16</v>
      </c>
      <c r="C790" s="6">
        <v>1185732</v>
      </c>
      <c r="D790" s="7">
        <v>44509</v>
      </c>
      <c r="E790" s="6" t="s">
        <v>46</v>
      </c>
      <c r="F790" s="6" t="s">
        <v>47</v>
      </c>
      <c r="G790" s="6" t="s">
        <v>48</v>
      </c>
      <c r="H790" s="6" t="s">
        <v>22</v>
      </c>
      <c r="I790" s="8">
        <v>0.65</v>
      </c>
      <c r="J790" s="9">
        <v>7500</v>
      </c>
      <c r="K790" s="10">
        <f t="shared" si="257"/>
        <v>4875</v>
      </c>
      <c r="L790" s="10">
        <f t="shared" si="258"/>
        <v>1706.25</v>
      </c>
      <c r="M790" s="11">
        <v>0.35</v>
      </c>
      <c r="O790" s="1"/>
      <c r="P790" s="16">
        <f>Table1[[#This Row],[Price per Unit]]+0.05</f>
        <v>0.70000000000000007</v>
      </c>
      <c r="Q790" s="1"/>
      <c r="R790" s="12"/>
    </row>
    <row r="791" spans="1:18" x14ac:dyDescent="0.3">
      <c r="B791" s="6" t="s">
        <v>16</v>
      </c>
      <c r="C791" s="6">
        <v>1185732</v>
      </c>
      <c r="D791" s="7">
        <v>44509</v>
      </c>
      <c r="E791" s="6" t="s">
        <v>46</v>
      </c>
      <c r="F791" s="6" t="s">
        <v>47</v>
      </c>
      <c r="G791" s="6" t="s">
        <v>48</v>
      </c>
      <c r="H791" s="6" t="s">
        <v>23</v>
      </c>
      <c r="I791" s="8">
        <v>0.7</v>
      </c>
      <c r="J791" s="9">
        <v>8500</v>
      </c>
      <c r="K791" s="10">
        <f t="shared" si="257"/>
        <v>5950</v>
      </c>
      <c r="L791" s="10">
        <f t="shared" si="258"/>
        <v>2975</v>
      </c>
      <c r="M791" s="11">
        <v>0.5</v>
      </c>
      <c r="O791" s="1"/>
      <c r="P791" s="16">
        <f>Table1[[#This Row],[Price per Unit]]+0.05</f>
        <v>0.75</v>
      </c>
      <c r="Q791" s="1"/>
      <c r="R791" s="12"/>
    </row>
    <row r="792" spans="1:18" x14ac:dyDescent="0.3">
      <c r="B792" s="6" t="s">
        <v>16</v>
      </c>
      <c r="C792" s="6">
        <v>1185732</v>
      </c>
      <c r="D792" s="7">
        <v>44538</v>
      </c>
      <c r="E792" s="6" t="s">
        <v>46</v>
      </c>
      <c r="F792" s="6" t="s">
        <v>47</v>
      </c>
      <c r="G792" s="6" t="s">
        <v>48</v>
      </c>
      <c r="H792" s="6" t="s">
        <v>18</v>
      </c>
      <c r="I792" s="8">
        <v>0.65</v>
      </c>
      <c r="J792" s="9">
        <v>10750</v>
      </c>
      <c r="K792" s="10">
        <f>I792*J792</f>
        <v>6987.5</v>
      </c>
      <c r="L792" s="10">
        <f>K792*M792</f>
        <v>3144.375</v>
      </c>
      <c r="M792" s="11">
        <v>0.45</v>
      </c>
      <c r="O792" s="1"/>
      <c r="P792" s="16">
        <f>Table1[[#This Row],[Price per Unit]]+0.05</f>
        <v>0.70000000000000007</v>
      </c>
      <c r="Q792" s="1"/>
      <c r="R792" s="12"/>
    </row>
    <row r="793" spans="1:18" x14ac:dyDescent="0.3">
      <c r="B793" s="6" t="s">
        <v>16</v>
      </c>
      <c r="C793" s="6">
        <v>1185732</v>
      </c>
      <c r="D793" s="7">
        <v>44538</v>
      </c>
      <c r="E793" s="6" t="s">
        <v>46</v>
      </c>
      <c r="F793" s="6" t="s">
        <v>47</v>
      </c>
      <c r="G793" s="6" t="s">
        <v>48</v>
      </c>
      <c r="H793" s="6" t="s">
        <v>19</v>
      </c>
      <c r="I793" s="8">
        <v>0.55000000000000004</v>
      </c>
      <c r="J793" s="9">
        <v>8750</v>
      </c>
      <c r="K793" s="10">
        <f>I793*J793</f>
        <v>4812.5</v>
      </c>
      <c r="L793" s="10">
        <f>K793*M793</f>
        <v>1684.375</v>
      </c>
      <c r="M793" s="11">
        <v>0.35</v>
      </c>
      <c r="O793" s="1"/>
      <c r="P793" s="16">
        <f>Table1[[#This Row],[Price per Unit]]+0.05</f>
        <v>0.60000000000000009</v>
      </c>
      <c r="Q793" s="1"/>
      <c r="R793" s="12"/>
    </row>
    <row r="794" spans="1:18" x14ac:dyDescent="0.3">
      <c r="B794" s="6" t="s">
        <v>16</v>
      </c>
      <c r="C794" s="6">
        <v>1185732</v>
      </c>
      <c r="D794" s="7">
        <v>44538</v>
      </c>
      <c r="E794" s="6" t="s">
        <v>46</v>
      </c>
      <c r="F794" s="6" t="s">
        <v>47</v>
      </c>
      <c r="G794" s="6" t="s">
        <v>48</v>
      </c>
      <c r="H794" s="6" t="s">
        <v>20</v>
      </c>
      <c r="I794" s="8">
        <v>0.55000000000000004</v>
      </c>
      <c r="J794" s="9">
        <v>8250</v>
      </c>
      <c r="K794" s="10">
        <f t="shared" ref="K794:K797" si="259">I794*J794</f>
        <v>4537.5</v>
      </c>
      <c r="L794" s="10">
        <f t="shared" ref="L794:L797" si="260">K794*M794</f>
        <v>1134.375</v>
      </c>
      <c r="M794" s="11">
        <v>0.25</v>
      </c>
      <c r="O794" s="1"/>
      <c r="P794" s="16">
        <f>Table1[[#This Row],[Price per Unit]]+0.05</f>
        <v>0.60000000000000009</v>
      </c>
      <c r="Q794" s="1"/>
      <c r="R794" s="12"/>
    </row>
    <row r="795" spans="1:18" x14ac:dyDescent="0.3">
      <c r="B795" s="6" t="s">
        <v>16</v>
      </c>
      <c r="C795" s="6">
        <v>1185732</v>
      </c>
      <c r="D795" s="7">
        <v>44538</v>
      </c>
      <c r="E795" s="6" t="s">
        <v>46</v>
      </c>
      <c r="F795" s="6" t="s">
        <v>47</v>
      </c>
      <c r="G795" s="6" t="s">
        <v>48</v>
      </c>
      <c r="H795" s="6" t="s">
        <v>21</v>
      </c>
      <c r="I795" s="8">
        <v>0.55000000000000004</v>
      </c>
      <c r="J795" s="9">
        <v>7750</v>
      </c>
      <c r="K795" s="10">
        <f t="shared" si="259"/>
        <v>4262.5</v>
      </c>
      <c r="L795" s="10">
        <f t="shared" si="260"/>
        <v>1278.75</v>
      </c>
      <c r="M795" s="11">
        <v>0.3</v>
      </c>
      <c r="O795" s="1"/>
      <c r="P795" s="16">
        <f>Table1[[#This Row],[Price per Unit]]+0.05</f>
        <v>0.60000000000000009</v>
      </c>
      <c r="Q795" s="1"/>
      <c r="R795" s="12"/>
    </row>
    <row r="796" spans="1:18" x14ac:dyDescent="0.3">
      <c r="B796" s="6" t="s">
        <v>16</v>
      </c>
      <c r="C796" s="6">
        <v>1185732</v>
      </c>
      <c r="D796" s="7">
        <v>44538</v>
      </c>
      <c r="E796" s="6" t="s">
        <v>46</v>
      </c>
      <c r="F796" s="6" t="s">
        <v>47</v>
      </c>
      <c r="G796" s="6" t="s">
        <v>48</v>
      </c>
      <c r="H796" s="6" t="s">
        <v>22</v>
      </c>
      <c r="I796" s="8">
        <v>0.65</v>
      </c>
      <c r="J796" s="9">
        <v>7750</v>
      </c>
      <c r="K796" s="10">
        <f t="shared" si="259"/>
        <v>5037.5</v>
      </c>
      <c r="L796" s="10">
        <f t="shared" si="260"/>
        <v>1763.125</v>
      </c>
      <c r="M796" s="11">
        <v>0.35</v>
      </c>
      <c r="O796" s="1"/>
      <c r="P796" s="16">
        <f>Table1[[#This Row],[Price per Unit]]+0.05</f>
        <v>0.70000000000000007</v>
      </c>
      <c r="Q796" s="1"/>
      <c r="R796" s="12"/>
    </row>
    <row r="797" spans="1:18" x14ac:dyDescent="0.3">
      <c r="B797" s="6" t="s">
        <v>16</v>
      </c>
      <c r="C797" s="6">
        <v>1185732</v>
      </c>
      <c r="D797" s="7">
        <v>44538</v>
      </c>
      <c r="E797" s="6" t="s">
        <v>46</v>
      </c>
      <c r="F797" s="6" t="s">
        <v>47</v>
      </c>
      <c r="G797" s="6" t="s">
        <v>48</v>
      </c>
      <c r="H797" s="6" t="s">
        <v>23</v>
      </c>
      <c r="I797" s="8">
        <v>0.7</v>
      </c>
      <c r="J797" s="9">
        <v>8750</v>
      </c>
      <c r="K797" s="10">
        <f t="shared" si="259"/>
        <v>6125</v>
      </c>
      <c r="L797" s="10">
        <f t="shared" si="260"/>
        <v>3062.5</v>
      </c>
      <c r="M797" s="11">
        <v>0.5</v>
      </c>
      <c r="O797" s="1"/>
      <c r="P797" s="16">
        <f>Table1[[#This Row],[Price per Unit]]+0.05</f>
        <v>0.75</v>
      </c>
      <c r="Q797" s="1"/>
      <c r="R797" s="12"/>
    </row>
    <row r="798" spans="1:18" x14ac:dyDescent="0.3">
      <c r="A798" t="s">
        <v>39</v>
      </c>
      <c r="B798" s="6" t="s">
        <v>16</v>
      </c>
      <c r="C798" s="6">
        <v>1185732</v>
      </c>
      <c r="D798" s="7">
        <v>44209</v>
      </c>
      <c r="E798" s="6" t="s">
        <v>2</v>
      </c>
      <c r="F798" s="6" t="s">
        <v>49</v>
      </c>
      <c r="G798" s="6" t="s">
        <v>50</v>
      </c>
      <c r="H798" s="6" t="s">
        <v>18</v>
      </c>
      <c r="I798" s="8">
        <v>0.35</v>
      </c>
      <c r="J798" s="9">
        <v>4500</v>
      </c>
      <c r="K798" s="10">
        <f>I798*J798</f>
        <v>1575</v>
      </c>
      <c r="L798" s="10">
        <f>K798*M798</f>
        <v>551.25</v>
      </c>
      <c r="M798" s="11">
        <v>0.35000000000000003</v>
      </c>
      <c r="O798" s="15"/>
      <c r="P798" s="16"/>
      <c r="Q798" s="1"/>
      <c r="R798" s="12"/>
    </row>
    <row r="799" spans="1:18" x14ac:dyDescent="0.3">
      <c r="B799" s="6" t="s">
        <v>16</v>
      </c>
      <c r="C799" s="6">
        <v>1185732</v>
      </c>
      <c r="D799" s="7">
        <v>44209</v>
      </c>
      <c r="E799" s="6" t="s">
        <v>2</v>
      </c>
      <c r="F799" s="6" t="s">
        <v>49</v>
      </c>
      <c r="G799" s="6" t="s">
        <v>50</v>
      </c>
      <c r="H799" s="6" t="s">
        <v>19</v>
      </c>
      <c r="I799" s="8">
        <v>0.35</v>
      </c>
      <c r="J799" s="9">
        <v>2500</v>
      </c>
      <c r="K799" s="10">
        <f>I799*J799</f>
        <v>875</v>
      </c>
      <c r="L799" s="10">
        <f>K799*M799</f>
        <v>262.5</v>
      </c>
      <c r="M799" s="11">
        <v>0.3</v>
      </c>
      <c r="O799" s="15"/>
      <c r="P799" s="16"/>
      <c r="Q799" s="1"/>
      <c r="R799" s="12"/>
    </row>
    <row r="800" spans="1:18" x14ac:dyDescent="0.3">
      <c r="B800" s="6" t="s">
        <v>16</v>
      </c>
      <c r="C800" s="6">
        <v>1185732</v>
      </c>
      <c r="D800" s="7">
        <v>44209</v>
      </c>
      <c r="E800" s="6" t="s">
        <v>2</v>
      </c>
      <c r="F800" s="6" t="s">
        <v>49</v>
      </c>
      <c r="G800" s="6" t="s">
        <v>50</v>
      </c>
      <c r="H800" s="6" t="s">
        <v>20</v>
      </c>
      <c r="I800" s="8">
        <v>0.25</v>
      </c>
      <c r="J800" s="9">
        <v>2500</v>
      </c>
      <c r="K800" s="10">
        <f t="shared" ref="K800:K803" si="261">I800*J800</f>
        <v>625</v>
      </c>
      <c r="L800" s="10">
        <f t="shared" ref="L800:L803" si="262">K800*M800</f>
        <v>187.5</v>
      </c>
      <c r="M800" s="11">
        <v>0.3</v>
      </c>
      <c r="O800" s="15"/>
      <c r="P800" s="16"/>
      <c r="Q800" s="1"/>
      <c r="R800" s="12"/>
    </row>
    <row r="801" spans="2:18" x14ac:dyDescent="0.3">
      <c r="B801" s="6" t="s">
        <v>16</v>
      </c>
      <c r="C801" s="6">
        <v>1185732</v>
      </c>
      <c r="D801" s="7">
        <v>44209</v>
      </c>
      <c r="E801" s="6" t="s">
        <v>2</v>
      </c>
      <c r="F801" s="6" t="s">
        <v>49</v>
      </c>
      <c r="G801" s="6" t="s">
        <v>50</v>
      </c>
      <c r="H801" s="6" t="s">
        <v>21</v>
      </c>
      <c r="I801" s="8">
        <v>0.30000000000000004</v>
      </c>
      <c r="J801" s="9">
        <v>1000</v>
      </c>
      <c r="K801" s="10">
        <f t="shared" si="261"/>
        <v>300.00000000000006</v>
      </c>
      <c r="L801" s="10">
        <f t="shared" si="262"/>
        <v>105.00000000000003</v>
      </c>
      <c r="M801" s="11">
        <v>0.35000000000000003</v>
      </c>
      <c r="O801" s="15"/>
      <c r="P801" s="16"/>
      <c r="Q801" s="1"/>
      <c r="R801" s="12"/>
    </row>
    <row r="802" spans="2:18" x14ac:dyDescent="0.3">
      <c r="B802" s="6" t="s">
        <v>16</v>
      </c>
      <c r="C802" s="6">
        <v>1185732</v>
      </c>
      <c r="D802" s="7">
        <v>44209</v>
      </c>
      <c r="E802" s="6" t="s">
        <v>2</v>
      </c>
      <c r="F802" s="6" t="s">
        <v>49</v>
      </c>
      <c r="G802" s="6" t="s">
        <v>50</v>
      </c>
      <c r="H802" s="6" t="s">
        <v>22</v>
      </c>
      <c r="I802" s="8">
        <v>0.44999999999999996</v>
      </c>
      <c r="J802" s="9">
        <v>1500</v>
      </c>
      <c r="K802" s="10">
        <f t="shared" si="261"/>
        <v>674.99999999999989</v>
      </c>
      <c r="L802" s="10">
        <f t="shared" si="262"/>
        <v>202.49999999999997</v>
      </c>
      <c r="M802" s="11">
        <v>0.3</v>
      </c>
      <c r="O802" s="15"/>
      <c r="P802" s="16"/>
      <c r="Q802" s="1"/>
      <c r="R802" s="12"/>
    </row>
    <row r="803" spans="2:18" x14ac:dyDescent="0.3">
      <c r="B803" s="6" t="s">
        <v>16</v>
      </c>
      <c r="C803" s="6">
        <v>1185732</v>
      </c>
      <c r="D803" s="7">
        <v>44209</v>
      </c>
      <c r="E803" s="6" t="s">
        <v>2</v>
      </c>
      <c r="F803" s="6" t="s">
        <v>49</v>
      </c>
      <c r="G803" s="6" t="s">
        <v>50</v>
      </c>
      <c r="H803" s="6" t="s">
        <v>23</v>
      </c>
      <c r="I803" s="8">
        <v>0.35</v>
      </c>
      <c r="J803" s="9">
        <v>2500</v>
      </c>
      <c r="K803" s="10">
        <f t="shared" si="261"/>
        <v>875</v>
      </c>
      <c r="L803" s="10">
        <f t="shared" si="262"/>
        <v>393.75</v>
      </c>
      <c r="M803" s="11">
        <v>0.45</v>
      </c>
      <c r="O803" s="15"/>
      <c r="P803" s="16"/>
      <c r="Q803" s="1"/>
      <c r="R803" s="12"/>
    </row>
    <row r="804" spans="2:18" x14ac:dyDescent="0.3">
      <c r="B804" s="6" t="s">
        <v>16</v>
      </c>
      <c r="C804" s="6">
        <v>1185732</v>
      </c>
      <c r="D804" s="7">
        <v>44240</v>
      </c>
      <c r="E804" s="6" t="s">
        <v>2</v>
      </c>
      <c r="F804" s="6" t="s">
        <v>49</v>
      </c>
      <c r="G804" s="6" t="s">
        <v>50</v>
      </c>
      <c r="H804" s="6" t="s">
        <v>18</v>
      </c>
      <c r="I804" s="8">
        <v>0.35</v>
      </c>
      <c r="J804" s="9">
        <v>5000</v>
      </c>
      <c r="K804" s="10">
        <f>I804*J804</f>
        <v>1750</v>
      </c>
      <c r="L804" s="10">
        <f>K804*M804</f>
        <v>612.50000000000011</v>
      </c>
      <c r="M804" s="11">
        <v>0.35000000000000003</v>
      </c>
      <c r="O804" s="15"/>
      <c r="P804" s="16"/>
      <c r="Q804" s="1"/>
      <c r="R804" s="12"/>
    </row>
    <row r="805" spans="2:18" x14ac:dyDescent="0.3">
      <c r="B805" s="6" t="s">
        <v>16</v>
      </c>
      <c r="C805" s="6">
        <v>1185732</v>
      </c>
      <c r="D805" s="7">
        <v>44240</v>
      </c>
      <c r="E805" s="6" t="s">
        <v>2</v>
      </c>
      <c r="F805" s="6" t="s">
        <v>49</v>
      </c>
      <c r="G805" s="6" t="s">
        <v>50</v>
      </c>
      <c r="H805" s="6" t="s">
        <v>19</v>
      </c>
      <c r="I805" s="8">
        <v>0.35</v>
      </c>
      <c r="J805" s="9">
        <v>1500</v>
      </c>
      <c r="K805" s="10">
        <f>I805*J805</f>
        <v>525</v>
      </c>
      <c r="L805" s="10">
        <f>K805*M805</f>
        <v>157.5</v>
      </c>
      <c r="M805" s="11">
        <v>0.3</v>
      </c>
      <c r="O805" s="15"/>
      <c r="P805" s="16"/>
      <c r="Q805" s="1"/>
      <c r="R805" s="12"/>
    </row>
    <row r="806" spans="2:18" x14ac:dyDescent="0.3">
      <c r="B806" s="6" t="s">
        <v>16</v>
      </c>
      <c r="C806" s="6">
        <v>1185732</v>
      </c>
      <c r="D806" s="7">
        <v>44240</v>
      </c>
      <c r="E806" s="6" t="s">
        <v>2</v>
      </c>
      <c r="F806" s="6" t="s">
        <v>49</v>
      </c>
      <c r="G806" s="6" t="s">
        <v>50</v>
      </c>
      <c r="H806" s="6" t="s">
        <v>20</v>
      </c>
      <c r="I806" s="8">
        <v>0.25</v>
      </c>
      <c r="J806" s="9">
        <v>2000</v>
      </c>
      <c r="K806" s="10">
        <f t="shared" ref="K806:K809" si="263">I806*J806</f>
        <v>500</v>
      </c>
      <c r="L806" s="10">
        <f t="shared" ref="L806:L809" si="264">K806*M806</f>
        <v>150</v>
      </c>
      <c r="M806" s="11">
        <v>0.3</v>
      </c>
      <c r="O806" s="15"/>
      <c r="P806" s="16"/>
      <c r="Q806" s="1"/>
      <c r="R806" s="12"/>
    </row>
    <row r="807" spans="2:18" x14ac:dyDescent="0.3">
      <c r="B807" s="6" t="s">
        <v>16</v>
      </c>
      <c r="C807" s="6">
        <v>1185732</v>
      </c>
      <c r="D807" s="7">
        <v>44240</v>
      </c>
      <c r="E807" s="6" t="s">
        <v>2</v>
      </c>
      <c r="F807" s="6" t="s">
        <v>49</v>
      </c>
      <c r="G807" s="6" t="s">
        <v>50</v>
      </c>
      <c r="H807" s="6" t="s">
        <v>21</v>
      </c>
      <c r="I807" s="8">
        <v>0.30000000000000004</v>
      </c>
      <c r="J807" s="9">
        <v>750</v>
      </c>
      <c r="K807" s="10">
        <f t="shared" si="263"/>
        <v>225.00000000000003</v>
      </c>
      <c r="L807" s="10">
        <f t="shared" si="264"/>
        <v>78.750000000000014</v>
      </c>
      <c r="M807" s="11">
        <v>0.35000000000000003</v>
      </c>
      <c r="O807" s="15"/>
      <c r="P807" s="16"/>
      <c r="Q807" s="1"/>
      <c r="R807" s="12"/>
    </row>
    <row r="808" spans="2:18" x14ac:dyDescent="0.3">
      <c r="B808" s="6" t="s">
        <v>16</v>
      </c>
      <c r="C808" s="6">
        <v>1185732</v>
      </c>
      <c r="D808" s="7">
        <v>44240</v>
      </c>
      <c r="E808" s="6" t="s">
        <v>2</v>
      </c>
      <c r="F808" s="6" t="s">
        <v>49</v>
      </c>
      <c r="G808" s="6" t="s">
        <v>50</v>
      </c>
      <c r="H808" s="6" t="s">
        <v>22</v>
      </c>
      <c r="I808" s="8">
        <v>0.44999999999999996</v>
      </c>
      <c r="J808" s="9">
        <v>1500</v>
      </c>
      <c r="K808" s="10">
        <f t="shared" si="263"/>
        <v>674.99999999999989</v>
      </c>
      <c r="L808" s="10">
        <f t="shared" si="264"/>
        <v>202.49999999999997</v>
      </c>
      <c r="M808" s="11">
        <v>0.3</v>
      </c>
      <c r="O808" s="15"/>
      <c r="P808" s="16"/>
      <c r="Q808" s="1"/>
      <c r="R808" s="12"/>
    </row>
    <row r="809" spans="2:18" x14ac:dyDescent="0.3">
      <c r="B809" s="6" t="s">
        <v>16</v>
      </c>
      <c r="C809" s="6">
        <v>1185732</v>
      </c>
      <c r="D809" s="7">
        <v>44240</v>
      </c>
      <c r="E809" s="6" t="s">
        <v>2</v>
      </c>
      <c r="F809" s="6" t="s">
        <v>49</v>
      </c>
      <c r="G809" s="6" t="s">
        <v>50</v>
      </c>
      <c r="H809" s="6" t="s">
        <v>23</v>
      </c>
      <c r="I809" s="8">
        <v>0.35</v>
      </c>
      <c r="J809" s="9">
        <v>2250</v>
      </c>
      <c r="K809" s="10">
        <f t="shared" si="263"/>
        <v>787.5</v>
      </c>
      <c r="L809" s="10">
        <f t="shared" si="264"/>
        <v>354.375</v>
      </c>
      <c r="M809" s="11">
        <v>0.45</v>
      </c>
      <c r="O809" s="15"/>
      <c r="P809" s="16"/>
      <c r="Q809" s="1"/>
      <c r="R809" s="12"/>
    </row>
    <row r="810" spans="2:18" x14ac:dyDescent="0.3">
      <c r="B810" s="6" t="s">
        <v>16</v>
      </c>
      <c r="C810" s="6">
        <v>1185732</v>
      </c>
      <c r="D810" s="7">
        <v>44267</v>
      </c>
      <c r="E810" s="6" t="s">
        <v>2</v>
      </c>
      <c r="F810" s="6" t="s">
        <v>49</v>
      </c>
      <c r="G810" s="6" t="s">
        <v>50</v>
      </c>
      <c r="H810" s="6" t="s">
        <v>18</v>
      </c>
      <c r="I810" s="8">
        <v>0.4</v>
      </c>
      <c r="J810" s="9">
        <v>4450</v>
      </c>
      <c r="K810" s="10">
        <f>I810*J810</f>
        <v>1780</v>
      </c>
      <c r="L810" s="10">
        <f>K810*M810</f>
        <v>623.00000000000011</v>
      </c>
      <c r="M810" s="11">
        <v>0.35000000000000003</v>
      </c>
      <c r="O810" s="15"/>
      <c r="P810" s="16"/>
      <c r="Q810" s="1"/>
      <c r="R810" s="12"/>
    </row>
    <row r="811" spans="2:18" x14ac:dyDescent="0.3">
      <c r="B811" s="6" t="s">
        <v>16</v>
      </c>
      <c r="C811" s="6">
        <v>1185732</v>
      </c>
      <c r="D811" s="7">
        <v>44267</v>
      </c>
      <c r="E811" s="6" t="s">
        <v>2</v>
      </c>
      <c r="F811" s="6" t="s">
        <v>49</v>
      </c>
      <c r="G811" s="6" t="s">
        <v>50</v>
      </c>
      <c r="H811" s="6" t="s">
        <v>19</v>
      </c>
      <c r="I811" s="8">
        <v>0.4</v>
      </c>
      <c r="J811" s="9">
        <v>1250</v>
      </c>
      <c r="K811" s="10">
        <f>I811*J811</f>
        <v>500</v>
      </c>
      <c r="L811" s="10">
        <f>K811*M811</f>
        <v>150</v>
      </c>
      <c r="M811" s="11">
        <v>0.3</v>
      </c>
      <c r="O811" s="15"/>
      <c r="P811" s="16"/>
      <c r="Q811" s="1"/>
      <c r="R811" s="12"/>
    </row>
    <row r="812" spans="2:18" x14ac:dyDescent="0.3">
      <c r="B812" s="6" t="s">
        <v>16</v>
      </c>
      <c r="C812" s="6">
        <v>1185732</v>
      </c>
      <c r="D812" s="7">
        <v>44267</v>
      </c>
      <c r="E812" s="6" t="s">
        <v>2</v>
      </c>
      <c r="F812" s="6" t="s">
        <v>49</v>
      </c>
      <c r="G812" s="6" t="s">
        <v>50</v>
      </c>
      <c r="H812" s="6" t="s">
        <v>20</v>
      </c>
      <c r="I812" s="8">
        <v>0.30000000000000004</v>
      </c>
      <c r="J812" s="9">
        <v>1750</v>
      </c>
      <c r="K812" s="10">
        <f t="shared" ref="K812:K815" si="265">I812*J812</f>
        <v>525.00000000000011</v>
      </c>
      <c r="L812" s="10">
        <f t="shared" ref="L812:L815" si="266">K812*M812</f>
        <v>157.50000000000003</v>
      </c>
      <c r="M812" s="11">
        <v>0.3</v>
      </c>
      <c r="O812" s="15"/>
      <c r="P812" s="16"/>
      <c r="Q812" s="1"/>
      <c r="R812" s="12"/>
    </row>
    <row r="813" spans="2:18" x14ac:dyDescent="0.3">
      <c r="B813" s="6" t="s">
        <v>16</v>
      </c>
      <c r="C813" s="6">
        <v>1185732</v>
      </c>
      <c r="D813" s="7">
        <v>44267</v>
      </c>
      <c r="E813" s="6" t="s">
        <v>2</v>
      </c>
      <c r="F813" s="6" t="s">
        <v>49</v>
      </c>
      <c r="G813" s="6" t="s">
        <v>50</v>
      </c>
      <c r="H813" s="6" t="s">
        <v>21</v>
      </c>
      <c r="I813" s="8">
        <v>0.35</v>
      </c>
      <c r="J813" s="9">
        <v>250</v>
      </c>
      <c r="K813" s="10">
        <f t="shared" si="265"/>
        <v>87.5</v>
      </c>
      <c r="L813" s="10">
        <f t="shared" si="266"/>
        <v>30.625000000000004</v>
      </c>
      <c r="M813" s="11">
        <v>0.35000000000000003</v>
      </c>
      <c r="O813" s="15"/>
      <c r="P813" s="16"/>
      <c r="Q813" s="1"/>
      <c r="R813" s="12"/>
    </row>
    <row r="814" spans="2:18" x14ac:dyDescent="0.3">
      <c r="B814" s="6" t="s">
        <v>16</v>
      </c>
      <c r="C814" s="6">
        <v>1185732</v>
      </c>
      <c r="D814" s="7">
        <v>44267</v>
      </c>
      <c r="E814" s="6" t="s">
        <v>2</v>
      </c>
      <c r="F814" s="6" t="s">
        <v>49</v>
      </c>
      <c r="G814" s="6" t="s">
        <v>50</v>
      </c>
      <c r="H814" s="6" t="s">
        <v>22</v>
      </c>
      <c r="I814" s="8">
        <v>0.5</v>
      </c>
      <c r="J814" s="9">
        <v>750</v>
      </c>
      <c r="K814" s="10">
        <f t="shared" si="265"/>
        <v>375</v>
      </c>
      <c r="L814" s="10">
        <f t="shared" si="266"/>
        <v>112.5</v>
      </c>
      <c r="M814" s="11">
        <v>0.3</v>
      </c>
      <c r="O814" s="15"/>
      <c r="P814" s="16"/>
      <c r="Q814" s="1"/>
      <c r="R814" s="12"/>
    </row>
    <row r="815" spans="2:18" x14ac:dyDescent="0.3">
      <c r="B815" s="6" t="s">
        <v>16</v>
      </c>
      <c r="C815" s="6">
        <v>1185732</v>
      </c>
      <c r="D815" s="7">
        <v>44267</v>
      </c>
      <c r="E815" s="6" t="s">
        <v>2</v>
      </c>
      <c r="F815" s="6" t="s">
        <v>49</v>
      </c>
      <c r="G815" s="6" t="s">
        <v>50</v>
      </c>
      <c r="H815" s="6" t="s">
        <v>23</v>
      </c>
      <c r="I815" s="8">
        <v>0.4</v>
      </c>
      <c r="J815" s="9">
        <v>1750</v>
      </c>
      <c r="K815" s="10">
        <f t="shared" si="265"/>
        <v>700</v>
      </c>
      <c r="L815" s="10">
        <f t="shared" si="266"/>
        <v>315</v>
      </c>
      <c r="M815" s="11">
        <v>0.45</v>
      </c>
      <c r="O815" s="15"/>
      <c r="P815" s="16"/>
      <c r="Q815" s="1"/>
      <c r="R815" s="12"/>
    </row>
    <row r="816" spans="2:18" x14ac:dyDescent="0.3">
      <c r="B816" s="6" t="s">
        <v>16</v>
      </c>
      <c r="C816" s="6">
        <v>1185732</v>
      </c>
      <c r="D816" s="7">
        <v>44299</v>
      </c>
      <c r="E816" s="6" t="s">
        <v>2</v>
      </c>
      <c r="F816" s="6" t="s">
        <v>49</v>
      </c>
      <c r="G816" s="6" t="s">
        <v>50</v>
      </c>
      <c r="H816" s="6" t="s">
        <v>18</v>
      </c>
      <c r="I816" s="8">
        <v>0.4</v>
      </c>
      <c r="J816" s="9">
        <v>4000</v>
      </c>
      <c r="K816" s="10">
        <f>I816*J816</f>
        <v>1600</v>
      </c>
      <c r="L816" s="10">
        <f>K816*M816</f>
        <v>560</v>
      </c>
      <c r="M816" s="11">
        <v>0.35000000000000003</v>
      </c>
      <c r="O816" s="15"/>
      <c r="P816" s="16"/>
      <c r="Q816" s="1"/>
      <c r="R816" s="12"/>
    </row>
    <row r="817" spans="2:18" x14ac:dyDescent="0.3">
      <c r="B817" s="6" t="s">
        <v>16</v>
      </c>
      <c r="C817" s="6">
        <v>1185732</v>
      </c>
      <c r="D817" s="7">
        <v>44299</v>
      </c>
      <c r="E817" s="6" t="s">
        <v>2</v>
      </c>
      <c r="F817" s="6" t="s">
        <v>49</v>
      </c>
      <c r="G817" s="6" t="s">
        <v>50</v>
      </c>
      <c r="H817" s="6" t="s">
        <v>19</v>
      </c>
      <c r="I817" s="8">
        <v>0.4</v>
      </c>
      <c r="J817" s="9">
        <v>1000</v>
      </c>
      <c r="K817" s="10">
        <f>I817*J817</f>
        <v>400</v>
      </c>
      <c r="L817" s="10">
        <f>K817*M817</f>
        <v>120</v>
      </c>
      <c r="M817" s="11">
        <v>0.3</v>
      </c>
      <c r="O817" s="15"/>
      <c r="P817" s="16"/>
      <c r="Q817" s="1"/>
      <c r="R817" s="12"/>
    </row>
    <row r="818" spans="2:18" x14ac:dyDescent="0.3">
      <c r="B818" s="6" t="s">
        <v>16</v>
      </c>
      <c r="C818" s="6">
        <v>1185732</v>
      </c>
      <c r="D818" s="7">
        <v>44299</v>
      </c>
      <c r="E818" s="6" t="s">
        <v>2</v>
      </c>
      <c r="F818" s="6" t="s">
        <v>49</v>
      </c>
      <c r="G818" s="6" t="s">
        <v>50</v>
      </c>
      <c r="H818" s="6" t="s">
        <v>20</v>
      </c>
      <c r="I818" s="8">
        <v>0.30000000000000004</v>
      </c>
      <c r="J818" s="9">
        <v>1000</v>
      </c>
      <c r="K818" s="10">
        <f t="shared" ref="K818:K821" si="267">I818*J818</f>
        <v>300.00000000000006</v>
      </c>
      <c r="L818" s="10">
        <f t="shared" ref="L818:L821" si="268">K818*M818</f>
        <v>90.000000000000014</v>
      </c>
      <c r="M818" s="11">
        <v>0.3</v>
      </c>
      <c r="O818" s="15"/>
      <c r="P818" s="16"/>
      <c r="Q818" s="1"/>
      <c r="R818" s="12"/>
    </row>
    <row r="819" spans="2:18" x14ac:dyDescent="0.3">
      <c r="B819" s="6" t="s">
        <v>16</v>
      </c>
      <c r="C819" s="6">
        <v>1185732</v>
      </c>
      <c r="D819" s="7">
        <v>44299</v>
      </c>
      <c r="E819" s="6" t="s">
        <v>2</v>
      </c>
      <c r="F819" s="6" t="s">
        <v>49</v>
      </c>
      <c r="G819" s="6" t="s">
        <v>50</v>
      </c>
      <c r="H819" s="6" t="s">
        <v>21</v>
      </c>
      <c r="I819" s="8">
        <v>0.35</v>
      </c>
      <c r="J819" s="9">
        <v>250</v>
      </c>
      <c r="K819" s="10">
        <f t="shared" si="267"/>
        <v>87.5</v>
      </c>
      <c r="L819" s="10">
        <f t="shared" si="268"/>
        <v>30.625000000000004</v>
      </c>
      <c r="M819" s="11">
        <v>0.35000000000000003</v>
      </c>
      <c r="O819" s="15"/>
      <c r="P819" s="16"/>
      <c r="Q819" s="1"/>
      <c r="R819" s="12"/>
    </row>
    <row r="820" spans="2:18" x14ac:dyDescent="0.3">
      <c r="B820" s="6" t="s">
        <v>16</v>
      </c>
      <c r="C820" s="6">
        <v>1185732</v>
      </c>
      <c r="D820" s="7">
        <v>44299</v>
      </c>
      <c r="E820" s="6" t="s">
        <v>2</v>
      </c>
      <c r="F820" s="6" t="s">
        <v>49</v>
      </c>
      <c r="G820" s="6" t="s">
        <v>50</v>
      </c>
      <c r="H820" s="6" t="s">
        <v>22</v>
      </c>
      <c r="I820" s="8">
        <v>0.5</v>
      </c>
      <c r="J820" s="9">
        <v>500</v>
      </c>
      <c r="K820" s="10">
        <f t="shared" si="267"/>
        <v>250</v>
      </c>
      <c r="L820" s="10">
        <f t="shared" si="268"/>
        <v>75</v>
      </c>
      <c r="M820" s="11">
        <v>0.3</v>
      </c>
      <c r="O820" s="15"/>
      <c r="P820" s="16"/>
      <c r="Q820" s="1"/>
      <c r="R820" s="12"/>
    </row>
    <row r="821" spans="2:18" x14ac:dyDescent="0.3">
      <c r="B821" s="6" t="s">
        <v>16</v>
      </c>
      <c r="C821" s="6">
        <v>1185732</v>
      </c>
      <c r="D821" s="7">
        <v>44299</v>
      </c>
      <c r="E821" s="6" t="s">
        <v>2</v>
      </c>
      <c r="F821" s="6" t="s">
        <v>49</v>
      </c>
      <c r="G821" s="6" t="s">
        <v>50</v>
      </c>
      <c r="H821" s="6" t="s">
        <v>23</v>
      </c>
      <c r="I821" s="8">
        <v>0.4</v>
      </c>
      <c r="J821" s="9">
        <v>1750</v>
      </c>
      <c r="K821" s="10">
        <f t="shared" si="267"/>
        <v>700</v>
      </c>
      <c r="L821" s="10">
        <f t="shared" si="268"/>
        <v>315</v>
      </c>
      <c r="M821" s="11">
        <v>0.45</v>
      </c>
      <c r="O821" s="15"/>
      <c r="P821" s="16"/>
      <c r="Q821" s="1"/>
      <c r="R821" s="12"/>
    </row>
    <row r="822" spans="2:18" x14ac:dyDescent="0.3">
      <c r="B822" s="6" t="s">
        <v>16</v>
      </c>
      <c r="C822" s="6">
        <v>1185732</v>
      </c>
      <c r="D822" s="7">
        <v>44330</v>
      </c>
      <c r="E822" s="6" t="s">
        <v>2</v>
      </c>
      <c r="F822" s="6" t="s">
        <v>49</v>
      </c>
      <c r="G822" s="6" t="s">
        <v>50</v>
      </c>
      <c r="H822" s="6" t="s">
        <v>18</v>
      </c>
      <c r="I822" s="8">
        <v>0.5</v>
      </c>
      <c r="J822" s="9">
        <v>4450</v>
      </c>
      <c r="K822" s="10">
        <f>I822*J822</f>
        <v>2225</v>
      </c>
      <c r="L822" s="10">
        <f>K822*M822</f>
        <v>778.75000000000011</v>
      </c>
      <c r="M822" s="11">
        <v>0.35000000000000003</v>
      </c>
      <c r="O822" s="15"/>
      <c r="P822" s="16"/>
      <c r="Q822" s="1"/>
      <c r="R822" s="12"/>
    </row>
    <row r="823" spans="2:18" x14ac:dyDescent="0.3">
      <c r="B823" s="6" t="s">
        <v>16</v>
      </c>
      <c r="C823" s="6">
        <v>1185732</v>
      </c>
      <c r="D823" s="7">
        <v>44330</v>
      </c>
      <c r="E823" s="6" t="s">
        <v>2</v>
      </c>
      <c r="F823" s="6" t="s">
        <v>49</v>
      </c>
      <c r="G823" s="6" t="s">
        <v>50</v>
      </c>
      <c r="H823" s="6" t="s">
        <v>19</v>
      </c>
      <c r="I823" s="8">
        <v>0.45000000000000007</v>
      </c>
      <c r="J823" s="9">
        <v>1500</v>
      </c>
      <c r="K823" s="10">
        <f>I823*J823</f>
        <v>675.00000000000011</v>
      </c>
      <c r="L823" s="10">
        <f>K823*M823</f>
        <v>202.50000000000003</v>
      </c>
      <c r="M823" s="11">
        <v>0.3</v>
      </c>
      <c r="O823" s="15"/>
      <c r="P823" s="16"/>
      <c r="Q823" s="1"/>
      <c r="R823" s="12"/>
    </row>
    <row r="824" spans="2:18" x14ac:dyDescent="0.3">
      <c r="B824" s="6" t="s">
        <v>16</v>
      </c>
      <c r="C824" s="6">
        <v>1185732</v>
      </c>
      <c r="D824" s="7">
        <v>44330</v>
      </c>
      <c r="E824" s="6" t="s">
        <v>2</v>
      </c>
      <c r="F824" s="6" t="s">
        <v>49</v>
      </c>
      <c r="G824" s="6" t="s">
        <v>50</v>
      </c>
      <c r="H824" s="6" t="s">
        <v>20</v>
      </c>
      <c r="I824" s="8">
        <v>0.4</v>
      </c>
      <c r="J824" s="9">
        <v>1250</v>
      </c>
      <c r="K824" s="10">
        <f t="shared" ref="K824:K827" si="269">I824*J824</f>
        <v>500</v>
      </c>
      <c r="L824" s="10">
        <f t="shared" ref="L824:L827" si="270">K824*M824</f>
        <v>150</v>
      </c>
      <c r="M824" s="11">
        <v>0.3</v>
      </c>
      <c r="O824" s="15"/>
      <c r="P824" s="16"/>
      <c r="Q824" s="1"/>
      <c r="R824" s="12"/>
    </row>
    <row r="825" spans="2:18" x14ac:dyDescent="0.3">
      <c r="B825" s="6" t="s">
        <v>16</v>
      </c>
      <c r="C825" s="6">
        <v>1185732</v>
      </c>
      <c r="D825" s="7">
        <v>44330</v>
      </c>
      <c r="E825" s="6" t="s">
        <v>2</v>
      </c>
      <c r="F825" s="6" t="s">
        <v>49</v>
      </c>
      <c r="G825" s="6" t="s">
        <v>50</v>
      </c>
      <c r="H825" s="6" t="s">
        <v>21</v>
      </c>
      <c r="I825" s="8">
        <v>0.4</v>
      </c>
      <c r="J825" s="9">
        <v>500</v>
      </c>
      <c r="K825" s="10">
        <f t="shared" si="269"/>
        <v>200</v>
      </c>
      <c r="L825" s="10">
        <f t="shared" si="270"/>
        <v>70</v>
      </c>
      <c r="M825" s="11">
        <v>0.35000000000000003</v>
      </c>
      <c r="O825" s="15"/>
      <c r="P825" s="16"/>
      <c r="Q825" s="1"/>
      <c r="R825" s="12"/>
    </row>
    <row r="826" spans="2:18" x14ac:dyDescent="0.3">
      <c r="B826" s="6" t="s">
        <v>16</v>
      </c>
      <c r="C826" s="6">
        <v>1185732</v>
      </c>
      <c r="D826" s="7">
        <v>44330</v>
      </c>
      <c r="E826" s="6" t="s">
        <v>2</v>
      </c>
      <c r="F826" s="6" t="s">
        <v>49</v>
      </c>
      <c r="G826" s="6" t="s">
        <v>50</v>
      </c>
      <c r="H826" s="6" t="s">
        <v>22</v>
      </c>
      <c r="I826" s="8">
        <v>0.54999999999999993</v>
      </c>
      <c r="J826" s="9">
        <v>750</v>
      </c>
      <c r="K826" s="10">
        <f t="shared" si="269"/>
        <v>412.49999999999994</v>
      </c>
      <c r="L826" s="10">
        <f t="shared" si="270"/>
        <v>123.74999999999997</v>
      </c>
      <c r="M826" s="11">
        <v>0.3</v>
      </c>
      <c r="O826" s="15"/>
      <c r="P826" s="16"/>
      <c r="Q826" s="1"/>
      <c r="R826" s="12"/>
    </row>
    <row r="827" spans="2:18" x14ac:dyDescent="0.3">
      <c r="B827" s="6" t="s">
        <v>16</v>
      </c>
      <c r="C827" s="6">
        <v>1185732</v>
      </c>
      <c r="D827" s="7">
        <v>44330</v>
      </c>
      <c r="E827" s="6" t="s">
        <v>2</v>
      </c>
      <c r="F827" s="6" t="s">
        <v>49</v>
      </c>
      <c r="G827" s="6" t="s">
        <v>50</v>
      </c>
      <c r="H827" s="6" t="s">
        <v>23</v>
      </c>
      <c r="I827" s="8">
        <v>0.6</v>
      </c>
      <c r="J827" s="9">
        <v>1750</v>
      </c>
      <c r="K827" s="10">
        <f t="shared" si="269"/>
        <v>1050</v>
      </c>
      <c r="L827" s="10">
        <f t="shared" si="270"/>
        <v>472.5</v>
      </c>
      <c r="M827" s="11">
        <v>0.45</v>
      </c>
      <c r="O827" s="15"/>
      <c r="P827" s="16"/>
      <c r="Q827" s="1"/>
      <c r="R827" s="12"/>
    </row>
    <row r="828" spans="2:18" x14ac:dyDescent="0.3">
      <c r="B828" s="6" t="s">
        <v>16</v>
      </c>
      <c r="C828" s="6">
        <v>1185732</v>
      </c>
      <c r="D828" s="7">
        <v>44360</v>
      </c>
      <c r="E828" s="6" t="s">
        <v>2</v>
      </c>
      <c r="F828" s="6" t="s">
        <v>49</v>
      </c>
      <c r="G828" s="6" t="s">
        <v>50</v>
      </c>
      <c r="H828" s="6" t="s">
        <v>18</v>
      </c>
      <c r="I828" s="8">
        <v>0.45</v>
      </c>
      <c r="J828" s="9">
        <v>4250</v>
      </c>
      <c r="K828" s="10">
        <f>I828*J828</f>
        <v>1912.5</v>
      </c>
      <c r="L828" s="10">
        <f>K828*M828</f>
        <v>669.37500000000011</v>
      </c>
      <c r="M828" s="11">
        <v>0.35000000000000003</v>
      </c>
      <c r="O828" s="15"/>
      <c r="P828" s="16"/>
      <c r="Q828" s="1"/>
      <c r="R828" s="12"/>
    </row>
    <row r="829" spans="2:18" x14ac:dyDescent="0.3">
      <c r="B829" s="6" t="s">
        <v>16</v>
      </c>
      <c r="C829" s="6">
        <v>1185732</v>
      </c>
      <c r="D829" s="7">
        <v>44360</v>
      </c>
      <c r="E829" s="6" t="s">
        <v>2</v>
      </c>
      <c r="F829" s="6" t="s">
        <v>49</v>
      </c>
      <c r="G829" s="6" t="s">
        <v>50</v>
      </c>
      <c r="H829" s="6" t="s">
        <v>19</v>
      </c>
      <c r="I829" s="8">
        <v>0.40000000000000008</v>
      </c>
      <c r="J829" s="9">
        <v>1750</v>
      </c>
      <c r="K829" s="10">
        <f>I829*J829</f>
        <v>700.00000000000011</v>
      </c>
      <c r="L829" s="10">
        <f>K829*M829</f>
        <v>210.00000000000003</v>
      </c>
      <c r="M829" s="11">
        <v>0.3</v>
      </c>
      <c r="O829" s="15"/>
      <c r="P829" s="16"/>
      <c r="Q829" s="1"/>
      <c r="R829" s="12"/>
    </row>
    <row r="830" spans="2:18" x14ac:dyDescent="0.3">
      <c r="B830" s="6" t="s">
        <v>16</v>
      </c>
      <c r="C830" s="6">
        <v>1185732</v>
      </c>
      <c r="D830" s="7">
        <v>44360</v>
      </c>
      <c r="E830" s="6" t="s">
        <v>2</v>
      </c>
      <c r="F830" s="6" t="s">
        <v>49</v>
      </c>
      <c r="G830" s="6" t="s">
        <v>50</v>
      </c>
      <c r="H830" s="6" t="s">
        <v>20</v>
      </c>
      <c r="I830" s="8">
        <v>0.35000000000000003</v>
      </c>
      <c r="J830" s="9">
        <v>1750</v>
      </c>
      <c r="K830" s="10">
        <f t="shared" ref="K830:K833" si="271">I830*J830</f>
        <v>612.50000000000011</v>
      </c>
      <c r="L830" s="10">
        <f t="shared" ref="L830:L833" si="272">K830*M830</f>
        <v>183.75000000000003</v>
      </c>
      <c r="M830" s="11">
        <v>0.3</v>
      </c>
      <c r="O830" s="15"/>
      <c r="P830" s="16"/>
      <c r="Q830" s="1"/>
      <c r="R830" s="12"/>
    </row>
    <row r="831" spans="2:18" x14ac:dyDescent="0.3">
      <c r="B831" s="6" t="s">
        <v>16</v>
      </c>
      <c r="C831" s="6">
        <v>1185732</v>
      </c>
      <c r="D831" s="7">
        <v>44360</v>
      </c>
      <c r="E831" s="6" t="s">
        <v>2</v>
      </c>
      <c r="F831" s="6" t="s">
        <v>49</v>
      </c>
      <c r="G831" s="6" t="s">
        <v>50</v>
      </c>
      <c r="H831" s="6" t="s">
        <v>21</v>
      </c>
      <c r="I831" s="8">
        <v>0.35000000000000003</v>
      </c>
      <c r="J831" s="9">
        <v>1500</v>
      </c>
      <c r="K831" s="10">
        <f t="shared" si="271"/>
        <v>525</v>
      </c>
      <c r="L831" s="10">
        <f t="shared" si="272"/>
        <v>183.75000000000003</v>
      </c>
      <c r="M831" s="11">
        <v>0.35000000000000003</v>
      </c>
      <c r="O831" s="15"/>
      <c r="P831" s="16"/>
      <c r="Q831" s="1"/>
      <c r="R831" s="12"/>
    </row>
    <row r="832" spans="2:18" x14ac:dyDescent="0.3">
      <c r="B832" s="6" t="s">
        <v>16</v>
      </c>
      <c r="C832" s="6">
        <v>1185732</v>
      </c>
      <c r="D832" s="7">
        <v>44360</v>
      </c>
      <c r="E832" s="6" t="s">
        <v>2</v>
      </c>
      <c r="F832" s="6" t="s">
        <v>49</v>
      </c>
      <c r="G832" s="6" t="s">
        <v>50</v>
      </c>
      <c r="H832" s="6" t="s">
        <v>22</v>
      </c>
      <c r="I832" s="8">
        <v>0.5</v>
      </c>
      <c r="J832" s="9">
        <v>1500</v>
      </c>
      <c r="K832" s="10">
        <f t="shared" si="271"/>
        <v>750</v>
      </c>
      <c r="L832" s="10">
        <f t="shared" si="272"/>
        <v>225</v>
      </c>
      <c r="M832" s="11">
        <v>0.3</v>
      </c>
      <c r="O832" s="15"/>
      <c r="P832" s="16"/>
      <c r="Q832" s="1"/>
      <c r="R832" s="12"/>
    </row>
    <row r="833" spans="2:18" x14ac:dyDescent="0.3">
      <c r="B833" s="6" t="s">
        <v>16</v>
      </c>
      <c r="C833" s="6">
        <v>1185732</v>
      </c>
      <c r="D833" s="7">
        <v>44360</v>
      </c>
      <c r="E833" s="6" t="s">
        <v>2</v>
      </c>
      <c r="F833" s="6" t="s">
        <v>49</v>
      </c>
      <c r="G833" s="6" t="s">
        <v>50</v>
      </c>
      <c r="H833" s="6" t="s">
        <v>23</v>
      </c>
      <c r="I833" s="8">
        <v>0.55000000000000004</v>
      </c>
      <c r="J833" s="9">
        <v>3250</v>
      </c>
      <c r="K833" s="10">
        <f t="shared" si="271"/>
        <v>1787.5000000000002</v>
      </c>
      <c r="L833" s="10">
        <f t="shared" si="272"/>
        <v>804.37500000000011</v>
      </c>
      <c r="M833" s="11">
        <v>0.45</v>
      </c>
      <c r="O833" s="15"/>
      <c r="P833" s="16"/>
      <c r="Q833" s="1"/>
      <c r="R833" s="12"/>
    </row>
    <row r="834" spans="2:18" x14ac:dyDescent="0.3">
      <c r="B834" s="6" t="s">
        <v>16</v>
      </c>
      <c r="C834" s="6">
        <v>1185732</v>
      </c>
      <c r="D834" s="7">
        <v>44389</v>
      </c>
      <c r="E834" s="6" t="s">
        <v>2</v>
      </c>
      <c r="F834" s="6" t="s">
        <v>49</v>
      </c>
      <c r="G834" s="6" t="s">
        <v>50</v>
      </c>
      <c r="H834" s="6" t="s">
        <v>18</v>
      </c>
      <c r="I834" s="8">
        <v>0.5</v>
      </c>
      <c r="J834" s="9">
        <v>5500</v>
      </c>
      <c r="K834" s="10">
        <f>I834*J834</f>
        <v>2750</v>
      </c>
      <c r="L834" s="10">
        <f>K834*M834</f>
        <v>962.50000000000011</v>
      </c>
      <c r="M834" s="11">
        <v>0.35000000000000003</v>
      </c>
      <c r="O834" s="15"/>
      <c r="P834" s="16"/>
      <c r="Q834" s="1"/>
      <c r="R834" s="12"/>
    </row>
    <row r="835" spans="2:18" x14ac:dyDescent="0.3">
      <c r="B835" s="6" t="s">
        <v>16</v>
      </c>
      <c r="C835" s="6">
        <v>1185732</v>
      </c>
      <c r="D835" s="7">
        <v>44389</v>
      </c>
      <c r="E835" s="6" t="s">
        <v>2</v>
      </c>
      <c r="F835" s="6" t="s">
        <v>49</v>
      </c>
      <c r="G835" s="6" t="s">
        <v>50</v>
      </c>
      <c r="H835" s="6" t="s">
        <v>19</v>
      </c>
      <c r="I835" s="8">
        <v>0.45000000000000007</v>
      </c>
      <c r="J835" s="9">
        <v>3000</v>
      </c>
      <c r="K835" s="10">
        <f>I835*J835</f>
        <v>1350.0000000000002</v>
      </c>
      <c r="L835" s="10">
        <f>K835*M835</f>
        <v>405.00000000000006</v>
      </c>
      <c r="M835" s="11">
        <v>0.3</v>
      </c>
      <c r="O835" s="15"/>
      <c r="P835" s="16"/>
      <c r="Q835" s="1"/>
      <c r="R835" s="12"/>
    </row>
    <row r="836" spans="2:18" x14ac:dyDescent="0.3">
      <c r="B836" s="6" t="s">
        <v>16</v>
      </c>
      <c r="C836" s="6">
        <v>1185732</v>
      </c>
      <c r="D836" s="7">
        <v>44389</v>
      </c>
      <c r="E836" s="6" t="s">
        <v>2</v>
      </c>
      <c r="F836" s="6" t="s">
        <v>49</v>
      </c>
      <c r="G836" s="6" t="s">
        <v>50</v>
      </c>
      <c r="H836" s="6" t="s">
        <v>20</v>
      </c>
      <c r="I836" s="8">
        <v>0.4</v>
      </c>
      <c r="J836" s="9">
        <v>2250</v>
      </c>
      <c r="K836" s="10">
        <f t="shared" ref="K836:K839" si="273">I836*J836</f>
        <v>900</v>
      </c>
      <c r="L836" s="10">
        <f t="shared" ref="L836:L839" si="274">K836*M836</f>
        <v>270</v>
      </c>
      <c r="M836" s="11">
        <v>0.3</v>
      </c>
      <c r="O836" s="15"/>
      <c r="P836" s="16"/>
      <c r="Q836" s="1"/>
      <c r="R836" s="12"/>
    </row>
    <row r="837" spans="2:18" x14ac:dyDescent="0.3">
      <c r="B837" s="6" t="s">
        <v>16</v>
      </c>
      <c r="C837" s="6">
        <v>1185732</v>
      </c>
      <c r="D837" s="7">
        <v>44389</v>
      </c>
      <c r="E837" s="6" t="s">
        <v>2</v>
      </c>
      <c r="F837" s="6" t="s">
        <v>49</v>
      </c>
      <c r="G837" s="6" t="s">
        <v>50</v>
      </c>
      <c r="H837" s="6" t="s">
        <v>21</v>
      </c>
      <c r="I837" s="8">
        <v>0.4</v>
      </c>
      <c r="J837" s="9">
        <v>1750</v>
      </c>
      <c r="K837" s="10">
        <f t="shared" si="273"/>
        <v>700</v>
      </c>
      <c r="L837" s="10">
        <f t="shared" si="274"/>
        <v>245.00000000000003</v>
      </c>
      <c r="M837" s="11">
        <v>0.35000000000000003</v>
      </c>
      <c r="O837" s="15"/>
      <c r="P837" s="16"/>
      <c r="Q837" s="1"/>
      <c r="R837" s="12"/>
    </row>
    <row r="838" spans="2:18" x14ac:dyDescent="0.3">
      <c r="B838" s="6" t="s">
        <v>16</v>
      </c>
      <c r="C838" s="6">
        <v>1185732</v>
      </c>
      <c r="D838" s="7">
        <v>44389</v>
      </c>
      <c r="E838" s="6" t="s">
        <v>2</v>
      </c>
      <c r="F838" s="6" t="s">
        <v>49</v>
      </c>
      <c r="G838" s="6" t="s">
        <v>50</v>
      </c>
      <c r="H838" s="6" t="s">
        <v>22</v>
      </c>
      <c r="I838" s="8">
        <v>0.5</v>
      </c>
      <c r="J838" s="9">
        <v>2000</v>
      </c>
      <c r="K838" s="10">
        <f t="shared" si="273"/>
        <v>1000</v>
      </c>
      <c r="L838" s="10">
        <f t="shared" si="274"/>
        <v>300</v>
      </c>
      <c r="M838" s="11">
        <v>0.3</v>
      </c>
      <c r="O838" s="15"/>
      <c r="P838" s="16"/>
      <c r="Q838" s="1"/>
      <c r="R838" s="12"/>
    </row>
    <row r="839" spans="2:18" x14ac:dyDescent="0.3">
      <c r="B839" s="6" t="s">
        <v>16</v>
      </c>
      <c r="C839" s="6">
        <v>1185732</v>
      </c>
      <c r="D839" s="7">
        <v>44389</v>
      </c>
      <c r="E839" s="6" t="s">
        <v>2</v>
      </c>
      <c r="F839" s="6" t="s">
        <v>49</v>
      </c>
      <c r="G839" s="6" t="s">
        <v>50</v>
      </c>
      <c r="H839" s="6" t="s">
        <v>23</v>
      </c>
      <c r="I839" s="8">
        <v>0.55000000000000004</v>
      </c>
      <c r="J839" s="9">
        <v>3750</v>
      </c>
      <c r="K839" s="10">
        <f t="shared" si="273"/>
        <v>2062.5</v>
      </c>
      <c r="L839" s="10">
        <f t="shared" si="274"/>
        <v>928.125</v>
      </c>
      <c r="M839" s="11">
        <v>0.45</v>
      </c>
      <c r="O839" s="15"/>
      <c r="P839" s="16"/>
      <c r="Q839" s="1"/>
      <c r="R839" s="12"/>
    </row>
    <row r="840" spans="2:18" x14ac:dyDescent="0.3">
      <c r="B840" s="6" t="s">
        <v>16</v>
      </c>
      <c r="C840" s="6">
        <v>1185732</v>
      </c>
      <c r="D840" s="7">
        <v>44421</v>
      </c>
      <c r="E840" s="6" t="s">
        <v>2</v>
      </c>
      <c r="F840" s="6" t="s">
        <v>49</v>
      </c>
      <c r="G840" s="6" t="s">
        <v>50</v>
      </c>
      <c r="H840" s="6" t="s">
        <v>18</v>
      </c>
      <c r="I840" s="8">
        <v>0.5</v>
      </c>
      <c r="J840" s="9">
        <v>5250</v>
      </c>
      <c r="K840" s="10">
        <f>I840*J840</f>
        <v>2625</v>
      </c>
      <c r="L840" s="10">
        <f>K840*M840</f>
        <v>918.75000000000011</v>
      </c>
      <c r="M840" s="11">
        <v>0.35000000000000003</v>
      </c>
      <c r="O840" s="15"/>
      <c r="P840" s="16"/>
      <c r="Q840" s="1"/>
      <c r="R840" s="12"/>
    </row>
    <row r="841" spans="2:18" x14ac:dyDescent="0.3">
      <c r="B841" s="6" t="s">
        <v>16</v>
      </c>
      <c r="C841" s="6">
        <v>1185732</v>
      </c>
      <c r="D841" s="7">
        <v>44421</v>
      </c>
      <c r="E841" s="6" t="s">
        <v>2</v>
      </c>
      <c r="F841" s="6" t="s">
        <v>49</v>
      </c>
      <c r="G841" s="6" t="s">
        <v>50</v>
      </c>
      <c r="H841" s="6" t="s">
        <v>19</v>
      </c>
      <c r="I841" s="8">
        <v>0.45000000000000007</v>
      </c>
      <c r="J841" s="9">
        <v>3000</v>
      </c>
      <c r="K841" s="10">
        <f>I841*J841</f>
        <v>1350.0000000000002</v>
      </c>
      <c r="L841" s="10">
        <f>K841*M841</f>
        <v>405.00000000000006</v>
      </c>
      <c r="M841" s="11">
        <v>0.3</v>
      </c>
      <c r="O841" s="15"/>
      <c r="P841" s="16"/>
      <c r="Q841" s="1"/>
      <c r="R841" s="12"/>
    </row>
    <row r="842" spans="2:18" x14ac:dyDescent="0.3">
      <c r="B842" s="6" t="s">
        <v>16</v>
      </c>
      <c r="C842" s="6">
        <v>1185732</v>
      </c>
      <c r="D842" s="7">
        <v>44421</v>
      </c>
      <c r="E842" s="6" t="s">
        <v>2</v>
      </c>
      <c r="F842" s="6" t="s">
        <v>49</v>
      </c>
      <c r="G842" s="6" t="s">
        <v>50</v>
      </c>
      <c r="H842" s="6" t="s">
        <v>20</v>
      </c>
      <c r="I842" s="8">
        <v>0.4</v>
      </c>
      <c r="J842" s="9">
        <v>2250</v>
      </c>
      <c r="K842" s="10">
        <f t="shared" ref="K842:K845" si="275">I842*J842</f>
        <v>900</v>
      </c>
      <c r="L842" s="10">
        <f t="shared" ref="L842:L845" si="276">K842*M842</f>
        <v>270</v>
      </c>
      <c r="M842" s="11">
        <v>0.3</v>
      </c>
      <c r="O842" s="15"/>
      <c r="P842" s="16"/>
      <c r="Q842" s="1"/>
      <c r="R842" s="12"/>
    </row>
    <row r="843" spans="2:18" x14ac:dyDescent="0.3">
      <c r="B843" s="6" t="s">
        <v>16</v>
      </c>
      <c r="C843" s="6">
        <v>1185732</v>
      </c>
      <c r="D843" s="7">
        <v>44421</v>
      </c>
      <c r="E843" s="6" t="s">
        <v>2</v>
      </c>
      <c r="F843" s="6" t="s">
        <v>49</v>
      </c>
      <c r="G843" s="6" t="s">
        <v>50</v>
      </c>
      <c r="H843" s="6" t="s">
        <v>21</v>
      </c>
      <c r="I843" s="8">
        <v>0.35000000000000003</v>
      </c>
      <c r="J843" s="9">
        <v>1750</v>
      </c>
      <c r="K843" s="10">
        <f t="shared" si="275"/>
        <v>612.50000000000011</v>
      </c>
      <c r="L843" s="10">
        <f t="shared" si="276"/>
        <v>214.37500000000006</v>
      </c>
      <c r="M843" s="11">
        <v>0.35000000000000003</v>
      </c>
      <c r="O843" s="15"/>
      <c r="P843" s="16"/>
      <c r="Q843" s="1"/>
      <c r="R843" s="12"/>
    </row>
    <row r="844" spans="2:18" x14ac:dyDescent="0.3">
      <c r="B844" s="6" t="s">
        <v>16</v>
      </c>
      <c r="C844" s="6">
        <v>1185732</v>
      </c>
      <c r="D844" s="7">
        <v>44421</v>
      </c>
      <c r="E844" s="6" t="s">
        <v>2</v>
      </c>
      <c r="F844" s="6" t="s">
        <v>49</v>
      </c>
      <c r="G844" s="6" t="s">
        <v>50</v>
      </c>
      <c r="H844" s="6" t="s">
        <v>22</v>
      </c>
      <c r="I844" s="8">
        <v>0.45</v>
      </c>
      <c r="J844" s="9">
        <v>1500</v>
      </c>
      <c r="K844" s="10">
        <f t="shared" si="275"/>
        <v>675</v>
      </c>
      <c r="L844" s="10">
        <f t="shared" si="276"/>
        <v>202.5</v>
      </c>
      <c r="M844" s="11">
        <v>0.3</v>
      </c>
      <c r="O844" s="15"/>
      <c r="P844" s="16"/>
      <c r="Q844" s="1"/>
      <c r="R844" s="12"/>
    </row>
    <row r="845" spans="2:18" x14ac:dyDescent="0.3">
      <c r="B845" s="6" t="s">
        <v>16</v>
      </c>
      <c r="C845" s="6">
        <v>1185732</v>
      </c>
      <c r="D845" s="7">
        <v>44421</v>
      </c>
      <c r="E845" s="6" t="s">
        <v>2</v>
      </c>
      <c r="F845" s="6" t="s">
        <v>49</v>
      </c>
      <c r="G845" s="6" t="s">
        <v>50</v>
      </c>
      <c r="H845" s="6" t="s">
        <v>23</v>
      </c>
      <c r="I845" s="8">
        <v>0.5</v>
      </c>
      <c r="J845" s="9">
        <v>3250</v>
      </c>
      <c r="K845" s="10">
        <f t="shared" si="275"/>
        <v>1625</v>
      </c>
      <c r="L845" s="10">
        <f t="shared" si="276"/>
        <v>731.25</v>
      </c>
      <c r="M845" s="11">
        <v>0.45</v>
      </c>
      <c r="O845" s="15"/>
      <c r="P845" s="16"/>
      <c r="Q845" s="1"/>
      <c r="R845" s="12"/>
    </row>
    <row r="846" spans="2:18" x14ac:dyDescent="0.3">
      <c r="B846" s="6" t="s">
        <v>16</v>
      </c>
      <c r="C846" s="6">
        <v>1185732</v>
      </c>
      <c r="D846" s="7">
        <v>44453</v>
      </c>
      <c r="E846" s="6" t="s">
        <v>2</v>
      </c>
      <c r="F846" s="6" t="s">
        <v>49</v>
      </c>
      <c r="G846" s="6" t="s">
        <v>50</v>
      </c>
      <c r="H846" s="6" t="s">
        <v>18</v>
      </c>
      <c r="I846" s="8">
        <v>0.45</v>
      </c>
      <c r="J846" s="9">
        <v>4500</v>
      </c>
      <c r="K846" s="10">
        <f>I846*J846</f>
        <v>2025</v>
      </c>
      <c r="L846" s="10">
        <f>K846*M846</f>
        <v>708.75000000000011</v>
      </c>
      <c r="M846" s="11">
        <v>0.35000000000000003</v>
      </c>
      <c r="O846" s="15"/>
      <c r="P846" s="16"/>
      <c r="Q846" s="1"/>
      <c r="R846" s="12"/>
    </row>
    <row r="847" spans="2:18" x14ac:dyDescent="0.3">
      <c r="B847" s="6" t="s">
        <v>16</v>
      </c>
      <c r="C847" s="6">
        <v>1185732</v>
      </c>
      <c r="D847" s="7">
        <v>44453</v>
      </c>
      <c r="E847" s="6" t="s">
        <v>2</v>
      </c>
      <c r="F847" s="6" t="s">
        <v>49</v>
      </c>
      <c r="G847" s="6" t="s">
        <v>50</v>
      </c>
      <c r="H847" s="6" t="s">
        <v>19</v>
      </c>
      <c r="I847" s="8">
        <v>0.40000000000000008</v>
      </c>
      <c r="J847" s="9">
        <v>2500</v>
      </c>
      <c r="K847" s="10">
        <f>I847*J847</f>
        <v>1000.0000000000002</v>
      </c>
      <c r="L847" s="10">
        <f>K847*M847</f>
        <v>300.00000000000006</v>
      </c>
      <c r="M847" s="11">
        <v>0.3</v>
      </c>
      <c r="O847" s="15"/>
      <c r="P847" s="16"/>
      <c r="Q847" s="1"/>
      <c r="R847" s="12"/>
    </row>
    <row r="848" spans="2:18" x14ac:dyDescent="0.3">
      <c r="B848" s="6" t="s">
        <v>16</v>
      </c>
      <c r="C848" s="6">
        <v>1185732</v>
      </c>
      <c r="D848" s="7">
        <v>44453</v>
      </c>
      <c r="E848" s="6" t="s">
        <v>2</v>
      </c>
      <c r="F848" s="6" t="s">
        <v>49</v>
      </c>
      <c r="G848" s="6" t="s">
        <v>50</v>
      </c>
      <c r="H848" s="6" t="s">
        <v>20</v>
      </c>
      <c r="I848" s="8">
        <v>0.25</v>
      </c>
      <c r="J848" s="9">
        <v>1500</v>
      </c>
      <c r="K848" s="10">
        <f t="shared" ref="K848:K851" si="277">I848*J848</f>
        <v>375</v>
      </c>
      <c r="L848" s="10">
        <f t="shared" ref="L848:L851" si="278">K848*M848</f>
        <v>112.5</v>
      </c>
      <c r="M848" s="11">
        <v>0.3</v>
      </c>
      <c r="O848" s="15"/>
      <c r="P848" s="16"/>
      <c r="Q848" s="1"/>
      <c r="R848" s="12"/>
    </row>
    <row r="849" spans="2:18" x14ac:dyDescent="0.3">
      <c r="B849" s="6" t="s">
        <v>16</v>
      </c>
      <c r="C849" s="6">
        <v>1185732</v>
      </c>
      <c r="D849" s="7">
        <v>44453</v>
      </c>
      <c r="E849" s="6" t="s">
        <v>2</v>
      </c>
      <c r="F849" s="6" t="s">
        <v>49</v>
      </c>
      <c r="G849" s="6" t="s">
        <v>50</v>
      </c>
      <c r="H849" s="6" t="s">
        <v>21</v>
      </c>
      <c r="I849" s="8">
        <v>0.25</v>
      </c>
      <c r="J849" s="9">
        <v>1250</v>
      </c>
      <c r="K849" s="10">
        <f t="shared" si="277"/>
        <v>312.5</v>
      </c>
      <c r="L849" s="10">
        <f t="shared" si="278"/>
        <v>109.37500000000001</v>
      </c>
      <c r="M849" s="11">
        <v>0.35000000000000003</v>
      </c>
      <c r="O849" s="15"/>
      <c r="P849" s="16"/>
      <c r="Q849" s="1"/>
      <c r="R849" s="12"/>
    </row>
    <row r="850" spans="2:18" x14ac:dyDescent="0.3">
      <c r="B850" s="6" t="s">
        <v>16</v>
      </c>
      <c r="C850" s="6">
        <v>1185732</v>
      </c>
      <c r="D850" s="7">
        <v>44453</v>
      </c>
      <c r="E850" s="6" t="s">
        <v>2</v>
      </c>
      <c r="F850" s="6" t="s">
        <v>49</v>
      </c>
      <c r="G850" s="6" t="s">
        <v>50</v>
      </c>
      <c r="H850" s="6" t="s">
        <v>22</v>
      </c>
      <c r="I850" s="8">
        <v>0.35</v>
      </c>
      <c r="J850" s="9">
        <v>1250</v>
      </c>
      <c r="K850" s="10">
        <f t="shared" si="277"/>
        <v>437.5</v>
      </c>
      <c r="L850" s="10">
        <f t="shared" si="278"/>
        <v>131.25</v>
      </c>
      <c r="M850" s="11">
        <v>0.3</v>
      </c>
      <c r="O850" s="15"/>
      <c r="P850" s="16"/>
      <c r="Q850" s="1"/>
      <c r="R850" s="12"/>
    </row>
    <row r="851" spans="2:18" x14ac:dyDescent="0.3">
      <c r="B851" s="6" t="s">
        <v>16</v>
      </c>
      <c r="C851" s="6">
        <v>1185732</v>
      </c>
      <c r="D851" s="7">
        <v>44453</v>
      </c>
      <c r="E851" s="6" t="s">
        <v>2</v>
      </c>
      <c r="F851" s="6" t="s">
        <v>49</v>
      </c>
      <c r="G851" s="6" t="s">
        <v>50</v>
      </c>
      <c r="H851" s="6" t="s">
        <v>23</v>
      </c>
      <c r="I851" s="8">
        <v>0.4</v>
      </c>
      <c r="J851" s="9">
        <v>2000</v>
      </c>
      <c r="K851" s="10">
        <f t="shared" si="277"/>
        <v>800</v>
      </c>
      <c r="L851" s="10">
        <f t="shared" si="278"/>
        <v>360</v>
      </c>
      <c r="M851" s="11">
        <v>0.45</v>
      </c>
      <c r="O851" s="15"/>
      <c r="P851" s="16"/>
      <c r="Q851" s="1"/>
      <c r="R851" s="12"/>
    </row>
    <row r="852" spans="2:18" x14ac:dyDescent="0.3">
      <c r="B852" s="6" t="s">
        <v>16</v>
      </c>
      <c r="C852" s="6">
        <v>1185732</v>
      </c>
      <c r="D852" s="7">
        <v>44482</v>
      </c>
      <c r="E852" s="6" t="s">
        <v>2</v>
      </c>
      <c r="F852" s="6" t="s">
        <v>49</v>
      </c>
      <c r="G852" s="6" t="s">
        <v>50</v>
      </c>
      <c r="H852" s="6" t="s">
        <v>18</v>
      </c>
      <c r="I852" s="8">
        <v>0.44999999999999996</v>
      </c>
      <c r="J852" s="9">
        <v>3750</v>
      </c>
      <c r="K852" s="10">
        <f>I852*J852</f>
        <v>1687.4999999999998</v>
      </c>
      <c r="L852" s="10">
        <f>K852*M852</f>
        <v>590.625</v>
      </c>
      <c r="M852" s="11">
        <v>0.35000000000000003</v>
      </c>
      <c r="O852" s="15"/>
      <c r="P852" s="16"/>
      <c r="Q852" s="1"/>
      <c r="R852" s="12"/>
    </row>
    <row r="853" spans="2:18" x14ac:dyDescent="0.3">
      <c r="B853" s="6" t="s">
        <v>16</v>
      </c>
      <c r="C853" s="6">
        <v>1185732</v>
      </c>
      <c r="D853" s="7">
        <v>44482</v>
      </c>
      <c r="E853" s="6" t="s">
        <v>2</v>
      </c>
      <c r="F853" s="6" t="s">
        <v>49</v>
      </c>
      <c r="G853" s="6" t="s">
        <v>50</v>
      </c>
      <c r="H853" s="6" t="s">
        <v>19</v>
      </c>
      <c r="I853" s="8">
        <v>0.35</v>
      </c>
      <c r="J853" s="9">
        <v>2000</v>
      </c>
      <c r="K853" s="10">
        <f>I853*J853</f>
        <v>700</v>
      </c>
      <c r="L853" s="10">
        <f>K853*M853</f>
        <v>210</v>
      </c>
      <c r="M853" s="11">
        <v>0.3</v>
      </c>
      <c r="O853" s="15"/>
      <c r="P853" s="16"/>
      <c r="Q853" s="1"/>
      <c r="R853" s="12"/>
    </row>
    <row r="854" spans="2:18" x14ac:dyDescent="0.3">
      <c r="B854" s="6" t="s">
        <v>16</v>
      </c>
      <c r="C854" s="6">
        <v>1185732</v>
      </c>
      <c r="D854" s="7">
        <v>44482</v>
      </c>
      <c r="E854" s="6" t="s">
        <v>2</v>
      </c>
      <c r="F854" s="6" t="s">
        <v>49</v>
      </c>
      <c r="G854" s="6" t="s">
        <v>50</v>
      </c>
      <c r="H854" s="6" t="s">
        <v>20</v>
      </c>
      <c r="I854" s="8">
        <v>0.35</v>
      </c>
      <c r="J854" s="9">
        <v>1000</v>
      </c>
      <c r="K854" s="10">
        <f t="shared" ref="K854:K857" si="279">I854*J854</f>
        <v>350</v>
      </c>
      <c r="L854" s="10">
        <f t="shared" ref="L854:L857" si="280">K854*M854</f>
        <v>105</v>
      </c>
      <c r="M854" s="11">
        <v>0.3</v>
      </c>
      <c r="O854" s="15"/>
      <c r="P854" s="16"/>
      <c r="Q854" s="1"/>
      <c r="R854" s="12"/>
    </row>
    <row r="855" spans="2:18" x14ac:dyDescent="0.3">
      <c r="B855" s="6" t="s">
        <v>16</v>
      </c>
      <c r="C855" s="6">
        <v>1185732</v>
      </c>
      <c r="D855" s="7">
        <v>44482</v>
      </c>
      <c r="E855" s="6" t="s">
        <v>2</v>
      </c>
      <c r="F855" s="6" t="s">
        <v>49</v>
      </c>
      <c r="G855" s="6" t="s">
        <v>50</v>
      </c>
      <c r="H855" s="6" t="s">
        <v>21</v>
      </c>
      <c r="I855" s="8">
        <v>0.35</v>
      </c>
      <c r="J855" s="9">
        <v>750</v>
      </c>
      <c r="K855" s="10">
        <f t="shared" si="279"/>
        <v>262.5</v>
      </c>
      <c r="L855" s="10">
        <f t="shared" si="280"/>
        <v>91.875000000000014</v>
      </c>
      <c r="M855" s="11">
        <v>0.35000000000000003</v>
      </c>
      <c r="O855" s="15"/>
      <c r="P855" s="16"/>
      <c r="Q855" s="1"/>
      <c r="R855" s="12"/>
    </row>
    <row r="856" spans="2:18" x14ac:dyDescent="0.3">
      <c r="B856" s="6" t="s">
        <v>16</v>
      </c>
      <c r="C856" s="6">
        <v>1185732</v>
      </c>
      <c r="D856" s="7">
        <v>44482</v>
      </c>
      <c r="E856" s="6" t="s">
        <v>2</v>
      </c>
      <c r="F856" s="6" t="s">
        <v>49</v>
      </c>
      <c r="G856" s="6" t="s">
        <v>50</v>
      </c>
      <c r="H856" s="6" t="s">
        <v>22</v>
      </c>
      <c r="I856" s="8">
        <v>0.44999999999999996</v>
      </c>
      <c r="J856" s="9">
        <v>750</v>
      </c>
      <c r="K856" s="10">
        <f t="shared" si="279"/>
        <v>337.49999999999994</v>
      </c>
      <c r="L856" s="10">
        <f t="shared" si="280"/>
        <v>101.24999999999999</v>
      </c>
      <c r="M856" s="11">
        <v>0.3</v>
      </c>
      <c r="O856" s="15"/>
      <c r="P856" s="16"/>
      <c r="Q856" s="1"/>
      <c r="R856" s="12"/>
    </row>
    <row r="857" spans="2:18" x14ac:dyDescent="0.3">
      <c r="B857" s="6" t="s">
        <v>16</v>
      </c>
      <c r="C857" s="6">
        <v>1185732</v>
      </c>
      <c r="D857" s="7">
        <v>44482</v>
      </c>
      <c r="E857" s="6" t="s">
        <v>2</v>
      </c>
      <c r="F857" s="6" t="s">
        <v>49</v>
      </c>
      <c r="G857" s="6" t="s">
        <v>50</v>
      </c>
      <c r="H857" s="6" t="s">
        <v>23</v>
      </c>
      <c r="I857" s="8">
        <v>0.49999999999999989</v>
      </c>
      <c r="J857" s="9">
        <v>2000</v>
      </c>
      <c r="K857" s="10">
        <f t="shared" si="279"/>
        <v>999.99999999999977</v>
      </c>
      <c r="L857" s="10">
        <f t="shared" si="280"/>
        <v>449.99999999999989</v>
      </c>
      <c r="M857" s="11">
        <v>0.45</v>
      </c>
      <c r="O857" s="15"/>
      <c r="P857" s="16"/>
      <c r="Q857" s="1"/>
      <c r="R857" s="12"/>
    </row>
    <row r="858" spans="2:18" x14ac:dyDescent="0.3">
      <c r="B858" s="6" t="s">
        <v>16</v>
      </c>
      <c r="C858" s="6">
        <v>1185732</v>
      </c>
      <c r="D858" s="7">
        <v>44513</v>
      </c>
      <c r="E858" s="6" t="s">
        <v>2</v>
      </c>
      <c r="F858" s="6" t="s">
        <v>49</v>
      </c>
      <c r="G858" s="6" t="s">
        <v>50</v>
      </c>
      <c r="H858" s="6" t="s">
        <v>18</v>
      </c>
      <c r="I858" s="8">
        <v>0.5</v>
      </c>
      <c r="J858" s="9">
        <v>3500</v>
      </c>
      <c r="K858" s="10">
        <f>I858*J858</f>
        <v>1750</v>
      </c>
      <c r="L858" s="10">
        <f>K858*M858</f>
        <v>612.50000000000011</v>
      </c>
      <c r="M858" s="11">
        <v>0.35000000000000003</v>
      </c>
      <c r="O858" s="15"/>
      <c r="P858" s="16"/>
      <c r="Q858" s="1"/>
      <c r="R858" s="12"/>
    </row>
    <row r="859" spans="2:18" x14ac:dyDescent="0.3">
      <c r="B859" s="6" t="s">
        <v>16</v>
      </c>
      <c r="C859" s="6">
        <v>1185732</v>
      </c>
      <c r="D859" s="7">
        <v>44513</v>
      </c>
      <c r="E859" s="6" t="s">
        <v>2</v>
      </c>
      <c r="F859" s="6" t="s">
        <v>49</v>
      </c>
      <c r="G859" s="6" t="s">
        <v>50</v>
      </c>
      <c r="H859" s="6" t="s">
        <v>19</v>
      </c>
      <c r="I859" s="8">
        <v>0.4</v>
      </c>
      <c r="J859" s="9">
        <v>2000</v>
      </c>
      <c r="K859" s="10">
        <f>I859*J859</f>
        <v>800</v>
      </c>
      <c r="L859" s="10">
        <f>K859*M859</f>
        <v>240</v>
      </c>
      <c r="M859" s="11">
        <v>0.3</v>
      </c>
      <c r="O859" s="15"/>
      <c r="P859" s="16"/>
      <c r="Q859" s="1"/>
      <c r="R859" s="12"/>
    </row>
    <row r="860" spans="2:18" x14ac:dyDescent="0.3">
      <c r="B860" s="6" t="s">
        <v>16</v>
      </c>
      <c r="C860" s="6">
        <v>1185732</v>
      </c>
      <c r="D860" s="7">
        <v>44513</v>
      </c>
      <c r="E860" s="6" t="s">
        <v>2</v>
      </c>
      <c r="F860" s="6" t="s">
        <v>49</v>
      </c>
      <c r="G860" s="6" t="s">
        <v>50</v>
      </c>
      <c r="H860" s="6" t="s">
        <v>20</v>
      </c>
      <c r="I860" s="8">
        <v>0.4</v>
      </c>
      <c r="J860" s="9">
        <v>1450</v>
      </c>
      <c r="K860" s="10">
        <f t="shared" ref="K860:K863" si="281">I860*J860</f>
        <v>580</v>
      </c>
      <c r="L860" s="10">
        <f t="shared" ref="L860:L863" si="282">K860*M860</f>
        <v>174</v>
      </c>
      <c r="M860" s="11">
        <v>0.3</v>
      </c>
      <c r="O860" s="15"/>
      <c r="P860" s="16"/>
      <c r="Q860" s="1"/>
      <c r="R860" s="12"/>
    </row>
    <row r="861" spans="2:18" x14ac:dyDescent="0.3">
      <c r="B861" s="6" t="s">
        <v>16</v>
      </c>
      <c r="C861" s="6">
        <v>1185732</v>
      </c>
      <c r="D861" s="7">
        <v>44513</v>
      </c>
      <c r="E861" s="6" t="s">
        <v>2</v>
      </c>
      <c r="F861" s="6" t="s">
        <v>49</v>
      </c>
      <c r="G861" s="6" t="s">
        <v>50</v>
      </c>
      <c r="H861" s="6" t="s">
        <v>21</v>
      </c>
      <c r="I861" s="8">
        <v>0.4</v>
      </c>
      <c r="J861" s="9">
        <v>1500</v>
      </c>
      <c r="K861" s="10">
        <f t="shared" si="281"/>
        <v>600</v>
      </c>
      <c r="L861" s="10">
        <f t="shared" si="282"/>
        <v>210.00000000000003</v>
      </c>
      <c r="M861" s="11">
        <v>0.35000000000000003</v>
      </c>
      <c r="O861" s="15"/>
      <c r="P861" s="16"/>
      <c r="Q861" s="1"/>
      <c r="R861" s="12"/>
    </row>
    <row r="862" spans="2:18" x14ac:dyDescent="0.3">
      <c r="B862" s="6" t="s">
        <v>16</v>
      </c>
      <c r="C862" s="6">
        <v>1185732</v>
      </c>
      <c r="D862" s="7">
        <v>44513</v>
      </c>
      <c r="E862" s="6" t="s">
        <v>2</v>
      </c>
      <c r="F862" s="6" t="s">
        <v>49</v>
      </c>
      <c r="G862" s="6" t="s">
        <v>50</v>
      </c>
      <c r="H862" s="6" t="s">
        <v>22</v>
      </c>
      <c r="I862" s="8">
        <v>0.54999999999999993</v>
      </c>
      <c r="J862" s="9">
        <v>1250</v>
      </c>
      <c r="K862" s="10">
        <f t="shared" si="281"/>
        <v>687.49999999999989</v>
      </c>
      <c r="L862" s="10">
        <f t="shared" si="282"/>
        <v>206.24999999999997</v>
      </c>
      <c r="M862" s="11">
        <v>0.3</v>
      </c>
      <c r="O862" s="15"/>
      <c r="P862" s="16"/>
      <c r="Q862" s="1"/>
      <c r="R862" s="12"/>
    </row>
    <row r="863" spans="2:18" x14ac:dyDescent="0.3">
      <c r="B863" s="6" t="s">
        <v>16</v>
      </c>
      <c r="C863" s="6">
        <v>1185732</v>
      </c>
      <c r="D863" s="7">
        <v>44513</v>
      </c>
      <c r="E863" s="6" t="s">
        <v>2</v>
      </c>
      <c r="F863" s="6" t="s">
        <v>49</v>
      </c>
      <c r="G863" s="6" t="s">
        <v>50</v>
      </c>
      <c r="H863" s="6" t="s">
        <v>23</v>
      </c>
      <c r="I863" s="8">
        <v>0.59999999999999987</v>
      </c>
      <c r="J863" s="9">
        <v>2250</v>
      </c>
      <c r="K863" s="10">
        <f t="shared" si="281"/>
        <v>1349.9999999999998</v>
      </c>
      <c r="L863" s="10">
        <f t="shared" si="282"/>
        <v>607.49999999999989</v>
      </c>
      <c r="M863" s="11">
        <v>0.45</v>
      </c>
      <c r="O863" s="15"/>
      <c r="P863" s="16"/>
      <c r="Q863" s="1"/>
      <c r="R863" s="12"/>
    </row>
    <row r="864" spans="2:18" x14ac:dyDescent="0.3">
      <c r="B864" s="6" t="s">
        <v>16</v>
      </c>
      <c r="C864" s="6">
        <v>1185732</v>
      </c>
      <c r="D864" s="7">
        <v>44542</v>
      </c>
      <c r="E864" s="6" t="s">
        <v>2</v>
      </c>
      <c r="F864" s="6" t="s">
        <v>49</v>
      </c>
      <c r="G864" s="6" t="s">
        <v>50</v>
      </c>
      <c r="H864" s="6" t="s">
        <v>18</v>
      </c>
      <c r="I864" s="8">
        <v>0.54999999999999993</v>
      </c>
      <c r="J864" s="9">
        <v>4750</v>
      </c>
      <c r="K864" s="10">
        <f>I864*J864</f>
        <v>2612.4999999999995</v>
      </c>
      <c r="L864" s="10">
        <f>K864*M864</f>
        <v>914.37499999999989</v>
      </c>
      <c r="M864" s="11">
        <v>0.35000000000000003</v>
      </c>
      <c r="O864" s="15"/>
      <c r="P864" s="16"/>
      <c r="Q864" s="1"/>
      <c r="R864" s="12"/>
    </row>
    <row r="865" spans="1:18" x14ac:dyDescent="0.3">
      <c r="B865" s="6" t="s">
        <v>16</v>
      </c>
      <c r="C865" s="6">
        <v>1185732</v>
      </c>
      <c r="D865" s="7">
        <v>44542</v>
      </c>
      <c r="E865" s="6" t="s">
        <v>2</v>
      </c>
      <c r="F865" s="6" t="s">
        <v>49</v>
      </c>
      <c r="G865" s="6" t="s">
        <v>50</v>
      </c>
      <c r="H865" s="6" t="s">
        <v>19</v>
      </c>
      <c r="I865" s="8">
        <v>0.45</v>
      </c>
      <c r="J865" s="9">
        <v>2750</v>
      </c>
      <c r="K865" s="10">
        <f>I865*J865</f>
        <v>1237.5</v>
      </c>
      <c r="L865" s="10">
        <f>K865*M865</f>
        <v>371.25</v>
      </c>
      <c r="M865" s="11">
        <v>0.3</v>
      </c>
      <c r="O865" s="15"/>
      <c r="P865" s="16"/>
      <c r="Q865" s="1"/>
      <c r="R865" s="12"/>
    </row>
    <row r="866" spans="1:18" x14ac:dyDescent="0.3">
      <c r="B866" s="6" t="s">
        <v>16</v>
      </c>
      <c r="C866" s="6">
        <v>1185732</v>
      </c>
      <c r="D866" s="7">
        <v>44542</v>
      </c>
      <c r="E866" s="6" t="s">
        <v>2</v>
      </c>
      <c r="F866" s="6" t="s">
        <v>49</v>
      </c>
      <c r="G866" s="6" t="s">
        <v>50</v>
      </c>
      <c r="H866" s="6" t="s">
        <v>20</v>
      </c>
      <c r="I866" s="8">
        <v>0.45</v>
      </c>
      <c r="J866" s="9">
        <v>2250</v>
      </c>
      <c r="K866" s="10">
        <f t="shared" ref="K866:K869" si="283">I866*J866</f>
        <v>1012.5</v>
      </c>
      <c r="L866" s="10">
        <f t="shared" ref="L866:L869" si="284">K866*M866</f>
        <v>303.75</v>
      </c>
      <c r="M866" s="11">
        <v>0.3</v>
      </c>
      <c r="O866" s="15"/>
      <c r="P866" s="16"/>
      <c r="Q866" s="1"/>
      <c r="R866" s="12"/>
    </row>
    <row r="867" spans="1:18" x14ac:dyDescent="0.3">
      <c r="B867" s="6" t="s">
        <v>16</v>
      </c>
      <c r="C867" s="6">
        <v>1185732</v>
      </c>
      <c r="D867" s="7">
        <v>44542</v>
      </c>
      <c r="E867" s="6" t="s">
        <v>2</v>
      </c>
      <c r="F867" s="6" t="s">
        <v>49</v>
      </c>
      <c r="G867" s="6" t="s">
        <v>50</v>
      </c>
      <c r="H867" s="6" t="s">
        <v>21</v>
      </c>
      <c r="I867" s="8">
        <v>0.45</v>
      </c>
      <c r="J867" s="9">
        <v>1750</v>
      </c>
      <c r="K867" s="10">
        <f t="shared" si="283"/>
        <v>787.5</v>
      </c>
      <c r="L867" s="10">
        <f t="shared" si="284"/>
        <v>275.625</v>
      </c>
      <c r="M867" s="11">
        <v>0.35000000000000003</v>
      </c>
      <c r="O867" s="15"/>
      <c r="P867" s="16"/>
      <c r="Q867" s="1"/>
      <c r="R867" s="12"/>
    </row>
    <row r="868" spans="1:18" x14ac:dyDescent="0.3">
      <c r="B868" s="6" t="s">
        <v>16</v>
      </c>
      <c r="C868" s="6">
        <v>1185732</v>
      </c>
      <c r="D868" s="7">
        <v>44542</v>
      </c>
      <c r="E868" s="6" t="s">
        <v>2</v>
      </c>
      <c r="F868" s="6" t="s">
        <v>49</v>
      </c>
      <c r="G868" s="6" t="s">
        <v>50</v>
      </c>
      <c r="H868" s="6" t="s">
        <v>22</v>
      </c>
      <c r="I868" s="8">
        <v>0.54999999999999993</v>
      </c>
      <c r="J868" s="9">
        <v>1750</v>
      </c>
      <c r="K868" s="10">
        <f t="shared" si="283"/>
        <v>962.49999999999989</v>
      </c>
      <c r="L868" s="10">
        <f t="shared" si="284"/>
        <v>288.74999999999994</v>
      </c>
      <c r="M868" s="11">
        <v>0.3</v>
      </c>
      <c r="O868" s="15"/>
      <c r="P868" s="16"/>
      <c r="Q868" s="1"/>
      <c r="R868" s="12"/>
    </row>
    <row r="869" spans="1:18" x14ac:dyDescent="0.3">
      <c r="B869" s="6" t="s">
        <v>16</v>
      </c>
      <c r="C869" s="6">
        <v>1185732</v>
      </c>
      <c r="D869" s="7">
        <v>44542</v>
      </c>
      <c r="E869" s="6" t="s">
        <v>2</v>
      </c>
      <c r="F869" s="6" t="s">
        <v>49</v>
      </c>
      <c r="G869" s="6" t="s">
        <v>50</v>
      </c>
      <c r="H869" s="6" t="s">
        <v>23</v>
      </c>
      <c r="I869" s="8">
        <v>0.59999999999999987</v>
      </c>
      <c r="J869" s="9">
        <v>2750</v>
      </c>
      <c r="K869" s="10">
        <f t="shared" si="283"/>
        <v>1649.9999999999995</v>
      </c>
      <c r="L869" s="10">
        <f t="shared" si="284"/>
        <v>742.49999999999977</v>
      </c>
      <c r="M869" s="11">
        <v>0.45</v>
      </c>
      <c r="O869" s="15"/>
      <c r="P869" s="16"/>
      <c r="Q869" s="1"/>
      <c r="R869" s="12"/>
    </row>
    <row r="870" spans="1:18" x14ac:dyDescent="0.3">
      <c r="A870" t="s">
        <v>39</v>
      </c>
      <c r="B870" s="6" t="s">
        <v>32</v>
      </c>
      <c r="C870" s="6">
        <v>1189833</v>
      </c>
      <c r="D870" s="7">
        <v>44213</v>
      </c>
      <c r="E870" s="6" t="s">
        <v>2</v>
      </c>
      <c r="F870" s="6" t="s">
        <v>51</v>
      </c>
      <c r="G870" s="6" t="s">
        <v>52</v>
      </c>
      <c r="H870" s="6" t="s">
        <v>18</v>
      </c>
      <c r="I870" s="8">
        <v>0.35</v>
      </c>
      <c r="J870" s="9">
        <v>4750</v>
      </c>
      <c r="K870" s="10">
        <f>I870*J870</f>
        <v>1662.5</v>
      </c>
      <c r="L870" s="10">
        <f>K870*M870</f>
        <v>748.125</v>
      </c>
      <c r="M870" s="11">
        <v>0.45</v>
      </c>
      <c r="O870" s="15"/>
      <c r="P870" s="16"/>
      <c r="Q870" s="1"/>
      <c r="R870" s="12"/>
    </row>
    <row r="871" spans="1:18" x14ac:dyDescent="0.3">
      <c r="B871" s="6" t="s">
        <v>32</v>
      </c>
      <c r="C871" s="6">
        <v>1189833</v>
      </c>
      <c r="D871" s="7">
        <v>44213</v>
      </c>
      <c r="E871" s="6" t="s">
        <v>2</v>
      </c>
      <c r="F871" s="6" t="s">
        <v>51</v>
      </c>
      <c r="G871" s="6" t="s">
        <v>52</v>
      </c>
      <c r="H871" s="6" t="s">
        <v>19</v>
      </c>
      <c r="I871" s="8">
        <v>0.45</v>
      </c>
      <c r="J871" s="9">
        <v>4750</v>
      </c>
      <c r="K871" s="10">
        <f>I871*J871</f>
        <v>2137.5</v>
      </c>
      <c r="L871" s="10">
        <f>K871*M871</f>
        <v>641.25</v>
      </c>
      <c r="M871" s="11">
        <v>0.3</v>
      </c>
      <c r="O871" s="15"/>
      <c r="P871" s="16"/>
      <c r="Q871" s="1"/>
      <c r="R871" s="12"/>
    </row>
    <row r="872" spans="1:18" x14ac:dyDescent="0.3">
      <c r="B872" s="6" t="s">
        <v>32</v>
      </c>
      <c r="C872" s="6">
        <v>1189833</v>
      </c>
      <c r="D872" s="7">
        <v>44213</v>
      </c>
      <c r="E872" s="6" t="s">
        <v>2</v>
      </c>
      <c r="F872" s="6" t="s">
        <v>51</v>
      </c>
      <c r="G872" s="6" t="s">
        <v>52</v>
      </c>
      <c r="H872" s="6" t="s">
        <v>20</v>
      </c>
      <c r="I872" s="8">
        <v>0.45</v>
      </c>
      <c r="J872" s="9">
        <v>4750</v>
      </c>
      <c r="K872" s="10">
        <f t="shared" ref="K872:K875" si="285">I872*J872</f>
        <v>2137.5</v>
      </c>
      <c r="L872" s="10">
        <f t="shared" ref="L872:L875" si="286">K872*M872</f>
        <v>961.875</v>
      </c>
      <c r="M872" s="11">
        <v>0.45</v>
      </c>
      <c r="O872" s="15"/>
      <c r="P872" s="16"/>
      <c r="Q872" s="1"/>
      <c r="R872" s="12"/>
    </row>
    <row r="873" spans="1:18" x14ac:dyDescent="0.3">
      <c r="B873" s="6" t="s">
        <v>32</v>
      </c>
      <c r="C873" s="6">
        <v>1189833</v>
      </c>
      <c r="D873" s="7">
        <v>44213</v>
      </c>
      <c r="E873" s="6" t="s">
        <v>2</v>
      </c>
      <c r="F873" s="6" t="s">
        <v>51</v>
      </c>
      <c r="G873" s="6" t="s">
        <v>52</v>
      </c>
      <c r="H873" s="6" t="s">
        <v>21</v>
      </c>
      <c r="I873" s="8">
        <v>0.45</v>
      </c>
      <c r="J873" s="9">
        <v>3250</v>
      </c>
      <c r="K873" s="10">
        <f t="shared" si="285"/>
        <v>1462.5</v>
      </c>
      <c r="L873" s="10">
        <f t="shared" si="286"/>
        <v>585</v>
      </c>
      <c r="M873" s="11">
        <v>0.39999999999999997</v>
      </c>
      <c r="O873" s="15"/>
      <c r="P873" s="16"/>
      <c r="Q873" s="1"/>
      <c r="R873" s="12"/>
    </row>
    <row r="874" spans="1:18" x14ac:dyDescent="0.3">
      <c r="B874" s="6" t="s">
        <v>32</v>
      </c>
      <c r="C874" s="6">
        <v>1189833</v>
      </c>
      <c r="D874" s="7">
        <v>44213</v>
      </c>
      <c r="E874" s="6" t="s">
        <v>2</v>
      </c>
      <c r="F874" s="6" t="s">
        <v>51</v>
      </c>
      <c r="G874" s="6" t="s">
        <v>52</v>
      </c>
      <c r="H874" s="6" t="s">
        <v>22</v>
      </c>
      <c r="I874" s="8">
        <v>0.5</v>
      </c>
      <c r="J874" s="9">
        <v>2750</v>
      </c>
      <c r="K874" s="10">
        <f t="shared" si="285"/>
        <v>1375</v>
      </c>
      <c r="L874" s="10">
        <f t="shared" si="286"/>
        <v>825.00000000000011</v>
      </c>
      <c r="M874" s="11">
        <v>0.60000000000000009</v>
      </c>
      <c r="O874" s="15"/>
      <c r="P874" s="16"/>
      <c r="Q874" s="1"/>
      <c r="R874" s="12"/>
    </row>
    <row r="875" spans="1:18" x14ac:dyDescent="0.3">
      <c r="B875" s="6" t="s">
        <v>32</v>
      </c>
      <c r="C875" s="6">
        <v>1189833</v>
      </c>
      <c r="D875" s="7">
        <v>44213</v>
      </c>
      <c r="E875" s="6" t="s">
        <v>2</v>
      </c>
      <c r="F875" s="6" t="s">
        <v>51</v>
      </c>
      <c r="G875" s="6" t="s">
        <v>52</v>
      </c>
      <c r="H875" s="6" t="s">
        <v>23</v>
      </c>
      <c r="I875" s="8">
        <v>0.45</v>
      </c>
      <c r="J875" s="9">
        <v>4750</v>
      </c>
      <c r="K875" s="10">
        <f t="shared" si="285"/>
        <v>2137.5</v>
      </c>
      <c r="L875" s="10">
        <f t="shared" si="286"/>
        <v>534.375</v>
      </c>
      <c r="M875" s="11">
        <v>0.25</v>
      </c>
      <c r="O875" s="15"/>
      <c r="P875" s="16"/>
      <c r="Q875" s="1"/>
      <c r="R875" s="12"/>
    </row>
    <row r="876" spans="1:18" x14ac:dyDescent="0.3">
      <c r="B876" s="6" t="s">
        <v>32</v>
      </c>
      <c r="C876" s="6">
        <v>1189833</v>
      </c>
      <c r="D876" s="7">
        <v>44244</v>
      </c>
      <c r="E876" s="6" t="s">
        <v>2</v>
      </c>
      <c r="F876" s="6" t="s">
        <v>51</v>
      </c>
      <c r="G876" s="6" t="s">
        <v>52</v>
      </c>
      <c r="H876" s="6" t="s">
        <v>18</v>
      </c>
      <c r="I876" s="8">
        <v>0.35</v>
      </c>
      <c r="J876" s="9">
        <v>5250</v>
      </c>
      <c r="K876" s="10">
        <f>I876*J876</f>
        <v>1837.4999999999998</v>
      </c>
      <c r="L876" s="10">
        <f>K876*M876</f>
        <v>826.87499999999989</v>
      </c>
      <c r="M876" s="11">
        <v>0.45</v>
      </c>
      <c r="O876" s="15"/>
      <c r="P876" s="16"/>
      <c r="Q876" s="1"/>
      <c r="R876" s="12"/>
    </row>
    <row r="877" spans="1:18" x14ac:dyDescent="0.3">
      <c r="B877" s="6" t="s">
        <v>32</v>
      </c>
      <c r="C877" s="6">
        <v>1189833</v>
      </c>
      <c r="D877" s="7">
        <v>44244</v>
      </c>
      <c r="E877" s="6" t="s">
        <v>2</v>
      </c>
      <c r="F877" s="6" t="s">
        <v>51</v>
      </c>
      <c r="G877" s="6" t="s">
        <v>52</v>
      </c>
      <c r="H877" s="6" t="s">
        <v>19</v>
      </c>
      <c r="I877" s="8">
        <v>0.45</v>
      </c>
      <c r="J877" s="9">
        <v>4250</v>
      </c>
      <c r="K877" s="10">
        <f>I877*J877</f>
        <v>1912.5</v>
      </c>
      <c r="L877" s="10">
        <f>K877*M877</f>
        <v>573.75</v>
      </c>
      <c r="M877" s="11">
        <v>0.3</v>
      </c>
      <c r="O877" s="15"/>
      <c r="P877" s="16"/>
      <c r="Q877" s="1"/>
      <c r="R877" s="12"/>
    </row>
    <row r="878" spans="1:18" x14ac:dyDescent="0.3">
      <c r="B878" s="6" t="s">
        <v>32</v>
      </c>
      <c r="C878" s="6">
        <v>1189833</v>
      </c>
      <c r="D878" s="7">
        <v>44244</v>
      </c>
      <c r="E878" s="6" t="s">
        <v>2</v>
      </c>
      <c r="F878" s="6" t="s">
        <v>51</v>
      </c>
      <c r="G878" s="6" t="s">
        <v>52</v>
      </c>
      <c r="H878" s="6" t="s">
        <v>20</v>
      </c>
      <c r="I878" s="8">
        <v>0.45</v>
      </c>
      <c r="J878" s="9">
        <v>4500</v>
      </c>
      <c r="K878" s="10">
        <f t="shared" ref="K878:K881" si="287">I878*J878</f>
        <v>2025</v>
      </c>
      <c r="L878" s="10">
        <f t="shared" ref="L878:L881" si="288">K878*M878</f>
        <v>911.25</v>
      </c>
      <c r="M878" s="11">
        <v>0.45</v>
      </c>
      <c r="O878" s="15"/>
      <c r="P878" s="16"/>
      <c r="Q878" s="1"/>
      <c r="R878" s="12"/>
    </row>
    <row r="879" spans="1:18" x14ac:dyDescent="0.3">
      <c r="B879" s="6" t="s">
        <v>32</v>
      </c>
      <c r="C879" s="6">
        <v>1189833</v>
      </c>
      <c r="D879" s="7">
        <v>44244</v>
      </c>
      <c r="E879" s="6" t="s">
        <v>2</v>
      </c>
      <c r="F879" s="6" t="s">
        <v>51</v>
      </c>
      <c r="G879" s="6" t="s">
        <v>52</v>
      </c>
      <c r="H879" s="6" t="s">
        <v>21</v>
      </c>
      <c r="I879" s="8">
        <v>0.45</v>
      </c>
      <c r="J879" s="9">
        <v>3000</v>
      </c>
      <c r="K879" s="10">
        <f t="shared" si="287"/>
        <v>1350</v>
      </c>
      <c r="L879" s="10">
        <f t="shared" si="288"/>
        <v>540</v>
      </c>
      <c r="M879" s="11">
        <v>0.39999999999999997</v>
      </c>
      <c r="O879" s="15"/>
      <c r="P879" s="16"/>
      <c r="Q879" s="1"/>
      <c r="R879" s="12"/>
    </row>
    <row r="880" spans="1:18" x14ac:dyDescent="0.3">
      <c r="B880" s="6" t="s">
        <v>32</v>
      </c>
      <c r="C880" s="6">
        <v>1189833</v>
      </c>
      <c r="D880" s="7">
        <v>44244</v>
      </c>
      <c r="E880" s="6" t="s">
        <v>2</v>
      </c>
      <c r="F880" s="6" t="s">
        <v>51</v>
      </c>
      <c r="G880" s="6" t="s">
        <v>52</v>
      </c>
      <c r="H880" s="6" t="s">
        <v>22</v>
      </c>
      <c r="I880" s="8">
        <v>0.5</v>
      </c>
      <c r="J880" s="9">
        <v>2250</v>
      </c>
      <c r="K880" s="10">
        <f t="shared" si="287"/>
        <v>1125</v>
      </c>
      <c r="L880" s="10">
        <f t="shared" si="288"/>
        <v>675.00000000000011</v>
      </c>
      <c r="M880" s="11">
        <v>0.60000000000000009</v>
      </c>
      <c r="O880" s="15"/>
      <c r="P880" s="16"/>
      <c r="Q880" s="1"/>
      <c r="R880" s="12"/>
    </row>
    <row r="881" spans="2:18" x14ac:dyDescent="0.3">
      <c r="B881" s="6" t="s">
        <v>32</v>
      </c>
      <c r="C881" s="6">
        <v>1189833</v>
      </c>
      <c r="D881" s="7">
        <v>44244</v>
      </c>
      <c r="E881" s="6" t="s">
        <v>2</v>
      </c>
      <c r="F881" s="6" t="s">
        <v>51</v>
      </c>
      <c r="G881" s="6" t="s">
        <v>52</v>
      </c>
      <c r="H881" s="6" t="s">
        <v>23</v>
      </c>
      <c r="I881" s="8">
        <v>0.45</v>
      </c>
      <c r="J881" s="9">
        <v>4250</v>
      </c>
      <c r="K881" s="10">
        <f t="shared" si="287"/>
        <v>1912.5</v>
      </c>
      <c r="L881" s="10">
        <f t="shared" si="288"/>
        <v>478.125</v>
      </c>
      <c r="M881" s="11">
        <v>0.25</v>
      </c>
      <c r="O881" s="15"/>
      <c r="P881" s="16"/>
      <c r="Q881" s="1"/>
      <c r="R881" s="12"/>
    </row>
    <row r="882" spans="2:18" x14ac:dyDescent="0.3">
      <c r="B882" s="6" t="s">
        <v>32</v>
      </c>
      <c r="C882" s="6">
        <v>1189833</v>
      </c>
      <c r="D882" s="7">
        <v>44271</v>
      </c>
      <c r="E882" s="6" t="s">
        <v>2</v>
      </c>
      <c r="F882" s="6" t="s">
        <v>51</v>
      </c>
      <c r="G882" s="6" t="s">
        <v>52</v>
      </c>
      <c r="H882" s="6" t="s">
        <v>18</v>
      </c>
      <c r="I882" s="8">
        <v>0.35</v>
      </c>
      <c r="J882" s="9">
        <v>5750</v>
      </c>
      <c r="K882" s="10">
        <f>I882*J882</f>
        <v>2012.4999999999998</v>
      </c>
      <c r="L882" s="10">
        <f>K882*M882</f>
        <v>905.62499999999989</v>
      </c>
      <c r="M882" s="11">
        <v>0.45</v>
      </c>
      <c r="O882" s="15"/>
      <c r="P882" s="16"/>
      <c r="Q882" s="1"/>
      <c r="R882" s="12"/>
    </row>
    <row r="883" spans="2:18" x14ac:dyDescent="0.3">
      <c r="B883" s="6" t="s">
        <v>32</v>
      </c>
      <c r="C883" s="6">
        <v>1189833</v>
      </c>
      <c r="D883" s="7">
        <v>44271</v>
      </c>
      <c r="E883" s="6" t="s">
        <v>2</v>
      </c>
      <c r="F883" s="6" t="s">
        <v>51</v>
      </c>
      <c r="G883" s="6" t="s">
        <v>52</v>
      </c>
      <c r="H883" s="6" t="s">
        <v>19</v>
      </c>
      <c r="I883" s="8">
        <v>0.45</v>
      </c>
      <c r="J883" s="9">
        <v>4250</v>
      </c>
      <c r="K883" s="10">
        <f>I883*J883</f>
        <v>1912.5</v>
      </c>
      <c r="L883" s="10">
        <f>K883*M883</f>
        <v>573.75</v>
      </c>
      <c r="M883" s="11">
        <v>0.3</v>
      </c>
      <c r="O883" s="15"/>
      <c r="P883" s="16"/>
      <c r="Q883" s="1"/>
      <c r="R883" s="12"/>
    </row>
    <row r="884" spans="2:18" x14ac:dyDescent="0.3">
      <c r="B884" s="6" t="s">
        <v>32</v>
      </c>
      <c r="C884" s="6">
        <v>1189833</v>
      </c>
      <c r="D884" s="7">
        <v>44271</v>
      </c>
      <c r="E884" s="6" t="s">
        <v>2</v>
      </c>
      <c r="F884" s="6" t="s">
        <v>51</v>
      </c>
      <c r="G884" s="6" t="s">
        <v>52</v>
      </c>
      <c r="H884" s="6" t="s">
        <v>20</v>
      </c>
      <c r="I884" s="8">
        <v>0.45</v>
      </c>
      <c r="J884" s="9">
        <v>4250</v>
      </c>
      <c r="K884" s="10">
        <f t="shared" ref="K884:K887" si="289">I884*J884</f>
        <v>1912.5</v>
      </c>
      <c r="L884" s="10">
        <f t="shared" ref="L884:L887" si="290">K884*M884</f>
        <v>860.625</v>
      </c>
      <c r="M884" s="11">
        <v>0.45</v>
      </c>
      <c r="O884" s="15"/>
      <c r="P884" s="16"/>
      <c r="Q884" s="1"/>
      <c r="R884" s="12"/>
    </row>
    <row r="885" spans="2:18" x14ac:dyDescent="0.3">
      <c r="B885" s="6" t="s">
        <v>32</v>
      </c>
      <c r="C885" s="6">
        <v>1189833</v>
      </c>
      <c r="D885" s="7">
        <v>44271</v>
      </c>
      <c r="E885" s="6" t="s">
        <v>2</v>
      </c>
      <c r="F885" s="6" t="s">
        <v>51</v>
      </c>
      <c r="G885" s="6" t="s">
        <v>52</v>
      </c>
      <c r="H885" s="6" t="s">
        <v>21</v>
      </c>
      <c r="I885" s="8">
        <v>0.45</v>
      </c>
      <c r="J885" s="9">
        <v>3250</v>
      </c>
      <c r="K885" s="10">
        <f t="shared" si="289"/>
        <v>1462.5</v>
      </c>
      <c r="L885" s="10">
        <f t="shared" si="290"/>
        <v>585</v>
      </c>
      <c r="M885" s="11">
        <v>0.39999999999999997</v>
      </c>
      <c r="O885" s="15"/>
      <c r="P885" s="16"/>
      <c r="Q885" s="1"/>
      <c r="R885" s="12"/>
    </row>
    <row r="886" spans="2:18" x14ac:dyDescent="0.3">
      <c r="B886" s="6" t="s">
        <v>32</v>
      </c>
      <c r="C886" s="6">
        <v>1189833</v>
      </c>
      <c r="D886" s="7">
        <v>44271</v>
      </c>
      <c r="E886" s="6" t="s">
        <v>2</v>
      </c>
      <c r="F886" s="6" t="s">
        <v>51</v>
      </c>
      <c r="G886" s="6" t="s">
        <v>52</v>
      </c>
      <c r="H886" s="6" t="s">
        <v>22</v>
      </c>
      <c r="I886" s="8">
        <v>0.5</v>
      </c>
      <c r="J886" s="9">
        <v>2000</v>
      </c>
      <c r="K886" s="10">
        <f t="shared" si="289"/>
        <v>1000</v>
      </c>
      <c r="L886" s="10">
        <f t="shared" si="290"/>
        <v>600.00000000000011</v>
      </c>
      <c r="M886" s="11">
        <v>0.60000000000000009</v>
      </c>
      <c r="O886" s="15"/>
      <c r="P886" s="16"/>
      <c r="Q886" s="1"/>
      <c r="R886" s="12"/>
    </row>
    <row r="887" spans="2:18" x14ac:dyDescent="0.3">
      <c r="B887" s="6" t="s">
        <v>32</v>
      </c>
      <c r="C887" s="6">
        <v>1189833</v>
      </c>
      <c r="D887" s="7">
        <v>44271</v>
      </c>
      <c r="E887" s="6" t="s">
        <v>2</v>
      </c>
      <c r="F887" s="6" t="s">
        <v>51</v>
      </c>
      <c r="G887" s="6" t="s">
        <v>52</v>
      </c>
      <c r="H887" s="6" t="s">
        <v>23</v>
      </c>
      <c r="I887" s="8">
        <v>0.45</v>
      </c>
      <c r="J887" s="9">
        <v>4000</v>
      </c>
      <c r="K887" s="10">
        <f t="shared" si="289"/>
        <v>1800</v>
      </c>
      <c r="L887" s="10">
        <f t="shared" si="290"/>
        <v>450</v>
      </c>
      <c r="M887" s="11">
        <v>0.25</v>
      </c>
      <c r="O887" s="15"/>
      <c r="P887" s="16"/>
      <c r="Q887" s="1"/>
      <c r="R887" s="12"/>
    </row>
    <row r="888" spans="2:18" x14ac:dyDescent="0.3">
      <c r="B888" s="6" t="s">
        <v>32</v>
      </c>
      <c r="C888" s="6">
        <v>1189833</v>
      </c>
      <c r="D888" s="7">
        <v>44303</v>
      </c>
      <c r="E888" s="6" t="s">
        <v>2</v>
      </c>
      <c r="F888" s="6" t="s">
        <v>51</v>
      </c>
      <c r="G888" s="6" t="s">
        <v>52</v>
      </c>
      <c r="H888" s="6" t="s">
        <v>18</v>
      </c>
      <c r="I888" s="8">
        <v>0.45</v>
      </c>
      <c r="J888" s="9">
        <v>5750</v>
      </c>
      <c r="K888" s="10">
        <f>I888*J888</f>
        <v>2587.5</v>
      </c>
      <c r="L888" s="10">
        <f>K888*M888</f>
        <v>1164.375</v>
      </c>
      <c r="M888" s="11">
        <v>0.45</v>
      </c>
      <c r="O888" s="15"/>
      <c r="P888" s="16"/>
      <c r="Q888" s="1"/>
      <c r="R888" s="12"/>
    </row>
    <row r="889" spans="2:18" x14ac:dyDescent="0.3">
      <c r="B889" s="6" t="s">
        <v>32</v>
      </c>
      <c r="C889" s="6">
        <v>1189833</v>
      </c>
      <c r="D889" s="7">
        <v>44303</v>
      </c>
      <c r="E889" s="6" t="s">
        <v>2</v>
      </c>
      <c r="F889" s="6" t="s">
        <v>51</v>
      </c>
      <c r="G889" s="6" t="s">
        <v>52</v>
      </c>
      <c r="H889" s="6" t="s">
        <v>19</v>
      </c>
      <c r="I889" s="8">
        <v>0.45</v>
      </c>
      <c r="J889" s="9">
        <v>3750</v>
      </c>
      <c r="K889" s="10">
        <f>I889*J889</f>
        <v>1687.5</v>
      </c>
      <c r="L889" s="10">
        <f>K889*M889</f>
        <v>506.25</v>
      </c>
      <c r="M889" s="11">
        <v>0.3</v>
      </c>
      <c r="O889" s="15"/>
      <c r="P889" s="16"/>
      <c r="Q889" s="1"/>
      <c r="R889" s="12"/>
    </row>
    <row r="890" spans="2:18" x14ac:dyDescent="0.3">
      <c r="B890" s="6" t="s">
        <v>32</v>
      </c>
      <c r="C890" s="6">
        <v>1189833</v>
      </c>
      <c r="D890" s="7">
        <v>44303</v>
      </c>
      <c r="E890" s="6" t="s">
        <v>2</v>
      </c>
      <c r="F890" s="6" t="s">
        <v>51</v>
      </c>
      <c r="G890" s="6" t="s">
        <v>52</v>
      </c>
      <c r="H890" s="6" t="s">
        <v>20</v>
      </c>
      <c r="I890" s="8">
        <v>0.45</v>
      </c>
      <c r="J890" s="9">
        <v>4000</v>
      </c>
      <c r="K890" s="10">
        <f t="shared" ref="K890:K893" si="291">I890*J890</f>
        <v>1800</v>
      </c>
      <c r="L890" s="10">
        <f t="shared" ref="L890:L893" si="292">K890*M890</f>
        <v>810</v>
      </c>
      <c r="M890" s="11">
        <v>0.45</v>
      </c>
      <c r="O890" s="15"/>
      <c r="P890" s="16"/>
      <c r="Q890" s="1"/>
      <c r="R890" s="12"/>
    </row>
    <row r="891" spans="2:18" x14ac:dyDescent="0.3">
      <c r="B891" s="6" t="s">
        <v>32</v>
      </c>
      <c r="C891" s="6">
        <v>1189833</v>
      </c>
      <c r="D891" s="7">
        <v>44303</v>
      </c>
      <c r="E891" s="6" t="s">
        <v>2</v>
      </c>
      <c r="F891" s="6" t="s">
        <v>51</v>
      </c>
      <c r="G891" s="6" t="s">
        <v>52</v>
      </c>
      <c r="H891" s="6" t="s">
        <v>21</v>
      </c>
      <c r="I891" s="8">
        <v>0.4</v>
      </c>
      <c r="J891" s="9">
        <v>3000</v>
      </c>
      <c r="K891" s="10">
        <f t="shared" si="291"/>
        <v>1200</v>
      </c>
      <c r="L891" s="10">
        <f t="shared" si="292"/>
        <v>479.99999999999994</v>
      </c>
      <c r="M891" s="11">
        <v>0.39999999999999997</v>
      </c>
      <c r="O891" s="15"/>
      <c r="P891" s="16"/>
      <c r="Q891" s="1"/>
      <c r="R891" s="12"/>
    </row>
    <row r="892" spans="2:18" x14ac:dyDescent="0.3">
      <c r="B892" s="6" t="s">
        <v>32</v>
      </c>
      <c r="C892" s="6">
        <v>1189833</v>
      </c>
      <c r="D892" s="7">
        <v>44303</v>
      </c>
      <c r="E892" s="6" t="s">
        <v>2</v>
      </c>
      <c r="F892" s="6" t="s">
        <v>51</v>
      </c>
      <c r="G892" s="6" t="s">
        <v>52</v>
      </c>
      <c r="H892" s="6" t="s">
        <v>22</v>
      </c>
      <c r="I892" s="8">
        <v>0.45</v>
      </c>
      <c r="J892" s="9">
        <v>2000</v>
      </c>
      <c r="K892" s="10">
        <f t="shared" si="291"/>
        <v>900</v>
      </c>
      <c r="L892" s="10">
        <f t="shared" si="292"/>
        <v>540.00000000000011</v>
      </c>
      <c r="M892" s="11">
        <v>0.60000000000000009</v>
      </c>
      <c r="O892" s="15"/>
      <c r="P892" s="16"/>
      <c r="Q892" s="1"/>
      <c r="R892" s="12"/>
    </row>
    <row r="893" spans="2:18" x14ac:dyDescent="0.3">
      <c r="B893" s="6" t="s">
        <v>32</v>
      </c>
      <c r="C893" s="6">
        <v>1189833</v>
      </c>
      <c r="D893" s="7">
        <v>44303</v>
      </c>
      <c r="E893" s="6" t="s">
        <v>2</v>
      </c>
      <c r="F893" s="6" t="s">
        <v>51</v>
      </c>
      <c r="G893" s="6" t="s">
        <v>52</v>
      </c>
      <c r="H893" s="6" t="s">
        <v>23</v>
      </c>
      <c r="I893" s="8">
        <v>0.6</v>
      </c>
      <c r="J893" s="9">
        <v>3750</v>
      </c>
      <c r="K893" s="10">
        <f t="shared" si="291"/>
        <v>2250</v>
      </c>
      <c r="L893" s="10">
        <f t="shared" si="292"/>
        <v>562.5</v>
      </c>
      <c r="M893" s="11">
        <v>0.25</v>
      </c>
      <c r="O893" s="15"/>
      <c r="P893" s="16"/>
      <c r="Q893" s="1"/>
      <c r="R893" s="12"/>
    </row>
    <row r="894" spans="2:18" x14ac:dyDescent="0.3">
      <c r="B894" s="6" t="s">
        <v>32</v>
      </c>
      <c r="C894" s="6">
        <v>1189833</v>
      </c>
      <c r="D894" s="7">
        <v>44334</v>
      </c>
      <c r="E894" s="6" t="s">
        <v>2</v>
      </c>
      <c r="F894" s="6" t="s">
        <v>51</v>
      </c>
      <c r="G894" s="6" t="s">
        <v>52</v>
      </c>
      <c r="H894" s="6" t="s">
        <v>18</v>
      </c>
      <c r="I894" s="8">
        <v>0.4</v>
      </c>
      <c r="J894" s="9">
        <v>5750</v>
      </c>
      <c r="K894" s="10">
        <f>I894*J894</f>
        <v>2300</v>
      </c>
      <c r="L894" s="10">
        <f>K894*M894</f>
        <v>1035</v>
      </c>
      <c r="M894" s="11">
        <v>0.45</v>
      </c>
      <c r="O894" s="15"/>
      <c r="P894" s="16"/>
      <c r="Q894" s="1"/>
      <c r="R894" s="12"/>
    </row>
    <row r="895" spans="2:18" x14ac:dyDescent="0.3">
      <c r="B895" s="6" t="s">
        <v>32</v>
      </c>
      <c r="C895" s="6">
        <v>1189833</v>
      </c>
      <c r="D895" s="7">
        <v>44334</v>
      </c>
      <c r="E895" s="6" t="s">
        <v>2</v>
      </c>
      <c r="F895" s="6" t="s">
        <v>51</v>
      </c>
      <c r="G895" s="6" t="s">
        <v>52</v>
      </c>
      <c r="H895" s="6" t="s">
        <v>19</v>
      </c>
      <c r="I895" s="8">
        <v>0.45</v>
      </c>
      <c r="J895" s="9">
        <v>4250</v>
      </c>
      <c r="K895" s="10">
        <f>I895*J895</f>
        <v>1912.5</v>
      </c>
      <c r="L895" s="10">
        <f>K895*M895</f>
        <v>573.75</v>
      </c>
      <c r="M895" s="11">
        <v>0.3</v>
      </c>
      <c r="O895" s="15"/>
      <c r="P895" s="16"/>
      <c r="Q895" s="1"/>
      <c r="R895" s="12"/>
    </row>
    <row r="896" spans="2:18" x14ac:dyDescent="0.3">
      <c r="B896" s="6" t="s">
        <v>32</v>
      </c>
      <c r="C896" s="6">
        <v>1189833</v>
      </c>
      <c r="D896" s="7">
        <v>44334</v>
      </c>
      <c r="E896" s="6" t="s">
        <v>2</v>
      </c>
      <c r="F896" s="6" t="s">
        <v>51</v>
      </c>
      <c r="G896" s="6" t="s">
        <v>52</v>
      </c>
      <c r="H896" s="6" t="s">
        <v>20</v>
      </c>
      <c r="I896" s="8">
        <v>0.45</v>
      </c>
      <c r="J896" s="9">
        <v>4250</v>
      </c>
      <c r="K896" s="10">
        <f t="shared" ref="K896:K899" si="293">I896*J896</f>
        <v>1912.5</v>
      </c>
      <c r="L896" s="10">
        <f t="shared" ref="L896:L899" si="294">K896*M896</f>
        <v>860.625</v>
      </c>
      <c r="M896" s="11">
        <v>0.45</v>
      </c>
      <c r="O896" s="15"/>
      <c r="P896" s="16"/>
      <c r="Q896" s="1"/>
      <c r="R896" s="12"/>
    </row>
    <row r="897" spans="2:18" x14ac:dyDescent="0.3">
      <c r="B897" s="6" t="s">
        <v>32</v>
      </c>
      <c r="C897" s="6">
        <v>1189833</v>
      </c>
      <c r="D897" s="7">
        <v>44334</v>
      </c>
      <c r="E897" s="6" t="s">
        <v>2</v>
      </c>
      <c r="F897" s="6" t="s">
        <v>51</v>
      </c>
      <c r="G897" s="6" t="s">
        <v>52</v>
      </c>
      <c r="H897" s="6" t="s">
        <v>21</v>
      </c>
      <c r="I897" s="8">
        <v>0.4</v>
      </c>
      <c r="J897" s="9">
        <v>3250</v>
      </c>
      <c r="K897" s="10">
        <f t="shared" si="293"/>
        <v>1300</v>
      </c>
      <c r="L897" s="10">
        <f t="shared" si="294"/>
        <v>520</v>
      </c>
      <c r="M897" s="11">
        <v>0.39999999999999997</v>
      </c>
      <c r="O897" s="15"/>
      <c r="P897" s="16"/>
      <c r="Q897" s="1"/>
      <c r="R897" s="12"/>
    </row>
    <row r="898" spans="2:18" x14ac:dyDescent="0.3">
      <c r="B898" s="6" t="s">
        <v>32</v>
      </c>
      <c r="C898" s="6">
        <v>1189833</v>
      </c>
      <c r="D898" s="7">
        <v>44334</v>
      </c>
      <c r="E898" s="6" t="s">
        <v>2</v>
      </c>
      <c r="F898" s="6" t="s">
        <v>51</v>
      </c>
      <c r="G898" s="6" t="s">
        <v>52</v>
      </c>
      <c r="H898" s="6" t="s">
        <v>22</v>
      </c>
      <c r="I898" s="8">
        <v>0.45</v>
      </c>
      <c r="J898" s="9">
        <v>2250</v>
      </c>
      <c r="K898" s="10">
        <f t="shared" si="293"/>
        <v>1012.5</v>
      </c>
      <c r="L898" s="10">
        <f t="shared" si="294"/>
        <v>607.50000000000011</v>
      </c>
      <c r="M898" s="11">
        <v>0.60000000000000009</v>
      </c>
      <c r="O898" s="15"/>
      <c r="P898" s="16"/>
      <c r="Q898" s="1"/>
      <c r="R898" s="12"/>
    </row>
    <row r="899" spans="2:18" x14ac:dyDescent="0.3">
      <c r="B899" s="6" t="s">
        <v>32</v>
      </c>
      <c r="C899" s="6">
        <v>1189833</v>
      </c>
      <c r="D899" s="7">
        <v>44334</v>
      </c>
      <c r="E899" s="6" t="s">
        <v>2</v>
      </c>
      <c r="F899" s="6" t="s">
        <v>51</v>
      </c>
      <c r="G899" s="6" t="s">
        <v>52</v>
      </c>
      <c r="H899" s="6" t="s">
        <v>23</v>
      </c>
      <c r="I899" s="8">
        <v>0.6</v>
      </c>
      <c r="J899" s="9">
        <v>4000</v>
      </c>
      <c r="K899" s="10">
        <f t="shared" si="293"/>
        <v>2400</v>
      </c>
      <c r="L899" s="10">
        <f t="shared" si="294"/>
        <v>600</v>
      </c>
      <c r="M899" s="11">
        <v>0.25</v>
      </c>
      <c r="O899" s="15"/>
      <c r="P899" s="16"/>
      <c r="Q899" s="1"/>
      <c r="R899" s="12"/>
    </row>
    <row r="900" spans="2:18" x14ac:dyDescent="0.3">
      <c r="B900" s="6" t="s">
        <v>32</v>
      </c>
      <c r="C900" s="6">
        <v>1189833</v>
      </c>
      <c r="D900" s="7">
        <v>44364</v>
      </c>
      <c r="E900" s="6" t="s">
        <v>2</v>
      </c>
      <c r="F900" s="6" t="s">
        <v>51</v>
      </c>
      <c r="G900" s="6" t="s">
        <v>52</v>
      </c>
      <c r="H900" s="6" t="s">
        <v>18</v>
      </c>
      <c r="I900" s="8">
        <v>0.4</v>
      </c>
      <c r="J900" s="9">
        <v>6750</v>
      </c>
      <c r="K900" s="10">
        <f>I900*J900</f>
        <v>2700</v>
      </c>
      <c r="L900" s="10">
        <f>K900*M900</f>
        <v>1215</v>
      </c>
      <c r="M900" s="11">
        <v>0.45</v>
      </c>
      <c r="O900" s="15"/>
      <c r="P900" s="16"/>
      <c r="Q900" s="1"/>
      <c r="R900" s="12"/>
    </row>
    <row r="901" spans="2:18" x14ac:dyDescent="0.3">
      <c r="B901" s="6" t="s">
        <v>32</v>
      </c>
      <c r="C901" s="6">
        <v>1189833</v>
      </c>
      <c r="D901" s="7">
        <v>44364</v>
      </c>
      <c r="E901" s="6" t="s">
        <v>2</v>
      </c>
      <c r="F901" s="6" t="s">
        <v>51</v>
      </c>
      <c r="G901" s="6" t="s">
        <v>52</v>
      </c>
      <c r="H901" s="6" t="s">
        <v>19</v>
      </c>
      <c r="I901" s="8">
        <v>0.45</v>
      </c>
      <c r="J901" s="9">
        <v>5250</v>
      </c>
      <c r="K901" s="10">
        <f>I901*J901</f>
        <v>2362.5</v>
      </c>
      <c r="L901" s="10">
        <f>K901*M901</f>
        <v>708.75</v>
      </c>
      <c r="M901" s="11">
        <v>0.3</v>
      </c>
      <c r="O901" s="15"/>
      <c r="P901" s="16"/>
      <c r="Q901" s="1"/>
      <c r="R901" s="12"/>
    </row>
    <row r="902" spans="2:18" x14ac:dyDescent="0.3">
      <c r="B902" s="6" t="s">
        <v>32</v>
      </c>
      <c r="C902" s="6">
        <v>1189833</v>
      </c>
      <c r="D902" s="7">
        <v>44364</v>
      </c>
      <c r="E902" s="6" t="s">
        <v>2</v>
      </c>
      <c r="F902" s="6" t="s">
        <v>51</v>
      </c>
      <c r="G902" s="6" t="s">
        <v>52</v>
      </c>
      <c r="H902" s="6" t="s">
        <v>20</v>
      </c>
      <c r="I902" s="8">
        <v>0.45</v>
      </c>
      <c r="J902" s="9">
        <v>5500</v>
      </c>
      <c r="K902" s="10">
        <f t="shared" ref="K902:K905" si="295">I902*J902</f>
        <v>2475</v>
      </c>
      <c r="L902" s="10">
        <f t="shared" ref="L902:L905" si="296">K902*M902</f>
        <v>1113.75</v>
      </c>
      <c r="M902" s="11">
        <v>0.45</v>
      </c>
      <c r="O902" s="15"/>
      <c r="P902" s="16"/>
      <c r="Q902" s="1"/>
      <c r="R902" s="12"/>
    </row>
    <row r="903" spans="2:18" x14ac:dyDescent="0.3">
      <c r="B903" s="6" t="s">
        <v>32</v>
      </c>
      <c r="C903" s="6">
        <v>1189833</v>
      </c>
      <c r="D903" s="7">
        <v>44364</v>
      </c>
      <c r="E903" s="6" t="s">
        <v>2</v>
      </c>
      <c r="F903" s="6" t="s">
        <v>51</v>
      </c>
      <c r="G903" s="6" t="s">
        <v>52</v>
      </c>
      <c r="H903" s="6" t="s">
        <v>21</v>
      </c>
      <c r="I903" s="8">
        <v>0.4</v>
      </c>
      <c r="J903" s="9">
        <v>4250</v>
      </c>
      <c r="K903" s="10">
        <f t="shared" si="295"/>
        <v>1700</v>
      </c>
      <c r="L903" s="10">
        <f t="shared" si="296"/>
        <v>680</v>
      </c>
      <c r="M903" s="11">
        <v>0.39999999999999997</v>
      </c>
      <c r="O903" s="15"/>
      <c r="P903" s="16"/>
      <c r="Q903" s="1"/>
      <c r="R903" s="12"/>
    </row>
    <row r="904" spans="2:18" x14ac:dyDescent="0.3">
      <c r="B904" s="6" t="s">
        <v>32</v>
      </c>
      <c r="C904" s="6">
        <v>1189833</v>
      </c>
      <c r="D904" s="7">
        <v>44364</v>
      </c>
      <c r="E904" s="6" t="s">
        <v>2</v>
      </c>
      <c r="F904" s="6" t="s">
        <v>51</v>
      </c>
      <c r="G904" s="6" t="s">
        <v>52</v>
      </c>
      <c r="H904" s="6" t="s">
        <v>22</v>
      </c>
      <c r="I904" s="8">
        <v>0.45</v>
      </c>
      <c r="J904" s="9">
        <v>3000</v>
      </c>
      <c r="K904" s="10">
        <f t="shared" si="295"/>
        <v>1350</v>
      </c>
      <c r="L904" s="10">
        <f t="shared" si="296"/>
        <v>810.00000000000011</v>
      </c>
      <c r="M904" s="11">
        <v>0.60000000000000009</v>
      </c>
      <c r="O904" s="15"/>
      <c r="P904" s="16"/>
      <c r="Q904" s="1"/>
      <c r="R904" s="12"/>
    </row>
    <row r="905" spans="2:18" x14ac:dyDescent="0.3">
      <c r="B905" s="6" t="s">
        <v>32</v>
      </c>
      <c r="C905" s="6">
        <v>1189833</v>
      </c>
      <c r="D905" s="7">
        <v>44364</v>
      </c>
      <c r="E905" s="6" t="s">
        <v>2</v>
      </c>
      <c r="F905" s="6" t="s">
        <v>51</v>
      </c>
      <c r="G905" s="6" t="s">
        <v>52</v>
      </c>
      <c r="H905" s="6" t="s">
        <v>23</v>
      </c>
      <c r="I905" s="8">
        <v>0.6</v>
      </c>
      <c r="J905" s="9">
        <v>6000</v>
      </c>
      <c r="K905" s="10">
        <f t="shared" si="295"/>
        <v>3600</v>
      </c>
      <c r="L905" s="10">
        <f t="shared" si="296"/>
        <v>900</v>
      </c>
      <c r="M905" s="11">
        <v>0.25</v>
      </c>
      <c r="O905" s="15"/>
      <c r="P905" s="16"/>
      <c r="Q905" s="1"/>
      <c r="R905" s="12"/>
    </row>
    <row r="906" spans="2:18" x14ac:dyDescent="0.3">
      <c r="B906" s="6" t="s">
        <v>32</v>
      </c>
      <c r="C906" s="6">
        <v>1189833</v>
      </c>
      <c r="D906" s="7">
        <v>44393</v>
      </c>
      <c r="E906" s="6" t="s">
        <v>2</v>
      </c>
      <c r="F906" s="6" t="s">
        <v>51</v>
      </c>
      <c r="G906" s="6" t="s">
        <v>52</v>
      </c>
      <c r="H906" s="6" t="s">
        <v>18</v>
      </c>
      <c r="I906" s="8">
        <v>0.4</v>
      </c>
      <c r="J906" s="9">
        <v>7500</v>
      </c>
      <c r="K906" s="10">
        <f>I906*J906</f>
        <v>3000</v>
      </c>
      <c r="L906" s="10">
        <f>K906*M906</f>
        <v>1350</v>
      </c>
      <c r="M906" s="11">
        <v>0.45</v>
      </c>
      <c r="O906" s="15"/>
      <c r="P906" s="16"/>
      <c r="Q906" s="1"/>
      <c r="R906" s="12"/>
    </row>
    <row r="907" spans="2:18" x14ac:dyDescent="0.3">
      <c r="B907" s="6" t="s">
        <v>32</v>
      </c>
      <c r="C907" s="6">
        <v>1189833</v>
      </c>
      <c r="D907" s="7">
        <v>44393</v>
      </c>
      <c r="E907" s="6" t="s">
        <v>2</v>
      </c>
      <c r="F907" s="6" t="s">
        <v>51</v>
      </c>
      <c r="G907" s="6" t="s">
        <v>52</v>
      </c>
      <c r="H907" s="6" t="s">
        <v>19</v>
      </c>
      <c r="I907" s="8">
        <v>0.45</v>
      </c>
      <c r="J907" s="9">
        <v>6000</v>
      </c>
      <c r="K907" s="10">
        <f>I907*J907</f>
        <v>2700</v>
      </c>
      <c r="L907" s="10">
        <f>K907*M907</f>
        <v>810</v>
      </c>
      <c r="M907" s="11">
        <v>0.3</v>
      </c>
      <c r="O907" s="15"/>
      <c r="P907" s="16"/>
      <c r="Q907" s="1"/>
      <c r="R907" s="12"/>
    </row>
    <row r="908" spans="2:18" x14ac:dyDescent="0.3">
      <c r="B908" s="6" t="s">
        <v>32</v>
      </c>
      <c r="C908" s="6">
        <v>1189833</v>
      </c>
      <c r="D908" s="7">
        <v>44393</v>
      </c>
      <c r="E908" s="6" t="s">
        <v>2</v>
      </c>
      <c r="F908" s="6" t="s">
        <v>51</v>
      </c>
      <c r="G908" s="6" t="s">
        <v>52</v>
      </c>
      <c r="H908" s="6" t="s">
        <v>20</v>
      </c>
      <c r="I908" s="8">
        <v>0.45</v>
      </c>
      <c r="J908" s="9">
        <v>5500</v>
      </c>
      <c r="K908" s="10">
        <f t="shared" ref="K908:K911" si="297">I908*J908</f>
        <v>2475</v>
      </c>
      <c r="L908" s="10">
        <f t="shared" ref="L908:L911" si="298">K908*M908</f>
        <v>1113.75</v>
      </c>
      <c r="M908" s="11">
        <v>0.45</v>
      </c>
      <c r="O908" s="15"/>
      <c r="P908" s="16"/>
      <c r="Q908" s="1"/>
      <c r="R908" s="12"/>
    </row>
    <row r="909" spans="2:18" x14ac:dyDescent="0.3">
      <c r="B909" s="6" t="s">
        <v>32</v>
      </c>
      <c r="C909" s="6">
        <v>1189833</v>
      </c>
      <c r="D909" s="7">
        <v>44393</v>
      </c>
      <c r="E909" s="6" t="s">
        <v>2</v>
      </c>
      <c r="F909" s="6" t="s">
        <v>51</v>
      </c>
      <c r="G909" s="6" t="s">
        <v>52</v>
      </c>
      <c r="H909" s="6" t="s">
        <v>21</v>
      </c>
      <c r="I909" s="8">
        <v>0.4</v>
      </c>
      <c r="J909" s="9">
        <v>4500</v>
      </c>
      <c r="K909" s="10">
        <f t="shared" si="297"/>
        <v>1800</v>
      </c>
      <c r="L909" s="10">
        <f t="shared" si="298"/>
        <v>719.99999999999989</v>
      </c>
      <c r="M909" s="11">
        <v>0.39999999999999997</v>
      </c>
      <c r="O909" s="15"/>
      <c r="P909" s="16"/>
      <c r="Q909" s="1"/>
      <c r="R909" s="12"/>
    </row>
    <row r="910" spans="2:18" x14ac:dyDescent="0.3">
      <c r="B910" s="6" t="s">
        <v>32</v>
      </c>
      <c r="C910" s="6">
        <v>1189833</v>
      </c>
      <c r="D910" s="7">
        <v>44393</v>
      </c>
      <c r="E910" s="6" t="s">
        <v>2</v>
      </c>
      <c r="F910" s="6" t="s">
        <v>51</v>
      </c>
      <c r="G910" s="6" t="s">
        <v>52</v>
      </c>
      <c r="H910" s="6" t="s">
        <v>22</v>
      </c>
      <c r="I910" s="8">
        <v>0.45</v>
      </c>
      <c r="J910" s="9">
        <v>4750</v>
      </c>
      <c r="K910" s="10">
        <f t="shared" si="297"/>
        <v>2137.5</v>
      </c>
      <c r="L910" s="10">
        <f t="shared" si="298"/>
        <v>1282.5000000000002</v>
      </c>
      <c r="M910" s="11">
        <v>0.60000000000000009</v>
      </c>
      <c r="O910" s="15"/>
      <c r="P910" s="16"/>
      <c r="Q910" s="1"/>
      <c r="R910" s="12"/>
    </row>
    <row r="911" spans="2:18" x14ac:dyDescent="0.3">
      <c r="B911" s="6" t="s">
        <v>32</v>
      </c>
      <c r="C911" s="6">
        <v>1189833</v>
      </c>
      <c r="D911" s="7">
        <v>44393</v>
      </c>
      <c r="E911" s="6" t="s">
        <v>2</v>
      </c>
      <c r="F911" s="6" t="s">
        <v>51</v>
      </c>
      <c r="G911" s="6" t="s">
        <v>52</v>
      </c>
      <c r="H911" s="6" t="s">
        <v>23</v>
      </c>
      <c r="I911" s="8">
        <v>0.6</v>
      </c>
      <c r="J911" s="9">
        <v>4750</v>
      </c>
      <c r="K911" s="10">
        <f t="shared" si="297"/>
        <v>2850</v>
      </c>
      <c r="L911" s="10">
        <f t="shared" si="298"/>
        <v>712.5</v>
      </c>
      <c r="M911" s="11">
        <v>0.25</v>
      </c>
      <c r="O911" s="15"/>
      <c r="P911" s="16"/>
      <c r="Q911" s="1"/>
      <c r="R911" s="12"/>
    </row>
    <row r="912" spans="2:18" x14ac:dyDescent="0.3">
      <c r="B912" s="6" t="s">
        <v>32</v>
      </c>
      <c r="C912" s="6">
        <v>1189833</v>
      </c>
      <c r="D912" s="7">
        <v>44425</v>
      </c>
      <c r="E912" s="6" t="s">
        <v>2</v>
      </c>
      <c r="F912" s="6" t="s">
        <v>51</v>
      </c>
      <c r="G912" s="6" t="s">
        <v>52</v>
      </c>
      <c r="H912" s="6" t="s">
        <v>18</v>
      </c>
      <c r="I912" s="8">
        <v>0.45</v>
      </c>
      <c r="J912" s="9">
        <v>6750</v>
      </c>
      <c r="K912" s="10">
        <f>I912*J912</f>
        <v>3037.5</v>
      </c>
      <c r="L912" s="10">
        <f>K912*M912</f>
        <v>1366.875</v>
      </c>
      <c r="M912" s="11">
        <v>0.45</v>
      </c>
      <c r="O912" s="15"/>
      <c r="P912" s="16"/>
      <c r="Q912" s="1"/>
      <c r="R912" s="12"/>
    </row>
    <row r="913" spans="2:18" x14ac:dyDescent="0.3">
      <c r="B913" s="6" t="s">
        <v>32</v>
      </c>
      <c r="C913" s="6">
        <v>1189833</v>
      </c>
      <c r="D913" s="7">
        <v>44425</v>
      </c>
      <c r="E913" s="6" t="s">
        <v>2</v>
      </c>
      <c r="F913" s="6" t="s">
        <v>51</v>
      </c>
      <c r="G913" s="6" t="s">
        <v>52</v>
      </c>
      <c r="H913" s="6" t="s">
        <v>19</v>
      </c>
      <c r="I913" s="8">
        <v>0.55000000000000004</v>
      </c>
      <c r="J913" s="9">
        <v>6250</v>
      </c>
      <c r="K913" s="10">
        <f>I913*J913</f>
        <v>3437.5000000000005</v>
      </c>
      <c r="L913" s="10">
        <f>K913*M913</f>
        <v>1031.25</v>
      </c>
      <c r="M913" s="11">
        <v>0.3</v>
      </c>
      <c r="O913" s="15"/>
      <c r="P913" s="16"/>
      <c r="Q913" s="1"/>
      <c r="R913" s="12"/>
    </row>
    <row r="914" spans="2:18" x14ac:dyDescent="0.3">
      <c r="B914" s="6" t="s">
        <v>32</v>
      </c>
      <c r="C914" s="6">
        <v>1189833</v>
      </c>
      <c r="D914" s="7">
        <v>44425</v>
      </c>
      <c r="E914" s="6" t="s">
        <v>2</v>
      </c>
      <c r="F914" s="6" t="s">
        <v>51</v>
      </c>
      <c r="G914" s="6" t="s">
        <v>52</v>
      </c>
      <c r="H914" s="6" t="s">
        <v>20</v>
      </c>
      <c r="I914" s="8">
        <v>0.5</v>
      </c>
      <c r="J914" s="9">
        <v>5000</v>
      </c>
      <c r="K914" s="10">
        <f t="shared" ref="K914:K917" si="299">I914*J914</f>
        <v>2500</v>
      </c>
      <c r="L914" s="10">
        <f t="shared" ref="L914:L917" si="300">K914*M914</f>
        <v>1125</v>
      </c>
      <c r="M914" s="11">
        <v>0.45</v>
      </c>
      <c r="O914" s="15"/>
      <c r="P914" s="16"/>
      <c r="Q914" s="1"/>
      <c r="R914" s="12"/>
    </row>
    <row r="915" spans="2:18" x14ac:dyDescent="0.3">
      <c r="B915" s="6" t="s">
        <v>32</v>
      </c>
      <c r="C915" s="6">
        <v>1189833</v>
      </c>
      <c r="D915" s="7">
        <v>44425</v>
      </c>
      <c r="E915" s="6" t="s">
        <v>2</v>
      </c>
      <c r="F915" s="6" t="s">
        <v>51</v>
      </c>
      <c r="G915" s="6" t="s">
        <v>52</v>
      </c>
      <c r="H915" s="6" t="s">
        <v>21</v>
      </c>
      <c r="I915" s="8">
        <v>0.45</v>
      </c>
      <c r="J915" s="9">
        <v>4250</v>
      </c>
      <c r="K915" s="10">
        <f t="shared" si="299"/>
        <v>1912.5</v>
      </c>
      <c r="L915" s="10">
        <f t="shared" si="300"/>
        <v>764.99999999999989</v>
      </c>
      <c r="M915" s="11">
        <v>0.39999999999999997</v>
      </c>
      <c r="O915" s="15"/>
      <c r="P915" s="16"/>
      <c r="Q915" s="1"/>
      <c r="R915" s="12"/>
    </row>
    <row r="916" spans="2:18" x14ac:dyDescent="0.3">
      <c r="B916" s="6" t="s">
        <v>32</v>
      </c>
      <c r="C916" s="6">
        <v>1189833</v>
      </c>
      <c r="D916" s="7">
        <v>44425</v>
      </c>
      <c r="E916" s="6" t="s">
        <v>2</v>
      </c>
      <c r="F916" s="6" t="s">
        <v>51</v>
      </c>
      <c r="G916" s="6" t="s">
        <v>52</v>
      </c>
      <c r="H916" s="6" t="s">
        <v>22</v>
      </c>
      <c r="I916" s="8">
        <v>0.54999999999999993</v>
      </c>
      <c r="J916" s="9">
        <v>4250</v>
      </c>
      <c r="K916" s="10">
        <f t="shared" si="299"/>
        <v>2337.4999999999995</v>
      </c>
      <c r="L916" s="10">
        <f t="shared" si="300"/>
        <v>1402.5</v>
      </c>
      <c r="M916" s="11">
        <v>0.60000000000000009</v>
      </c>
      <c r="O916" s="15"/>
      <c r="P916" s="16"/>
      <c r="Q916" s="1"/>
      <c r="R916" s="12"/>
    </row>
    <row r="917" spans="2:18" x14ac:dyDescent="0.3">
      <c r="B917" s="6" t="s">
        <v>32</v>
      </c>
      <c r="C917" s="6">
        <v>1189833</v>
      </c>
      <c r="D917" s="7">
        <v>44425</v>
      </c>
      <c r="E917" s="6" t="s">
        <v>2</v>
      </c>
      <c r="F917" s="6" t="s">
        <v>51</v>
      </c>
      <c r="G917" s="6" t="s">
        <v>52</v>
      </c>
      <c r="H917" s="6" t="s">
        <v>23</v>
      </c>
      <c r="I917" s="8">
        <v>0.6</v>
      </c>
      <c r="J917" s="9">
        <v>4000</v>
      </c>
      <c r="K917" s="10">
        <f t="shared" si="299"/>
        <v>2400</v>
      </c>
      <c r="L917" s="10">
        <f t="shared" si="300"/>
        <v>600</v>
      </c>
      <c r="M917" s="11">
        <v>0.25</v>
      </c>
      <c r="O917" s="15"/>
      <c r="P917" s="16"/>
      <c r="Q917" s="1"/>
      <c r="R917" s="12"/>
    </row>
    <row r="918" spans="2:18" x14ac:dyDescent="0.3">
      <c r="B918" s="6" t="s">
        <v>32</v>
      </c>
      <c r="C918" s="6">
        <v>1189833</v>
      </c>
      <c r="D918" s="7">
        <v>44457</v>
      </c>
      <c r="E918" s="6" t="s">
        <v>2</v>
      </c>
      <c r="F918" s="6" t="s">
        <v>51</v>
      </c>
      <c r="G918" s="6" t="s">
        <v>52</v>
      </c>
      <c r="H918" s="6" t="s">
        <v>18</v>
      </c>
      <c r="I918" s="8">
        <v>0.45</v>
      </c>
      <c r="J918" s="9">
        <v>6000</v>
      </c>
      <c r="K918" s="10">
        <f>I918*J918</f>
        <v>2700</v>
      </c>
      <c r="L918" s="10">
        <f>K918*M918</f>
        <v>1215</v>
      </c>
      <c r="M918" s="11">
        <v>0.45</v>
      </c>
      <c r="O918" s="15"/>
      <c r="P918" s="16"/>
      <c r="Q918" s="1"/>
      <c r="R918" s="12"/>
    </row>
    <row r="919" spans="2:18" x14ac:dyDescent="0.3">
      <c r="B919" s="6" t="s">
        <v>32</v>
      </c>
      <c r="C919" s="6">
        <v>1189833</v>
      </c>
      <c r="D919" s="7">
        <v>44457</v>
      </c>
      <c r="E919" s="6" t="s">
        <v>2</v>
      </c>
      <c r="F919" s="6" t="s">
        <v>51</v>
      </c>
      <c r="G919" s="6" t="s">
        <v>52</v>
      </c>
      <c r="H919" s="6" t="s">
        <v>19</v>
      </c>
      <c r="I919" s="8">
        <v>0.5</v>
      </c>
      <c r="J919" s="9">
        <v>6000</v>
      </c>
      <c r="K919" s="10">
        <f>I919*J919</f>
        <v>3000</v>
      </c>
      <c r="L919" s="10">
        <f>K919*M919</f>
        <v>900</v>
      </c>
      <c r="M919" s="11">
        <v>0.3</v>
      </c>
      <c r="O919" s="15"/>
      <c r="P919" s="16"/>
      <c r="Q919" s="1"/>
      <c r="R919" s="12"/>
    </row>
    <row r="920" spans="2:18" x14ac:dyDescent="0.3">
      <c r="B920" s="6" t="s">
        <v>32</v>
      </c>
      <c r="C920" s="6">
        <v>1189833</v>
      </c>
      <c r="D920" s="7">
        <v>44457</v>
      </c>
      <c r="E920" s="6" t="s">
        <v>2</v>
      </c>
      <c r="F920" s="6" t="s">
        <v>51</v>
      </c>
      <c r="G920" s="6" t="s">
        <v>52</v>
      </c>
      <c r="H920" s="6" t="s">
        <v>20</v>
      </c>
      <c r="I920" s="8">
        <v>0.45</v>
      </c>
      <c r="J920" s="9">
        <v>4500</v>
      </c>
      <c r="K920" s="10">
        <f t="shared" ref="K920:K923" si="301">I920*J920</f>
        <v>2025</v>
      </c>
      <c r="L920" s="10">
        <f t="shared" ref="L920:L923" si="302">K920*M920</f>
        <v>911.25</v>
      </c>
      <c r="M920" s="11">
        <v>0.45</v>
      </c>
      <c r="O920" s="15"/>
      <c r="P920" s="16"/>
      <c r="Q920" s="1"/>
      <c r="R920" s="12"/>
    </row>
    <row r="921" spans="2:18" x14ac:dyDescent="0.3">
      <c r="B921" s="6" t="s">
        <v>32</v>
      </c>
      <c r="C921" s="6">
        <v>1189833</v>
      </c>
      <c r="D921" s="7">
        <v>44457</v>
      </c>
      <c r="E921" s="6" t="s">
        <v>2</v>
      </c>
      <c r="F921" s="6" t="s">
        <v>51</v>
      </c>
      <c r="G921" s="6" t="s">
        <v>52</v>
      </c>
      <c r="H921" s="6" t="s">
        <v>21</v>
      </c>
      <c r="I921" s="8">
        <v>0.45</v>
      </c>
      <c r="J921" s="9">
        <v>4000</v>
      </c>
      <c r="K921" s="10">
        <f t="shared" si="301"/>
        <v>1800</v>
      </c>
      <c r="L921" s="10">
        <f t="shared" si="302"/>
        <v>719.99999999999989</v>
      </c>
      <c r="M921" s="11">
        <v>0.39999999999999997</v>
      </c>
      <c r="O921" s="15"/>
      <c r="P921" s="16"/>
      <c r="Q921" s="1"/>
      <c r="R921" s="12"/>
    </row>
    <row r="922" spans="2:18" x14ac:dyDescent="0.3">
      <c r="B922" s="6" t="s">
        <v>32</v>
      </c>
      <c r="C922" s="6">
        <v>1189833</v>
      </c>
      <c r="D922" s="7">
        <v>44457</v>
      </c>
      <c r="E922" s="6" t="s">
        <v>2</v>
      </c>
      <c r="F922" s="6" t="s">
        <v>51</v>
      </c>
      <c r="G922" s="6" t="s">
        <v>52</v>
      </c>
      <c r="H922" s="6" t="s">
        <v>22</v>
      </c>
      <c r="I922" s="8">
        <v>0.54999999999999993</v>
      </c>
      <c r="J922" s="9">
        <v>4000</v>
      </c>
      <c r="K922" s="10">
        <f t="shared" si="301"/>
        <v>2199.9999999999995</v>
      </c>
      <c r="L922" s="10">
        <f t="shared" si="302"/>
        <v>1320</v>
      </c>
      <c r="M922" s="11">
        <v>0.60000000000000009</v>
      </c>
      <c r="O922" s="15"/>
      <c r="P922" s="16"/>
      <c r="Q922" s="1"/>
      <c r="R922" s="12"/>
    </row>
    <row r="923" spans="2:18" x14ac:dyDescent="0.3">
      <c r="B923" s="6" t="s">
        <v>32</v>
      </c>
      <c r="C923" s="6">
        <v>1189833</v>
      </c>
      <c r="D923" s="7">
        <v>44457</v>
      </c>
      <c r="E923" s="6" t="s">
        <v>2</v>
      </c>
      <c r="F923" s="6" t="s">
        <v>51</v>
      </c>
      <c r="G923" s="6" t="s">
        <v>52</v>
      </c>
      <c r="H923" s="6" t="s">
        <v>23</v>
      </c>
      <c r="I923" s="8">
        <v>0.6</v>
      </c>
      <c r="J923" s="9">
        <v>4500</v>
      </c>
      <c r="K923" s="10">
        <f t="shared" si="301"/>
        <v>2700</v>
      </c>
      <c r="L923" s="10">
        <f t="shared" si="302"/>
        <v>675</v>
      </c>
      <c r="M923" s="11">
        <v>0.25</v>
      </c>
      <c r="O923" s="15"/>
      <c r="P923" s="16"/>
      <c r="Q923" s="1"/>
      <c r="R923" s="12"/>
    </row>
    <row r="924" spans="2:18" x14ac:dyDescent="0.3">
      <c r="B924" s="6" t="s">
        <v>32</v>
      </c>
      <c r="C924" s="6">
        <v>1189833</v>
      </c>
      <c r="D924" s="7">
        <v>44486</v>
      </c>
      <c r="E924" s="6" t="s">
        <v>2</v>
      </c>
      <c r="F924" s="6" t="s">
        <v>51</v>
      </c>
      <c r="G924" s="6" t="s">
        <v>52</v>
      </c>
      <c r="H924" s="6" t="s">
        <v>18</v>
      </c>
      <c r="I924" s="8">
        <v>0.45</v>
      </c>
      <c r="J924" s="9">
        <v>5500</v>
      </c>
      <c r="K924" s="10">
        <f>I924*J924</f>
        <v>2475</v>
      </c>
      <c r="L924" s="10">
        <f>K924*M924</f>
        <v>1113.75</v>
      </c>
      <c r="M924" s="11">
        <v>0.45</v>
      </c>
      <c r="O924" s="15"/>
      <c r="P924" s="16"/>
      <c r="Q924" s="1"/>
      <c r="R924" s="12"/>
    </row>
    <row r="925" spans="2:18" x14ac:dyDescent="0.3">
      <c r="B925" s="6" t="s">
        <v>32</v>
      </c>
      <c r="C925" s="6">
        <v>1189833</v>
      </c>
      <c r="D925" s="7">
        <v>44486</v>
      </c>
      <c r="E925" s="6" t="s">
        <v>2</v>
      </c>
      <c r="F925" s="6" t="s">
        <v>51</v>
      </c>
      <c r="G925" s="6" t="s">
        <v>52</v>
      </c>
      <c r="H925" s="6" t="s">
        <v>19</v>
      </c>
      <c r="I925" s="8">
        <v>0.5</v>
      </c>
      <c r="J925" s="9">
        <v>5500</v>
      </c>
      <c r="K925" s="10">
        <f>I925*J925</f>
        <v>2750</v>
      </c>
      <c r="L925" s="10">
        <f>K925*M925</f>
        <v>825</v>
      </c>
      <c r="M925" s="11">
        <v>0.3</v>
      </c>
      <c r="O925" s="15"/>
      <c r="P925" s="16"/>
      <c r="Q925" s="1"/>
      <c r="R925" s="12"/>
    </row>
    <row r="926" spans="2:18" x14ac:dyDescent="0.3">
      <c r="B926" s="6" t="s">
        <v>32</v>
      </c>
      <c r="C926" s="6">
        <v>1189833</v>
      </c>
      <c r="D926" s="7">
        <v>44486</v>
      </c>
      <c r="E926" s="6" t="s">
        <v>2</v>
      </c>
      <c r="F926" s="6" t="s">
        <v>51</v>
      </c>
      <c r="G926" s="6" t="s">
        <v>52</v>
      </c>
      <c r="H926" s="6" t="s">
        <v>20</v>
      </c>
      <c r="I926" s="8">
        <v>0.45</v>
      </c>
      <c r="J926" s="9">
        <v>4000</v>
      </c>
      <c r="K926" s="10">
        <f t="shared" ref="K926:K929" si="303">I926*J926</f>
        <v>1800</v>
      </c>
      <c r="L926" s="10">
        <f t="shared" ref="L926:L929" si="304">K926*M926</f>
        <v>810</v>
      </c>
      <c r="M926" s="11">
        <v>0.45</v>
      </c>
      <c r="O926" s="15"/>
      <c r="P926" s="16"/>
      <c r="Q926" s="1"/>
      <c r="R926" s="12"/>
    </row>
    <row r="927" spans="2:18" x14ac:dyDescent="0.3">
      <c r="B927" s="6" t="s">
        <v>32</v>
      </c>
      <c r="C927" s="6">
        <v>1189833</v>
      </c>
      <c r="D927" s="7">
        <v>44486</v>
      </c>
      <c r="E927" s="6" t="s">
        <v>2</v>
      </c>
      <c r="F927" s="6" t="s">
        <v>51</v>
      </c>
      <c r="G927" s="6" t="s">
        <v>52</v>
      </c>
      <c r="H927" s="6" t="s">
        <v>21</v>
      </c>
      <c r="I927" s="8">
        <v>0.45</v>
      </c>
      <c r="J927" s="9">
        <v>3750</v>
      </c>
      <c r="K927" s="10">
        <f t="shared" si="303"/>
        <v>1687.5</v>
      </c>
      <c r="L927" s="10">
        <f t="shared" si="304"/>
        <v>675</v>
      </c>
      <c r="M927" s="11">
        <v>0.39999999999999997</v>
      </c>
      <c r="O927" s="15"/>
      <c r="P927" s="16"/>
      <c r="Q927" s="1"/>
      <c r="R927" s="12"/>
    </row>
    <row r="928" spans="2:18" x14ac:dyDescent="0.3">
      <c r="B928" s="6" t="s">
        <v>32</v>
      </c>
      <c r="C928" s="6">
        <v>1189833</v>
      </c>
      <c r="D928" s="7">
        <v>44486</v>
      </c>
      <c r="E928" s="6" t="s">
        <v>2</v>
      </c>
      <c r="F928" s="6" t="s">
        <v>51</v>
      </c>
      <c r="G928" s="6" t="s">
        <v>52</v>
      </c>
      <c r="H928" s="6" t="s">
        <v>22</v>
      </c>
      <c r="I928" s="8">
        <v>0.54999999999999993</v>
      </c>
      <c r="J928" s="9">
        <v>3500</v>
      </c>
      <c r="K928" s="10">
        <f t="shared" si="303"/>
        <v>1924.9999999999998</v>
      </c>
      <c r="L928" s="10">
        <f t="shared" si="304"/>
        <v>1155</v>
      </c>
      <c r="M928" s="11">
        <v>0.60000000000000009</v>
      </c>
      <c r="O928" s="15"/>
      <c r="P928" s="16"/>
      <c r="Q928" s="1"/>
      <c r="R928" s="12"/>
    </row>
    <row r="929" spans="1:18" x14ac:dyDescent="0.3">
      <c r="B929" s="6" t="s">
        <v>32</v>
      </c>
      <c r="C929" s="6">
        <v>1189833</v>
      </c>
      <c r="D929" s="7">
        <v>44486</v>
      </c>
      <c r="E929" s="6" t="s">
        <v>2</v>
      </c>
      <c r="F929" s="6" t="s">
        <v>51</v>
      </c>
      <c r="G929" s="6" t="s">
        <v>52</v>
      </c>
      <c r="H929" s="6" t="s">
        <v>23</v>
      </c>
      <c r="I929" s="8">
        <v>0.6</v>
      </c>
      <c r="J929" s="9">
        <v>4000</v>
      </c>
      <c r="K929" s="10">
        <f t="shared" si="303"/>
        <v>2400</v>
      </c>
      <c r="L929" s="10">
        <f t="shared" si="304"/>
        <v>600</v>
      </c>
      <c r="M929" s="11">
        <v>0.25</v>
      </c>
      <c r="O929" s="15"/>
      <c r="P929" s="16"/>
      <c r="Q929" s="1"/>
      <c r="R929" s="12"/>
    </row>
    <row r="930" spans="1:18" x14ac:dyDescent="0.3">
      <c r="B930" s="6" t="s">
        <v>32</v>
      </c>
      <c r="C930" s="6">
        <v>1189833</v>
      </c>
      <c r="D930" s="7">
        <v>44517</v>
      </c>
      <c r="E930" s="6" t="s">
        <v>2</v>
      </c>
      <c r="F930" s="6" t="s">
        <v>51</v>
      </c>
      <c r="G930" s="6" t="s">
        <v>52</v>
      </c>
      <c r="H930" s="6" t="s">
        <v>18</v>
      </c>
      <c r="I930" s="8">
        <v>0.4</v>
      </c>
      <c r="J930" s="9">
        <v>5750</v>
      </c>
      <c r="K930" s="10">
        <f>I930*J930</f>
        <v>2300</v>
      </c>
      <c r="L930" s="10">
        <f>K930*M930</f>
        <v>1035</v>
      </c>
      <c r="M930" s="11">
        <v>0.45</v>
      </c>
      <c r="O930" s="15"/>
      <c r="P930" s="16"/>
      <c r="Q930" s="1"/>
      <c r="R930" s="12"/>
    </row>
    <row r="931" spans="1:18" x14ac:dyDescent="0.3">
      <c r="B931" s="6" t="s">
        <v>32</v>
      </c>
      <c r="C931" s="6">
        <v>1189833</v>
      </c>
      <c r="D931" s="7">
        <v>44517</v>
      </c>
      <c r="E931" s="6" t="s">
        <v>2</v>
      </c>
      <c r="F931" s="6" t="s">
        <v>51</v>
      </c>
      <c r="G931" s="6" t="s">
        <v>52</v>
      </c>
      <c r="H931" s="6" t="s">
        <v>19</v>
      </c>
      <c r="I931" s="8">
        <v>0.45000000000000007</v>
      </c>
      <c r="J931" s="9">
        <v>5750</v>
      </c>
      <c r="K931" s="10">
        <f>I931*J931</f>
        <v>2587.5000000000005</v>
      </c>
      <c r="L931" s="10">
        <f>K931*M931</f>
        <v>776.25000000000011</v>
      </c>
      <c r="M931" s="11">
        <v>0.3</v>
      </c>
      <c r="O931" s="15"/>
      <c r="P931" s="16"/>
      <c r="Q931" s="1"/>
      <c r="R931" s="12"/>
    </row>
    <row r="932" spans="1:18" x14ac:dyDescent="0.3">
      <c r="B932" s="6" t="s">
        <v>32</v>
      </c>
      <c r="C932" s="6">
        <v>1189833</v>
      </c>
      <c r="D932" s="7">
        <v>44517</v>
      </c>
      <c r="E932" s="6" t="s">
        <v>2</v>
      </c>
      <c r="F932" s="6" t="s">
        <v>51</v>
      </c>
      <c r="G932" s="6" t="s">
        <v>52</v>
      </c>
      <c r="H932" s="6" t="s">
        <v>20</v>
      </c>
      <c r="I932" s="8">
        <v>0.4</v>
      </c>
      <c r="J932" s="9">
        <v>4250</v>
      </c>
      <c r="K932" s="10">
        <f t="shared" ref="K932:K935" si="305">I932*J932</f>
        <v>1700</v>
      </c>
      <c r="L932" s="10">
        <f t="shared" ref="L932:L935" si="306">K932*M932</f>
        <v>765</v>
      </c>
      <c r="M932" s="11">
        <v>0.45</v>
      </c>
      <c r="O932" s="15"/>
      <c r="P932" s="16"/>
      <c r="Q932" s="1"/>
      <c r="R932" s="12"/>
    </row>
    <row r="933" spans="1:18" x14ac:dyDescent="0.3">
      <c r="B933" s="6" t="s">
        <v>32</v>
      </c>
      <c r="C933" s="6">
        <v>1189833</v>
      </c>
      <c r="D933" s="7">
        <v>44517</v>
      </c>
      <c r="E933" s="6" t="s">
        <v>2</v>
      </c>
      <c r="F933" s="6" t="s">
        <v>51</v>
      </c>
      <c r="G933" s="6" t="s">
        <v>52</v>
      </c>
      <c r="H933" s="6" t="s">
        <v>21</v>
      </c>
      <c r="I933" s="8">
        <v>0.4</v>
      </c>
      <c r="J933" s="9">
        <v>4250</v>
      </c>
      <c r="K933" s="10">
        <f t="shared" si="305"/>
        <v>1700</v>
      </c>
      <c r="L933" s="10">
        <f t="shared" si="306"/>
        <v>680</v>
      </c>
      <c r="M933" s="11">
        <v>0.39999999999999997</v>
      </c>
      <c r="O933" s="15"/>
      <c r="P933" s="16"/>
      <c r="Q933" s="1"/>
      <c r="R933" s="12"/>
    </row>
    <row r="934" spans="1:18" x14ac:dyDescent="0.3">
      <c r="B934" s="6" t="s">
        <v>32</v>
      </c>
      <c r="C934" s="6">
        <v>1189833</v>
      </c>
      <c r="D934" s="7">
        <v>44517</v>
      </c>
      <c r="E934" s="6" t="s">
        <v>2</v>
      </c>
      <c r="F934" s="6" t="s">
        <v>51</v>
      </c>
      <c r="G934" s="6" t="s">
        <v>52</v>
      </c>
      <c r="H934" s="6" t="s">
        <v>22</v>
      </c>
      <c r="I934" s="8">
        <v>0.54999999999999993</v>
      </c>
      <c r="J934" s="9">
        <v>3750</v>
      </c>
      <c r="K934" s="10">
        <f t="shared" si="305"/>
        <v>2062.4999999999995</v>
      </c>
      <c r="L934" s="10">
        <f t="shared" si="306"/>
        <v>1237.5</v>
      </c>
      <c r="M934" s="11">
        <v>0.60000000000000009</v>
      </c>
      <c r="O934" s="15"/>
      <c r="P934" s="16"/>
      <c r="Q934" s="1"/>
      <c r="R934" s="12"/>
    </row>
    <row r="935" spans="1:18" x14ac:dyDescent="0.3">
      <c r="B935" s="6" t="s">
        <v>32</v>
      </c>
      <c r="C935" s="6">
        <v>1189833</v>
      </c>
      <c r="D935" s="7">
        <v>44517</v>
      </c>
      <c r="E935" s="6" t="s">
        <v>2</v>
      </c>
      <c r="F935" s="6" t="s">
        <v>51</v>
      </c>
      <c r="G935" s="6" t="s">
        <v>52</v>
      </c>
      <c r="H935" s="6" t="s">
        <v>23</v>
      </c>
      <c r="I935" s="8">
        <v>0.6</v>
      </c>
      <c r="J935" s="9">
        <v>4750</v>
      </c>
      <c r="K935" s="10">
        <f t="shared" si="305"/>
        <v>2850</v>
      </c>
      <c r="L935" s="10">
        <f t="shared" si="306"/>
        <v>712.5</v>
      </c>
      <c r="M935" s="11">
        <v>0.25</v>
      </c>
      <c r="O935" s="15"/>
      <c r="P935" s="16"/>
      <c r="Q935" s="1"/>
      <c r="R935" s="12"/>
    </row>
    <row r="936" spans="1:18" x14ac:dyDescent="0.3">
      <c r="B936" s="6" t="s">
        <v>32</v>
      </c>
      <c r="C936" s="6">
        <v>1189833</v>
      </c>
      <c r="D936" s="7">
        <v>44546</v>
      </c>
      <c r="E936" s="6" t="s">
        <v>2</v>
      </c>
      <c r="F936" s="6" t="s">
        <v>51</v>
      </c>
      <c r="G936" s="6" t="s">
        <v>52</v>
      </c>
      <c r="H936" s="6" t="s">
        <v>18</v>
      </c>
      <c r="I936" s="8">
        <v>0.45</v>
      </c>
      <c r="J936" s="9">
        <v>6750</v>
      </c>
      <c r="K936" s="10">
        <f>I936*J936</f>
        <v>3037.5</v>
      </c>
      <c r="L936" s="10">
        <f>K936*M936</f>
        <v>1366.875</v>
      </c>
      <c r="M936" s="11">
        <v>0.45</v>
      </c>
      <c r="O936" s="15"/>
      <c r="P936" s="16"/>
      <c r="Q936" s="1"/>
      <c r="R936" s="12"/>
    </row>
    <row r="937" spans="1:18" x14ac:dyDescent="0.3">
      <c r="B937" s="6" t="s">
        <v>32</v>
      </c>
      <c r="C937" s="6">
        <v>1189833</v>
      </c>
      <c r="D937" s="7">
        <v>44546</v>
      </c>
      <c r="E937" s="6" t="s">
        <v>2</v>
      </c>
      <c r="F937" s="6" t="s">
        <v>51</v>
      </c>
      <c r="G937" s="6" t="s">
        <v>52</v>
      </c>
      <c r="H937" s="6" t="s">
        <v>19</v>
      </c>
      <c r="I937" s="8">
        <v>0.5</v>
      </c>
      <c r="J937" s="9">
        <v>6750</v>
      </c>
      <c r="K937" s="10">
        <f>I937*J937</f>
        <v>3375</v>
      </c>
      <c r="L937" s="10">
        <f>K937*M937</f>
        <v>1012.5</v>
      </c>
      <c r="M937" s="11">
        <v>0.3</v>
      </c>
      <c r="O937" s="15"/>
      <c r="P937" s="16"/>
      <c r="Q937" s="1"/>
      <c r="R937" s="12"/>
    </row>
    <row r="938" spans="1:18" x14ac:dyDescent="0.3">
      <c r="B938" s="6" t="s">
        <v>32</v>
      </c>
      <c r="C938" s="6">
        <v>1189833</v>
      </c>
      <c r="D938" s="7">
        <v>44546</v>
      </c>
      <c r="E938" s="6" t="s">
        <v>2</v>
      </c>
      <c r="F938" s="6" t="s">
        <v>51</v>
      </c>
      <c r="G938" s="6" t="s">
        <v>52</v>
      </c>
      <c r="H938" s="6" t="s">
        <v>20</v>
      </c>
      <c r="I938" s="8">
        <v>0.45</v>
      </c>
      <c r="J938" s="9">
        <v>4750</v>
      </c>
      <c r="K938" s="10">
        <f t="shared" ref="K938:K941" si="307">I938*J938</f>
        <v>2137.5</v>
      </c>
      <c r="L938" s="10">
        <f t="shared" ref="L938:L941" si="308">K938*M938</f>
        <v>961.875</v>
      </c>
      <c r="M938" s="11">
        <v>0.45</v>
      </c>
      <c r="O938" s="15"/>
      <c r="P938" s="16"/>
      <c r="Q938" s="1"/>
      <c r="R938" s="12"/>
    </row>
    <row r="939" spans="1:18" x14ac:dyDescent="0.3">
      <c r="B939" s="6" t="s">
        <v>32</v>
      </c>
      <c r="C939" s="6">
        <v>1189833</v>
      </c>
      <c r="D939" s="7">
        <v>44546</v>
      </c>
      <c r="E939" s="6" t="s">
        <v>2</v>
      </c>
      <c r="F939" s="6" t="s">
        <v>51</v>
      </c>
      <c r="G939" s="6" t="s">
        <v>52</v>
      </c>
      <c r="H939" s="6" t="s">
        <v>21</v>
      </c>
      <c r="I939" s="8">
        <v>0.45</v>
      </c>
      <c r="J939" s="9">
        <v>4750</v>
      </c>
      <c r="K939" s="10">
        <f t="shared" si="307"/>
        <v>2137.5</v>
      </c>
      <c r="L939" s="10">
        <f t="shared" si="308"/>
        <v>854.99999999999989</v>
      </c>
      <c r="M939" s="11">
        <v>0.39999999999999997</v>
      </c>
      <c r="O939" s="15"/>
      <c r="P939" s="16"/>
      <c r="Q939" s="1"/>
      <c r="R939" s="12"/>
    </row>
    <row r="940" spans="1:18" x14ac:dyDescent="0.3">
      <c r="B940" s="6" t="s">
        <v>32</v>
      </c>
      <c r="C940" s="6">
        <v>1189833</v>
      </c>
      <c r="D940" s="7">
        <v>44546</v>
      </c>
      <c r="E940" s="6" t="s">
        <v>2</v>
      </c>
      <c r="F940" s="6" t="s">
        <v>51</v>
      </c>
      <c r="G940" s="6" t="s">
        <v>52</v>
      </c>
      <c r="H940" s="6" t="s">
        <v>22</v>
      </c>
      <c r="I940" s="8">
        <v>0.54999999999999993</v>
      </c>
      <c r="J940" s="9">
        <v>4000</v>
      </c>
      <c r="K940" s="10">
        <f t="shared" si="307"/>
        <v>2199.9999999999995</v>
      </c>
      <c r="L940" s="10">
        <f t="shared" si="308"/>
        <v>1320</v>
      </c>
      <c r="M940" s="11">
        <v>0.60000000000000009</v>
      </c>
      <c r="O940" s="15"/>
      <c r="P940" s="16"/>
      <c r="Q940" s="1"/>
      <c r="R940" s="12"/>
    </row>
    <row r="941" spans="1:18" x14ac:dyDescent="0.3">
      <c r="B941" s="6" t="s">
        <v>32</v>
      </c>
      <c r="C941" s="6">
        <v>1189833</v>
      </c>
      <c r="D941" s="7">
        <v>44546</v>
      </c>
      <c r="E941" s="6" t="s">
        <v>2</v>
      </c>
      <c r="F941" s="6" t="s">
        <v>51</v>
      </c>
      <c r="G941" s="6" t="s">
        <v>52</v>
      </c>
      <c r="H941" s="6" t="s">
        <v>23</v>
      </c>
      <c r="I941" s="8">
        <v>0.6</v>
      </c>
      <c r="J941" s="9">
        <v>5000</v>
      </c>
      <c r="K941" s="10">
        <f t="shared" si="307"/>
        <v>3000</v>
      </c>
      <c r="L941" s="10">
        <f t="shared" si="308"/>
        <v>750</v>
      </c>
      <c r="M941" s="11">
        <v>0.25</v>
      </c>
      <c r="O941" s="15"/>
      <c r="P941" s="16"/>
      <c r="Q941" s="1"/>
      <c r="R941" s="12"/>
    </row>
    <row r="942" spans="1:18" x14ac:dyDescent="0.3">
      <c r="A942" t="s">
        <v>39</v>
      </c>
      <c r="B942" s="6" t="s">
        <v>24</v>
      </c>
      <c r="C942" s="6">
        <v>1197831</v>
      </c>
      <c r="D942" s="7">
        <v>44200</v>
      </c>
      <c r="E942" s="6" t="s">
        <v>25</v>
      </c>
      <c r="F942" s="6" t="s">
        <v>53</v>
      </c>
      <c r="G942" s="6" t="s">
        <v>54</v>
      </c>
      <c r="H942" s="6" t="s">
        <v>18</v>
      </c>
      <c r="I942" s="8">
        <v>0.2</v>
      </c>
      <c r="J942" s="9">
        <v>7000</v>
      </c>
      <c r="K942" s="10">
        <f>I942*J942</f>
        <v>1400</v>
      </c>
      <c r="L942" s="10">
        <f>K942*M942</f>
        <v>489.99999999999994</v>
      </c>
      <c r="M942" s="11">
        <v>0.35</v>
      </c>
      <c r="O942" s="15"/>
      <c r="P942" s="16"/>
      <c r="Q942" s="1"/>
      <c r="R942" s="12"/>
    </row>
    <row r="943" spans="1:18" x14ac:dyDescent="0.3">
      <c r="B943" s="6" t="s">
        <v>24</v>
      </c>
      <c r="C943" s="6">
        <v>1197831</v>
      </c>
      <c r="D943" s="7">
        <v>44200</v>
      </c>
      <c r="E943" s="6" t="s">
        <v>25</v>
      </c>
      <c r="F943" s="6" t="s">
        <v>53</v>
      </c>
      <c r="G943" s="6" t="s">
        <v>54</v>
      </c>
      <c r="H943" s="6" t="s">
        <v>19</v>
      </c>
      <c r="I943" s="8">
        <v>0.3</v>
      </c>
      <c r="J943" s="9">
        <v>7000</v>
      </c>
      <c r="K943" s="10">
        <f>I943*J943</f>
        <v>2100</v>
      </c>
      <c r="L943" s="10">
        <f>K943*M943</f>
        <v>735</v>
      </c>
      <c r="M943" s="11">
        <v>0.35</v>
      </c>
      <c r="O943" s="15"/>
      <c r="P943" s="16"/>
      <c r="Q943" s="1"/>
      <c r="R943" s="12"/>
    </row>
    <row r="944" spans="1:18" x14ac:dyDescent="0.3">
      <c r="B944" s="6" t="s">
        <v>24</v>
      </c>
      <c r="C944" s="6">
        <v>1197831</v>
      </c>
      <c r="D944" s="7">
        <v>44200</v>
      </c>
      <c r="E944" s="6" t="s">
        <v>25</v>
      </c>
      <c r="F944" s="6" t="s">
        <v>53</v>
      </c>
      <c r="G944" s="6" t="s">
        <v>54</v>
      </c>
      <c r="H944" s="6" t="s">
        <v>20</v>
      </c>
      <c r="I944" s="8">
        <v>0.3</v>
      </c>
      <c r="J944" s="9">
        <v>5000</v>
      </c>
      <c r="K944" s="10">
        <f t="shared" ref="K944:K947" si="309">I944*J944</f>
        <v>1500</v>
      </c>
      <c r="L944" s="10">
        <f t="shared" ref="L944:L947" si="310">K944*M944</f>
        <v>525</v>
      </c>
      <c r="M944" s="11">
        <v>0.35</v>
      </c>
      <c r="O944" s="15"/>
      <c r="P944" s="16"/>
      <c r="Q944" s="1"/>
      <c r="R944" s="12"/>
    </row>
    <row r="945" spans="2:18" x14ac:dyDescent="0.3">
      <c r="B945" s="6" t="s">
        <v>24</v>
      </c>
      <c r="C945" s="6">
        <v>1197831</v>
      </c>
      <c r="D945" s="7">
        <v>44200</v>
      </c>
      <c r="E945" s="6" t="s">
        <v>25</v>
      </c>
      <c r="F945" s="6" t="s">
        <v>53</v>
      </c>
      <c r="G945" s="6" t="s">
        <v>54</v>
      </c>
      <c r="H945" s="6" t="s">
        <v>21</v>
      </c>
      <c r="I945" s="8">
        <v>0.35</v>
      </c>
      <c r="J945" s="9">
        <v>5000</v>
      </c>
      <c r="K945" s="10">
        <f t="shared" si="309"/>
        <v>1750</v>
      </c>
      <c r="L945" s="10">
        <f t="shared" si="310"/>
        <v>787.5</v>
      </c>
      <c r="M945" s="11">
        <v>0.45</v>
      </c>
      <c r="O945" s="15"/>
      <c r="P945" s="16"/>
      <c r="Q945" s="1"/>
      <c r="R945" s="12"/>
    </row>
    <row r="946" spans="2:18" x14ac:dyDescent="0.3">
      <c r="B946" s="6" t="s">
        <v>24</v>
      </c>
      <c r="C946" s="6">
        <v>1197831</v>
      </c>
      <c r="D946" s="7">
        <v>44200</v>
      </c>
      <c r="E946" s="6" t="s">
        <v>25</v>
      </c>
      <c r="F946" s="6" t="s">
        <v>53</v>
      </c>
      <c r="G946" s="6" t="s">
        <v>54</v>
      </c>
      <c r="H946" s="6" t="s">
        <v>22</v>
      </c>
      <c r="I946" s="8">
        <v>0.4</v>
      </c>
      <c r="J946" s="9">
        <v>3500</v>
      </c>
      <c r="K946" s="10">
        <f t="shared" si="309"/>
        <v>1400</v>
      </c>
      <c r="L946" s="10">
        <f t="shared" si="310"/>
        <v>420</v>
      </c>
      <c r="M946" s="11">
        <v>0.3</v>
      </c>
      <c r="O946" s="15"/>
      <c r="P946" s="16"/>
      <c r="Q946" s="1"/>
      <c r="R946" s="12"/>
    </row>
    <row r="947" spans="2:18" x14ac:dyDescent="0.3">
      <c r="B947" s="6" t="s">
        <v>24</v>
      </c>
      <c r="C947" s="6">
        <v>1197831</v>
      </c>
      <c r="D947" s="7">
        <v>44200</v>
      </c>
      <c r="E947" s="6" t="s">
        <v>25</v>
      </c>
      <c r="F947" s="6" t="s">
        <v>53</v>
      </c>
      <c r="G947" s="6" t="s">
        <v>54</v>
      </c>
      <c r="H947" s="6" t="s">
        <v>23</v>
      </c>
      <c r="I947" s="8">
        <v>0.35</v>
      </c>
      <c r="J947" s="9">
        <v>5000</v>
      </c>
      <c r="K947" s="10">
        <f t="shared" si="309"/>
        <v>1750</v>
      </c>
      <c r="L947" s="10">
        <f t="shared" si="310"/>
        <v>875</v>
      </c>
      <c r="M947" s="11">
        <v>0.5</v>
      </c>
      <c r="O947" s="15"/>
      <c r="P947" s="16"/>
      <c r="Q947" s="1"/>
      <c r="R947" s="12"/>
    </row>
    <row r="948" spans="2:18" x14ac:dyDescent="0.3">
      <c r="B948" s="6" t="s">
        <v>24</v>
      </c>
      <c r="C948" s="6">
        <v>1197831</v>
      </c>
      <c r="D948" s="7">
        <v>44230</v>
      </c>
      <c r="E948" s="6" t="s">
        <v>25</v>
      </c>
      <c r="F948" s="6" t="s">
        <v>53</v>
      </c>
      <c r="G948" s="6" t="s">
        <v>54</v>
      </c>
      <c r="H948" s="6" t="s">
        <v>18</v>
      </c>
      <c r="I948" s="8">
        <v>0.25</v>
      </c>
      <c r="J948" s="9">
        <v>6500</v>
      </c>
      <c r="K948" s="10">
        <f>I948*J948</f>
        <v>1625</v>
      </c>
      <c r="L948" s="10">
        <f>K948*M948</f>
        <v>568.75</v>
      </c>
      <c r="M948" s="11">
        <v>0.35</v>
      </c>
      <c r="O948" s="15"/>
      <c r="P948" s="16"/>
      <c r="Q948" s="1"/>
      <c r="R948" s="12"/>
    </row>
    <row r="949" spans="2:18" x14ac:dyDescent="0.3">
      <c r="B949" s="6" t="s">
        <v>24</v>
      </c>
      <c r="C949" s="6">
        <v>1197831</v>
      </c>
      <c r="D949" s="7">
        <v>44230</v>
      </c>
      <c r="E949" s="6" t="s">
        <v>25</v>
      </c>
      <c r="F949" s="6" t="s">
        <v>53</v>
      </c>
      <c r="G949" s="6" t="s">
        <v>54</v>
      </c>
      <c r="H949" s="6" t="s">
        <v>19</v>
      </c>
      <c r="I949" s="8">
        <v>0.35</v>
      </c>
      <c r="J949" s="9">
        <v>6250</v>
      </c>
      <c r="K949" s="10">
        <f>I949*J949</f>
        <v>2187.5</v>
      </c>
      <c r="L949" s="10">
        <f>K949*M949</f>
        <v>765.625</v>
      </c>
      <c r="M949" s="11">
        <v>0.35</v>
      </c>
      <c r="O949" s="15"/>
      <c r="P949" s="16"/>
      <c r="Q949" s="1"/>
      <c r="R949" s="12"/>
    </row>
    <row r="950" spans="2:18" x14ac:dyDescent="0.3">
      <c r="B950" s="6" t="s">
        <v>24</v>
      </c>
      <c r="C950" s="6">
        <v>1197831</v>
      </c>
      <c r="D950" s="7">
        <v>44230</v>
      </c>
      <c r="E950" s="6" t="s">
        <v>25</v>
      </c>
      <c r="F950" s="6" t="s">
        <v>53</v>
      </c>
      <c r="G950" s="6" t="s">
        <v>54</v>
      </c>
      <c r="H950" s="6" t="s">
        <v>20</v>
      </c>
      <c r="I950" s="8">
        <v>0.35</v>
      </c>
      <c r="J950" s="9">
        <v>4500</v>
      </c>
      <c r="K950" s="10">
        <f t="shared" ref="K950:K953" si="311">I950*J950</f>
        <v>1575</v>
      </c>
      <c r="L950" s="10">
        <f t="shared" ref="L950:L953" si="312">K950*M950</f>
        <v>551.25</v>
      </c>
      <c r="M950" s="11">
        <v>0.35</v>
      </c>
      <c r="O950" s="15"/>
      <c r="P950" s="16"/>
      <c r="Q950" s="1"/>
      <c r="R950" s="12"/>
    </row>
    <row r="951" spans="2:18" x14ac:dyDescent="0.3">
      <c r="B951" s="6" t="s">
        <v>24</v>
      </c>
      <c r="C951" s="6">
        <v>1197831</v>
      </c>
      <c r="D951" s="7">
        <v>44230</v>
      </c>
      <c r="E951" s="6" t="s">
        <v>25</v>
      </c>
      <c r="F951" s="6" t="s">
        <v>53</v>
      </c>
      <c r="G951" s="6" t="s">
        <v>54</v>
      </c>
      <c r="H951" s="6" t="s">
        <v>21</v>
      </c>
      <c r="I951" s="8">
        <v>0.35</v>
      </c>
      <c r="J951" s="9">
        <v>4000</v>
      </c>
      <c r="K951" s="10">
        <f t="shared" si="311"/>
        <v>1400</v>
      </c>
      <c r="L951" s="10">
        <f t="shared" si="312"/>
        <v>630</v>
      </c>
      <c r="M951" s="11">
        <v>0.45</v>
      </c>
      <c r="O951" s="15"/>
      <c r="P951" s="16"/>
      <c r="Q951" s="1"/>
      <c r="R951" s="12"/>
    </row>
    <row r="952" spans="2:18" x14ac:dyDescent="0.3">
      <c r="B952" s="6" t="s">
        <v>24</v>
      </c>
      <c r="C952" s="6">
        <v>1197831</v>
      </c>
      <c r="D952" s="7">
        <v>44230</v>
      </c>
      <c r="E952" s="6" t="s">
        <v>25</v>
      </c>
      <c r="F952" s="6" t="s">
        <v>53</v>
      </c>
      <c r="G952" s="6" t="s">
        <v>54</v>
      </c>
      <c r="H952" s="6" t="s">
        <v>22</v>
      </c>
      <c r="I952" s="8">
        <v>0.4</v>
      </c>
      <c r="J952" s="9">
        <v>2750</v>
      </c>
      <c r="K952" s="10">
        <f t="shared" si="311"/>
        <v>1100</v>
      </c>
      <c r="L952" s="10">
        <f t="shared" si="312"/>
        <v>330</v>
      </c>
      <c r="M952" s="11">
        <v>0.3</v>
      </c>
      <c r="O952" s="15"/>
      <c r="P952" s="16"/>
      <c r="Q952" s="1"/>
      <c r="R952" s="12"/>
    </row>
    <row r="953" spans="2:18" x14ac:dyDescent="0.3">
      <c r="B953" s="6" t="s">
        <v>24</v>
      </c>
      <c r="C953" s="6">
        <v>1197831</v>
      </c>
      <c r="D953" s="7">
        <v>44230</v>
      </c>
      <c r="E953" s="6" t="s">
        <v>25</v>
      </c>
      <c r="F953" s="6" t="s">
        <v>53</v>
      </c>
      <c r="G953" s="6" t="s">
        <v>54</v>
      </c>
      <c r="H953" s="6" t="s">
        <v>23</v>
      </c>
      <c r="I953" s="8">
        <v>0.35</v>
      </c>
      <c r="J953" s="9">
        <v>4750</v>
      </c>
      <c r="K953" s="10">
        <f t="shared" si="311"/>
        <v>1662.5</v>
      </c>
      <c r="L953" s="10">
        <f t="shared" si="312"/>
        <v>831.25</v>
      </c>
      <c r="M953" s="11">
        <v>0.5</v>
      </c>
      <c r="O953" s="15"/>
      <c r="P953" s="16"/>
      <c r="Q953" s="1"/>
      <c r="R953" s="12"/>
    </row>
    <row r="954" spans="2:18" x14ac:dyDescent="0.3">
      <c r="B954" s="6" t="s">
        <v>24</v>
      </c>
      <c r="C954" s="6">
        <v>1197831</v>
      </c>
      <c r="D954" s="7">
        <v>44260</v>
      </c>
      <c r="E954" s="6" t="s">
        <v>25</v>
      </c>
      <c r="F954" s="6" t="s">
        <v>53</v>
      </c>
      <c r="G954" s="6" t="s">
        <v>54</v>
      </c>
      <c r="H954" s="6" t="s">
        <v>18</v>
      </c>
      <c r="I954" s="8">
        <v>0.3</v>
      </c>
      <c r="J954" s="9">
        <v>6500</v>
      </c>
      <c r="K954" s="10">
        <f>I954*J954</f>
        <v>1950</v>
      </c>
      <c r="L954" s="10">
        <f>K954*M954</f>
        <v>779.99999999999989</v>
      </c>
      <c r="M954" s="11">
        <v>0.39999999999999997</v>
      </c>
      <c r="O954" s="15"/>
      <c r="P954" s="16"/>
      <c r="Q954" s="1"/>
      <c r="R954" s="12"/>
    </row>
    <row r="955" spans="2:18" x14ac:dyDescent="0.3">
      <c r="B955" s="6" t="s">
        <v>24</v>
      </c>
      <c r="C955" s="6">
        <v>1197831</v>
      </c>
      <c r="D955" s="7">
        <v>44260</v>
      </c>
      <c r="E955" s="6" t="s">
        <v>25</v>
      </c>
      <c r="F955" s="6" t="s">
        <v>53</v>
      </c>
      <c r="G955" s="6" t="s">
        <v>54</v>
      </c>
      <c r="H955" s="6" t="s">
        <v>19</v>
      </c>
      <c r="I955" s="8">
        <v>0.4</v>
      </c>
      <c r="J955" s="9">
        <v>6500</v>
      </c>
      <c r="K955" s="10">
        <f>I955*J955</f>
        <v>2600</v>
      </c>
      <c r="L955" s="10">
        <f>K955*M955</f>
        <v>1040</v>
      </c>
      <c r="M955" s="11">
        <v>0.39999999999999997</v>
      </c>
      <c r="O955" s="15"/>
      <c r="P955" s="16"/>
      <c r="Q955" s="1"/>
      <c r="R955" s="12"/>
    </row>
    <row r="956" spans="2:18" x14ac:dyDescent="0.3">
      <c r="B956" s="6" t="s">
        <v>24</v>
      </c>
      <c r="C956" s="6">
        <v>1197831</v>
      </c>
      <c r="D956" s="7">
        <v>44260</v>
      </c>
      <c r="E956" s="6" t="s">
        <v>25</v>
      </c>
      <c r="F956" s="6" t="s">
        <v>53</v>
      </c>
      <c r="G956" s="6" t="s">
        <v>54</v>
      </c>
      <c r="H956" s="6" t="s">
        <v>20</v>
      </c>
      <c r="I956" s="8">
        <v>0.3</v>
      </c>
      <c r="J956" s="9">
        <v>4750</v>
      </c>
      <c r="K956" s="10">
        <f t="shared" ref="K956:K959" si="313">I956*J956</f>
        <v>1425</v>
      </c>
      <c r="L956" s="10">
        <f t="shared" ref="L956:L959" si="314">K956*M956</f>
        <v>570</v>
      </c>
      <c r="M956" s="11">
        <v>0.39999999999999997</v>
      </c>
      <c r="O956" s="15"/>
      <c r="P956" s="16"/>
      <c r="Q956" s="1"/>
      <c r="R956" s="12"/>
    </row>
    <row r="957" spans="2:18" x14ac:dyDescent="0.3">
      <c r="B957" s="6" t="s">
        <v>24</v>
      </c>
      <c r="C957" s="6">
        <v>1197831</v>
      </c>
      <c r="D957" s="7">
        <v>44260</v>
      </c>
      <c r="E957" s="6" t="s">
        <v>25</v>
      </c>
      <c r="F957" s="6" t="s">
        <v>53</v>
      </c>
      <c r="G957" s="6" t="s">
        <v>54</v>
      </c>
      <c r="H957" s="6" t="s">
        <v>21</v>
      </c>
      <c r="I957" s="8">
        <v>0.35000000000000003</v>
      </c>
      <c r="J957" s="9">
        <v>3750</v>
      </c>
      <c r="K957" s="10">
        <f t="shared" si="313"/>
        <v>1312.5000000000002</v>
      </c>
      <c r="L957" s="10">
        <f t="shared" si="314"/>
        <v>656.25000000000011</v>
      </c>
      <c r="M957" s="11">
        <v>0.5</v>
      </c>
      <c r="O957" s="15"/>
      <c r="P957" s="16"/>
      <c r="Q957" s="1"/>
      <c r="R957" s="12"/>
    </row>
    <row r="958" spans="2:18" x14ac:dyDescent="0.3">
      <c r="B958" s="6" t="s">
        <v>24</v>
      </c>
      <c r="C958" s="6">
        <v>1197831</v>
      </c>
      <c r="D958" s="7">
        <v>44260</v>
      </c>
      <c r="E958" s="6" t="s">
        <v>25</v>
      </c>
      <c r="F958" s="6" t="s">
        <v>53</v>
      </c>
      <c r="G958" s="6" t="s">
        <v>54</v>
      </c>
      <c r="H958" s="6" t="s">
        <v>22</v>
      </c>
      <c r="I958" s="8">
        <v>0.4</v>
      </c>
      <c r="J958" s="9">
        <v>2750</v>
      </c>
      <c r="K958" s="10">
        <f t="shared" si="313"/>
        <v>1100</v>
      </c>
      <c r="L958" s="10">
        <f t="shared" si="314"/>
        <v>385</v>
      </c>
      <c r="M958" s="11">
        <v>0.35</v>
      </c>
      <c r="O958" s="15"/>
      <c r="P958" s="16"/>
      <c r="Q958" s="1"/>
      <c r="R958" s="12"/>
    </row>
    <row r="959" spans="2:18" x14ac:dyDescent="0.3">
      <c r="B959" s="6" t="s">
        <v>24</v>
      </c>
      <c r="C959" s="6">
        <v>1197831</v>
      </c>
      <c r="D959" s="7">
        <v>44260</v>
      </c>
      <c r="E959" s="6" t="s">
        <v>25</v>
      </c>
      <c r="F959" s="6" t="s">
        <v>53</v>
      </c>
      <c r="G959" s="6" t="s">
        <v>54</v>
      </c>
      <c r="H959" s="6" t="s">
        <v>23</v>
      </c>
      <c r="I959" s="8">
        <v>0.35000000000000003</v>
      </c>
      <c r="J959" s="9">
        <v>4250</v>
      </c>
      <c r="K959" s="10">
        <f t="shared" si="313"/>
        <v>1487.5000000000002</v>
      </c>
      <c r="L959" s="10">
        <f t="shared" si="314"/>
        <v>818.12500000000023</v>
      </c>
      <c r="M959" s="11">
        <v>0.55000000000000004</v>
      </c>
      <c r="O959" s="15"/>
      <c r="P959" s="16"/>
      <c r="Q959" s="1"/>
      <c r="R959" s="12"/>
    </row>
    <row r="960" spans="2:18" x14ac:dyDescent="0.3">
      <c r="B960" s="6" t="s">
        <v>24</v>
      </c>
      <c r="C960" s="6">
        <v>1197831</v>
      </c>
      <c r="D960" s="7">
        <v>44290</v>
      </c>
      <c r="E960" s="6" t="s">
        <v>25</v>
      </c>
      <c r="F960" s="6" t="s">
        <v>53</v>
      </c>
      <c r="G960" s="6" t="s">
        <v>54</v>
      </c>
      <c r="H960" s="6" t="s">
        <v>18</v>
      </c>
      <c r="I960" s="8">
        <v>0.19999999999999998</v>
      </c>
      <c r="J960" s="9">
        <v>6750</v>
      </c>
      <c r="K960" s="10">
        <f>I960*J960</f>
        <v>1350</v>
      </c>
      <c r="L960" s="10">
        <f>K960*M960</f>
        <v>540</v>
      </c>
      <c r="M960" s="11">
        <v>0.39999999999999997</v>
      </c>
      <c r="O960" s="15"/>
      <c r="P960" s="16"/>
      <c r="Q960" s="1"/>
      <c r="R960" s="12"/>
    </row>
    <row r="961" spans="2:18" x14ac:dyDescent="0.3">
      <c r="B961" s="6" t="s">
        <v>24</v>
      </c>
      <c r="C961" s="6">
        <v>1197831</v>
      </c>
      <c r="D961" s="7">
        <v>44290</v>
      </c>
      <c r="E961" s="6" t="s">
        <v>25</v>
      </c>
      <c r="F961" s="6" t="s">
        <v>53</v>
      </c>
      <c r="G961" s="6" t="s">
        <v>54</v>
      </c>
      <c r="H961" s="6" t="s">
        <v>19</v>
      </c>
      <c r="I961" s="8">
        <v>0.25000000000000006</v>
      </c>
      <c r="J961" s="9">
        <v>6750</v>
      </c>
      <c r="K961" s="10">
        <f>I961*J961</f>
        <v>1687.5000000000005</v>
      </c>
      <c r="L961" s="10">
        <f>K961*M961</f>
        <v>675.00000000000011</v>
      </c>
      <c r="M961" s="11">
        <v>0.39999999999999997</v>
      </c>
      <c r="O961" s="15"/>
      <c r="P961" s="16"/>
      <c r="Q961" s="1"/>
      <c r="R961" s="12"/>
    </row>
    <row r="962" spans="2:18" x14ac:dyDescent="0.3">
      <c r="B962" s="6" t="s">
        <v>24</v>
      </c>
      <c r="C962" s="6">
        <v>1197831</v>
      </c>
      <c r="D962" s="7">
        <v>44290</v>
      </c>
      <c r="E962" s="6" t="s">
        <v>25</v>
      </c>
      <c r="F962" s="6" t="s">
        <v>53</v>
      </c>
      <c r="G962" s="6" t="s">
        <v>54</v>
      </c>
      <c r="H962" s="6" t="s">
        <v>20</v>
      </c>
      <c r="I962" s="8">
        <v>0.19999999999999996</v>
      </c>
      <c r="J962" s="9">
        <v>5000</v>
      </c>
      <c r="K962" s="10">
        <f t="shared" ref="K962:K965" si="315">I962*J962</f>
        <v>999.99999999999977</v>
      </c>
      <c r="L962" s="10">
        <f t="shared" ref="L962:L965" si="316">K962*M962</f>
        <v>399.99999999999989</v>
      </c>
      <c r="M962" s="11">
        <v>0.39999999999999997</v>
      </c>
      <c r="O962" s="15"/>
      <c r="P962" s="16"/>
      <c r="Q962" s="1"/>
      <c r="R962" s="12"/>
    </row>
    <row r="963" spans="2:18" x14ac:dyDescent="0.3">
      <c r="B963" s="6" t="s">
        <v>24</v>
      </c>
      <c r="C963" s="6">
        <v>1197831</v>
      </c>
      <c r="D963" s="7">
        <v>44290</v>
      </c>
      <c r="E963" s="6" t="s">
        <v>25</v>
      </c>
      <c r="F963" s="6" t="s">
        <v>53</v>
      </c>
      <c r="G963" s="6" t="s">
        <v>54</v>
      </c>
      <c r="H963" s="6" t="s">
        <v>21</v>
      </c>
      <c r="I963" s="8">
        <v>0.25000000000000006</v>
      </c>
      <c r="J963" s="9">
        <v>4000</v>
      </c>
      <c r="K963" s="10">
        <f t="shared" si="315"/>
        <v>1000.0000000000002</v>
      </c>
      <c r="L963" s="10">
        <f t="shared" si="316"/>
        <v>500.00000000000011</v>
      </c>
      <c r="M963" s="11">
        <v>0.5</v>
      </c>
      <c r="O963" s="15"/>
      <c r="P963" s="16"/>
      <c r="Q963" s="1"/>
      <c r="R963" s="12"/>
    </row>
    <row r="964" spans="2:18" x14ac:dyDescent="0.3">
      <c r="B964" s="6" t="s">
        <v>24</v>
      </c>
      <c r="C964" s="6">
        <v>1197831</v>
      </c>
      <c r="D964" s="7">
        <v>44290</v>
      </c>
      <c r="E964" s="6" t="s">
        <v>25</v>
      </c>
      <c r="F964" s="6" t="s">
        <v>53</v>
      </c>
      <c r="G964" s="6" t="s">
        <v>54</v>
      </c>
      <c r="H964" s="6" t="s">
        <v>22</v>
      </c>
      <c r="I964" s="8">
        <v>0.3</v>
      </c>
      <c r="J964" s="9">
        <v>3000</v>
      </c>
      <c r="K964" s="10">
        <f t="shared" si="315"/>
        <v>900</v>
      </c>
      <c r="L964" s="10">
        <f t="shared" si="316"/>
        <v>315</v>
      </c>
      <c r="M964" s="11">
        <v>0.35</v>
      </c>
      <c r="O964" s="15"/>
      <c r="P964" s="16"/>
      <c r="Q964" s="1"/>
      <c r="R964" s="12"/>
    </row>
    <row r="965" spans="2:18" x14ac:dyDescent="0.3">
      <c r="B965" s="6" t="s">
        <v>24</v>
      </c>
      <c r="C965" s="6">
        <v>1197831</v>
      </c>
      <c r="D965" s="7">
        <v>44290</v>
      </c>
      <c r="E965" s="6" t="s">
        <v>25</v>
      </c>
      <c r="F965" s="6" t="s">
        <v>53</v>
      </c>
      <c r="G965" s="6" t="s">
        <v>54</v>
      </c>
      <c r="H965" s="6" t="s">
        <v>23</v>
      </c>
      <c r="I965" s="8">
        <v>0.25000000000000006</v>
      </c>
      <c r="J965" s="9">
        <v>5750</v>
      </c>
      <c r="K965" s="10">
        <f t="shared" si="315"/>
        <v>1437.5000000000002</v>
      </c>
      <c r="L965" s="10">
        <f t="shared" si="316"/>
        <v>790.62500000000023</v>
      </c>
      <c r="M965" s="11">
        <v>0.55000000000000004</v>
      </c>
      <c r="O965" s="15"/>
      <c r="P965" s="16"/>
      <c r="Q965" s="1"/>
      <c r="R965" s="12"/>
    </row>
    <row r="966" spans="2:18" x14ac:dyDescent="0.3">
      <c r="B966" s="6" t="s">
        <v>24</v>
      </c>
      <c r="C966" s="6">
        <v>1197831</v>
      </c>
      <c r="D966" s="7">
        <v>44320</v>
      </c>
      <c r="E966" s="6" t="s">
        <v>25</v>
      </c>
      <c r="F966" s="6" t="s">
        <v>53</v>
      </c>
      <c r="G966" s="6" t="s">
        <v>54</v>
      </c>
      <c r="H966" s="6" t="s">
        <v>18</v>
      </c>
      <c r="I966" s="8">
        <v>0.14999999999999997</v>
      </c>
      <c r="J966" s="9">
        <v>7250</v>
      </c>
      <c r="K966" s="10">
        <f>I966*J966</f>
        <v>1087.4999999999998</v>
      </c>
      <c r="L966" s="10">
        <f>K966*M966</f>
        <v>434.99999999999989</v>
      </c>
      <c r="M966" s="11">
        <v>0.39999999999999997</v>
      </c>
      <c r="O966" s="15"/>
      <c r="P966" s="16"/>
      <c r="Q966" s="1"/>
      <c r="R966" s="12"/>
    </row>
    <row r="967" spans="2:18" x14ac:dyDescent="0.3">
      <c r="B967" s="6" t="s">
        <v>24</v>
      </c>
      <c r="C967" s="6">
        <v>1197831</v>
      </c>
      <c r="D967" s="7">
        <v>44320</v>
      </c>
      <c r="E967" s="6" t="s">
        <v>25</v>
      </c>
      <c r="F967" s="6" t="s">
        <v>53</v>
      </c>
      <c r="G967" s="6" t="s">
        <v>54</v>
      </c>
      <c r="H967" s="6" t="s">
        <v>19</v>
      </c>
      <c r="I967" s="8">
        <v>0.25000000000000006</v>
      </c>
      <c r="J967" s="9">
        <v>7500</v>
      </c>
      <c r="K967" s="10">
        <f>I967*J967</f>
        <v>1875.0000000000005</v>
      </c>
      <c r="L967" s="10">
        <f>K967*M967</f>
        <v>750.00000000000011</v>
      </c>
      <c r="M967" s="11">
        <v>0.39999999999999997</v>
      </c>
      <c r="O967" s="15"/>
      <c r="P967" s="16"/>
      <c r="Q967" s="1"/>
      <c r="R967" s="12"/>
    </row>
    <row r="968" spans="2:18" x14ac:dyDescent="0.3">
      <c r="B968" s="6" t="s">
        <v>24</v>
      </c>
      <c r="C968" s="6">
        <v>1197831</v>
      </c>
      <c r="D968" s="7">
        <v>44320</v>
      </c>
      <c r="E968" s="6" t="s">
        <v>25</v>
      </c>
      <c r="F968" s="6" t="s">
        <v>53</v>
      </c>
      <c r="G968" s="6" t="s">
        <v>54</v>
      </c>
      <c r="H968" s="6" t="s">
        <v>20</v>
      </c>
      <c r="I968" s="8">
        <v>0.19999999999999996</v>
      </c>
      <c r="J968" s="9">
        <v>6000</v>
      </c>
      <c r="K968" s="10">
        <f t="shared" ref="K968:K971" si="317">I968*J968</f>
        <v>1199.9999999999998</v>
      </c>
      <c r="L968" s="10">
        <f t="shared" ref="L968:L971" si="318">K968*M968</f>
        <v>479.99999999999989</v>
      </c>
      <c r="M968" s="11">
        <v>0.39999999999999997</v>
      </c>
      <c r="O968" s="15"/>
      <c r="P968" s="16"/>
      <c r="Q968" s="1"/>
      <c r="R968" s="12"/>
    </row>
    <row r="969" spans="2:18" x14ac:dyDescent="0.3">
      <c r="B969" s="6" t="s">
        <v>24</v>
      </c>
      <c r="C969" s="6">
        <v>1197831</v>
      </c>
      <c r="D969" s="7">
        <v>44320</v>
      </c>
      <c r="E969" s="6" t="s">
        <v>25</v>
      </c>
      <c r="F969" s="6" t="s">
        <v>53</v>
      </c>
      <c r="G969" s="6" t="s">
        <v>54</v>
      </c>
      <c r="H969" s="6" t="s">
        <v>21</v>
      </c>
      <c r="I969" s="8">
        <v>0.30000000000000004</v>
      </c>
      <c r="J969" s="9">
        <v>5250</v>
      </c>
      <c r="K969" s="10">
        <f t="shared" si="317"/>
        <v>1575.0000000000002</v>
      </c>
      <c r="L969" s="10">
        <f t="shared" si="318"/>
        <v>787.50000000000011</v>
      </c>
      <c r="M969" s="11">
        <v>0.5</v>
      </c>
      <c r="O969" s="15"/>
      <c r="P969" s="16"/>
      <c r="Q969" s="1"/>
      <c r="R969" s="12"/>
    </row>
    <row r="970" spans="2:18" x14ac:dyDescent="0.3">
      <c r="B970" s="6" t="s">
        <v>24</v>
      </c>
      <c r="C970" s="6">
        <v>1197831</v>
      </c>
      <c r="D970" s="7">
        <v>44320</v>
      </c>
      <c r="E970" s="6" t="s">
        <v>25</v>
      </c>
      <c r="F970" s="6" t="s">
        <v>53</v>
      </c>
      <c r="G970" s="6" t="s">
        <v>54</v>
      </c>
      <c r="H970" s="6" t="s">
        <v>22</v>
      </c>
      <c r="I970" s="8">
        <v>0.45</v>
      </c>
      <c r="J970" s="9">
        <v>4250</v>
      </c>
      <c r="K970" s="10">
        <f t="shared" si="317"/>
        <v>1912.5</v>
      </c>
      <c r="L970" s="10">
        <f t="shared" si="318"/>
        <v>669.375</v>
      </c>
      <c r="M970" s="11">
        <v>0.35</v>
      </c>
      <c r="O970" s="15"/>
      <c r="P970" s="16"/>
      <c r="Q970" s="1"/>
      <c r="R970" s="12"/>
    </row>
    <row r="971" spans="2:18" x14ac:dyDescent="0.3">
      <c r="B971" s="6" t="s">
        <v>24</v>
      </c>
      <c r="C971" s="6">
        <v>1197831</v>
      </c>
      <c r="D971" s="7">
        <v>44320</v>
      </c>
      <c r="E971" s="6" t="s">
        <v>25</v>
      </c>
      <c r="F971" s="6" t="s">
        <v>53</v>
      </c>
      <c r="G971" s="6" t="s">
        <v>54</v>
      </c>
      <c r="H971" s="6" t="s">
        <v>23</v>
      </c>
      <c r="I971" s="8">
        <v>0.4</v>
      </c>
      <c r="J971" s="9">
        <v>7750</v>
      </c>
      <c r="K971" s="10">
        <f t="shared" si="317"/>
        <v>3100</v>
      </c>
      <c r="L971" s="10">
        <f t="shared" si="318"/>
        <v>1705.0000000000002</v>
      </c>
      <c r="M971" s="11">
        <v>0.55000000000000004</v>
      </c>
      <c r="O971" s="15"/>
      <c r="P971" s="16"/>
      <c r="Q971" s="1"/>
      <c r="R971" s="12"/>
    </row>
    <row r="972" spans="2:18" x14ac:dyDescent="0.3">
      <c r="B972" s="6" t="s">
        <v>24</v>
      </c>
      <c r="C972" s="6">
        <v>1197831</v>
      </c>
      <c r="D972" s="7">
        <v>44350</v>
      </c>
      <c r="E972" s="6" t="s">
        <v>25</v>
      </c>
      <c r="F972" s="6" t="s">
        <v>53</v>
      </c>
      <c r="G972" s="6" t="s">
        <v>54</v>
      </c>
      <c r="H972" s="6" t="s">
        <v>18</v>
      </c>
      <c r="I972" s="8">
        <v>0.4</v>
      </c>
      <c r="J972" s="9">
        <v>7750</v>
      </c>
      <c r="K972" s="10">
        <f>I972*J972</f>
        <v>3100</v>
      </c>
      <c r="L972" s="10">
        <f>K972*M972</f>
        <v>1240</v>
      </c>
      <c r="M972" s="11">
        <v>0.39999999999999997</v>
      </c>
      <c r="O972" s="15"/>
      <c r="P972" s="16"/>
      <c r="Q972" s="1"/>
      <c r="R972" s="12"/>
    </row>
    <row r="973" spans="2:18" x14ac:dyDescent="0.3">
      <c r="B973" s="6" t="s">
        <v>24</v>
      </c>
      <c r="C973" s="6">
        <v>1197831</v>
      </c>
      <c r="D973" s="7">
        <v>44350</v>
      </c>
      <c r="E973" s="6" t="s">
        <v>25</v>
      </c>
      <c r="F973" s="6" t="s">
        <v>53</v>
      </c>
      <c r="G973" s="6" t="s">
        <v>54</v>
      </c>
      <c r="H973" s="6" t="s">
        <v>19</v>
      </c>
      <c r="I973" s="8">
        <v>0.45</v>
      </c>
      <c r="J973" s="9">
        <v>7750</v>
      </c>
      <c r="K973" s="10">
        <f>I973*J973</f>
        <v>3487.5</v>
      </c>
      <c r="L973" s="10">
        <f>K973*M973</f>
        <v>1394.9999999999998</v>
      </c>
      <c r="M973" s="11">
        <v>0.39999999999999997</v>
      </c>
      <c r="O973" s="15"/>
      <c r="P973" s="16"/>
      <c r="Q973" s="1"/>
      <c r="R973" s="12"/>
    </row>
    <row r="974" spans="2:18" x14ac:dyDescent="0.3">
      <c r="B974" s="6" t="s">
        <v>24</v>
      </c>
      <c r="C974" s="6">
        <v>1197831</v>
      </c>
      <c r="D974" s="7">
        <v>44350</v>
      </c>
      <c r="E974" s="6" t="s">
        <v>25</v>
      </c>
      <c r="F974" s="6" t="s">
        <v>53</v>
      </c>
      <c r="G974" s="6" t="s">
        <v>54</v>
      </c>
      <c r="H974" s="6" t="s">
        <v>20</v>
      </c>
      <c r="I974" s="8">
        <v>0.4</v>
      </c>
      <c r="J974" s="9">
        <v>6500</v>
      </c>
      <c r="K974" s="10">
        <f t="shared" ref="K974:K977" si="319">I974*J974</f>
        <v>2600</v>
      </c>
      <c r="L974" s="10">
        <f t="shared" ref="L974:L977" si="320">K974*M974</f>
        <v>1040</v>
      </c>
      <c r="M974" s="11">
        <v>0.39999999999999997</v>
      </c>
      <c r="O974" s="15"/>
      <c r="P974" s="16"/>
      <c r="Q974" s="1"/>
      <c r="R974" s="12"/>
    </row>
    <row r="975" spans="2:18" x14ac:dyDescent="0.3">
      <c r="B975" s="6" t="s">
        <v>24</v>
      </c>
      <c r="C975" s="6">
        <v>1197831</v>
      </c>
      <c r="D975" s="7">
        <v>44350</v>
      </c>
      <c r="E975" s="6" t="s">
        <v>25</v>
      </c>
      <c r="F975" s="6" t="s">
        <v>53</v>
      </c>
      <c r="G975" s="6" t="s">
        <v>54</v>
      </c>
      <c r="H975" s="6" t="s">
        <v>21</v>
      </c>
      <c r="I975" s="8">
        <v>0.4</v>
      </c>
      <c r="J975" s="9">
        <v>6000</v>
      </c>
      <c r="K975" s="10">
        <f t="shared" si="319"/>
        <v>2400</v>
      </c>
      <c r="L975" s="10">
        <f t="shared" si="320"/>
        <v>1200</v>
      </c>
      <c r="M975" s="11">
        <v>0.5</v>
      </c>
      <c r="O975" s="15"/>
      <c r="P975" s="16"/>
      <c r="Q975" s="1"/>
      <c r="R975" s="12"/>
    </row>
    <row r="976" spans="2:18" x14ac:dyDescent="0.3">
      <c r="B976" s="6" t="s">
        <v>24</v>
      </c>
      <c r="C976" s="6">
        <v>1197831</v>
      </c>
      <c r="D976" s="7">
        <v>44350</v>
      </c>
      <c r="E976" s="6" t="s">
        <v>25</v>
      </c>
      <c r="F976" s="6" t="s">
        <v>53</v>
      </c>
      <c r="G976" s="6" t="s">
        <v>54</v>
      </c>
      <c r="H976" s="6" t="s">
        <v>22</v>
      </c>
      <c r="I976" s="8">
        <v>0.45</v>
      </c>
      <c r="J976" s="9">
        <v>5000</v>
      </c>
      <c r="K976" s="10">
        <f t="shared" si="319"/>
        <v>2250</v>
      </c>
      <c r="L976" s="10">
        <f t="shared" si="320"/>
        <v>787.5</v>
      </c>
      <c r="M976" s="11">
        <v>0.35</v>
      </c>
      <c r="O976" s="15"/>
      <c r="P976" s="16"/>
      <c r="Q976" s="1"/>
      <c r="R976" s="12"/>
    </row>
    <row r="977" spans="2:18" x14ac:dyDescent="0.3">
      <c r="B977" s="6" t="s">
        <v>24</v>
      </c>
      <c r="C977" s="6">
        <v>1197831</v>
      </c>
      <c r="D977" s="7">
        <v>44350</v>
      </c>
      <c r="E977" s="6" t="s">
        <v>25</v>
      </c>
      <c r="F977" s="6" t="s">
        <v>53</v>
      </c>
      <c r="G977" s="6" t="s">
        <v>54</v>
      </c>
      <c r="H977" s="6" t="s">
        <v>23</v>
      </c>
      <c r="I977" s="8">
        <v>0.5</v>
      </c>
      <c r="J977" s="9">
        <v>8750</v>
      </c>
      <c r="K977" s="10">
        <f t="shared" si="319"/>
        <v>4375</v>
      </c>
      <c r="L977" s="10">
        <f t="shared" si="320"/>
        <v>2406.25</v>
      </c>
      <c r="M977" s="11">
        <v>0.55000000000000004</v>
      </c>
      <c r="O977" s="15"/>
      <c r="P977" s="16"/>
      <c r="Q977" s="1"/>
      <c r="R977" s="12"/>
    </row>
    <row r="978" spans="2:18" x14ac:dyDescent="0.3">
      <c r="B978" s="6" t="s">
        <v>24</v>
      </c>
      <c r="C978" s="6">
        <v>1197831</v>
      </c>
      <c r="D978" s="7">
        <v>44382</v>
      </c>
      <c r="E978" s="6" t="s">
        <v>25</v>
      </c>
      <c r="F978" s="6" t="s">
        <v>53</v>
      </c>
      <c r="G978" s="6" t="s">
        <v>54</v>
      </c>
      <c r="H978" s="6" t="s">
        <v>18</v>
      </c>
      <c r="I978" s="8">
        <v>0.4</v>
      </c>
      <c r="J978" s="9">
        <v>8250</v>
      </c>
      <c r="K978" s="10">
        <f>I978*J978</f>
        <v>3300</v>
      </c>
      <c r="L978" s="10">
        <f>K978*M978</f>
        <v>1484.9999999999998</v>
      </c>
      <c r="M978" s="11">
        <v>0.44999999999999996</v>
      </c>
      <c r="O978" s="15"/>
      <c r="P978" s="16"/>
      <c r="Q978" s="1"/>
      <c r="R978" s="12"/>
    </row>
    <row r="979" spans="2:18" x14ac:dyDescent="0.3">
      <c r="B979" s="6" t="s">
        <v>24</v>
      </c>
      <c r="C979" s="6">
        <v>1197831</v>
      </c>
      <c r="D979" s="7">
        <v>44382</v>
      </c>
      <c r="E979" s="6" t="s">
        <v>25</v>
      </c>
      <c r="F979" s="6" t="s">
        <v>53</v>
      </c>
      <c r="G979" s="6" t="s">
        <v>54</v>
      </c>
      <c r="H979" s="6" t="s">
        <v>19</v>
      </c>
      <c r="I979" s="8">
        <v>0.45</v>
      </c>
      <c r="J979" s="9">
        <v>8250</v>
      </c>
      <c r="K979" s="10">
        <f>I979*J979</f>
        <v>3712.5</v>
      </c>
      <c r="L979" s="10">
        <f>K979*M979</f>
        <v>1670.6249999999998</v>
      </c>
      <c r="M979" s="11">
        <v>0.44999999999999996</v>
      </c>
      <c r="O979" s="15"/>
      <c r="P979" s="16"/>
      <c r="Q979" s="1"/>
      <c r="R979" s="12"/>
    </row>
    <row r="980" spans="2:18" x14ac:dyDescent="0.3">
      <c r="B980" s="6" t="s">
        <v>24</v>
      </c>
      <c r="C980" s="6">
        <v>1197831</v>
      </c>
      <c r="D980" s="7">
        <v>44382</v>
      </c>
      <c r="E980" s="6" t="s">
        <v>25</v>
      </c>
      <c r="F980" s="6" t="s">
        <v>53</v>
      </c>
      <c r="G980" s="6" t="s">
        <v>54</v>
      </c>
      <c r="H980" s="6" t="s">
        <v>20</v>
      </c>
      <c r="I980" s="8">
        <v>0.4</v>
      </c>
      <c r="J980" s="9">
        <v>9750</v>
      </c>
      <c r="K980" s="10">
        <f t="shared" ref="K980:K983" si="321">I980*J980</f>
        <v>3900</v>
      </c>
      <c r="L980" s="10">
        <f t="shared" ref="L980:L983" si="322">K980*M980</f>
        <v>1754.9999999999998</v>
      </c>
      <c r="M980" s="11">
        <v>0.44999999999999996</v>
      </c>
      <c r="O980" s="15"/>
      <c r="P980" s="16"/>
      <c r="Q980" s="1"/>
      <c r="R980" s="12"/>
    </row>
    <row r="981" spans="2:18" x14ac:dyDescent="0.3">
      <c r="B981" s="6" t="s">
        <v>24</v>
      </c>
      <c r="C981" s="6">
        <v>1197831</v>
      </c>
      <c r="D981" s="7">
        <v>44382</v>
      </c>
      <c r="E981" s="6" t="s">
        <v>25</v>
      </c>
      <c r="F981" s="6" t="s">
        <v>53</v>
      </c>
      <c r="G981" s="6" t="s">
        <v>54</v>
      </c>
      <c r="H981" s="6" t="s">
        <v>21</v>
      </c>
      <c r="I981" s="8">
        <v>0.4</v>
      </c>
      <c r="J981" s="9">
        <v>5750</v>
      </c>
      <c r="K981" s="10">
        <f t="shared" si="321"/>
        <v>2300</v>
      </c>
      <c r="L981" s="10">
        <f t="shared" si="322"/>
        <v>1265</v>
      </c>
      <c r="M981" s="11">
        <v>0.55000000000000004</v>
      </c>
      <c r="O981" s="15"/>
      <c r="P981" s="16"/>
      <c r="Q981" s="1"/>
      <c r="R981" s="12"/>
    </row>
    <row r="982" spans="2:18" x14ac:dyDescent="0.3">
      <c r="B982" s="6" t="s">
        <v>24</v>
      </c>
      <c r="C982" s="6">
        <v>1197831</v>
      </c>
      <c r="D982" s="7">
        <v>44382</v>
      </c>
      <c r="E982" s="6" t="s">
        <v>25</v>
      </c>
      <c r="F982" s="6" t="s">
        <v>53</v>
      </c>
      <c r="G982" s="6" t="s">
        <v>54</v>
      </c>
      <c r="H982" s="6" t="s">
        <v>22</v>
      </c>
      <c r="I982" s="8">
        <v>0.45</v>
      </c>
      <c r="J982" s="9">
        <v>5500</v>
      </c>
      <c r="K982" s="10">
        <f t="shared" si="321"/>
        <v>2475</v>
      </c>
      <c r="L982" s="10">
        <f t="shared" si="322"/>
        <v>989.99999999999989</v>
      </c>
      <c r="M982" s="11">
        <v>0.39999999999999997</v>
      </c>
      <c r="O982" s="15"/>
      <c r="P982" s="16"/>
      <c r="Q982" s="1"/>
      <c r="R982" s="12"/>
    </row>
    <row r="983" spans="2:18" x14ac:dyDescent="0.3">
      <c r="B983" s="6" t="s">
        <v>24</v>
      </c>
      <c r="C983" s="6">
        <v>1197831</v>
      </c>
      <c r="D983" s="7">
        <v>44382</v>
      </c>
      <c r="E983" s="6" t="s">
        <v>25</v>
      </c>
      <c r="F983" s="6" t="s">
        <v>53</v>
      </c>
      <c r="G983" s="6" t="s">
        <v>54</v>
      </c>
      <c r="H983" s="6" t="s">
        <v>23</v>
      </c>
      <c r="I983" s="8">
        <v>0.54999999999999993</v>
      </c>
      <c r="J983" s="9">
        <v>8250</v>
      </c>
      <c r="K983" s="10">
        <f t="shared" si="321"/>
        <v>4537.4999999999991</v>
      </c>
      <c r="L983" s="10">
        <f t="shared" si="322"/>
        <v>2722.5</v>
      </c>
      <c r="M983" s="11">
        <v>0.60000000000000009</v>
      </c>
      <c r="O983" s="15"/>
      <c r="P983" s="16"/>
      <c r="Q983" s="1"/>
      <c r="R983" s="12"/>
    </row>
    <row r="984" spans="2:18" x14ac:dyDescent="0.3">
      <c r="B984" s="6" t="s">
        <v>24</v>
      </c>
      <c r="C984" s="6">
        <v>1197831</v>
      </c>
      <c r="D984" s="7">
        <v>44415</v>
      </c>
      <c r="E984" s="6" t="s">
        <v>25</v>
      </c>
      <c r="F984" s="6" t="s">
        <v>53</v>
      </c>
      <c r="G984" s="6" t="s">
        <v>54</v>
      </c>
      <c r="H984" s="6" t="s">
        <v>18</v>
      </c>
      <c r="I984" s="8">
        <v>0.45</v>
      </c>
      <c r="J984" s="9">
        <v>7750</v>
      </c>
      <c r="K984" s="10">
        <f>I984*J984</f>
        <v>3487.5</v>
      </c>
      <c r="L984" s="10">
        <f>K984*M984</f>
        <v>1569.3749999999998</v>
      </c>
      <c r="M984" s="11">
        <v>0.44999999999999996</v>
      </c>
      <c r="O984" s="15"/>
      <c r="P984" s="16"/>
      <c r="Q984" s="1"/>
      <c r="R984" s="12"/>
    </row>
    <row r="985" spans="2:18" x14ac:dyDescent="0.3">
      <c r="B985" s="6" t="s">
        <v>24</v>
      </c>
      <c r="C985" s="6">
        <v>1197831</v>
      </c>
      <c r="D985" s="7">
        <v>44415</v>
      </c>
      <c r="E985" s="6" t="s">
        <v>25</v>
      </c>
      <c r="F985" s="6" t="s">
        <v>53</v>
      </c>
      <c r="G985" s="6" t="s">
        <v>54</v>
      </c>
      <c r="H985" s="6" t="s">
        <v>19</v>
      </c>
      <c r="I985" s="8">
        <v>0.55000000000000004</v>
      </c>
      <c r="J985" s="9">
        <v>7750</v>
      </c>
      <c r="K985" s="10">
        <f>I985*J985</f>
        <v>4262.5</v>
      </c>
      <c r="L985" s="10">
        <f>K985*M985</f>
        <v>1918.1249999999998</v>
      </c>
      <c r="M985" s="11">
        <v>0.44999999999999996</v>
      </c>
      <c r="O985" s="15"/>
      <c r="P985" s="16"/>
      <c r="Q985" s="1"/>
      <c r="R985" s="12"/>
    </row>
    <row r="986" spans="2:18" x14ac:dyDescent="0.3">
      <c r="B986" s="6" t="s">
        <v>24</v>
      </c>
      <c r="C986" s="6">
        <v>1197831</v>
      </c>
      <c r="D986" s="7">
        <v>44415</v>
      </c>
      <c r="E986" s="6" t="s">
        <v>25</v>
      </c>
      <c r="F986" s="6" t="s">
        <v>53</v>
      </c>
      <c r="G986" s="6" t="s">
        <v>54</v>
      </c>
      <c r="H986" s="6" t="s">
        <v>20</v>
      </c>
      <c r="I986" s="8">
        <v>0.5</v>
      </c>
      <c r="J986" s="9">
        <v>9500</v>
      </c>
      <c r="K986" s="10">
        <f t="shared" ref="K986:K989" si="323">I986*J986</f>
        <v>4750</v>
      </c>
      <c r="L986" s="10">
        <f t="shared" ref="L986:L989" si="324">K986*M986</f>
        <v>2137.5</v>
      </c>
      <c r="M986" s="11">
        <v>0.44999999999999996</v>
      </c>
      <c r="O986" s="15"/>
      <c r="P986" s="16"/>
      <c r="Q986" s="1"/>
      <c r="R986" s="12"/>
    </row>
    <row r="987" spans="2:18" x14ac:dyDescent="0.3">
      <c r="B987" s="6" t="s">
        <v>24</v>
      </c>
      <c r="C987" s="6">
        <v>1197831</v>
      </c>
      <c r="D987" s="7">
        <v>44415</v>
      </c>
      <c r="E987" s="6" t="s">
        <v>25</v>
      </c>
      <c r="F987" s="6" t="s">
        <v>53</v>
      </c>
      <c r="G987" s="6" t="s">
        <v>54</v>
      </c>
      <c r="H987" s="6" t="s">
        <v>21</v>
      </c>
      <c r="I987" s="8">
        <v>0.45</v>
      </c>
      <c r="J987" s="9">
        <v>4750</v>
      </c>
      <c r="K987" s="10">
        <f t="shared" si="323"/>
        <v>2137.5</v>
      </c>
      <c r="L987" s="10">
        <f t="shared" si="324"/>
        <v>1175.625</v>
      </c>
      <c r="M987" s="11">
        <v>0.55000000000000004</v>
      </c>
      <c r="O987" s="15"/>
      <c r="P987" s="16"/>
      <c r="Q987" s="1"/>
      <c r="R987" s="12"/>
    </row>
    <row r="988" spans="2:18" x14ac:dyDescent="0.3">
      <c r="B988" s="6" t="s">
        <v>24</v>
      </c>
      <c r="C988" s="6">
        <v>1197831</v>
      </c>
      <c r="D988" s="7">
        <v>44415</v>
      </c>
      <c r="E988" s="6" t="s">
        <v>25</v>
      </c>
      <c r="F988" s="6" t="s">
        <v>53</v>
      </c>
      <c r="G988" s="6" t="s">
        <v>54</v>
      </c>
      <c r="H988" s="6" t="s">
        <v>22</v>
      </c>
      <c r="I988" s="8">
        <v>0.5</v>
      </c>
      <c r="J988" s="9">
        <v>4750</v>
      </c>
      <c r="K988" s="10">
        <f t="shared" si="323"/>
        <v>2375</v>
      </c>
      <c r="L988" s="10">
        <f t="shared" si="324"/>
        <v>949.99999999999989</v>
      </c>
      <c r="M988" s="11">
        <v>0.39999999999999997</v>
      </c>
      <c r="O988" s="15"/>
      <c r="P988" s="16"/>
      <c r="Q988" s="1"/>
      <c r="R988" s="12"/>
    </row>
    <row r="989" spans="2:18" x14ac:dyDescent="0.3">
      <c r="B989" s="6" t="s">
        <v>24</v>
      </c>
      <c r="C989" s="6">
        <v>1197831</v>
      </c>
      <c r="D989" s="7">
        <v>44415</v>
      </c>
      <c r="E989" s="6" t="s">
        <v>25</v>
      </c>
      <c r="F989" s="6" t="s">
        <v>53</v>
      </c>
      <c r="G989" s="6" t="s">
        <v>54</v>
      </c>
      <c r="H989" s="6" t="s">
        <v>23</v>
      </c>
      <c r="I989" s="8">
        <v>0.54999999999999993</v>
      </c>
      <c r="J989" s="9">
        <v>7250</v>
      </c>
      <c r="K989" s="10">
        <f t="shared" si="323"/>
        <v>3987.4999999999995</v>
      </c>
      <c r="L989" s="10">
        <f t="shared" si="324"/>
        <v>2392.5</v>
      </c>
      <c r="M989" s="11">
        <v>0.60000000000000009</v>
      </c>
      <c r="O989" s="15"/>
      <c r="P989" s="16"/>
      <c r="Q989" s="1"/>
      <c r="R989" s="12"/>
    </row>
    <row r="990" spans="2:18" x14ac:dyDescent="0.3">
      <c r="B990" s="6" t="s">
        <v>24</v>
      </c>
      <c r="C990" s="6">
        <v>1197831</v>
      </c>
      <c r="D990" s="7">
        <v>44443</v>
      </c>
      <c r="E990" s="6" t="s">
        <v>25</v>
      </c>
      <c r="F990" s="6" t="s">
        <v>53</v>
      </c>
      <c r="G990" s="6" t="s">
        <v>54</v>
      </c>
      <c r="H990" s="6" t="s">
        <v>18</v>
      </c>
      <c r="I990" s="8">
        <v>0.5</v>
      </c>
      <c r="J990" s="9">
        <v>6750</v>
      </c>
      <c r="K990" s="10">
        <f>I990*J990</f>
        <v>3375</v>
      </c>
      <c r="L990" s="10">
        <f>K990*M990</f>
        <v>1518.7499999999998</v>
      </c>
      <c r="M990" s="11">
        <v>0.44999999999999996</v>
      </c>
      <c r="O990" s="15"/>
      <c r="P990" s="16"/>
      <c r="Q990" s="1"/>
      <c r="R990" s="12"/>
    </row>
    <row r="991" spans="2:18" x14ac:dyDescent="0.3">
      <c r="B991" s="6" t="s">
        <v>24</v>
      </c>
      <c r="C991" s="6">
        <v>1197831</v>
      </c>
      <c r="D991" s="7">
        <v>44443</v>
      </c>
      <c r="E991" s="6" t="s">
        <v>25</v>
      </c>
      <c r="F991" s="6" t="s">
        <v>53</v>
      </c>
      <c r="G991" s="6" t="s">
        <v>54</v>
      </c>
      <c r="H991" s="6" t="s">
        <v>19</v>
      </c>
      <c r="I991" s="8">
        <v>0.5</v>
      </c>
      <c r="J991" s="9">
        <v>6250</v>
      </c>
      <c r="K991" s="10">
        <f>I991*J991</f>
        <v>3125</v>
      </c>
      <c r="L991" s="10">
        <f>K991*M991</f>
        <v>1406.2499999999998</v>
      </c>
      <c r="M991" s="11">
        <v>0.44999999999999996</v>
      </c>
      <c r="O991" s="15"/>
      <c r="P991" s="16"/>
      <c r="Q991" s="1"/>
      <c r="R991" s="12"/>
    </row>
    <row r="992" spans="2:18" x14ac:dyDescent="0.3">
      <c r="B992" s="6" t="s">
        <v>24</v>
      </c>
      <c r="C992" s="6">
        <v>1197831</v>
      </c>
      <c r="D992" s="7">
        <v>44443</v>
      </c>
      <c r="E992" s="6" t="s">
        <v>25</v>
      </c>
      <c r="F992" s="6" t="s">
        <v>53</v>
      </c>
      <c r="G992" s="6" t="s">
        <v>54</v>
      </c>
      <c r="H992" s="6" t="s">
        <v>20</v>
      </c>
      <c r="I992" s="8">
        <v>0.54999999999999993</v>
      </c>
      <c r="J992" s="9">
        <v>6750</v>
      </c>
      <c r="K992" s="10">
        <f t="shared" ref="K992:K995" si="325">I992*J992</f>
        <v>3712.4999999999995</v>
      </c>
      <c r="L992" s="10">
        <f t="shared" ref="L992:L995" si="326">K992*M992</f>
        <v>1670.6249999999995</v>
      </c>
      <c r="M992" s="11">
        <v>0.44999999999999996</v>
      </c>
      <c r="O992" s="15"/>
      <c r="P992" s="16"/>
      <c r="Q992" s="1"/>
      <c r="R992" s="12"/>
    </row>
    <row r="993" spans="2:18" x14ac:dyDescent="0.3">
      <c r="B993" s="6" t="s">
        <v>24</v>
      </c>
      <c r="C993" s="6">
        <v>1197831</v>
      </c>
      <c r="D993" s="7">
        <v>44443</v>
      </c>
      <c r="E993" s="6" t="s">
        <v>25</v>
      </c>
      <c r="F993" s="6" t="s">
        <v>53</v>
      </c>
      <c r="G993" s="6" t="s">
        <v>54</v>
      </c>
      <c r="H993" s="6" t="s">
        <v>21</v>
      </c>
      <c r="I993" s="8">
        <v>0.54999999999999993</v>
      </c>
      <c r="J993" s="9">
        <v>4000</v>
      </c>
      <c r="K993" s="10">
        <f t="shared" si="325"/>
        <v>2199.9999999999995</v>
      </c>
      <c r="L993" s="10">
        <f t="shared" si="326"/>
        <v>1209.9999999999998</v>
      </c>
      <c r="M993" s="11">
        <v>0.55000000000000004</v>
      </c>
      <c r="O993" s="15"/>
      <c r="P993" s="16"/>
      <c r="Q993" s="1"/>
      <c r="R993" s="12"/>
    </row>
    <row r="994" spans="2:18" x14ac:dyDescent="0.3">
      <c r="B994" s="6" t="s">
        <v>24</v>
      </c>
      <c r="C994" s="6">
        <v>1197831</v>
      </c>
      <c r="D994" s="7">
        <v>44443</v>
      </c>
      <c r="E994" s="6" t="s">
        <v>25</v>
      </c>
      <c r="F994" s="6" t="s">
        <v>53</v>
      </c>
      <c r="G994" s="6" t="s">
        <v>54</v>
      </c>
      <c r="H994" s="6" t="s">
        <v>22</v>
      </c>
      <c r="I994" s="8">
        <v>0.5</v>
      </c>
      <c r="J994" s="9">
        <v>4000</v>
      </c>
      <c r="K994" s="10">
        <f t="shared" si="325"/>
        <v>2000</v>
      </c>
      <c r="L994" s="10">
        <f t="shared" si="326"/>
        <v>799.99999999999989</v>
      </c>
      <c r="M994" s="11">
        <v>0.39999999999999997</v>
      </c>
      <c r="O994" s="15"/>
      <c r="P994" s="16"/>
      <c r="Q994" s="1"/>
      <c r="R994" s="12"/>
    </row>
    <row r="995" spans="2:18" x14ac:dyDescent="0.3">
      <c r="B995" s="6" t="s">
        <v>24</v>
      </c>
      <c r="C995" s="6">
        <v>1197831</v>
      </c>
      <c r="D995" s="7">
        <v>44443</v>
      </c>
      <c r="E995" s="6" t="s">
        <v>25</v>
      </c>
      <c r="F995" s="6" t="s">
        <v>53</v>
      </c>
      <c r="G995" s="6" t="s">
        <v>54</v>
      </c>
      <c r="H995" s="6" t="s">
        <v>23</v>
      </c>
      <c r="I995" s="8">
        <v>0.45</v>
      </c>
      <c r="J995" s="9">
        <v>6250</v>
      </c>
      <c r="K995" s="10">
        <f t="shared" si="325"/>
        <v>2812.5</v>
      </c>
      <c r="L995" s="10">
        <f t="shared" si="326"/>
        <v>1687.5000000000002</v>
      </c>
      <c r="M995" s="11">
        <v>0.60000000000000009</v>
      </c>
      <c r="O995" s="15"/>
      <c r="P995" s="16"/>
      <c r="Q995" s="1"/>
      <c r="R995" s="12"/>
    </row>
    <row r="996" spans="2:18" x14ac:dyDescent="0.3">
      <c r="B996" s="6" t="s">
        <v>24</v>
      </c>
      <c r="C996" s="6">
        <v>1197831</v>
      </c>
      <c r="D996" s="7">
        <v>44472</v>
      </c>
      <c r="E996" s="6" t="s">
        <v>25</v>
      </c>
      <c r="F996" s="6" t="s">
        <v>53</v>
      </c>
      <c r="G996" s="6" t="s">
        <v>54</v>
      </c>
      <c r="H996" s="6" t="s">
        <v>18</v>
      </c>
      <c r="I996" s="8">
        <v>0.35000000000000003</v>
      </c>
      <c r="J996" s="9">
        <v>5750</v>
      </c>
      <c r="K996" s="10">
        <f>I996*J996</f>
        <v>2012.5000000000002</v>
      </c>
      <c r="L996" s="10">
        <f>K996*M996</f>
        <v>905.625</v>
      </c>
      <c r="M996" s="11">
        <v>0.44999999999999996</v>
      </c>
      <c r="O996" s="15"/>
      <c r="P996" s="16"/>
      <c r="Q996" s="1"/>
      <c r="R996" s="12"/>
    </row>
    <row r="997" spans="2:18" x14ac:dyDescent="0.3">
      <c r="B997" s="6" t="s">
        <v>24</v>
      </c>
      <c r="C997" s="6">
        <v>1197831</v>
      </c>
      <c r="D997" s="7">
        <v>44472</v>
      </c>
      <c r="E997" s="6" t="s">
        <v>25</v>
      </c>
      <c r="F997" s="6" t="s">
        <v>53</v>
      </c>
      <c r="G997" s="6" t="s">
        <v>54</v>
      </c>
      <c r="H997" s="6" t="s">
        <v>19</v>
      </c>
      <c r="I997" s="8">
        <v>0.35000000000000003</v>
      </c>
      <c r="J997" s="9">
        <v>5750</v>
      </c>
      <c r="K997" s="10">
        <f>I997*J997</f>
        <v>2012.5000000000002</v>
      </c>
      <c r="L997" s="10">
        <f>K997*M997</f>
        <v>905.625</v>
      </c>
      <c r="M997" s="11">
        <v>0.44999999999999996</v>
      </c>
      <c r="O997" s="15"/>
      <c r="P997" s="16"/>
      <c r="Q997" s="1"/>
      <c r="R997" s="12"/>
    </row>
    <row r="998" spans="2:18" x14ac:dyDescent="0.3">
      <c r="B998" s="6" t="s">
        <v>24</v>
      </c>
      <c r="C998" s="6">
        <v>1197831</v>
      </c>
      <c r="D998" s="7">
        <v>44472</v>
      </c>
      <c r="E998" s="6" t="s">
        <v>25</v>
      </c>
      <c r="F998" s="6" t="s">
        <v>53</v>
      </c>
      <c r="G998" s="6" t="s">
        <v>54</v>
      </c>
      <c r="H998" s="6" t="s">
        <v>20</v>
      </c>
      <c r="I998" s="8">
        <v>0.4</v>
      </c>
      <c r="J998" s="9">
        <v>5250</v>
      </c>
      <c r="K998" s="10">
        <f t="shared" ref="K998:K1001" si="327">I998*J998</f>
        <v>2100</v>
      </c>
      <c r="L998" s="10">
        <f t="shared" ref="L998:L1001" si="328">K998*M998</f>
        <v>944.99999999999989</v>
      </c>
      <c r="M998" s="11">
        <v>0.44999999999999996</v>
      </c>
      <c r="O998" s="15"/>
      <c r="P998" s="16"/>
      <c r="Q998" s="1"/>
      <c r="R998" s="12"/>
    </row>
    <row r="999" spans="2:18" x14ac:dyDescent="0.3">
      <c r="B999" s="6" t="s">
        <v>24</v>
      </c>
      <c r="C999" s="6">
        <v>1197831</v>
      </c>
      <c r="D999" s="7">
        <v>44472</v>
      </c>
      <c r="E999" s="6" t="s">
        <v>25</v>
      </c>
      <c r="F999" s="6" t="s">
        <v>53</v>
      </c>
      <c r="G999" s="6" t="s">
        <v>54</v>
      </c>
      <c r="H999" s="6" t="s">
        <v>21</v>
      </c>
      <c r="I999" s="8">
        <v>0.4</v>
      </c>
      <c r="J999" s="9">
        <v>3750</v>
      </c>
      <c r="K999" s="10">
        <f t="shared" si="327"/>
        <v>1500</v>
      </c>
      <c r="L999" s="10">
        <f t="shared" si="328"/>
        <v>825.00000000000011</v>
      </c>
      <c r="M999" s="11">
        <v>0.55000000000000004</v>
      </c>
      <c r="O999" s="15"/>
      <c r="P999" s="16"/>
      <c r="Q999" s="1"/>
      <c r="R999" s="12"/>
    </row>
    <row r="1000" spans="2:18" x14ac:dyDescent="0.3">
      <c r="B1000" s="6" t="s">
        <v>24</v>
      </c>
      <c r="C1000" s="6">
        <v>1197831</v>
      </c>
      <c r="D1000" s="7">
        <v>44472</v>
      </c>
      <c r="E1000" s="6" t="s">
        <v>25</v>
      </c>
      <c r="F1000" s="6" t="s">
        <v>53</v>
      </c>
      <c r="G1000" s="6" t="s">
        <v>54</v>
      </c>
      <c r="H1000" s="6" t="s">
        <v>22</v>
      </c>
      <c r="I1000" s="8">
        <v>0.35000000000000003</v>
      </c>
      <c r="J1000" s="9">
        <v>3500</v>
      </c>
      <c r="K1000" s="10">
        <f t="shared" si="327"/>
        <v>1225.0000000000002</v>
      </c>
      <c r="L1000" s="10">
        <f t="shared" si="328"/>
        <v>490.00000000000006</v>
      </c>
      <c r="M1000" s="11">
        <v>0.39999999999999997</v>
      </c>
      <c r="O1000" s="15"/>
      <c r="P1000" s="16"/>
      <c r="Q1000" s="1"/>
      <c r="R1000" s="12"/>
    </row>
    <row r="1001" spans="2:18" x14ac:dyDescent="0.3">
      <c r="B1001" s="6" t="s">
        <v>24</v>
      </c>
      <c r="C1001" s="6">
        <v>1197831</v>
      </c>
      <c r="D1001" s="7">
        <v>44472</v>
      </c>
      <c r="E1001" s="6" t="s">
        <v>25</v>
      </c>
      <c r="F1001" s="6" t="s">
        <v>53</v>
      </c>
      <c r="G1001" s="6" t="s">
        <v>54</v>
      </c>
      <c r="H1001" s="6" t="s">
        <v>23</v>
      </c>
      <c r="I1001" s="8">
        <v>0.45</v>
      </c>
      <c r="J1001" s="9">
        <v>5250</v>
      </c>
      <c r="K1001" s="10">
        <f t="shared" si="327"/>
        <v>2362.5</v>
      </c>
      <c r="L1001" s="10">
        <f t="shared" si="328"/>
        <v>1417.5000000000002</v>
      </c>
      <c r="M1001" s="11">
        <v>0.60000000000000009</v>
      </c>
      <c r="O1001" s="15"/>
      <c r="P1001" s="16"/>
      <c r="Q1001" s="1"/>
      <c r="R1001" s="12"/>
    </row>
    <row r="1002" spans="2:18" x14ac:dyDescent="0.3">
      <c r="B1002" s="6" t="s">
        <v>24</v>
      </c>
      <c r="C1002" s="6">
        <v>1197831</v>
      </c>
      <c r="D1002" s="7">
        <v>44504</v>
      </c>
      <c r="E1002" s="6" t="s">
        <v>25</v>
      </c>
      <c r="F1002" s="6" t="s">
        <v>53</v>
      </c>
      <c r="G1002" s="6" t="s">
        <v>54</v>
      </c>
      <c r="H1002" s="6" t="s">
        <v>18</v>
      </c>
      <c r="I1002" s="8">
        <v>0.30000000000000004</v>
      </c>
      <c r="J1002" s="9">
        <v>6750</v>
      </c>
      <c r="K1002" s="10">
        <f>I1002*J1002</f>
        <v>2025.0000000000002</v>
      </c>
      <c r="L1002" s="10">
        <f>K1002*M1002</f>
        <v>911.25</v>
      </c>
      <c r="M1002" s="11">
        <v>0.44999999999999996</v>
      </c>
      <c r="O1002" s="15"/>
      <c r="P1002" s="16"/>
      <c r="Q1002" s="1"/>
      <c r="R1002" s="12"/>
    </row>
    <row r="1003" spans="2:18" x14ac:dyDescent="0.3">
      <c r="B1003" s="6" t="s">
        <v>24</v>
      </c>
      <c r="C1003" s="6">
        <v>1197831</v>
      </c>
      <c r="D1003" s="7">
        <v>44504</v>
      </c>
      <c r="E1003" s="6" t="s">
        <v>25</v>
      </c>
      <c r="F1003" s="6" t="s">
        <v>53</v>
      </c>
      <c r="G1003" s="6" t="s">
        <v>54</v>
      </c>
      <c r="H1003" s="6" t="s">
        <v>19</v>
      </c>
      <c r="I1003" s="8">
        <v>0.30000000000000004</v>
      </c>
      <c r="J1003" s="9">
        <v>6750</v>
      </c>
      <c r="K1003" s="10">
        <f>I1003*J1003</f>
        <v>2025.0000000000002</v>
      </c>
      <c r="L1003" s="10">
        <f>K1003*M1003</f>
        <v>911.25</v>
      </c>
      <c r="M1003" s="11">
        <v>0.44999999999999996</v>
      </c>
      <c r="O1003" s="15"/>
      <c r="P1003" s="16"/>
      <c r="Q1003" s="1"/>
      <c r="R1003" s="12"/>
    </row>
    <row r="1004" spans="2:18" x14ac:dyDescent="0.3">
      <c r="B1004" s="6" t="s">
        <v>24</v>
      </c>
      <c r="C1004" s="6">
        <v>1197831</v>
      </c>
      <c r="D1004" s="7">
        <v>44504</v>
      </c>
      <c r="E1004" s="6" t="s">
        <v>25</v>
      </c>
      <c r="F1004" s="6" t="s">
        <v>53</v>
      </c>
      <c r="G1004" s="6" t="s">
        <v>54</v>
      </c>
      <c r="H1004" s="6" t="s">
        <v>20</v>
      </c>
      <c r="I1004" s="8">
        <v>0.55000000000000004</v>
      </c>
      <c r="J1004" s="9">
        <v>6000</v>
      </c>
      <c r="K1004" s="10">
        <f t="shared" ref="K1004:K1007" si="329">I1004*J1004</f>
        <v>3300.0000000000005</v>
      </c>
      <c r="L1004" s="10">
        <f t="shared" ref="L1004:L1007" si="330">K1004*M1004</f>
        <v>1485</v>
      </c>
      <c r="M1004" s="11">
        <v>0.44999999999999996</v>
      </c>
      <c r="O1004" s="15"/>
      <c r="P1004" s="16"/>
      <c r="Q1004" s="1"/>
      <c r="R1004" s="12"/>
    </row>
    <row r="1005" spans="2:18" x14ac:dyDescent="0.3">
      <c r="B1005" s="6" t="s">
        <v>24</v>
      </c>
      <c r="C1005" s="6">
        <v>1197831</v>
      </c>
      <c r="D1005" s="7">
        <v>44504</v>
      </c>
      <c r="E1005" s="6" t="s">
        <v>25</v>
      </c>
      <c r="F1005" s="6" t="s">
        <v>53</v>
      </c>
      <c r="G1005" s="6" t="s">
        <v>54</v>
      </c>
      <c r="H1005" s="6" t="s">
        <v>21</v>
      </c>
      <c r="I1005" s="8">
        <v>0.55000000000000004</v>
      </c>
      <c r="J1005" s="9">
        <v>4750</v>
      </c>
      <c r="K1005" s="10">
        <f t="shared" si="329"/>
        <v>2612.5</v>
      </c>
      <c r="L1005" s="10">
        <f t="shared" si="330"/>
        <v>1436.8750000000002</v>
      </c>
      <c r="M1005" s="11">
        <v>0.55000000000000004</v>
      </c>
      <c r="O1005" s="15"/>
      <c r="P1005" s="16"/>
      <c r="Q1005" s="1"/>
      <c r="R1005" s="12"/>
    </row>
    <row r="1006" spans="2:18" x14ac:dyDescent="0.3">
      <c r="B1006" s="6" t="s">
        <v>24</v>
      </c>
      <c r="C1006" s="6">
        <v>1197831</v>
      </c>
      <c r="D1006" s="7">
        <v>44504</v>
      </c>
      <c r="E1006" s="6" t="s">
        <v>25</v>
      </c>
      <c r="F1006" s="6" t="s">
        <v>53</v>
      </c>
      <c r="G1006" s="6" t="s">
        <v>54</v>
      </c>
      <c r="H1006" s="6" t="s">
        <v>22</v>
      </c>
      <c r="I1006" s="8">
        <v>0.54999999999999993</v>
      </c>
      <c r="J1006" s="9">
        <v>4500</v>
      </c>
      <c r="K1006" s="10">
        <f t="shared" si="329"/>
        <v>2474.9999999999995</v>
      </c>
      <c r="L1006" s="10">
        <f t="shared" si="330"/>
        <v>989.99999999999977</v>
      </c>
      <c r="M1006" s="11">
        <v>0.39999999999999997</v>
      </c>
      <c r="O1006" s="15"/>
      <c r="P1006" s="16"/>
      <c r="Q1006" s="1"/>
      <c r="R1006" s="12"/>
    </row>
    <row r="1007" spans="2:18" x14ac:dyDescent="0.3">
      <c r="B1007" s="6" t="s">
        <v>24</v>
      </c>
      <c r="C1007" s="6">
        <v>1197831</v>
      </c>
      <c r="D1007" s="7">
        <v>44504</v>
      </c>
      <c r="E1007" s="6" t="s">
        <v>25</v>
      </c>
      <c r="F1007" s="6" t="s">
        <v>53</v>
      </c>
      <c r="G1007" s="6" t="s">
        <v>54</v>
      </c>
      <c r="H1007" s="6" t="s">
        <v>23</v>
      </c>
      <c r="I1007" s="8">
        <v>0.65</v>
      </c>
      <c r="J1007" s="9">
        <v>6500</v>
      </c>
      <c r="K1007" s="10">
        <f t="shared" si="329"/>
        <v>4225</v>
      </c>
      <c r="L1007" s="10">
        <f t="shared" si="330"/>
        <v>2535.0000000000005</v>
      </c>
      <c r="M1007" s="11">
        <v>0.60000000000000009</v>
      </c>
      <c r="O1007" s="15"/>
      <c r="P1007" s="16"/>
      <c r="Q1007" s="1"/>
      <c r="R1007" s="12"/>
    </row>
    <row r="1008" spans="2:18" x14ac:dyDescent="0.3">
      <c r="B1008" s="6" t="s">
        <v>24</v>
      </c>
      <c r="C1008" s="6">
        <v>1197831</v>
      </c>
      <c r="D1008" s="7">
        <v>44533</v>
      </c>
      <c r="E1008" s="6" t="s">
        <v>25</v>
      </c>
      <c r="F1008" s="6" t="s">
        <v>53</v>
      </c>
      <c r="G1008" s="6" t="s">
        <v>54</v>
      </c>
      <c r="H1008" s="6" t="s">
        <v>18</v>
      </c>
      <c r="I1008" s="8">
        <v>0.54999999999999993</v>
      </c>
      <c r="J1008" s="9">
        <v>8000</v>
      </c>
      <c r="K1008" s="10">
        <f>I1008*J1008</f>
        <v>4399.9999999999991</v>
      </c>
      <c r="L1008" s="10">
        <f>K1008*M1008</f>
        <v>1979.9999999999993</v>
      </c>
      <c r="M1008" s="11">
        <v>0.44999999999999996</v>
      </c>
      <c r="O1008" s="15"/>
      <c r="P1008" s="16"/>
      <c r="Q1008" s="1"/>
      <c r="R1008" s="12"/>
    </row>
    <row r="1009" spans="1:18" x14ac:dyDescent="0.3">
      <c r="B1009" s="6" t="s">
        <v>24</v>
      </c>
      <c r="C1009" s="6">
        <v>1197831</v>
      </c>
      <c r="D1009" s="7">
        <v>44533</v>
      </c>
      <c r="E1009" s="6" t="s">
        <v>25</v>
      </c>
      <c r="F1009" s="6" t="s">
        <v>53</v>
      </c>
      <c r="G1009" s="6" t="s">
        <v>54</v>
      </c>
      <c r="H1009" s="6" t="s">
        <v>19</v>
      </c>
      <c r="I1009" s="8">
        <v>0.54999999999999993</v>
      </c>
      <c r="J1009" s="9">
        <v>8000</v>
      </c>
      <c r="K1009" s="10">
        <f>I1009*J1009</f>
        <v>4399.9999999999991</v>
      </c>
      <c r="L1009" s="10">
        <f>K1009*M1009</f>
        <v>1979.9999999999993</v>
      </c>
      <c r="M1009" s="11">
        <v>0.44999999999999996</v>
      </c>
      <c r="O1009" s="15"/>
      <c r="P1009" s="16"/>
      <c r="Q1009" s="1"/>
      <c r="R1009" s="12"/>
    </row>
    <row r="1010" spans="1:18" x14ac:dyDescent="0.3">
      <c r="B1010" s="6" t="s">
        <v>24</v>
      </c>
      <c r="C1010" s="6">
        <v>1197831</v>
      </c>
      <c r="D1010" s="7">
        <v>44533</v>
      </c>
      <c r="E1010" s="6" t="s">
        <v>25</v>
      </c>
      <c r="F1010" s="6" t="s">
        <v>53</v>
      </c>
      <c r="G1010" s="6" t="s">
        <v>54</v>
      </c>
      <c r="H1010" s="6" t="s">
        <v>20</v>
      </c>
      <c r="I1010" s="8">
        <v>0.6</v>
      </c>
      <c r="J1010" s="9">
        <v>7000</v>
      </c>
      <c r="K1010" s="10">
        <f t="shared" ref="K1010:K1013" si="331">I1010*J1010</f>
        <v>4200</v>
      </c>
      <c r="L1010" s="10">
        <f t="shared" ref="L1010:L1013" si="332">K1010*M1010</f>
        <v>1889.9999999999998</v>
      </c>
      <c r="M1010" s="11">
        <v>0.44999999999999996</v>
      </c>
      <c r="O1010" s="15"/>
      <c r="P1010" s="16"/>
      <c r="Q1010" s="1"/>
      <c r="R1010" s="12"/>
    </row>
    <row r="1011" spans="1:18" x14ac:dyDescent="0.3">
      <c r="B1011" s="6" t="s">
        <v>24</v>
      </c>
      <c r="C1011" s="6">
        <v>1197831</v>
      </c>
      <c r="D1011" s="7">
        <v>44533</v>
      </c>
      <c r="E1011" s="6" t="s">
        <v>25</v>
      </c>
      <c r="F1011" s="6" t="s">
        <v>53</v>
      </c>
      <c r="G1011" s="6" t="s">
        <v>54</v>
      </c>
      <c r="H1011" s="6" t="s">
        <v>21</v>
      </c>
      <c r="I1011" s="8">
        <v>0.6</v>
      </c>
      <c r="J1011" s="9">
        <v>5500</v>
      </c>
      <c r="K1011" s="10">
        <f t="shared" si="331"/>
        <v>3300</v>
      </c>
      <c r="L1011" s="10">
        <f t="shared" si="332"/>
        <v>1815.0000000000002</v>
      </c>
      <c r="M1011" s="11">
        <v>0.55000000000000004</v>
      </c>
      <c r="O1011" s="15"/>
      <c r="P1011" s="16"/>
      <c r="Q1011" s="1"/>
      <c r="R1011" s="12"/>
    </row>
    <row r="1012" spans="1:18" x14ac:dyDescent="0.3">
      <c r="B1012" s="6" t="s">
        <v>24</v>
      </c>
      <c r="C1012" s="6">
        <v>1197831</v>
      </c>
      <c r="D1012" s="7">
        <v>44533</v>
      </c>
      <c r="E1012" s="6" t="s">
        <v>25</v>
      </c>
      <c r="F1012" s="6" t="s">
        <v>53</v>
      </c>
      <c r="G1012" s="6" t="s">
        <v>54</v>
      </c>
      <c r="H1012" s="6" t="s">
        <v>22</v>
      </c>
      <c r="I1012" s="8">
        <v>0.54999999999999993</v>
      </c>
      <c r="J1012" s="9">
        <v>5000</v>
      </c>
      <c r="K1012" s="10">
        <f t="shared" si="331"/>
        <v>2749.9999999999995</v>
      </c>
      <c r="L1012" s="10">
        <f t="shared" si="332"/>
        <v>1099.9999999999998</v>
      </c>
      <c r="M1012" s="11">
        <v>0.39999999999999997</v>
      </c>
      <c r="O1012" s="15"/>
      <c r="P1012" s="16"/>
      <c r="Q1012" s="1"/>
      <c r="R1012" s="12"/>
    </row>
    <row r="1013" spans="1:18" x14ac:dyDescent="0.3">
      <c r="B1013" s="6" t="s">
        <v>24</v>
      </c>
      <c r="C1013" s="6">
        <v>1197831</v>
      </c>
      <c r="D1013" s="7">
        <v>44533</v>
      </c>
      <c r="E1013" s="6" t="s">
        <v>25</v>
      </c>
      <c r="F1013" s="6" t="s">
        <v>53</v>
      </c>
      <c r="G1013" s="6" t="s">
        <v>54</v>
      </c>
      <c r="H1013" s="6" t="s">
        <v>23</v>
      </c>
      <c r="I1013" s="8">
        <v>0.65</v>
      </c>
      <c r="J1013" s="9">
        <v>7500</v>
      </c>
      <c r="K1013" s="10">
        <f t="shared" si="331"/>
        <v>4875</v>
      </c>
      <c r="L1013" s="10">
        <f t="shared" si="332"/>
        <v>2925.0000000000005</v>
      </c>
      <c r="M1013" s="11">
        <v>0.60000000000000009</v>
      </c>
      <c r="O1013" s="15"/>
      <c r="P1013" s="16"/>
      <c r="Q1013" s="1"/>
      <c r="R1013" s="12"/>
    </row>
    <row r="1014" spans="1:18" x14ac:dyDescent="0.3">
      <c r="A1014" t="s">
        <v>39</v>
      </c>
      <c r="B1014" s="6" t="s">
        <v>16</v>
      </c>
      <c r="C1014" s="6">
        <v>1185732</v>
      </c>
      <c r="D1014" s="7">
        <v>44207</v>
      </c>
      <c r="E1014" s="6" t="s">
        <v>2</v>
      </c>
      <c r="F1014" s="6" t="s">
        <v>55</v>
      </c>
      <c r="G1014" s="6" t="s">
        <v>56</v>
      </c>
      <c r="H1014" s="6" t="s">
        <v>18</v>
      </c>
      <c r="I1014" s="8">
        <v>0.35</v>
      </c>
      <c r="J1014" s="9">
        <v>4250</v>
      </c>
      <c r="K1014" s="10">
        <f>I1014*J1014</f>
        <v>1487.5</v>
      </c>
      <c r="L1014" s="10">
        <f>K1014*M1014</f>
        <v>595</v>
      </c>
      <c r="M1014" s="11">
        <v>0.4</v>
      </c>
      <c r="O1014" s="15"/>
      <c r="P1014" s="16"/>
      <c r="Q1014" s="1"/>
      <c r="R1014" s="12"/>
    </row>
    <row r="1015" spans="1:18" x14ac:dyDescent="0.3">
      <c r="B1015" s="6" t="s">
        <v>16</v>
      </c>
      <c r="C1015" s="6">
        <v>1185732</v>
      </c>
      <c r="D1015" s="7">
        <v>44207</v>
      </c>
      <c r="E1015" s="6" t="s">
        <v>2</v>
      </c>
      <c r="F1015" s="6" t="s">
        <v>55</v>
      </c>
      <c r="G1015" s="6" t="s">
        <v>56</v>
      </c>
      <c r="H1015" s="6" t="s">
        <v>19</v>
      </c>
      <c r="I1015" s="8">
        <v>0.35</v>
      </c>
      <c r="J1015" s="9">
        <v>2250</v>
      </c>
      <c r="K1015" s="10">
        <f>I1015*J1015</f>
        <v>787.5</v>
      </c>
      <c r="L1015" s="10">
        <f>K1015*M1015</f>
        <v>275.625</v>
      </c>
      <c r="M1015" s="11">
        <v>0.35</v>
      </c>
      <c r="O1015" s="15"/>
      <c r="P1015" s="16"/>
      <c r="Q1015" s="1"/>
      <c r="R1015" s="12"/>
    </row>
    <row r="1016" spans="1:18" x14ac:dyDescent="0.3">
      <c r="B1016" s="6" t="s">
        <v>16</v>
      </c>
      <c r="C1016" s="6">
        <v>1185732</v>
      </c>
      <c r="D1016" s="7">
        <v>44207</v>
      </c>
      <c r="E1016" s="6" t="s">
        <v>2</v>
      </c>
      <c r="F1016" s="6" t="s">
        <v>55</v>
      </c>
      <c r="G1016" s="6" t="s">
        <v>56</v>
      </c>
      <c r="H1016" s="6" t="s">
        <v>20</v>
      </c>
      <c r="I1016" s="8">
        <v>0.25</v>
      </c>
      <c r="J1016" s="9">
        <v>2250</v>
      </c>
      <c r="K1016" s="10">
        <f t="shared" ref="K1016:K1019" si="333">I1016*J1016</f>
        <v>562.5</v>
      </c>
      <c r="L1016" s="10">
        <f t="shared" ref="L1016:L1019" si="334">K1016*M1016</f>
        <v>196.875</v>
      </c>
      <c r="M1016" s="11">
        <v>0.35</v>
      </c>
      <c r="O1016" s="15"/>
      <c r="P1016" s="16"/>
      <c r="Q1016" s="1"/>
      <c r="R1016" s="12"/>
    </row>
    <row r="1017" spans="1:18" x14ac:dyDescent="0.3">
      <c r="B1017" s="6" t="s">
        <v>16</v>
      </c>
      <c r="C1017" s="6">
        <v>1185732</v>
      </c>
      <c r="D1017" s="7">
        <v>44207</v>
      </c>
      <c r="E1017" s="6" t="s">
        <v>2</v>
      </c>
      <c r="F1017" s="6" t="s">
        <v>55</v>
      </c>
      <c r="G1017" s="6" t="s">
        <v>56</v>
      </c>
      <c r="H1017" s="6" t="s">
        <v>21</v>
      </c>
      <c r="I1017" s="8">
        <v>0.30000000000000004</v>
      </c>
      <c r="J1017" s="9">
        <v>750</v>
      </c>
      <c r="K1017" s="10">
        <f t="shared" si="333"/>
        <v>225.00000000000003</v>
      </c>
      <c r="L1017" s="10">
        <f t="shared" si="334"/>
        <v>90.000000000000014</v>
      </c>
      <c r="M1017" s="11">
        <v>0.4</v>
      </c>
      <c r="O1017" s="15"/>
      <c r="P1017" s="16"/>
      <c r="Q1017" s="1"/>
      <c r="R1017" s="12"/>
    </row>
    <row r="1018" spans="1:18" x14ac:dyDescent="0.3">
      <c r="B1018" s="6" t="s">
        <v>16</v>
      </c>
      <c r="C1018" s="6">
        <v>1185732</v>
      </c>
      <c r="D1018" s="7">
        <v>44207</v>
      </c>
      <c r="E1018" s="6" t="s">
        <v>2</v>
      </c>
      <c r="F1018" s="6" t="s">
        <v>55</v>
      </c>
      <c r="G1018" s="6" t="s">
        <v>56</v>
      </c>
      <c r="H1018" s="6" t="s">
        <v>22</v>
      </c>
      <c r="I1018" s="8">
        <v>0.44999999999999996</v>
      </c>
      <c r="J1018" s="9">
        <v>1250</v>
      </c>
      <c r="K1018" s="10">
        <f t="shared" si="333"/>
        <v>562.5</v>
      </c>
      <c r="L1018" s="10">
        <f t="shared" si="334"/>
        <v>196.875</v>
      </c>
      <c r="M1018" s="11">
        <v>0.35</v>
      </c>
      <c r="O1018" s="15"/>
      <c r="P1018" s="16"/>
      <c r="Q1018" s="1"/>
      <c r="R1018" s="12"/>
    </row>
    <row r="1019" spans="1:18" x14ac:dyDescent="0.3">
      <c r="B1019" s="6" t="s">
        <v>16</v>
      </c>
      <c r="C1019" s="6">
        <v>1185732</v>
      </c>
      <c r="D1019" s="7">
        <v>44207</v>
      </c>
      <c r="E1019" s="6" t="s">
        <v>2</v>
      </c>
      <c r="F1019" s="6" t="s">
        <v>55</v>
      </c>
      <c r="G1019" s="6" t="s">
        <v>56</v>
      </c>
      <c r="H1019" s="6" t="s">
        <v>23</v>
      </c>
      <c r="I1019" s="8">
        <v>0.35</v>
      </c>
      <c r="J1019" s="9">
        <v>2250</v>
      </c>
      <c r="K1019" s="10">
        <f t="shared" si="333"/>
        <v>787.5</v>
      </c>
      <c r="L1019" s="10">
        <f t="shared" si="334"/>
        <v>393.75</v>
      </c>
      <c r="M1019" s="11">
        <v>0.5</v>
      </c>
      <c r="O1019" s="15"/>
      <c r="P1019" s="16"/>
      <c r="Q1019" s="1"/>
      <c r="R1019" s="12"/>
    </row>
    <row r="1020" spans="1:18" x14ac:dyDescent="0.3">
      <c r="B1020" s="6" t="s">
        <v>16</v>
      </c>
      <c r="C1020" s="6">
        <v>1185732</v>
      </c>
      <c r="D1020" s="7">
        <v>44238</v>
      </c>
      <c r="E1020" s="6" t="s">
        <v>2</v>
      </c>
      <c r="F1020" s="6" t="s">
        <v>55</v>
      </c>
      <c r="G1020" s="6" t="s">
        <v>56</v>
      </c>
      <c r="H1020" s="6" t="s">
        <v>18</v>
      </c>
      <c r="I1020" s="8">
        <v>0.35</v>
      </c>
      <c r="J1020" s="9">
        <v>4750</v>
      </c>
      <c r="K1020" s="10">
        <f>I1020*J1020</f>
        <v>1662.5</v>
      </c>
      <c r="L1020" s="10">
        <f>K1020*M1020</f>
        <v>665</v>
      </c>
      <c r="M1020" s="11">
        <v>0.4</v>
      </c>
      <c r="O1020" s="15"/>
      <c r="P1020" s="16"/>
      <c r="Q1020" s="1"/>
      <c r="R1020" s="12"/>
    </row>
    <row r="1021" spans="1:18" x14ac:dyDescent="0.3">
      <c r="B1021" s="6" t="s">
        <v>16</v>
      </c>
      <c r="C1021" s="6">
        <v>1185732</v>
      </c>
      <c r="D1021" s="7">
        <v>44238</v>
      </c>
      <c r="E1021" s="6" t="s">
        <v>2</v>
      </c>
      <c r="F1021" s="6" t="s">
        <v>55</v>
      </c>
      <c r="G1021" s="6" t="s">
        <v>56</v>
      </c>
      <c r="H1021" s="6" t="s">
        <v>19</v>
      </c>
      <c r="I1021" s="8">
        <v>0.35</v>
      </c>
      <c r="J1021" s="9">
        <v>1250</v>
      </c>
      <c r="K1021" s="10">
        <f>I1021*J1021</f>
        <v>437.5</v>
      </c>
      <c r="L1021" s="10">
        <f>K1021*M1021</f>
        <v>153.125</v>
      </c>
      <c r="M1021" s="11">
        <v>0.35</v>
      </c>
      <c r="O1021" s="15"/>
      <c r="P1021" s="16"/>
      <c r="Q1021" s="1"/>
      <c r="R1021" s="12"/>
    </row>
    <row r="1022" spans="1:18" x14ac:dyDescent="0.3">
      <c r="B1022" s="6" t="s">
        <v>16</v>
      </c>
      <c r="C1022" s="6">
        <v>1185732</v>
      </c>
      <c r="D1022" s="7">
        <v>44238</v>
      </c>
      <c r="E1022" s="6" t="s">
        <v>2</v>
      </c>
      <c r="F1022" s="6" t="s">
        <v>55</v>
      </c>
      <c r="G1022" s="6" t="s">
        <v>56</v>
      </c>
      <c r="H1022" s="6" t="s">
        <v>20</v>
      </c>
      <c r="I1022" s="8">
        <v>0.25</v>
      </c>
      <c r="J1022" s="9">
        <v>1750</v>
      </c>
      <c r="K1022" s="10">
        <f t="shared" ref="K1022:K1025" si="335">I1022*J1022</f>
        <v>437.5</v>
      </c>
      <c r="L1022" s="10">
        <f t="shared" ref="L1022:L1025" si="336">K1022*M1022</f>
        <v>153.125</v>
      </c>
      <c r="M1022" s="11">
        <v>0.35</v>
      </c>
      <c r="O1022" s="15"/>
      <c r="P1022" s="16"/>
      <c r="Q1022" s="1"/>
      <c r="R1022" s="12"/>
    </row>
    <row r="1023" spans="1:18" x14ac:dyDescent="0.3">
      <c r="B1023" s="6" t="s">
        <v>16</v>
      </c>
      <c r="C1023" s="6">
        <v>1185732</v>
      </c>
      <c r="D1023" s="7">
        <v>44238</v>
      </c>
      <c r="E1023" s="6" t="s">
        <v>2</v>
      </c>
      <c r="F1023" s="6" t="s">
        <v>55</v>
      </c>
      <c r="G1023" s="6" t="s">
        <v>56</v>
      </c>
      <c r="H1023" s="6" t="s">
        <v>21</v>
      </c>
      <c r="I1023" s="8">
        <v>0.30000000000000004</v>
      </c>
      <c r="J1023" s="9">
        <v>500</v>
      </c>
      <c r="K1023" s="10">
        <f t="shared" si="335"/>
        <v>150.00000000000003</v>
      </c>
      <c r="L1023" s="10">
        <f t="shared" si="336"/>
        <v>60.000000000000014</v>
      </c>
      <c r="M1023" s="11">
        <v>0.4</v>
      </c>
      <c r="O1023" s="15"/>
      <c r="P1023" s="16"/>
      <c r="Q1023" s="1"/>
      <c r="R1023" s="12"/>
    </row>
    <row r="1024" spans="1:18" x14ac:dyDescent="0.3">
      <c r="B1024" s="6" t="s">
        <v>16</v>
      </c>
      <c r="C1024" s="6">
        <v>1185732</v>
      </c>
      <c r="D1024" s="7">
        <v>44238</v>
      </c>
      <c r="E1024" s="6" t="s">
        <v>2</v>
      </c>
      <c r="F1024" s="6" t="s">
        <v>55</v>
      </c>
      <c r="G1024" s="6" t="s">
        <v>56</v>
      </c>
      <c r="H1024" s="6" t="s">
        <v>22</v>
      </c>
      <c r="I1024" s="8">
        <v>0.44999999999999996</v>
      </c>
      <c r="J1024" s="9">
        <v>1250</v>
      </c>
      <c r="K1024" s="10">
        <f t="shared" si="335"/>
        <v>562.5</v>
      </c>
      <c r="L1024" s="10">
        <f t="shared" si="336"/>
        <v>196.875</v>
      </c>
      <c r="M1024" s="11">
        <v>0.35</v>
      </c>
      <c r="O1024" s="15"/>
      <c r="P1024" s="16"/>
      <c r="Q1024" s="1"/>
      <c r="R1024" s="12"/>
    </row>
    <row r="1025" spans="2:18" x14ac:dyDescent="0.3">
      <c r="B1025" s="6" t="s">
        <v>16</v>
      </c>
      <c r="C1025" s="6">
        <v>1185732</v>
      </c>
      <c r="D1025" s="7">
        <v>44238</v>
      </c>
      <c r="E1025" s="6" t="s">
        <v>2</v>
      </c>
      <c r="F1025" s="6" t="s">
        <v>55</v>
      </c>
      <c r="G1025" s="6" t="s">
        <v>56</v>
      </c>
      <c r="H1025" s="6" t="s">
        <v>23</v>
      </c>
      <c r="I1025" s="8">
        <v>0.35</v>
      </c>
      <c r="J1025" s="9">
        <v>2000</v>
      </c>
      <c r="K1025" s="10">
        <f t="shared" si="335"/>
        <v>700</v>
      </c>
      <c r="L1025" s="10">
        <f t="shared" si="336"/>
        <v>350</v>
      </c>
      <c r="M1025" s="11">
        <v>0.5</v>
      </c>
      <c r="O1025" s="15"/>
      <c r="P1025" s="16"/>
      <c r="Q1025" s="1"/>
      <c r="R1025" s="12"/>
    </row>
    <row r="1026" spans="2:18" x14ac:dyDescent="0.3">
      <c r="B1026" s="6" t="s">
        <v>16</v>
      </c>
      <c r="C1026" s="6">
        <v>1185732</v>
      </c>
      <c r="D1026" s="7">
        <v>44265</v>
      </c>
      <c r="E1026" s="6" t="s">
        <v>2</v>
      </c>
      <c r="F1026" s="6" t="s">
        <v>55</v>
      </c>
      <c r="G1026" s="6" t="s">
        <v>56</v>
      </c>
      <c r="H1026" s="6" t="s">
        <v>18</v>
      </c>
      <c r="I1026" s="8">
        <v>0.4</v>
      </c>
      <c r="J1026" s="9">
        <v>4200</v>
      </c>
      <c r="K1026" s="10">
        <f>I1026*J1026</f>
        <v>1680</v>
      </c>
      <c r="L1026" s="10">
        <f>K1026*M1026</f>
        <v>672</v>
      </c>
      <c r="M1026" s="11">
        <v>0.4</v>
      </c>
      <c r="O1026" s="15"/>
      <c r="P1026" s="16"/>
      <c r="Q1026" s="1"/>
      <c r="R1026" s="12"/>
    </row>
    <row r="1027" spans="2:18" x14ac:dyDescent="0.3">
      <c r="B1027" s="6" t="s">
        <v>16</v>
      </c>
      <c r="C1027" s="6">
        <v>1185732</v>
      </c>
      <c r="D1027" s="7">
        <v>44265</v>
      </c>
      <c r="E1027" s="6" t="s">
        <v>2</v>
      </c>
      <c r="F1027" s="6" t="s">
        <v>55</v>
      </c>
      <c r="G1027" s="6" t="s">
        <v>56</v>
      </c>
      <c r="H1027" s="6" t="s">
        <v>19</v>
      </c>
      <c r="I1027" s="8">
        <v>0.4</v>
      </c>
      <c r="J1027" s="9">
        <v>1000</v>
      </c>
      <c r="K1027" s="10">
        <f>I1027*J1027</f>
        <v>400</v>
      </c>
      <c r="L1027" s="10">
        <f>K1027*M1027</f>
        <v>140</v>
      </c>
      <c r="M1027" s="11">
        <v>0.35</v>
      </c>
      <c r="O1027" s="15"/>
      <c r="P1027" s="16"/>
      <c r="Q1027" s="1"/>
      <c r="R1027" s="12"/>
    </row>
    <row r="1028" spans="2:18" x14ac:dyDescent="0.3">
      <c r="B1028" s="6" t="s">
        <v>16</v>
      </c>
      <c r="C1028" s="6">
        <v>1185732</v>
      </c>
      <c r="D1028" s="7">
        <v>44265</v>
      </c>
      <c r="E1028" s="6" t="s">
        <v>2</v>
      </c>
      <c r="F1028" s="6" t="s">
        <v>55</v>
      </c>
      <c r="G1028" s="6" t="s">
        <v>56</v>
      </c>
      <c r="H1028" s="6" t="s">
        <v>20</v>
      </c>
      <c r="I1028" s="8">
        <v>0.30000000000000004</v>
      </c>
      <c r="J1028" s="9">
        <v>1500</v>
      </c>
      <c r="K1028" s="10">
        <f t="shared" ref="K1028:K1031" si="337">I1028*J1028</f>
        <v>450.00000000000006</v>
      </c>
      <c r="L1028" s="10">
        <f t="shared" ref="L1028:L1031" si="338">K1028*M1028</f>
        <v>157.5</v>
      </c>
      <c r="M1028" s="11">
        <v>0.35</v>
      </c>
      <c r="O1028" s="15"/>
      <c r="P1028" s="16"/>
      <c r="Q1028" s="1"/>
      <c r="R1028" s="12"/>
    </row>
    <row r="1029" spans="2:18" x14ac:dyDescent="0.3">
      <c r="B1029" s="6" t="s">
        <v>16</v>
      </c>
      <c r="C1029" s="6">
        <v>1185732</v>
      </c>
      <c r="D1029" s="7">
        <v>44265</v>
      </c>
      <c r="E1029" s="6" t="s">
        <v>2</v>
      </c>
      <c r="F1029" s="6" t="s">
        <v>55</v>
      </c>
      <c r="G1029" s="6" t="s">
        <v>56</v>
      </c>
      <c r="H1029" s="6" t="s">
        <v>21</v>
      </c>
      <c r="I1029" s="8">
        <v>0.35</v>
      </c>
      <c r="J1029" s="9">
        <v>0</v>
      </c>
      <c r="K1029" s="10">
        <f t="shared" si="337"/>
        <v>0</v>
      </c>
      <c r="L1029" s="10">
        <f t="shared" si="338"/>
        <v>0</v>
      </c>
      <c r="M1029" s="11">
        <v>0.4</v>
      </c>
      <c r="O1029" s="15"/>
      <c r="P1029" s="16"/>
      <c r="Q1029" s="1"/>
      <c r="R1029" s="12"/>
    </row>
    <row r="1030" spans="2:18" x14ac:dyDescent="0.3">
      <c r="B1030" s="6" t="s">
        <v>16</v>
      </c>
      <c r="C1030" s="6">
        <v>1185732</v>
      </c>
      <c r="D1030" s="7">
        <v>44265</v>
      </c>
      <c r="E1030" s="6" t="s">
        <v>2</v>
      </c>
      <c r="F1030" s="6" t="s">
        <v>55</v>
      </c>
      <c r="G1030" s="6" t="s">
        <v>56</v>
      </c>
      <c r="H1030" s="6" t="s">
        <v>22</v>
      </c>
      <c r="I1030" s="8">
        <v>0.5</v>
      </c>
      <c r="J1030" s="9">
        <v>500</v>
      </c>
      <c r="K1030" s="10">
        <f t="shared" si="337"/>
        <v>250</v>
      </c>
      <c r="L1030" s="10">
        <f t="shared" si="338"/>
        <v>87.5</v>
      </c>
      <c r="M1030" s="11">
        <v>0.35</v>
      </c>
      <c r="O1030" s="15"/>
      <c r="P1030" s="16"/>
      <c r="Q1030" s="1"/>
      <c r="R1030" s="12"/>
    </row>
    <row r="1031" spans="2:18" x14ac:dyDescent="0.3">
      <c r="B1031" s="6" t="s">
        <v>16</v>
      </c>
      <c r="C1031" s="6">
        <v>1185732</v>
      </c>
      <c r="D1031" s="7">
        <v>44265</v>
      </c>
      <c r="E1031" s="6" t="s">
        <v>2</v>
      </c>
      <c r="F1031" s="6" t="s">
        <v>55</v>
      </c>
      <c r="G1031" s="6" t="s">
        <v>56</v>
      </c>
      <c r="H1031" s="6" t="s">
        <v>23</v>
      </c>
      <c r="I1031" s="8">
        <v>0.4</v>
      </c>
      <c r="J1031" s="9">
        <v>1500</v>
      </c>
      <c r="K1031" s="10">
        <f t="shared" si="337"/>
        <v>600</v>
      </c>
      <c r="L1031" s="10">
        <f t="shared" si="338"/>
        <v>300</v>
      </c>
      <c r="M1031" s="11">
        <v>0.5</v>
      </c>
      <c r="O1031" s="15"/>
      <c r="P1031" s="16"/>
      <c r="Q1031" s="1"/>
      <c r="R1031" s="12"/>
    </row>
    <row r="1032" spans="2:18" x14ac:dyDescent="0.3">
      <c r="B1032" s="6" t="s">
        <v>16</v>
      </c>
      <c r="C1032" s="6">
        <v>1185732</v>
      </c>
      <c r="D1032" s="7">
        <v>44297</v>
      </c>
      <c r="E1032" s="6" t="s">
        <v>2</v>
      </c>
      <c r="F1032" s="6" t="s">
        <v>55</v>
      </c>
      <c r="G1032" s="6" t="s">
        <v>56</v>
      </c>
      <c r="H1032" s="6" t="s">
        <v>18</v>
      </c>
      <c r="I1032" s="8">
        <v>0.4</v>
      </c>
      <c r="J1032" s="9">
        <v>3750</v>
      </c>
      <c r="K1032" s="10">
        <f>I1032*J1032</f>
        <v>1500</v>
      </c>
      <c r="L1032" s="10">
        <f>K1032*M1032</f>
        <v>600</v>
      </c>
      <c r="M1032" s="11">
        <v>0.4</v>
      </c>
      <c r="O1032" s="15"/>
      <c r="P1032" s="16"/>
      <c r="Q1032" s="1"/>
      <c r="R1032" s="12"/>
    </row>
    <row r="1033" spans="2:18" x14ac:dyDescent="0.3">
      <c r="B1033" s="6" t="s">
        <v>16</v>
      </c>
      <c r="C1033" s="6">
        <v>1185732</v>
      </c>
      <c r="D1033" s="7">
        <v>44297</v>
      </c>
      <c r="E1033" s="6" t="s">
        <v>2</v>
      </c>
      <c r="F1033" s="6" t="s">
        <v>55</v>
      </c>
      <c r="G1033" s="6" t="s">
        <v>56</v>
      </c>
      <c r="H1033" s="6" t="s">
        <v>19</v>
      </c>
      <c r="I1033" s="8">
        <v>0.35000000000000003</v>
      </c>
      <c r="J1033" s="9">
        <v>750</v>
      </c>
      <c r="K1033" s="10">
        <f>I1033*J1033</f>
        <v>262.5</v>
      </c>
      <c r="L1033" s="10">
        <f>K1033*M1033</f>
        <v>91.875</v>
      </c>
      <c r="M1033" s="11">
        <v>0.35</v>
      </c>
      <c r="O1033" s="15"/>
      <c r="P1033" s="16"/>
      <c r="Q1033" s="1"/>
      <c r="R1033" s="12"/>
    </row>
    <row r="1034" spans="2:18" x14ac:dyDescent="0.3">
      <c r="B1034" s="6" t="s">
        <v>16</v>
      </c>
      <c r="C1034" s="6">
        <v>1185732</v>
      </c>
      <c r="D1034" s="7">
        <v>44297</v>
      </c>
      <c r="E1034" s="6" t="s">
        <v>2</v>
      </c>
      <c r="F1034" s="6" t="s">
        <v>55</v>
      </c>
      <c r="G1034" s="6" t="s">
        <v>56</v>
      </c>
      <c r="H1034" s="6" t="s">
        <v>20</v>
      </c>
      <c r="I1034" s="8">
        <v>0.25000000000000006</v>
      </c>
      <c r="J1034" s="9">
        <v>750</v>
      </c>
      <c r="K1034" s="10">
        <f t="shared" ref="K1034:K1037" si="339">I1034*J1034</f>
        <v>187.50000000000003</v>
      </c>
      <c r="L1034" s="10">
        <f t="shared" ref="L1034:L1037" si="340">K1034*M1034</f>
        <v>65.625</v>
      </c>
      <c r="M1034" s="11">
        <v>0.35</v>
      </c>
      <c r="O1034" s="15"/>
      <c r="P1034" s="16"/>
      <c r="Q1034" s="1"/>
      <c r="R1034" s="12"/>
    </row>
    <row r="1035" spans="2:18" x14ac:dyDescent="0.3">
      <c r="B1035" s="6" t="s">
        <v>16</v>
      </c>
      <c r="C1035" s="6">
        <v>1185732</v>
      </c>
      <c r="D1035" s="7">
        <v>44297</v>
      </c>
      <c r="E1035" s="6" t="s">
        <v>2</v>
      </c>
      <c r="F1035" s="6" t="s">
        <v>55</v>
      </c>
      <c r="G1035" s="6" t="s">
        <v>56</v>
      </c>
      <c r="H1035" s="6" t="s">
        <v>21</v>
      </c>
      <c r="I1035" s="8">
        <v>0.3</v>
      </c>
      <c r="J1035" s="9">
        <v>0</v>
      </c>
      <c r="K1035" s="10">
        <f t="shared" si="339"/>
        <v>0</v>
      </c>
      <c r="L1035" s="10">
        <f t="shared" si="340"/>
        <v>0</v>
      </c>
      <c r="M1035" s="11">
        <v>0.4</v>
      </c>
      <c r="O1035" s="15"/>
      <c r="P1035" s="16"/>
      <c r="Q1035" s="1"/>
      <c r="R1035" s="12"/>
    </row>
    <row r="1036" spans="2:18" x14ac:dyDescent="0.3">
      <c r="B1036" s="6" t="s">
        <v>16</v>
      </c>
      <c r="C1036" s="6">
        <v>1185732</v>
      </c>
      <c r="D1036" s="7">
        <v>44297</v>
      </c>
      <c r="E1036" s="6" t="s">
        <v>2</v>
      </c>
      <c r="F1036" s="6" t="s">
        <v>55</v>
      </c>
      <c r="G1036" s="6" t="s">
        <v>56</v>
      </c>
      <c r="H1036" s="6" t="s">
        <v>22</v>
      </c>
      <c r="I1036" s="8">
        <v>0.45</v>
      </c>
      <c r="J1036" s="9">
        <v>250</v>
      </c>
      <c r="K1036" s="10">
        <f t="shared" si="339"/>
        <v>112.5</v>
      </c>
      <c r="L1036" s="10">
        <f t="shared" si="340"/>
        <v>39.375</v>
      </c>
      <c r="M1036" s="11">
        <v>0.35</v>
      </c>
      <c r="O1036" s="15"/>
      <c r="P1036" s="16"/>
      <c r="Q1036" s="1"/>
      <c r="R1036" s="12"/>
    </row>
    <row r="1037" spans="2:18" x14ac:dyDescent="0.3">
      <c r="B1037" s="6" t="s">
        <v>16</v>
      </c>
      <c r="C1037" s="6">
        <v>1185732</v>
      </c>
      <c r="D1037" s="7">
        <v>44297</v>
      </c>
      <c r="E1037" s="6" t="s">
        <v>2</v>
      </c>
      <c r="F1037" s="6" t="s">
        <v>55</v>
      </c>
      <c r="G1037" s="6" t="s">
        <v>56</v>
      </c>
      <c r="H1037" s="6" t="s">
        <v>23</v>
      </c>
      <c r="I1037" s="8">
        <v>0.35000000000000003</v>
      </c>
      <c r="J1037" s="9">
        <v>1500</v>
      </c>
      <c r="K1037" s="10">
        <f t="shared" si="339"/>
        <v>525</v>
      </c>
      <c r="L1037" s="10">
        <f t="shared" si="340"/>
        <v>262.5</v>
      </c>
      <c r="M1037" s="11">
        <v>0.5</v>
      </c>
      <c r="O1037" s="15"/>
      <c r="P1037" s="16"/>
      <c r="Q1037" s="1"/>
      <c r="R1037" s="12"/>
    </row>
    <row r="1038" spans="2:18" x14ac:dyDescent="0.3">
      <c r="B1038" s="6" t="s">
        <v>16</v>
      </c>
      <c r="C1038" s="6">
        <v>1185732</v>
      </c>
      <c r="D1038" s="7">
        <v>44328</v>
      </c>
      <c r="E1038" s="6" t="s">
        <v>2</v>
      </c>
      <c r="F1038" s="6" t="s">
        <v>55</v>
      </c>
      <c r="G1038" s="6" t="s">
        <v>56</v>
      </c>
      <c r="H1038" s="6" t="s">
        <v>18</v>
      </c>
      <c r="I1038" s="8">
        <v>0.45</v>
      </c>
      <c r="J1038" s="9">
        <v>4200</v>
      </c>
      <c r="K1038" s="10">
        <f>I1038*J1038</f>
        <v>1890</v>
      </c>
      <c r="L1038" s="10">
        <f>K1038*M1038</f>
        <v>756</v>
      </c>
      <c r="M1038" s="11">
        <v>0.4</v>
      </c>
      <c r="O1038" s="15"/>
      <c r="P1038" s="16"/>
      <c r="Q1038" s="1"/>
      <c r="R1038" s="12"/>
    </row>
    <row r="1039" spans="2:18" x14ac:dyDescent="0.3">
      <c r="B1039" s="6" t="s">
        <v>16</v>
      </c>
      <c r="C1039" s="6">
        <v>1185732</v>
      </c>
      <c r="D1039" s="7">
        <v>44328</v>
      </c>
      <c r="E1039" s="6" t="s">
        <v>2</v>
      </c>
      <c r="F1039" s="6" t="s">
        <v>55</v>
      </c>
      <c r="G1039" s="6" t="s">
        <v>56</v>
      </c>
      <c r="H1039" s="6" t="s">
        <v>19</v>
      </c>
      <c r="I1039" s="8">
        <v>0.40000000000000008</v>
      </c>
      <c r="J1039" s="9">
        <v>1250</v>
      </c>
      <c r="K1039" s="10">
        <f>I1039*J1039</f>
        <v>500.00000000000011</v>
      </c>
      <c r="L1039" s="10">
        <f>K1039*M1039</f>
        <v>175.00000000000003</v>
      </c>
      <c r="M1039" s="11">
        <v>0.35</v>
      </c>
      <c r="O1039" s="15"/>
      <c r="P1039" s="16"/>
      <c r="Q1039" s="1"/>
      <c r="R1039" s="12"/>
    </row>
    <row r="1040" spans="2:18" x14ac:dyDescent="0.3">
      <c r="B1040" s="6" t="s">
        <v>16</v>
      </c>
      <c r="C1040" s="6">
        <v>1185732</v>
      </c>
      <c r="D1040" s="7">
        <v>44328</v>
      </c>
      <c r="E1040" s="6" t="s">
        <v>2</v>
      </c>
      <c r="F1040" s="6" t="s">
        <v>55</v>
      </c>
      <c r="G1040" s="6" t="s">
        <v>56</v>
      </c>
      <c r="H1040" s="6" t="s">
        <v>20</v>
      </c>
      <c r="I1040" s="8">
        <v>0.35000000000000003</v>
      </c>
      <c r="J1040" s="9">
        <v>1000</v>
      </c>
      <c r="K1040" s="10">
        <f t="shared" ref="K1040:K1043" si="341">I1040*J1040</f>
        <v>350.00000000000006</v>
      </c>
      <c r="L1040" s="10">
        <f t="shared" ref="L1040:L1043" si="342">K1040*M1040</f>
        <v>122.50000000000001</v>
      </c>
      <c r="M1040" s="11">
        <v>0.35</v>
      </c>
      <c r="O1040" s="15"/>
      <c r="P1040" s="16"/>
      <c r="Q1040" s="1"/>
      <c r="R1040" s="12"/>
    </row>
    <row r="1041" spans="2:18" x14ac:dyDescent="0.3">
      <c r="B1041" s="6" t="s">
        <v>16</v>
      </c>
      <c r="C1041" s="6">
        <v>1185732</v>
      </c>
      <c r="D1041" s="7">
        <v>44328</v>
      </c>
      <c r="E1041" s="6" t="s">
        <v>2</v>
      </c>
      <c r="F1041" s="6" t="s">
        <v>55</v>
      </c>
      <c r="G1041" s="6" t="s">
        <v>56</v>
      </c>
      <c r="H1041" s="6" t="s">
        <v>21</v>
      </c>
      <c r="I1041" s="8">
        <v>0.35000000000000003</v>
      </c>
      <c r="J1041" s="9">
        <v>250</v>
      </c>
      <c r="K1041" s="10">
        <f t="shared" si="341"/>
        <v>87.500000000000014</v>
      </c>
      <c r="L1041" s="10">
        <f t="shared" si="342"/>
        <v>35.000000000000007</v>
      </c>
      <c r="M1041" s="11">
        <v>0.4</v>
      </c>
      <c r="O1041" s="15"/>
      <c r="P1041" s="16"/>
      <c r="Q1041" s="1"/>
      <c r="R1041" s="12"/>
    </row>
    <row r="1042" spans="2:18" x14ac:dyDescent="0.3">
      <c r="B1042" s="6" t="s">
        <v>16</v>
      </c>
      <c r="C1042" s="6">
        <v>1185732</v>
      </c>
      <c r="D1042" s="7">
        <v>44328</v>
      </c>
      <c r="E1042" s="6" t="s">
        <v>2</v>
      </c>
      <c r="F1042" s="6" t="s">
        <v>55</v>
      </c>
      <c r="G1042" s="6" t="s">
        <v>56</v>
      </c>
      <c r="H1042" s="6" t="s">
        <v>22</v>
      </c>
      <c r="I1042" s="8">
        <v>0.49999999999999994</v>
      </c>
      <c r="J1042" s="9">
        <v>500</v>
      </c>
      <c r="K1042" s="10">
        <f t="shared" si="341"/>
        <v>249.99999999999997</v>
      </c>
      <c r="L1042" s="10">
        <f t="shared" si="342"/>
        <v>87.499999999999986</v>
      </c>
      <c r="M1042" s="11">
        <v>0.35</v>
      </c>
      <c r="O1042" s="15"/>
      <c r="P1042" s="16"/>
      <c r="Q1042" s="1"/>
      <c r="R1042" s="12"/>
    </row>
    <row r="1043" spans="2:18" x14ac:dyDescent="0.3">
      <c r="B1043" s="6" t="s">
        <v>16</v>
      </c>
      <c r="C1043" s="6">
        <v>1185732</v>
      </c>
      <c r="D1043" s="7">
        <v>44328</v>
      </c>
      <c r="E1043" s="6" t="s">
        <v>2</v>
      </c>
      <c r="F1043" s="6" t="s">
        <v>55</v>
      </c>
      <c r="G1043" s="6" t="s">
        <v>56</v>
      </c>
      <c r="H1043" s="6" t="s">
        <v>23</v>
      </c>
      <c r="I1043" s="8">
        <v>0.54999999999999993</v>
      </c>
      <c r="J1043" s="9">
        <v>1500</v>
      </c>
      <c r="K1043" s="10">
        <f t="shared" si="341"/>
        <v>824.99999999999989</v>
      </c>
      <c r="L1043" s="10">
        <f t="shared" si="342"/>
        <v>412.49999999999994</v>
      </c>
      <c r="M1043" s="11">
        <v>0.5</v>
      </c>
      <c r="O1043" s="15"/>
      <c r="P1043" s="16"/>
      <c r="Q1043" s="1"/>
      <c r="R1043" s="12"/>
    </row>
    <row r="1044" spans="2:18" x14ac:dyDescent="0.3">
      <c r="B1044" s="6" t="s">
        <v>16</v>
      </c>
      <c r="C1044" s="6">
        <v>1185732</v>
      </c>
      <c r="D1044" s="7">
        <v>44358</v>
      </c>
      <c r="E1044" s="6" t="s">
        <v>2</v>
      </c>
      <c r="F1044" s="6" t="s">
        <v>55</v>
      </c>
      <c r="G1044" s="6" t="s">
        <v>56</v>
      </c>
      <c r="H1044" s="6" t="s">
        <v>18</v>
      </c>
      <c r="I1044" s="8">
        <v>0.4</v>
      </c>
      <c r="J1044" s="9">
        <v>4000</v>
      </c>
      <c r="K1044" s="10">
        <f>I1044*J1044</f>
        <v>1600</v>
      </c>
      <c r="L1044" s="10">
        <f>K1044*M1044</f>
        <v>640</v>
      </c>
      <c r="M1044" s="11">
        <v>0.4</v>
      </c>
      <c r="O1044" s="15"/>
      <c r="P1044" s="16"/>
      <c r="Q1044" s="1"/>
      <c r="R1044" s="12"/>
    </row>
    <row r="1045" spans="2:18" x14ac:dyDescent="0.3">
      <c r="B1045" s="6" t="s">
        <v>16</v>
      </c>
      <c r="C1045" s="6">
        <v>1185732</v>
      </c>
      <c r="D1045" s="7">
        <v>44358</v>
      </c>
      <c r="E1045" s="6" t="s">
        <v>2</v>
      </c>
      <c r="F1045" s="6" t="s">
        <v>55</v>
      </c>
      <c r="G1045" s="6" t="s">
        <v>56</v>
      </c>
      <c r="H1045" s="6" t="s">
        <v>19</v>
      </c>
      <c r="I1045" s="8">
        <v>0.35000000000000009</v>
      </c>
      <c r="J1045" s="9">
        <v>1500</v>
      </c>
      <c r="K1045" s="10">
        <f>I1045*J1045</f>
        <v>525.00000000000011</v>
      </c>
      <c r="L1045" s="10">
        <f>K1045*M1045</f>
        <v>183.75000000000003</v>
      </c>
      <c r="M1045" s="11">
        <v>0.35</v>
      </c>
      <c r="O1045" s="15"/>
      <c r="P1045" s="16"/>
      <c r="Q1045" s="1"/>
      <c r="R1045" s="12"/>
    </row>
    <row r="1046" spans="2:18" x14ac:dyDescent="0.3">
      <c r="B1046" s="6" t="s">
        <v>16</v>
      </c>
      <c r="C1046" s="6">
        <v>1185732</v>
      </c>
      <c r="D1046" s="7">
        <v>44358</v>
      </c>
      <c r="E1046" s="6" t="s">
        <v>2</v>
      </c>
      <c r="F1046" s="6" t="s">
        <v>55</v>
      </c>
      <c r="G1046" s="6" t="s">
        <v>56</v>
      </c>
      <c r="H1046" s="6" t="s">
        <v>20</v>
      </c>
      <c r="I1046" s="8">
        <v>0.30000000000000004</v>
      </c>
      <c r="J1046" s="9">
        <v>1750</v>
      </c>
      <c r="K1046" s="10">
        <f t="shared" ref="K1046:K1049" si="343">I1046*J1046</f>
        <v>525.00000000000011</v>
      </c>
      <c r="L1046" s="10">
        <f t="shared" ref="L1046:L1049" si="344">K1046*M1046</f>
        <v>183.75000000000003</v>
      </c>
      <c r="M1046" s="11">
        <v>0.35</v>
      </c>
      <c r="O1046" s="15"/>
      <c r="P1046" s="16"/>
      <c r="Q1046" s="1"/>
      <c r="R1046" s="12"/>
    </row>
    <row r="1047" spans="2:18" x14ac:dyDescent="0.3">
      <c r="B1047" s="6" t="s">
        <v>16</v>
      </c>
      <c r="C1047" s="6">
        <v>1185732</v>
      </c>
      <c r="D1047" s="7">
        <v>44358</v>
      </c>
      <c r="E1047" s="6" t="s">
        <v>2</v>
      </c>
      <c r="F1047" s="6" t="s">
        <v>55</v>
      </c>
      <c r="G1047" s="6" t="s">
        <v>56</v>
      </c>
      <c r="H1047" s="6" t="s">
        <v>21</v>
      </c>
      <c r="I1047" s="8">
        <v>0.30000000000000004</v>
      </c>
      <c r="J1047" s="9">
        <v>1500</v>
      </c>
      <c r="K1047" s="10">
        <f t="shared" si="343"/>
        <v>450.00000000000006</v>
      </c>
      <c r="L1047" s="10">
        <f t="shared" si="344"/>
        <v>180.00000000000003</v>
      </c>
      <c r="M1047" s="11">
        <v>0.4</v>
      </c>
      <c r="O1047" s="15"/>
      <c r="P1047" s="16"/>
      <c r="Q1047" s="1"/>
      <c r="R1047" s="12"/>
    </row>
    <row r="1048" spans="2:18" x14ac:dyDescent="0.3">
      <c r="B1048" s="6" t="s">
        <v>16</v>
      </c>
      <c r="C1048" s="6">
        <v>1185732</v>
      </c>
      <c r="D1048" s="7">
        <v>44358</v>
      </c>
      <c r="E1048" s="6" t="s">
        <v>2</v>
      </c>
      <c r="F1048" s="6" t="s">
        <v>55</v>
      </c>
      <c r="G1048" s="6" t="s">
        <v>56</v>
      </c>
      <c r="H1048" s="6" t="s">
        <v>22</v>
      </c>
      <c r="I1048" s="8">
        <v>0.45</v>
      </c>
      <c r="J1048" s="9">
        <v>1500</v>
      </c>
      <c r="K1048" s="10">
        <f t="shared" si="343"/>
        <v>675</v>
      </c>
      <c r="L1048" s="10">
        <f t="shared" si="344"/>
        <v>236.24999999999997</v>
      </c>
      <c r="M1048" s="11">
        <v>0.35</v>
      </c>
      <c r="O1048" s="15"/>
      <c r="P1048" s="16"/>
      <c r="Q1048" s="1"/>
      <c r="R1048" s="12"/>
    </row>
    <row r="1049" spans="2:18" x14ac:dyDescent="0.3">
      <c r="B1049" s="6" t="s">
        <v>16</v>
      </c>
      <c r="C1049" s="6">
        <v>1185732</v>
      </c>
      <c r="D1049" s="7">
        <v>44358</v>
      </c>
      <c r="E1049" s="6" t="s">
        <v>2</v>
      </c>
      <c r="F1049" s="6" t="s">
        <v>55</v>
      </c>
      <c r="G1049" s="6" t="s">
        <v>56</v>
      </c>
      <c r="H1049" s="6" t="s">
        <v>23</v>
      </c>
      <c r="I1049" s="8">
        <v>0.5</v>
      </c>
      <c r="J1049" s="9">
        <v>3250</v>
      </c>
      <c r="K1049" s="10">
        <f t="shared" si="343"/>
        <v>1625</v>
      </c>
      <c r="L1049" s="10">
        <f t="shared" si="344"/>
        <v>812.5</v>
      </c>
      <c r="M1049" s="11">
        <v>0.5</v>
      </c>
      <c r="O1049" s="15"/>
      <c r="P1049" s="16"/>
      <c r="Q1049" s="1"/>
      <c r="R1049" s="12"/>
    </row>
    <row r="1050" spans="2:18" x14ac:dyDescent="0.3">
      <c r="B1050" s="6" t="s">
        <v>16</v>
      </c>
      <c r="C1050" s="6">
        <v>1185732</v>
      </c>
      <c r="D1050" s="7">
        <v>44387</v>
      </c>
      <c r="E1050" s="6" t="s">
        <v>2</v>
      </c>
      <c r="F1050" s="6" t="s">
        <v>55</v>
      </c>
      <c r="G1050" s="6" t="s">
        <v>56</v>
      </c>
      <c r="H1050" s="6" t="s">
        <v>18</v>
      </c>
      <c r="I1050" s="8">
        <v>0.45</v>
      </c>
      <c r="J1050" s="9">
        <v>5500</v>
      </c>
      <c r="K1050" s="10">
        <f>I1050*J1050</f>
        <v>2475</v>
      </c>
      <c r="L1050" s="10">
        <f>K1050*M1050</f>
        <v>990</v>
      </c>
      <c r="M1050" s="11">
        <v>0.4</v>
      </c>
      <c r="O1050" s="15"/>
      <c r="P1050" s="16"/>
      <c r="Q1050" s="1"/>
      <c r="R1050" s="12"/>
    </row>
    <row r="1051" spans="2:18" x14ac:dyDescent="0.3">
      <c r="B1051" s="6" t="s">
        <v>16</v>
      </c>
      <c r="C1051" s="6">
        <v>1185732</v>
      </c>
      <c r="D1051" s="7">
        <v>44387</v>
      </c>
      <c r="E1051" s="6" t="s">
        <v>2</v>
      </c>
      <c r="F1051" s="6" t="s">
        <v>55</v>
      </c>
      <c r="G1051" s="6" t="s">
        <v>56</v>
      </c>
      <c r="H1051" s="6" t="s">
        <v>19</v>
      </c>
      <c r="I1051" s="8">
        <v>0.40000000000000008</v>
      </c>
      <c r="J1051" s="9">
        <v>3000</v>
      </c>
      <c r="K1051" s="10">
        <f>I1051*J1051</f>
        <v>1200.0000000000002</v>
      </c>
      <c r="L1051" s="10">
        <f>K1051*M1051</f>
        <v>420.00000000000006</v>
      </c>
      <c r="M1051" s="11">
        <v>0.35</v>
      </c>
      <c r="O1051" s="15"/>
      <c r="P1051" s="16"/>
      <c r="Q1051" s="1"/>
      <c r="R1051" s="12"/>
    </row>
    <row r="1052" spans="2:18" x14ac:dyDescent="0.3">
      <c r="B1052" s="6" t="s">
        <v>16</v>
      </c>
      <c r="C1052" s="6">
        <v>1185732</v>
      </c>
      <c r="D1052" s="7">
        <v>44387</v>
      </c>
      <c r="E1052" s="6" t="s">
        <v>2</v>
      </c>
      <c r="F1052" s="6" t="s">
        <v>55</v>
      </c>
      <c r="G1052" s="6" t="s">
        <v>56</v>
      </c>
      <c r="H1052" s="6" t="s">
        <v>20</v>
      </c>
      <c r="I1052" s="8">
        <v>0.35000000000000003</v>
      </c>
      <c r="J1052" s="9">
        <v>2250</v>
      </c>
      <c r="K1052" s="10">
        <f t="shared" ref="K1052:K1055" si="345">I1052*J1052</f>
        <v>787.50000000000011</v>
      </c>
      <c r="L1052" s="10">
        <f t="shared" ref="L1052:L1055" si="346">K1052*M1052</f>
        <v>275.625</v>
      </c>
      <c r="M1052" s="11">
        <v>0.35</v>
      </c>
      <c r="O1052" s="15"/>
      <c r="P1052" s="16"/>
      <c r="Q1052" s="1"/>
      <c r="R1052" s="12"/>
    </row>
    <row r="1053" spans="2:18" x14ac:dyDescent="0.3">
      <c r="B1053" s="6" t="s">
        <v>16</v>
      </c>
      <c r="C1053" s="6">
        <v>1185732</v>
      </c>
      <c r="D1053" s="7">
        <v>44387</v>
      </c>
      <c r="E1053" s="6" t="s">
        <v>2</v>
      </c>
      <c r="F1053" s="6" t="s">
        <v>55</v>
      </c>
      <c r="G1053" s="6" t="s">
        <v>56</v>
      </c>
      <c r="H1053" s="6" t="s">
        <v>21</v>
      </c>
      <c r="I1053" s="8">
        <v>0.35000000000000003</v>
      </c>
      <c r="J1053" s="9">
        <v>1750</v>
      </c>
      <c r="K1053" s="10">
        <f t="shared" si="345"/>
        <v>612.50000000000011</v>
      </c>
      <c r="L1053" s="10">
        <f t="shared" si="346"/>
        <v>245.00000000000006</v>
      </c>
      <c r="M1053" s="11">
        <v>0.4</v>
      </c>
      <c r="O1053" s="15"/>
      <c r="P1053" s="16"/>
      <c r="Q1053" s="1"/>
      <c r="R1053" s="12"/>
    </row>
    <row r="1054" spans="2:18" x14ac:dyDescent="0.3">
      <c r="B1054" s="6" t="s">
        <v>16</v>
      </c>
      <c r="C1054" s="6">
        <v>1185732</v>
      </c>
      <c r="D1054" s="7">
        <v>44387</v>
      </c>
      <c r="E1054" s="6" t="s">
        <v>2</v>
      </c>
      <c r="F1054" s="6" t="s">
        <v>55</v>
      </c>
      <c r="G1054" s="6" t="s">
        <v>56</v>
      </c>
      <c r="H1054" s="6" t="s">
        <v>22</v>
      </c>
      <c r="I1054" s="8">
        <v>0.45</v>
      </c>
      <c r="J1054" s="9">
        <v>1750</v>
      </c>
      <c r="K1054" s="10">
        <f t="shared" si="345"/>
        <v>787.5</v>
      </c>
      <c r="L1054" s="10">
        <f t="shared" si="346"/>
        <v>275.625</v>
      </c>
      <c r="M1054" s="11">
        <v>0.35</v>
      </c>
      <c r="O1054" s="15"/>
      <c r="P1054" s="16"/>
      <c r="Q1054" s="1"/>
      <c r="R1054" s="12"/>
    </row>
    <row r="1055" spans="2:18" x14ac:dyDescent="0.3">
      <c r="B1055" s="6" t="s">
        <v>16</v>
      </c>
      <c r="C1055" s="6">
        <v>1185732</v>
      </c>
      <c r="D1055" s="7">
        <v>44387</v>
      </c>
      <c r="E1055" s="6" t="s">
        <v>2</v>
      </c>
      <c r="F1055" s="6" t="s">
        <v>55</v>
      </c>
      <c r="G1055" s="6" t="s">
        <v>56</v>
      </c>
      <c r="H1055" s="6" t="s">
        <v>23</v>
      </c>
      <c r="I1055" s="8">
        <v>0.5</v>
      </c>
      <c r="J1055" s="9">
        <v>3500</v>
      </c>
      <c r="K1055" s="10">
        <f t="shared" si="345"/>
        <v>1750</v>
      </c>
      <c r="L1055" s="10">
        <f t="shared" si="346"/>
        <v>875</v>
      </c>
      <c r="M1055" s="11">
        <v>0.5</v>
      </c>
      <c r="O1055" s="15"/>
      <c r="P1055" s="16"/>
      <c r="Q1055" s="1"/>
      <c r="R1055" s="12"/>
    </row>
    <row r="1056" spans="2:18" x14ac:dyDescent="0.3">
      <c r="B1056" s="6" t="s">
        <v>16</v>
      </c>
      <c r="C1056" s="6">
        <v>1185732</v>
      </c>
      <c r="D1056" s="7">
        <v>44419</v>
      </c>
      <c r="E1056" s="6" t="s">
        <v>2</v>
      </c>
      <c r="F1056" s="6" t="s">
        <v>55</v>
      </c>
      <c r="G1056" s="6" t="s">
        <v>56</v>
      </c>
      <c r="H1056" s="6" t="s">
        <v>18</v>
      </c>
      <c r="I1056" s="8">
        <v>0.45</v>
      </c>
      <c r="J1056" s="9">
        <v>5000</v>
      </c>
      <c r="K1056" s="10">
        <f>I1056*J1056</f>
        <v>2250</v>
      </c>
      <c r="L1056" s="10">
        <f>K1056*M1056</f>
        <v>900</v>
      </c>
      <c r="M1056" s="11">
        <v>0.4</v>
      </c>
      <c r="O1056" s="15"/>
      <c r="P1056" s="16"/>
      <c r="Q1056" s="1"/>
      <c r="R1056" s="12"/>
    </row>
    <row r="1057" spans="2:18" x14ac:dyDescent="0.3">
      <c r="B1057" s="6" t="s">
        <v>16</v>
      </c>
      <c r="C1057" s="6">
        <v>1185732</v>
      </c>
      <c r="D1057" s="7">
        <v>44419</v>
      </c>
      <c r="E1057" s="6" t="s">
        <v>2</v>
      </c>
      <c r="F1057" s="6" t="s">
        <v>55</v>
      </c>
      <c r="G1057" s="6" t="s">
        <v>56</v>
      </c>
      <c r="H1057" s="6" t="s">
        <v>19</v>
      </c>
      <c r="I1057" s="8">
        <v>0.45000000000000007</v>
      </c>
      <c r="J1057" s="9">
        <v>2750</v>
      </c>
      <c r="K1057" s="10">
        <f>I1057*J1057</f>
        <v>1237.5000000000002</v>
      </c>
      <c r="L1057" s="10">
        <f>K1057*M1057</f>
        <v>433.12500000000006</v>
      </c>
      <c r="M1057" s="11">
        <v>0.35</v>
      </c>
      <c r="O1057" s="15"/>
      <c r="P1057" s="16"/>
      <c r="Q1057" s="1"/>
      <c r="R1057" s="12"/>
    </row>
    <row r="1058" spans="2:18" x14ac:dyDescent="0.3">
      <c r="B1058" s="6" t="s">
        <v>16</v>
      </c>
      <c r="C1058" s="6">
        <v>1185732</v>
      </c>
      <c r="D1058" s="7">
        <v>44419</v>
      </c>
      <c r="E1058" s="6" t="s">
        <v>2</v>
      </c>
      <c r="F1058" s="6" t="s">
        <v>55</v>
      </c>
      <c r="G1058" s="6" t="s">
        <v>56</v>
      </c>
      <c r="H1058" s="6" t="s">
        <v>20</v>
      </c>
      <c r="I1058" s="8">
        <v>0.4</v>
      </c>
      <c r="J1058" s="9">
        <v>2000</v>
      </c>
      <c r="K1058" s="10">
        <f t="shared" ref="K1058:K1061" si="347">I1058*J1058</f>
        <v>800</v>
      </c>
      <c r="L1058" s="10">
        <f t="shared" ref="L1058:L1061" si="348">K1058*M1058</f>
        <v>280</v>
      </c>
      <c r="M1058" s="11">
        <v>0.35</v>
      </c>
      <c r="O1058" s="15"/>
      <c r="P1058" s="16"/>
      <c r="Q1058" s="1"/>
      <c r="R1058" s="12"/>
    </row>
    <row r="1059" spans="2:18" x14ac:dyDescent="0.3">
      <c r="B1059" s="6" t="s">
        <v>16</v>
      </c>
      <c r="C1059" s="6">
        <v>1185732</v>
      </c>
      <c r="D1059" s="7">
        <v>44419</v>
      </c>
      <c r="E1059" s="6" t="s">
        <v>2</v>
      </c>
      <c r="F1059" s="6" t="s">
        <v>55</v>
      </c>
      <c r="G1059" s="6" t="s">
        <v>56</v>
      </c>
      <c r="H1059" s="6" t="s">
        <v>21</v>
      </c>
      <c r="I1059" s="8">
        <v>0.30000000000000004</v>
      </c>
      <c r="J1059" s="9">
        <v>1250</v>
      </c>
      <c r="K1059" s="10">
        <f t="shared" si="347"/>
        <v>375.00000000000006</v>
      </c>
      <c r="L1059" s="10">
        <f t="shared" si="348"/>
        <v>150.00000000000003</v>
      </c>
      <c r="M1059" s="11">
        <v>0.4</v>
      </c>
      <c r="O1059" s="15"/>
      <c r="P1059" s="16"/>
      <c r="Q1059" s="1"/>
      <c r="R1059" s="12"/>
    </row>
    <row r="1060" spans="2:18" x14ac:dyDescent="0.3">
      <c r="B1060" s="6" t="s">
        <v>16</v>
      </c>
      <c r="C1060" s="6">
        <v>1185732</v>
      </c>
      <c r="D1060" s="7">
        <v>44419</v>
      </c>
      <c r="E1060" s="6" t="s">
        <v>2</v>
      </c>
      <c r="F1060" s="6" t="s">
        <v>55</v>
      </c>
      <c r="G1060" s="6" t="s">
        <v>56</v>
      </c>
      <c r="H1060" s="6" t="s">
        <v>22</v>
      </c>
      <c r="I1060" s="8">
        <v>0.4</v>
      </c>
      <c r="J1060" s="9">
        <v>1000</v>
      </c>
      <c r="K1060" s="10">
        <f t="shared" si="347"/>
        <v>400</v>
      </c>
      <c r="L1060" s="10">
        <f t="shared" si="348"/>
        <v>140</v>
      </c>
      <c r="M1060" s="11">
        <v>0.35</v>
      </c>
      <c r="O1060" s="15"/>
      <c r="P1060" s="16"/>
      <c r="Q1060" s="1"/>
      <c r="R1060" s="12"/>
    </row>
    <row r="1061" spans="2:18" x14ac:dyDescent="0.3">
      <c r="B1061" s="6" t="s">
        <v>16</v>
      </c>
      <c r="C1061" s="6">
        <v>1185732</v>
      </c>
      <c r="D1061" s="7">
        <v>44419</v>
      </c>
      <c r="E1061" s="6" t="s">
        <v>2</v>
      </c>
      <c r="F1061" s="6" t="s">
        <v>55</v>
      </c>
      <c r="G1061" s="6" t="s">
        <v>56</v>
      </c>
      <c r="H1061" s="6" t="s">
        <v>23</v>
      </c>
      <c r="I1061" s="8">
        <v>0.45</v>
      </c>
      <c r="J1061" s="9">
        <v>2750</v>
      </c>
      <c r="K1061" s="10">
        <f t="shared" si="347"/>
        <v>1237.5</v>
      </c>
      <c r="L1061" s="10">
        <f t="shared" si="348"/>
        <v>618.75</v>
      </c>
      <c r="M1061" s="11">
        <v>0.5</v>
      </c>
      <c r="O1061" s="15"/>
      <c r="P1061" s="16"/>
      <c r="Q1061" s="1"/>
      <c r="R1061" s="12"/>
    </row>
    <row r="1062" spans="2:18" x14ac:dyDescent="0.3">
      <c r="B1062" s="6" t="s">
        <v>16</v>
      </c>
      <c r="C1062" s="6">
        <v>1185732</v>
      </c>
      <c r="D1062" s="7">
        <v>44451</v>
      </c>
      <c r="E1062" s="6" t="s">
        <v>2</v>
      </c>
      <c r="F1062" s="6" t="s">
        <v>55</v>
      </c>
      <c r="G1062" s="6" t="s">
        <v>56</v>
      </c>
      <c r="H1062" s="6" t="s">
        <v>18</v>
      </c>
      <c r="I1062" s="8">
        <v>0.4</v>
      </c>
      <c r="J1062" s="9">
        <v>4000</v>
      </c>
      <c r="K1062" s="10">
        <f>I1062*J1062</f>
        <v>1600</v>
      </c>
      <c r="L1062" s="10">
        <f>K1062*M1062</f>
        <v>640</v>
      </c>
      <c r="M1062" s="11">
        <v>0.4</v>
      </c>
      <c r="O1062" s="15"/>
      <c r="P1062" s="16"/>
      <c r="Q1062" s="1"/>
      <c r="R1062" s="12"/>
    </row>
    <row r="1063" spans="2:18" x14ac:dyDescent="0.3">
      <c r="B1063" s="6" t="s">
        <v>16</v>
      </c>
      <c r="C1063" s="6">
        <v>1185732</v>
      </c>
      <c r="D1063" s="7">
        <v>44451</v>
      </c>
      <c r="E1063" s="6" t="s">
        <v>2</v>
      </c>
      <c r="F1063" s="6" t="s">
        <v>55</v>
      </c>
      <c r="G1063" s="6" t="s">
        <v>56</v>
      </c>
      <c r="H1063" s="6" t="s">
        <v>19</v>
      </c>
      <c r="I1063" s="8">
        <v>0.35000000000000009</v>
      </c>
      <c r="J1063" s="9">
        <v>2000</v>
      </c>
      <c r="K1063" s="10">
        <f>I1063*J1063</f>
        <v>700.00000000000023</v>
      </c>
      <c r="L1063" s="10">
        <f>K1063*M1063</f>
        <v>245.00000000000006</v>
      </c>
      <c r="M1063" s="11">
        <v>0.35</v>
      </c>
      <c r="O1063" s="15"/>
      <c r="P1063" s="16"/>
      <c r="Q1063" s="1"/>
      <c r="R1063" s="12"/>
    </row>
    <row r="1064" spans="2:18" x14ac:dyDescent="0.3">
      <c r="B1064" s="6" t="s">
        <v>16</v>
      </c>
      <c r="C1064" s="6">
        <v>1185732</v>
      </c>
      <c r="D1064" s="7">
        <v>44451</v>
      </c>
      <c r="E1064" s="6" t="s">
        <v>2</v>
      </c>
      <c r="F1064" s="6" t="s">
        <v>55</v>
      </c>
      <c r="G1064" s="6" t="s">
        <v>56</v>
      </c>
      <c r="H1064" s="6" t="s">
        <v>20</v>
      </c>
      <c r="I1064" s="8">
        <v>0.2</v>
      </c>
      <c r="J1064" s="9">
        <v>1000</v>
      </c>
      <c r="K1064" s="10">
        <f t="shared" ref="K1064:K1067" si="349">I1064*J1064</f>
        <v>200</v>
      </c>
      <c r="L1064" s="10">
        <f t="shared" ref="L1064:L1067" si="350">K1064*M1064</f>
        <v>70</v>
      </c>
      <c r="M1064" s="11">
        <v>0.35</v>
      </c>
      <c r="O1064" s="15"/>
      <c r="P1064" s="16"/>
      <c r="Q1064" s="1"/>
      <c r="R1064" s="12"/>
    </row>
    <row r="1065" spans="2:18" x14ac:dyDescent="0.3">
      <c r="B1065" s="6" t="s">
        <v>16</v>
      </c>
      <c r="C1065" s="6">
        <v>1185732</v>
      </c>
      <c r="D1065" s="7">
        <v>44451</v>
      </c>
      <c r="E1065" s="6" t="s">
        <v>2</v>
      </c>
      <c r="F1065" s="6" t="s">
        <v>55</v>
      </c>
      <c r="G1065" s="6" t="s">
        <v>56</v>
      </c>
      <c r="H1065" s="6" t="s">
        <v>21</v>
      </c>
      <c r="I1065" s="8">
        <v>0.2</v>
      </c>
      <c r="J1065" s="9">
        <v>750</v>
      </c>
      <c r="K1065" s="10">
        <f t="shared" si="349"/>
        <v>150</v>
      </c>
      <c r="L1065" s="10">
        <f t="shared" si="350"/>
        <v>60</v>
      </c>
      <c r="M1065" s="11">
        <v>0.4</v>
      </c>
      <c r="O1065" s="15"/>
      <c r="P1065" s="16"/>
      <c r="Q1065" s="1"/>
      <c r="R1065" s="12"/>
    </row>
    <row r="1066" spans="2:18" x14ac:dyDescent="0.3">
      <c r="B1066" s="6" t="s">
        <v>16</v>
      </c>
      <c r="C1066" s="6">
        <v>1185732</v>
      </c>
      <c r="D1066" s="7">
        <v>44451</v>
      </c>
      <c r="E1066" s="6" t="s">
        <v>2</v>
      </c>
      <c r="F1066" s="6" t="s">
        <v>55</v>
      </c>
      <c r="G1066" s="6" t="s">
        <v>56</v>
      </c>
      <c r="H1066" s="6" t="s">
        <v>22</v>
      </c>
      <c r="I1066" s="8">
        <v>0.3</v>
      </c>
      <c r="J1066" s="9">
        <v>750</v>
      </c>
      <c r="K1066" s="10">
        <f t="shared" si="349"/>
        <v>225</v>
      </c>
      <c r="L1066" s="10">
        <f t="shared" si="350"/>
        <v>78.75</v>
      </c>
      <c r="M1066" s="11">
        <v>0.35</v>
      </c>
      <c r="O1066" s="15"/>
      <c r="P1066" s="16"/>
      <c r="Q1066" s="1"/>
      <c r="R1066" s="12"/>
    </row>
    <row r="1067" spans="2:18" x14ac:dyDescent="0.3">
      <c r="B1067" s="6" t="s">
        <v>16</v>
      </c>
      <c r="C1067" s="6">
        <v>1185732</v>
      </c>
      <c r="D1067" s="7">
        <v>44451</v>
      </c>
      <c r="E1067" s="6" t="s">
        <v>2</v>
      </c>
      <c r="F1067" s="6" t="s">
        <v>55</v>
      </c>
      <c r="G1067" s="6" t="s">
        <v>56</v>
      </c>
      <c r="H1067" s="6" t="s">
        <v>23</v>
      </c>
      <c r="I1067" s="8">
        <v>0.35000000000000003</v>
      </c>
      <c r="J1067" s="9">
        <v>1500</v>
      </c>
      <c r="K1067" s="10">
        <f t="shared" si="349"/>
        <v>525</v>
      </c>
      <c r="L1067" s="10">
        <f t="shared" si="350"/>
        <v>262.5</v>
      </c>
      <c r="M1067" s="11">
        <v>0.5</v>
      </c>
      <c r="O1067" s="15"/>
      <c r="P1067" s="16"/>
      <c r="Q1067" s="1"/>
      <c r="R1067" s="12"/>
    </row>
    <row r="1068" spans="2:18" x14ac:dyDescent="0.3">
      <c r="B1068" s="6" t="s">
        <v>16</v>
      </c>
      <c r="C1068" s="6">
        <v>1185732</v>
      </c>
      <c r="D1068" s="7">
        <v>44480</v>
      </c>
      <c r="E1068" s="6" t="s">
        <v>2</v>
      </c>
      <c r="F1068" s="6" t="s">
        <v>55</v>
      </c>
      <c r="G1068" s="6" t="s">
        <v>56</v>
      </c>
      <c r="H1068" s="6" t="s">
        <v>18</v>
      </c>
      <c r="I1068" s="8">
        <v>0.39999999999999997</v>
      </c>
      <c r="J1068" s="9">
        <v>3250</v>
      </c>
      <c r="K1068" s="10">
        <f>I1068*J1068</f>
        <v>1300</v>
      </c>
      <c r="L1068" s="10">
        <f>K1068*M1068</f>
        <v>520</v>
      </c>
      <c r="M1068" s="11">
        <v>0.4</v>
      </c>
      <c r="O1068" s="15"/>
      <c r="P1068" s="16"/>
      <c r="Q1068" s="1"/>
      <c r="R1068" s="12"/>
    </row>
    <row r="1069" spans="2:18" x14ac:dyDescent="0.3">
      <c r="B1069" s="6" t="s">
        <v>16</v>
      </c>
      <c r="C1069" s="6">
        <v>1185732</v>
      </c>
      <c r="D1069" s="7">
        <v>44480</v>
      </c>
      <c r="E1069" s="6" t="s">
        <v>2</v>
      </c>
      <c r="F1069" s="6" t="s">
        <v>55</v>
      </c>
      <c r="G1069" s="6" t="s">
        <v>56</v>
      </c>
      <c r="H1069" s="6" t="s">
        <v>19</v>
      </c>
      <c r="I1069" s="8">
        <v>0.3</v>
      </c>
      <c r="J1069" s="9">
        <v>1500</v>
      </c>
      <c r="K1069" s="10">
        <f>I1069*J1069</f>
        <v>450</v>
      </c>
      <c r="L1069" s="10">
        <f>K1069*M1069</f>
        <v>157.5</v>
      </c>
      <c r="M1069" s="11">
        <v>0.35</v>
      </c>
      <c r="O1069" s="15"/>
      <c r="P1069" s="16"/>
      <c r="Q1069" s="1"/>
      <c r="R1069" s="12"/>
    </row>
    <row r="1070" spans="2:18" x14ac:dyDescent="0.3">
      <c r="B1070" s="6" t="s">
        <v>16</v>
      </c>
      <c r="C1070" s="6">
        <v>1185732</v>
      </c>
      <c r="D1070" s="7">
        <v>44480</v>
      </c>
      <c r="E1070" s="6" t="s">
        <v>2</v>
      </c>
      <c r="F1070" s="6" t="s">
        <v>55</v>
      </c>
      <c r="G1070" s="6" t="s">
        <v>56</v>
      </c>
      <c r="H1070" s="6" t="s">
        <v>20</v>
      </c>
      <c r="I1070" s="8">
        <v>0.3</v>
      </c>
      <c r="J1070" s="9">
        <v>500</v>
      </c>
      <c r="K1070" s="10">
        <f t="shared" ref="K1070:K1073" si="351">I1070*J1070</f>
        <v>150</v>
      </c>
      <c r="L1070" s="10">
        <f t="shared" ref="L1070:L1073" si="352">K1070*M1070</f>
        <v>52.5</v>
      </c>
      <c r="M1070" s="11">
        <v>0.35</v>
      </c>
      <c r="O1070" s="15"/>
      <c r="P1070" s="16"/>
      <c r="Q1070" s="1"/>
      <c r="R1070" s="12"/>
    </row>
    <row r="1071" spans="2:18" x14ac:dyDescent="0.3">
      <c r="B1071" s="6" t="s">
        <v>16</v>
      </c>
      <c r="C1071" s="6">
        <v>1185732</v>
      </c>
      <c r="D1071" s="7">
        <v>44480</v>
      </c>
      <c r="E1071" s="6" t="s">
        <v>2</v>
      </c>
      <c r="F1071" s="6" t="s">
        <v>55</v>
      </c>
      <c r="G1071" s="6" t="s">
        <v>56</v>
      </c>
      <c r="H1071" s="6" t="s">
        <v>21</v>
      </c>
      <c r="I1071" s="8">
        <v>0.3</v>
      </c>
      <c r="J1071" s="9">
        <v>250</v>
      </c>
      <c r="K1071" s="10">
        <f t="shared" si="351"/>
        <v>75</v>
      </c>
      <c r="L1071" s="10">
        <f t="shared" si="352"/>
        <v>30</v>
      </c>
      <c r="M1071" s="11">
        <v>0.4</v>
      </c>
      <c r="O1071" s="15"/>
      <c r="P1071" s="16"/>
      <c r="Q1071" s="1"/>
      <c r="R1071" s="12"/>
    </row>
    <row r="1072" spans="2:18" x14ac:dyDescent="0.3">
      <c r="B1072" s="6" t="s">
        <v>16</v>
      </c>
      <c r="C1072" s="6">
        <v>1185732</v>
      </c>
      <c r="D1072" s="7">
        <v>44480</v>
      </c>
      <c r="E1072" s="6" t="s">
        <v>2</v>
      </c>
      <c r="F1072" s="6" t="s">
        <v>55</v>
      </c>
      <c r="G1072" s="6" t="s">
        <v>56</v>
      </c>
      <c r="H1072" s="6" t="s">
        <v>22</v>
      </c>
      <c r="I1072" s="8">
        <v>0.39999999999999997</v>
      </c>
      <c r="J1072" s="9">
        <v>250</v>
      </c>
      <c r="K1072" s="10">
        <f t="shared" si="351"/>
        <v>99.999999999999986</v>
      </c>
      <c r="L1072" s="10">
        <f t="shared" si="352"/>
        <v>34.999999999999993</v>
      </c>
      <c r="M1072" s="11">
        <v>0.35</v>
      </c>
      <c r="O1072" s="15"/>
      <c r="P1072" s="16"/>
      <c r="Q1072" s="1"/>
      <c r="R1072" s="12"/>
    </row>
    <row r="1073" spans="1:18" x14ac:dyDescent="0.3">
      <c r="B1073" s="6" t="s">
        <v>16</v>
      </c>
      <c r="C1073" s="6">
        <v>1185732</v>
      </c>
      <c r="D1073" s="7">
        <v>44480</v>
      </c>
      <c r="E1073" s="6" t="s">
        <v>2</v>
      </c>
      <c r="F1073" s="6" t="s">
        <v>55</v>
      </c>
      <c r="G1073" s="6" t="s">
        <v>56</v>
      </c>
      <c r="H1073" s="6" t="s">
        <v>23</v>
      </c>
      <c r="I1073" s="8">
        <v>0.4499999999999999</v>
      </c>
      <c r="J1073" s="9">
        <v>1500</v>
      </c>
      <c r="K1073" s="10">
        <f t="shared" si="351"/>
        <v>674.99999999999989</v>
      </c>
      <c r="L1073" s="10">
        <f t="shared" si="352"/>
        <v>337.49999999999994</v>
      </c>
      <c r="M1073" s="11">
        <v>0.5</v>
      </c>
      <c r="O1073" s="15"/>
      <c r="P1073" s="16"/>
      <c r="Q1073" s="1"/>
      <c r="R1073" s="12"/>
    </row>
    <row r="1074" spans="1:18" x14ac:dyDescent="0.3">
      <c r="B1074" s="6" t="s">
        <v>16</v>
      </c>
      <c r="C1074" s="6">
        <v>1185732</v>
      </c>
      <c r="D1074" s="7">
        <v>44511</v>
      </c>
      <c r="E1074" s="6" t="s">
        <v>2</v>
      </c>
      <c r="F1074" s="6" t="s">
        <v>55</v>
      </c>
      <c r="G1074" s="6" t="s">
        <v>56</v>
      </c>
      <c r="H1074" s="6" t="s">
        <v>18</v>
      </c>
      <c r="I1074" s="8">
        <v>0.4</v>
      </c>
      <c r="J1074" s="9">
        <v>3000</v>
      </c>
      <c r="K1074" s="10">
        <f>I1074*J1074</f>
        <v>1200</v>
      </c>
      <c r="L1074" s="10">
        <f>K1074*M1074</f>
        <v>480</v>
      </c>
      <c r="M1074" s="11">
        <v>0.4</v>
      </c>
      <c r="O1074" s="15"/>
      <c r="P1074" s="16"/>
      <c r="Q1074" s="1"/>
      <c r="R1074" s="12"/>
    </row>
    <row r="1075" spans="1:18" x14ac:dyDescent="0.3">
      <c r="B1075" s="6" t="s">
        <v>16</v>
      </c>
      <c r="C1075" s="6">
        <v>1185732</v>
      </c>
      <c r="D1075" s="7">
        <v>44511</v>
      </c>
      <c r="E1075" s="6" t="s">
        <v>2</v>
      </c>
      <c r="F1075" s="6" t="s">
        <v>55</v>
      </c>
      <c r="G1075" s="6" t="s">
        <v>56</v>
      </c>
      <c r="H1075" s="6" t="s">
        <v>19</v>
      </c>
      <c r="I1075" s="8">
        <v>0.30000000000000004</v>
      </c>
      <c r="J1075" s="9">
        <v>1500</v>
      </c>
      <c r="K1075" s="10">
        <f>I1075*J1075</f>
        <v>450.00000000000006</v>
      </c>
      <c r="L1075" s="10">
        <f>K1075*M1075</f>
        <v>157.5</v>
      </c>
      <c r="M1075" s="11">
        <v>0.35</v>
      </c>
      <c r="O1075" s="15"/>
      <c r="P1075" s="16"/>
      <c r="Q1075" s="1"/>
      <c r="R1075" s="12"/>
    </row>
    <row r="1076" spans="1:18" x14ac:dyDescent="0.3">
      <c r="B1076" s="6" t="s">
        <v>16</v>
      </c>
      <c r="C1076" s="6">
        <v>1185732</v>
      </c>
      <c r="D1076" s="7">
        <v>44511</v>
      </c>
      <c r="E1076" s="6" t="s">
        <v>2</v>
      </c>
      <c r="F1076" s="6" t="s">
        <v>55</v>
      </c>
      <c r="G1076" s="6" t="s">
        <v>56</v>
      </c>
      <c r="H1076" s="6" t="s">
        <v>20</v>
      </c>
      <c r="I1076" s="8">
        <v>0.30000000000000004</v>
      </c>
      <c r="J1076" s="9">
        <v>950</v>
      </c>
      <c r="K1076" s="10">
        <f t="shared" ref="K1076:K1079" si="353">I1076*J1076</f>
        <v>285.00000000000006</v>
      </c>
      <c r="L1076" s="10">
        <f t="shared" ref="L1076:L1079" si="354">K1076*M1076</f>
        <v>99.750000000000014</v>
      </c>
      <c r="M1076" s="11">
        <v>0.35</v>
      </c>
      <c r="O1076" s="15"/>
      <c r="P1076" s="16"/>
      <c r="Q1076" s="1"/>
      <c r="R1076" s="12"/>
    </row>
    <row r="1077" spans="1:18" x14ac:dyDescent="0.3">
      <c r="B1077" s="6" t="s">
        <v>16</v>
      </c>
      <c r="C1077" s="6">
        <v>1185732</v>
      </c>
      <c r="D1077" s="7">
        <v>44511</v>
      </c>
      <c r="E1077" s="6" t="s">
        <v>2</v>
      </c>
      <c r="F1077" s="6" t="s">
        <v>55</v>
      </c>
      <c r="G1077" s="6" t="s">
        <v>56</v>
      </c>
      <c r="H1077" s="6" t="s">
        <v>21</v>
      </c>
      <c r="I1077" s="8">
        <v>0.30000000000000004</v>
      </c>
      <c r="J1077" s="9">
        <v>1250</v>
      </c>
      <c r="K1077" s="10">
        <f t="shared" si="353"/>
        <v>375.00000000000006</v>
      </c>
      <c r="L1077" s="10">
        <f t="shared" si="354"/>
        <v>150.00000000000003</v>
      </c>
      <c r="M1077" s="11">
        <v>0.4</v>
      </c>
      <c r="O1077" s="15"/>
      <c r="P1077" s="16"/>
      <c r="Q1077" s="1"/>
      <c r="R1077" s="12"/>
    </row>
    <row r="1078" spans="1:18" x14ac:dyDescent="0.3">
      <c r="B1078" s="6" t="s">
        <v>16</v>
      </c>
      <c r="C1078" s="6">
        <v>1185732</v>
      </c>
      <c r="D1078" s="7">
        <v>44511</v>
      </c>
      <c r="E1078" s="6" t="s">
        <v>2</v>
      </c>
      <c r="F1078" s="6" t="s">
        <v>55</v>
      </c>
      <c r="G1078" s="6" t="s">
        <v>56</v>
      </c>
      <c r="H1078" s="6" t="s">
        <v>22</v>
      </c>
      <c r="I1078" s="8">
        <v>0.49999999999999994</v>
      </c>
      <c r="J1078" s="9">
        <v>1000</v>
      </c>
      <c r="K1078" s="10">
        <f t="shared" si="353"/>
        <v>499.99999999999994</v>
      </c>
      <c r="L1078" s="10">
        <f t="shared" si="354"/>
        <v>174.99999999999997</v>
      </c>
      <c r="M1078" s="11">
        <v>0.35</v>
      </c>
      <c r="O1078" s="15"/>
      <c r="P1078" s="16"/>
      <c r="Q1078" s="1"/>
      <c r="R1078" s="12"/>
    </row>
    <row r="1079" spans="1:18" x14ac:dyDescent="0.3">
      <c r="B1079" s="6" t="s">
        <v>16</v>
      </c>
      <c r="C1079" s="6">
        <v>1185732</v>
      </c>
      <c r="D1079" s="7">
        <v>44511</v>
      </c>
      <c r="E1079" s="6" t="s">
        <v>2</v>
      </c>
      <c r="F1079" s="6" t="s">
        <v>55</v>
      </c>
      <c r="G1079" s="6" t="s">
        <v>56</v>
      </c>
      <c r="H1079" s="6" t="s">
        <v>23</v>
      </c>
      <c r="I1079" s="8">
        <v>0.54999999999999982</v>
      </c>
      <c r="J1079" s="9">
        <v>2000</v>
      </c>
      <c r="K1079" s="10">
        <f t="shared" si="353"/>
        <v>1099.9999999999995</v>
      </c>
      <c r="L1079" s="10">
        <f t="shared" si="354"/>
        <v>549.99999999999977</v>
      </c>
      <c r="M1079" s="11">
        <v>0.5</v>
      </c>
      <c r="O1079" s="15"/>
      <c r="P1079" s="16"/>
      <c r="Q1079" s="1"/>
      <c r="R1079" s="12"/>
    </row>
    <row r="1080" spans="1:18" x14ac:dyDescent="0.3">
      <c r="B1080" s="6" t="s">
        <v>16</v>
      </c>
      <c r="C1080" s="6">
        <v>1185732</v>
      </c>
      <c r="D1080" s="7">
        <v>44540</v>
      </c>
      <c r="E1080" s="6" t="s">
        <v>2</v>
      </c>
      <c r="F1080" s="6" t="s">
        <v>55</v>
      </c>
      <c r="G1080" s="6" t="s">
        <v>56</v>
      </c>
      <c r="H1080" s="6" t="s">
        <v>18</v>
      </c>
      <c r="I1080" s="8">
        <v>0.49999999999999994</v>
      </c>
      <c r="J1080" s="9">
        <v>4500</v>
      </c>
      <c r="K1080" s="10">
        <f>I1080*J1080</f>
        <v>2249.9999999999995</v>
      </c>
      <c r="L1080" s="10">
        <f>K1080*M1080</f>
        <v>899.99999999999989</v>
      </c>
      <c r="M1080" s="11">
        <v>0.4</v>
      </c>
      <c r="O1080" s="15"/>
      <c r="P1080" s="16"/>
      <c r="Q1080" s="1"/>
      <c r="R1080" s="12"/>
    </row>
    <row r="1081" spans="1:18" x14ac:dyDescent="0.3">
      <c r="B1081" s="6" t="s">
        <v>16</v>
      </c>
      <c r="C1081" s="6">
        <v>1185732</v>
      </c>
      <c r="D1081" s="7">
        <v>44540</v>
      </c>
      <c r="E1081" s="6" t="s">
        <v>2</v>
      </c>
      <c r="F1081" s="6" t="s">
        <v>55</v>
      </c>
      <c r="G1081" s="6" t="s">
        <v>56</v>
      </c>
      <c r="H1081" s="6" t="s">
        <v>19</v>
      </c>
      <c r="I1081" s="8">
        <v>0.4</v>
      </c>
      <c r="J1081" s="9">
        <v>2500</v>
      </c>
      <c r="K1081" s="10">
        <f>I1081*J1081</f>
        <v>1000</v>
      </c>
      <c r="L1081" s="10">
        <f>K1081*M1081</f>
        <v>350</v>
      </c>
      <c r="M1081" s="11">
        <v>0.35</v>
      </c>
      <c r="O1081" s="15"/>
      <c r="P1081" s="16"/>
      <c r="Q1081" s="1"/>
      <c r="R1081" s="12"/>
    </row>
    <row r="1082" spans="1:18" x14ac:dyDescent="0.3">
      <c r="B1082" s="6" t="s">
        <v>16</v>
      </c>
      <c r="C1082" s="6">
        <v>1185732</v>
      </c>
      <c r="D1082" s="7">
        <v>44540</v>
      </c>
      <c r="E1082" s="6" t="s">
        <v>2</v>
      </c>
      <c r="F1082" s="6" t="s">
        <v>55</v>
      </c>
      <c r="G1082" s="6" t="s">
        <v>56</v>
      </c>
      <c r="H1082" s="6" t="s">
        <v>20</v>
      </c>
      <c r="I1082" s="8">
        <v>0.4</v>
      </c>
      <c r="J1082" s="9">
        <v>2000</v>
      </c>
      <c r="K1082" s="10">
        <f t="shared" ref="K1082:K1085" si="355">I1082*J1082</f>
        <v>800</v>
      </c>
      <c r="L1082" s="10">
        <f t="shared" ref="L1082:L1085" si="356">K1082*M1082</f>
        <v>280</v>
      </c>
      <c r="M1082" s="11">
        <v>0.35</v>
      </c>
      <c r="O1082" s="15"/>
      <c r="P1082" s="16"/>
      <c r="Q1082" s="1"/>
      <c r="R1082" s="12"/>
    </row>
    <row r="1083" spans="1:18" x14ac:dyDescent="0.3">
      <c r="B1083" s="6" t="s">
        <v>16</v>
      </c>
      <c r="C1083" s="6">
        <v>1185732</v>
      </c>
      <c r="D1083" s="7">
        <v>44540</v>
      </c>
      <c r="E1083" s="6" t="s">
        <v>2</v>
      </c>
      <c r="F1083" s="6" t="s">
        <v>55</v>
      </c>
      <c r="G1083" s="6" t="s">
        <v>56</v>
      </c>
      <c r="H1083" s="6" t="s">
        <v>21</v>
      </c>
      <c r="I1083" s="8">
        <v>0.4</v>
      </c>
      <c r="J1083" s="9">
        <v>1500</v>
      </c>
      <c r="K1083" s="10">
        <f t="shared" si="355"/>
        <v>600</v>
      </c>
      <c r="L1083" s="10">
        <f t="shared" si="356"/>
        <v>240</v>
      </c>
      <c r="M1083" s="11">
        <v>0.4</v>
      </c>
      <c r="O1083" s="15"/>
      <c r="P1083" s="16"/>
      <c r="Q1083" s="1"/>
      <c r="R1083" s="12"/>
    </row>
    <row r="1084" spans="1:18" x14ac:dyDescent="0.3">
      <c r="B1084" s="6" t="s">
        <v>16</v>
      </c>
      <c r="C1084" s="6">
        <v>1185732</v>
      </c>
      <c r="D1084" s="7">
        <v>44540</v>
      </c>
      <c r="E1084" s="6" t="s">
        <v>2</v>
      </c>
      <c r="F1084" s="6" t="s">
        <v>55</v>
      </c>
      <c r="G1084" s="6" t="s">
        <v>56</v>
      </c>
      <c r="H1084" s="6" t="s">
        <v>22</v>
      </c>
      <c r="I1084" s="8">
        <v>0.49999999999999994</v>
      </c>
      <c r="J1084" s="9">
        <v>1500</v>
      </c>
      <c r="K1084" s="10">
        <f t="shared" si="355"/>
        <v>749.99999999999989</v>
      </c>
      <c r="L1084" s="10">
        <f t="shared" si="356"/>
        <v>262.49999999999994</v>
      </c>
      <c r="M1084" s="11">
        <v>0.35</v>
      </c>
      <c r="O1084" s="15"/>
      <c r="P1084" s="16"/>
      <c r="Q1084" s="1"/>
      <c r="R1084" s="12"/>
    </row>
    <row r="1085" spans="1:18" x14ac:dyDescent="0.3">
      <c r="B1085" s="6" t="s">
        <v>16</v>
      </c>
      <c r="C1085" s="6">
        <v>1185732</v>
      </c>
      <c r="D1085" s="7">
        <v>44540</v>
      </c>
      <c r="E1085" s="6" t="s">
        <v>2</v>
      </c>
      <c r="F1085" s="6" t="s">
        <v>55</v>
      </c>
      <c r="G1085" s="6" t="s">
        <v>56</v>
      </c>
      <c r="H1085" s="6" t="s">
        <v>23</v>
      </c>
      <c r="I1085" s="8">
        <v>0.54999999999999982</v>
      </c>
      <c r="J1085" s="9">
        <v>2500</v>
      </c>
      <c r="K1085" s="10">
        <f t="shared" si="355"/>
        <v>1374.9999999999995</v>
      </c>
      <c r="L1085" s="10">
        <f t="shared" si="356"/>
        <v>687.49999999999977</v>
      </c>
      <c r="M1085" s="11">
        <v>0.5</v>
      </c>
      <c r="O1085" s="15"/>
      <c r="P1085" s="16"/>
      <c r="Q1085" s="1"/>
      <c r="R1085" s="12"/>
    </row>
    <row r="1086" spans="1:18" x14ac:dyDescent="0.3">
      <c r="A1086" t="s">
        <v>39</v>
      </c>
      <c r="B1086" s="6" t="s">
        <v>24</v>
      </c>
      <c r="C1086" s="6">
        <v>1197831</v>
      </c>
      <c r="D1086" s="7">
        <v>44198</v>
      </c>
      <c r="E1086" s="6" t="s">
        <v>25</v>
      </c>
      <c r="F1086" s="6" t="s">
        <v>57</v>
      </c>
      <c r="G1086" s="6" t="s">
        <v>58</v>
      </c>
      <c r="H1086" s="6" t="s">
        <v>18</v>
      </c>
      <c r="I1086" s="8">
        <v>0.2</v>
      </c>
      <c r="J1086" s="9">
        <v>6750</v>
      </c>
      <c r="K1086" s="10">
        <f>I1086*J1086</f>
        <v>1350</v>
      </c>
      <c r="L1086" s="10">
        <f>K1086*M1086</f>
        <v>540</v>
      </c>
      <c r="M1086" s="11">
        <v>0.39999999999999997</v>
      </c>
      <c r="O1086" s="15"/>
      <c r="P1086" s="16"/>
      <c r="Q1086" s="1"/>
      <c r="R1086" s="12"/>
    </row>
    <row r="1087" spans="1:18" x14ac:dyDescent="0.3">
      <c r="B1087" s="6" t="s">
        <v>24</v>
      </c>
      <c r="C1087" s="6">
        <v>1197831</v>
      </c>
      <c r="D1087" s="7">
        <v>44198</v>
      </c>
      <c r="E1087" s="6" t="s">
        <v>25</v>
      </c>
      <c r="F1087" s="6" t="s">
        <v>57</v>
      </c>
      <c r="G1087" s="6" t="s">
        <v>58</v>
      </c>
      <c r="H1087" s="6" t="s">
        <v>19</v>
      </c>
      <c r="I1087" s="8">
        <v>0.3</v>
      </c>
      <c r="J1087" s="9">
        <v>6750</v>
      </c>
      <c r="K1087" s="10">
        <f>I1087*J1087</f>
        <v>2025</v>
      </c>
      <c r="L1087" s="10">
        <f>K1087*M1087</f>
        <v>809.99999999999989</v>
      </c>
      <c r="M1087" s="11">
        <v>0.39999999999999997</v>
      </c>
      <c r="O1087" s="15"/>
      <c r="P1087" s="16"/>
      <c r="Q1087" s="1"/>
      <c r="R1087" s="12"/>
    </row>
    <row r="1088" spans="1:18" x14ac:dyDescent="0.3">
      <c r="B1088" s="6" t="s">
        <v>24</v>
      </c>
      <c r="C1088" s="6">
        <v>1197831</v>
      </c>
      <c r="D1088" s="7">
        <v>44198</v>
      </c>
      <c r="E1088" s="6" t="s">
        <v>25</v>
      </c>
      <c r="F1088" s="6" t="s">
        <v>57</v>
      </c>
      <c r="G1088" s="6" t="s">
        <v>58</v>
      </c>
      <c r="H1088" s="6" t="s">
        <v>20</v>
      </c>
      <c r="I1088" s="8">
        <v>0.3</v>
      </c>
      <c r="J1088" s="9">
        <v>4750</v>
      </c>
      <c r="K1088" s="10">
        <f t="shared" ref="K1088:K1091" si="357">I1088*J1088</f>
        <v>1425</v>
      </c>
      <c r="L1088" s="10">
        <f t="shared" ref="L1088:L1091" si="358">K1088*M1088</f>
        <v>570</v>
      </c>
      <c r="M1088" s="11">
        <v>0.39999999999999997</v>
      </c>
      <c r="O1088" s="15"/>
      <c r="P1088" s="16"/>
      <c r="Q1088" s="1"/>
      <c r="R1088" s="12"/>
    </row>
    <row r="1089" spans="2:18" x14ac:dyDescent="0.3">
      <c r="B1089" s="6" t="s">
        <v>24</v>
      </c>
      <c r="C1089" s="6">
        <v>1197831</v>
      </c>
      <c r="D1089" s="7">
        <v>44198</v>
      </c>
      <c r="E1089" s="6" t="s">
        <v>25</v>
      </c>
      <c r="F1089" s="6" t="s">
        <v>57</v>
      </c>
      <c r="G1089" s="6" t="s">
        <v>58</v>
      </c>
      <c r="H1089" s="6" t="s">
        <v>21</v>
      </c>
      <c r="I1089" s="8">
        <v>0.35</v>
      </c>
      <c r="J1089" s="9">
        <v>4750</v>
      </c>
      <c r="K1089" s="10">
        <f t="shared" si="357"/>
        <v>1662.5</v>
      </c>
      <c r="L1089" s="10">
        <f t="shared" si="358"/>
        <v>831.25</v>
      </c>
      <c r="M1089" s="11">
        <v>0.5</v>
      </c>
      <c r="O1089" s="15"/>
      <c r="P1089" s="16"/>
      <c r="Q1089" s="1"/>
      <c r="R1089" s="12"/>
    </row>
    <row r="1090" spans="2:18" x14ac:dyDescent="0.3">
      <c r="B1090" s="6" t="s">
        <v>24</v>
      </c>
      <c r="C1090" s="6">
        <v>1197831</v>
      </c>
      <c r="D1090" s="7">
        <v>44198</v>
      </c>
      <c r="E1090" s="6" t="s">
        <v>25</v>
      </c>
      <c r="F1090" s="6" t="s">
        <v>57</v>
      </c>
      <c r="G1090" s="6" t="s">
        <v>58</v>
      </c>
      <c r="H1090" s="6" t="s">
        <v>22</v>
      </c>
      <c r="I1090" s="8">
        <v>0.4</v>
      </c>
      <c r="J1090" s="9">
        <v>3250</v>
      </c>
      <c r="K1090" s="10">
        <f t="shared" si="357"/>
        <v>1300</v>
      </c>
      <c r="L1090" s="10">
        <f t="shared" si="358"/>
        <v>454.99999999999994</v>
      </c>
      <c r="M1090" s="11">
        <v>0.35</v>
      </c>
      <c r="O1090" s="15"/>
      <c r="P1090" s="16"/>
      <c r="Q1090" s="1"/>
      <c r="R1090" s="12"/>
    </row>
    <row r="1091" spans="2:18" x14ac:dyDescent="0.3">
      <c r="B1091" s="6" t="s">
        <v>24</v>
      </c>
      <c r="C1091" s="6">
        <v>1197831</v>
      </c>
      <c r="D1091" s="7">
        <v>44198</v>
      </c>
      <c r="E1091" s="6" t="s">
        <v>25</v>
      </c>
      <c r="F1091" s="6" t="s">
        <v>57</v>
      </c>
      <c r="G1091" s="6" t="s">
        <v>58</v>
      </c>
      <c r="H1091" s="6" t="s">
        <v>23</v>
      </c>
      <c r="I1091" s="8">
        <v>0.35</v>
      </c>
      <c r="J1091" s="9">
        <v>4750</v>
      </c>
      <c r="K1091" s="10">
        <f t="shared" si="357"/>
        <v>1662.5</v>
      </c>
      <c r="L1091" s="10">
        <f t="shared" si="358"/>
        <v>914.37500000000011</v>
      </c>
      <c r="M1091" s="11">
        <v>0.55000000000000004</v>
      </c>
      <c r="O1091" s="15"/>
      <c r="P1091" s="16"/>
      <c r="Q1091" s="1"/>
      <c r="R1091" s="12"/>
    </row>
    <row r="1092" spans="2:18" x14ac:dyDescent="0.3">
      <c r="B1092" s="6" t="s">
        <v>24</v>
      </c>
      <c r="C1092" s="6">
        <v>1197831</v>
      </c>
      <c r="D1092" s="7">
        <v>44228</v>
      </c>
      <c r="E1092" s="6" t="s">
        <v>25</v>
      </c>
      <c r="F1092" s="6" t="s">
        <v>57</v>
      </c>
      <c r="G1092" s="6" t="s">
        <v>58</v>
      </c>
      <c r="H1092" s="6" t="s">
        <v>18</v>
      </c>
      <c r="I1092" s="8">
        <v>0.25</v>
      </c>
      <c r="J1092" s="9">
        <v>6250</v>
      </c>
      <c r="K1092" s="10">
        <f>I1092*J1092</f>
        <v>1562.5</v>
      </c>
      <c r="L1092" s="10">
        <f>K1092*M1092</f>
        <v>625</v>
      </c>
      <c r="M1092" s="11">
        <v>0.39999999999999997</v>
      </c>
      <c r="O1092" s="15"/>
      <c r="P1092" s="16"/>
      <c r="Q1092" s="1"/>
      <c r="R1092" s="12"/>
    </row>
    <row r="1093" spans="2:18" x14ac:dyDescent="0.3">
      <c r="B1093" s="6" t="s">
        <v>24</v>
      </c>
      <c r="C1093" s="6">
        <v>1197831</v>
      </c>
      <c r="D1093" s="7">
        <v>44228</v>
      </c>
      <c r="E1093" s="6" t="s">
        <v>25</v>
      </c>
      <c r="F1093" s="6" t="s">
        <v>57</v>
      </c>
      <c r="G1093" s="6" t="s">
        <v>58</v>
      </c>
      <c r="H1093" s="6" t="s">
        <v>19</v>
      </c>
      <c r="I1093" s="8">
        <v>0.35</v>
      </c>
      <c r="J1093" s="9">
        <v>6000</v>
      </c>
      <c r="K1093" s="10">
        <f>I1093*J1093</f>
        <v>2100</v>
      </c>
      <c r="L1093" s="10">
        <f>K1093*M1093</f>
        <v>839.99999999999989</v>
      </c>
      <c r="M1093" s="11">
        <v>0.39999999999999997</v>
      </c>
      <c r="O1093" s="15"/>
      <c r="P1093" s="16"/>
      <c r="Q1093" s="1"/>
      <c r="R1093" s="12"/>
    </row>
    <row r="1094" spans="2:18" x14ac:dyDescent="0.3">
      <c r="B1094" s="6" t="s">
        <v>24</v>
      </c>
      <c r="C1094" s="6">
        <v>1197831</v>
      </c>
      <c r="D1094" s="7">
        <v>44228</v>
      </c>
      <c r="E1094" s="6" t="s">
        <v>25</v>
      </c>
      <c r="F1094" s="6" t="s">
        <v>57</v>
      </c>
      <c r="G1094" s="6" t="s">
        <v>58</v>
      </c>
      <c r="H1094" s="6" t="s">
        <v>20</v>
      </c>
      <c r="I1094" s="8">
        <v>0.35</v>
      </c>
      <c r="J1094" s="9">
        <v>4250</v>
      </c>
      <c r="K1094" s="10">
        <f t="shared" ref="K1094:K1097" si="359">I1094*J1094</f>
        <v>1487.5</v>
      </c>
      <c r="L1094" s="10">
        <f t="shared" ref="L1094:L1097" si="360">K1094*M1094</f>
        <v>595</v>
      </c>
      <c r="M1094" s="11">
        <v>0.39999999999999997</v>
      </c>
      <c r="O1094" s="15"/>
      <c r="P1094" s="16"/>
      <c r="Q1094" s="1"/>
      <c r="R1094" s="12"/>
    </row>
    <row r="1095" spans="2:18" x14ac:dyDescent="0.3">
      <c r="B1095" s="6" t="s">
        <v>24</v>
      </c>
      <c r="C1095" s="6">
        <v>1197831</v>
      </c>
      <c r="D1095" s="7">
        <v>44228</v>
      </c>
      <c r="E1095" s="6" t="s">
        <v>25</v>
      </c>
      <c r="F1095" s="6" t="s">
        <v>57</v>
      </c>
      <c r="G1095" s="6" t="s">
        <v>58</v>
      </c>
      <c r="H1095" s="6" t="s">
        <v>21</v>
      </c>
      <c r="I1095" s="8">
        <v>0.35</v>
      </c>
      <c r="J1095" s="9">
        <v>3750</v>
      </c>
      <c r="K1095" s="10">
        <f t="shared" si="359"/>
        <v>1312.5</v>
      </c>
      <c r="L1095" s="10">
        <f t="shared" si="360"/>
        <v>656.25</v>
      </c>
      <c r="M1095" s="11">
        <v>0.5</v>
      </c>
      <c r="O1095" s="15"/>
      <c r="P1095" s="16"/>
      <c r="Q1095" s="1"/>
      <c r="R1095" s="12"/>
    </row>
    <row r="1096" spans="2:18" x14ac:dyDescent="0.3">
      <c r="B1096" s="6" t="s">
        <v>24</v>
      </c>
      <c r="C1096" s="6">
        <v>1197831</v>
      </c>
      <c r="D1096" s="7">
        <v>44228</v>
      </c>
      <c r="E1096" s="6" t="s">
        <v>25</v>
      </c>
      <c r="F1096" s="6" t="s">
        <v>57</v>
      </c>
      <c r="G1096" s="6" t="s">
        <v>58</v>
      </c>
      <c r="H1096" s="6" t="s">
        <v>22</v>
      </c>
      <c r="I1096" s="8">
        <v>0.4</v>
      </c>
      <c r="J1096" s="9">
        <v>2500</v>
      </c>
      <c r="K1096" s="10">
        <f t="shared" si="359"/>
        <v>1000</v>
      </c>
      <c r="L1096" s="10">
        <f t="shared" si="360"/>
        <v>350</v>
      </c>
      <c r="M1096" s="11">
        <v>0.35</v>
      </c>
      <c r="O1096" s="15"/>
      <c r="P1096" s="16"/>
      <c r="Q1096" s="1"/>
      <c r="R1096" s="12"/>
    </row>
    <row r="1097" spans="2:18" x14ac:dyDescent="0.3">
      <c r="B1097" s="6" t="s">
        <v>24</v>
      </c>
      <c r="C1097" s="6">
        <v>1197831</v>
      </c>
      <c r="D1097" s="7">
        <v>44228</v>
      </c>
      <c r="E1097" s="6" t="s">
        <v>25</v>
      </c>
      <c r="F1097" s="6" t="s">
        <v>57</v>
      </c>
      <c r="G1097" s="6" t="s">
        <v>58</v>
      </c>
      <c r="H1097" s="6" t="s">
        <v>23</v>
      </c>
      <c r="I1097" s="8">
        <v>0.35</v>
      </c>
      <c r="J1097" s="9">
        <v>4500</v>
      </c>
      <c r="K1097" s="10">
        <f t="shared" si="359"/>
        <v>1575</v>
      </c>
      <c r="L1097" s="10">
        <f t="shared" si="360"/>
        <v>866.25000000000011</v>
      </c>
      <c r="M1097" s="11">
        <v>0.55000000000000004</v>
      </c>
      <c r="O1097" s="15"/>
      <c r="P1097" s="16"/>
      <c r="Q1097" s="1"/>
      <c r="R1097" s="12"/>
    </row>
    <row r="1098" spans="2:18" x14ac:dyDescent="0.3">
      <c r="B1098" s="6" t="s">
        <v>24</v>
      </c>
      <c r="C1098" s="6">
        <v>1197831</v>
      </c>
      <c r="D1098" s="7">
        <v>44258</v>
      </c>
      <c r="E1098" s="6" t="s">
        <v>25</v>
      </c>
      <c r="F1098" s="6" t="s">
        <v>57</v>
      </c>
      <c r="G1098" s="6" t="s">
        <v>58</v>
      </c>
      <c r="H1098" s="6" t="s">
        <v>18</v>
      </c>
      <c r="I1098" s="8">
        <v>0.3</v>
      </c>
      <c r="J1098" s="9">
        <v>6250</v>
      </c>
      <c r="K1098" s="10">
        <f>I1098*J1098</f>
        <v>1875</v>
      </c>
      <c r="L1098" s="10">
        <f>K1098*M1098</f>
        <v>843.74999999999989</v>
      </c>
      <c r="M1098" s="11">
        <v>0.44999999999999996</v>
      </c>
      <c r="O1098" s="15"/>
      <c r="P1098" s="16"/>
      <c r="Q1098" s="1"/>
      <c r="R1098" s="12"/>
    </row>
    <row r="1099" spans="2:18" x14ac:dyDescent="0.3">
      <c r="B1099" s="6" t="s">
        <v>24</v>
      </c>
      <c r="C1099" s="6">
        <v>1197831</v>
      </c>
      <c r="D1099" s="7">
        <v>44258</v>
      </c>
      <c r="E1099" s="6" t="s">
        <v>25</v>
      </c>
      <c r="F1099" s="6" t="s">
        <v>57</v>
      </c>
      <c r="G1099" s="6" t="s">
        <v>58</v>
      </c>
      <c r="H1099" s="6" t="s">
        <v>19</v>
      </c>
      <c r="I1099" s="8">
        <v>0.4</v>
      </c>
      <c r="J1099" s="9">
        <v>6250</v>
      </c>
      <c r="K1099" s="10">
        <f>I1099*J1099</f>
        <v>2500</v>
      </c>
      <c r="L1099" s="10">
        <f>K1099*M1099</f>
        <v>1125</v>
      </c>
      <c r="M1099" s="11">
        <v>0.44999999999999996</v>
      </c>
      <c r="O1099" s="15"/>
      <c r="P1099" s="16"/>
      <c r="Q1099" s="1"/>
      <c r="R1099" s="12"/>
    </row>
    <row r="1100" spans="2:18" x14ac:dyDescent="0.3">
      <c r="B1100" s="6" t="s">
        <v>24</v>
      </c>
      <c r="C1100" s="6">
        <v>1197831</v>
      </c>
      <c r="D1100" s="7">
        <v>44258</v>
      </c>
      <c r="E1100" s="6" t="s">
        <v>25</v>
      </c>
      <c r="F1100" s="6" t="s">
        <v>57</v>
      </c>
      <c r="G1100" s="6" t="s">
        <v>58</v>
      </c>
      <c r="H1100" s="6" t="s">
        <v>20</v>
      </c>
      <c r="I1100" s="8">
        <v>0.3</v>
      </c>
      <c r="J1100" s="9">
        <v>4500</v>
      </c>
      <c r="K1100" s="10">
        <f t="shared" ref="K1100:K1103" si="361">I1100*J1100</f>
        <v>1350</v>
      </c>
      <c r="L1100" s="10">
        <f t="shared" ref="L1100:L1103" si="362">K1100*M1100</f>
        <v>607.49999999999989</v>
      </c>
      <c r="M1100" s="11">
        <v>0.44999999999999996</v>
      </c>
      <c r="O1100" s="15"/>
      <c r="P1100" s="16"/>
      <c r="Q1100" s="1"/>
      <c r="R1100" s="12"/>
    </row>
    <row r="1101" spans="2:18" x14ac:dyDescent="0.3">
      <c r="B1101" s="6" t="s">
        <v>24</v>
      </c>
      <c r="C1101" s="6">
        <v>1197831</v>
      </c>
      <c r="D1101" s="7">
        <v>44258</v>
      </c>
      <c r="E1101" s="6" t="s">
        <v>25</v>
      </c>
      <c r="F1101" s="6" t="s">
        <v>57</v>
      </c>
      <c r="G1101" s="6" t="s">
        <v>58</v>
      </c>
      <c r="H1101" s="6" t="s">
        <v>21</v>
      </c>
      <c r="I1101" s="8">
        <v>0.35000000000000003</v>
      </c>
      <c r="J1101" s="9">
        <v>3500</v>
      </c>
      <c r="K1101" s="10">
        <f t="shared" si="361"/>
        <v>1225.0000000000002</v>
      </c>
      <c r="L1101" s="10">
        <f t="shared" si="362"/>
        <v>673.75000000000023</v>
      </c>
      <c r="M1101" s="11">
        <v>0.55000000000000004</v>
      </c>
      <c r="O1101" s="15"/>
      <c r="P1101" s="16"/>
      <c r="Q1101" s="1"/>
      <c r="R1101" s="12"/>
    </row>
    <row r="1102" spans="2:18" x14ac:dyDescent="0.3">
      <c r="B1102" s="6" t="s">
        <v>24</v>
      </c>
      <c r="C1102" s="6">
        <v>1197831</v>
      </c>
      <c r="D1102" s="7">
        <v>44258</v>
      </c>
      <c r="E1102" s="6" t="s">
        <v>25</v>
      </c>
      <c r="F1102" s="6" t="s">
        <v>57</v>
      </c>
      <c r="G1102" s="6" t="s">
        <v>58</v>
      </c>
      <c r="H1102" s="6" t="s">
        <v>22</v>
      </c>
      <c r="I1102" s="8">
        <v>0.4</v>
      </c>
      <c r="J1102" s="9">
        <v>2500</v>
      </c>
      <c r="K1102" s="10">
        <f t="shared" si="361"/>
        <v>1000</v>
      </c>
      <c r="L1102" s="10">
        <f t="shared" si="362"/>
        <v>399.99999999999994</v>
      </c>
      <c r="M1102" s="11">
        <v>0.39999999999999997</v>
      </c>
      <c r="O1102" s="15"/>
      <c r="P1102" s="16"/>
      <c r="Q1102" s="1"/>
      <c r="R1102" s="12"/>
    </row>
    <row r="1103" spans="2:18" x14ac:dyDescent="0.3">
      <c r="B1103" s="6" t="s">
        <v>24</v>
      </c>
      <c r="C1103" s="6">
        <v>1197831</v>
      </c>
      <c r="D1103" s="7">
        <v>44258</v>
      </c>
      <c r="E1103" s="6" t="s">
        <v>25</v>
      </c>
      <c r="F1103" s="6" t="s">
        <v>57</v>
      </c>
      <c r="G1103" s="6" t="s">
        <v>58</v>
      </c>
      <c r="H1103" s="6" t="s">
        <v>23</v>
      </c>
      <c r="I1103" s="8">
        <v>0.35000000000000003</v>
      </c>
      <c r="J1103" s="9">
        <v>4000</v>
      </c>
      <c r="K1103" s="10">
        <f t="shared" si="361"/>
        <v>1400.0000000000002</v>
      </c>
      <c r="L1103" s="10">
        <f t="shared" si="362"/>
        <v>840.00000000000023</v>
      </c>
      <c r="M1103" s="11">
        <v>0.60000000000000009</v>
      </c>
      <c r="O1103" s="15"/>
      <c r="P1103" s="16"/>
      <c r="Q1103" s="1"/>
      <c r="R1103" s="12"/>
    </row>
    <row r="1104" spans="2:18" x14ac:dyDescent="0.3">
      <c r="B1104" s="6" t="s">
        <v>24</v>
      </c>
      <c r="C1104" s="6">
        <v>1197831</v>
      </c>
      <c r="D1104" s="7">
        <v>44288</v>
      </c>
      <c r="E1104" s="6" t="s">
        <v>25</v>
      </c>
      <c r="F1104" s="6" t="s">
        <v>57</v>
      </c>
      <c r="G1104" s="6" t="s">
        <v>58</v>
      </c>
      <c r="H1104" s="6" t="s">
        <v>18</v>
      </c>
      <c r="I1104" s="8">
        <v>0.19999999999999998</v>
      </c>
      <c r="J1104" s="9">
        <v>6500</v>
      </c>
      <c r="K1104" s="10">
        <f>I1104*J1104</f>
        <v>1300</v>
      </c>
      <c r="L1104" s="10">
        <f>K1104*M1104</f>
        <v>584.99999999999989</v>
      </c>
      <c r="M1104" s="11">
        <v>0.44999999999999996</v>
      </c>
      <c r="O1104" s="15"/>
      <c r="P1104" s="16"/>
      <c r="Q1104" s="1"/>
      <c r="R1104" s="12"/>
    </row>
    <row r="1105" spans="2:18" x14ac:dyDescent="0.3">
      <c r="B1105" s="6" t="s">
        <v>24</v>
      </c>
      <c r="C1105" s="6">
        <v>1197831</v>
      </c>
      <c r="D1105" s="7">
        <v>44288</v>
      </c>
      <c r="E1105" s="6" t="s">
        <v>25</v>
      </c>
      <c r="F1105" s="6" t="s">
        <v>57</v>
      </c>
      <c r="G1105" s="6" t="s">
        <v>58</v>
      </c>
      <c r="H1105" s="6" t="s">
        <v>19</v>
      </c>
      <c r="I1105" s="8">
        <v>0.20000000000000007</v>
      </c>
      <c r="J1105" s="9">
        <v>6500</v>
      </c>
      <c r="K1105" s="10">
        <f>I1105*J1105</f>
        <v>1300.0000000000005</v>
      </c>
      <c r="L1105" s="10">
        <f>K1105*M1105</f>
        <v>585.00000000000011</v>
      </c>
      <c r="M1105" s="11">
        <v>0.44999999999999996</v>
      </c>
      <c r="O1105" s="15"/>
      <c r="P1105" s="16"/>
      <c r="Q1105" s="1"/>
      <c r="R1105" s="12"/>
    </row>
    <row r="1106" spans="2:18" x14ac:dyDescent="0.3">
      <c r="B1106" s="6" t="s">
        <v>24</v>
      </c>
      <c r="C1106" s="6">
        <v>1197831</v>
      </c>
      <c r="D1106" s="7">
        <v>44288</v>
      </c>
      <c r="E1106" s="6" t="s">
        <v>25</v>
      </c>
      <c r="F1106" s="6" t="s">
        <v>57</v>
      </c>
      <c r="G1106" s="6" t="s">
        <v>58</v>
      </c>
      <c r="H1106" s="6" t="s">
        <v>20</v>
      </c>
      <c r="I1106" s="8">
        <v>0.14999999999999997</v>
      </c>
      <c r="J1106" s="9">
        <v>4750</v>
      </c>
      <c r="K1106" s="10">
        <f t="shared" ref="K1106:K1109" si="363">I1106*J1106</f>
        <v>712.49999999999989</v>
      </c>
      <c r="L1106" s="10">
        <f t="shared" ref="L1106:L1109" si="364">K1106*M1106</f>
        <v>320.62499999999994</v>
      </c>
      <c r="M1106" s="11">
        <v>0.44999999999999996</v>
      </c>
      <c r="O1106" s="15"/>
      <c r="P1106" s="16"/>
      <c r="Q1106" s="1"/>
      <c r="R1106" s="12"/>
    </row>
    <row r="1107" spans="2:18" x14ac:dyDescent="0.3">
      <c r="B1107" s="6" t="s">
        <v>24</v>
      </c>
      <c r="C1107" s="6">
        <v>1197831</v>
      </c>
      <c r="D1107" s="7">
        <v>44288</v>
      </c>
      <c r="E1107" s="6" t="s">
        <v>25</v>
      </c>
      <c r="F1107" s="6" t="s">
        <v>57</v>
      </c>
      <c r="G1107" s="6" t="s">
        <v>58</v>
      </c>
      <c r="H1107" s="6" t="s">
        <v>21</v>
      </c>
      <c r="I1107" s="8">
        <v>0.20000000000000007</v>
      </c>
      <c r="J1107" s="9">
        <v>3750</v>
      </c>
      <c r="K1107" s="10">
        <f t="shared" si="363"/>
        <v>750.00000000000023</v>
      </c>
      <c r="L1107" s="10">
        <f t="shared" si="364"/>
        <v>412.50000000000017</v>
      </c>
      <c r="M1107" s="11">
        <v>0.55000000000000004</v>
      </c>
      <c r="O1107" s="15"/>
      <c r="P1107" s="16"/>
      <c r="Q1107" s="1"/>
      <c r="R1107" s="12"/>
    </row>
    <row r="1108" spans="2:18" x14ac:dyDescent="0.3">
      <c r="B1108" s="6" t="s">
        <v>24</v>
      </c>
      <c r="C1108" s="6">
        <v>1197831</v>
      </c>
      <c r="D1108" s="7">
        <v>44288</v>
      </c>
      <c r="E1108" s="6" t="s">
        <v>25</v>
      </c>
      <c r="F1108" s="6" t="s">
        <v>57</v>
      </c>
      <c r="G1108" s="6" t="s">
        <v>58</v>
      </c>
      <c r="H1108" s="6" t="s">
        <v>22</v>
      </c>
      <c r="I1108" s="8">
        <v>0.25</v>
      </c>
      <c r="J1108" s="9">
        <v>2750</v>
      </c>
      <c r="K1108" s="10">
        <f t="shared" si="363"/>
        <v>687.5</v>
      </c>
      <c r="L1108" s="10">
        <f t="shared" si="364"/>
        <v>275</v>
      </c>
      <c r="M1108" s="11">
        <v>0.39999999999999997</v>
      </c>
      <c r="O1108" s="15"/>
      <c r="P1108" s="16"/>
      <c r="Q1108" s="1"/>
      <c r="R1108" s="12"/>
    </row>
    <row r="1109" spans="2:18" x14ac:dyDescent="0.3">
      <c r="B1109" s="6" t="s">
        <v>24</v>
      </c>
      <c r="C1109" s="6">
        <v>1197831</v>
      </c>
      <c r="D1109" s="7">
        <v>44288</v>
      </c>
      <c r="E1109" s="6" t="s">
        <v>25</v>
      </c>
      <c r="F1109" s="6" t="s">
        <v>57</v>
      </c>
      <c r="G1109" s="6" t="s">
        <v>58</v>
      </c>
      <c r="H1109" s="6" t="s">
        <v>23</v>
      </c>
      <c r="I1109" s="8">
        <v>0.20000000000000007</v>
      </c>
      <c r="J1109" s="9">
        <v>5500</v>
      </c>
      <c r="K1109" s="10">
        <f t="shared" si="363"/>
        <v>1100.0000000000005</v>
      </c>
      <c r="L1109" s="10">
        <f t="shared" si="364"/>
        <v>660.00000000000034</v>
      </c>
      <c r="M1109" s="11">
        <v>0.60000000000000009</v>
      </c>
      <c r="O1109" s="15"/>
      <c r="P1109" s="16"/>
      <c r="Q1109" s="1"/>
      <c r="R1109" s="12"/>
    </row>
    <row r="1110" spans="2:18" x14ac:dyDescent="0.3">
      <c r="B1110" s="6" t="s">
        <v>24</v>
      </c>
      <c r="C1110" s="6">
        <v>1197831</v>
      </c>
      <c r="D1110" s="7">
        <v>44318</v>
      </c>
      <c r="E1110" s="6" t="s">
        <v>25</v>
      </c>
      <c r="F1110" s="6" t="s">
        <v>57</v>
      </c>
      <c r="G1110" s="6" t="s">
        <v>58</v>
      </c>
      <c r="H1110" s="6" t="s">
        <v>18</v>
      </c>
      <c r="I1110" s="8">
        <v>9.9999999999999964E-2</v>
      </c>
      <c r="J1110" s="9">
        <v>7000</v>
      </c>
      <c r="K1110" s="10">
        <f>I1110*J1110</f>
        <v>699.99999999999977</v>
      </c>
      <c r="L1110" s="10">
        <f>K1110*M1110</f>
        <v>314.99999999999989</v>
      </c>
      <c r="M1110" s="11">
        <v>0.44999999999999996</v>
      </c>
      <c r="O1110" s="15"/>
      <c r="P1110" s="16"/>
      <c r="Q1110" s="1"/>
      <c r="R1110" s="12"/>
    </row>
    <row r="1111" spans="2:18" x14ac:dyDescent="0.3">
      <c r="B1111" s="6" t="s">
        <v>24</v>
      </c>
      <c r="C1111" s="6">
        <v>1197831</v>
      </c>
      <c r="D1111" s="7">
        <v>44318</v>
      </c>
      <c r="E1111" s="6" t="s">
        <v>25</v>
      </c>
      <c r="F1111" s="6" t="s">
        <v>57</v>
      </c>
      <c r="G1111" s="6" t="s">
        <v>58</v>
      </c>
      <c r="H1111" s="6" t="s">
        <v>19</v>
      </c>
      <c r="I1111" s="8">
        <v>0.20000000000000007</v>
      </c>
      <c r="J1111" s="9">
        <v>7250</v>
      </c>
      <c r="K1111" s="10">
        <f>I1111*J1111</f>
        <v>1450.0000000000005</v>
      </c>
      <c r="L1111" s="10">
        <f>K1111*M1111</f>
        <v>652.50000000000011</v>
      </c>
      <c r="M1111" s="11">
        <v>0.44999999999999996</v>
      </c>
      <c r="O1111" s="15"/>
      <c r="P1111" s="16"/>
      <c r="Q1111" s="1"/>
      <c r="R1111" s="12"/>
    </row>
    <row r="1112" spans="2:18" x14ac:dyDescent="0.3">
      <c r="B1112" s="6" t="s">
        <v>24</v>
      </c>
      <c r="C1112" s="6">
        <v>1197831</v>
      </c>
      <c r="D1112" s="7">
        <v>44318</v>
      </c>
      <c r="E1112" s="6" t="s">
        <v>25</v>
      </c>
      <c r="F1112" s="6" t="s">
        <v>57</v>
      </c>
      <c r="G1112" s="6" t="s">
        <v>58</v>
      </c>
      <c r="H1112" s="6" t="s">
        <v>20</v>
      </c>
      <c r="I1112" s="8">
        <v>0.14999999999999997</v>
      </c>
      <c r="J1112" s="9">
        <v>5750</v>
      </c>
      <c r="K1112" s="10">
        <f t="shared" ref="K1112:K1115" si="365">I1112*J1112</f>
        <v>862.49999999999977</v>
      </c>
      <c r="L1112" s="10">
        <f t="shared" ref="L1112:L1115" si="366">K1112*M1112</f>
        <v>388.12499999999989</v>
      </c>
      <c r="M1112" s="11">
        <v>0.44999999999999996</v>
      </c>
      <c r="O1112" s="15"/>
      <c r="P1112" s="16"/>
      <c r="Q1112" s="1"/>
      <c r="R1112" s="12"/>
    </row>
    <row r="1113" spans="2:18" x14ac:dyDescent="0.3">
      <c r="B1113" s="6" t="s">
        <v>24</v>
      </c>
      <c r="C1113" s="6">
        <v>1197831</v>
      </c>
      <c r="D1113" s="7">
        <v>44318</v>
      </c>
      <c r="E1113" s="6" t="s">
        <v>25</v>
      </c>
      <c r="F1113" s="6" t="s">
        <v>57</v>
      </c>
      <c r="G1113" s="6" t="s">
        <v>58</v>
      </c>
      <c r="H1113" s="6" t="s">
        <v>21</v>
      </c>
      <c r="I1113" s="8">
        <v>0.35000000000000003</v>
      </c>
      <c r="J1113" s="9">
        <v>5000</v>
      </c>
      <c r="K1113" s="10">
        <f t="shared" si="365"/>
        <v>1750.0000000000002</v>
      </c>
      <c r="L1113" s="10">
        <f t="shared" si="366"/>
        <v>962.50000000000023</v>
      </c>
      <c r="M1113" s="11">
        <v>0.55000000000000004</v>
      </c>
      <c r="O1113" s="15"/>
      <c r="P1113" s="16"/>
      <c r="Q1113" s="1"/>
      <c r="R1113" s="12"/>
    </row>
    <row r="1114" spans="2:18" x14ac:dyDescent="0.3">
      <c r="B1114" s="6" t="s">
        <v>24</v>
      </c>
      <c r="C1114" s="6">
        <v>1197831</v>
      </c>
      <c r="D1114" s="7">
        <v>44318</v>
      </c>
      <c r="E1114" s="6" t="s">
        <v>25</v>
      </c>
      <c r="F1114" s="6" t="s">
        <v>57</v>
      </c>
      <c r="G1114" s="6" t="s">
        <v>58</v>
      </c>
      <c r="H1114" s="6" t="s">
        <v>22</v>
      </c>
      <c r="I1114" s="8">
        <v>0.5</v>
      </c>
      <c r="J1114" s="9">
        <v>4000</v>
      </c>
      <c r="K1114" s="10">
        <f t="shared" si="365"/>
        <v>2000</v>
      </c>
      <c r="L1114" s="10">
        <f t="shared" si="366"/>
        <v>799.99999999999989</v>
      </c>
      <c r="M1114" s="11">
        <v>0.39999999999999997</v>
      </c>
      <c r="O1114" s="15"/>
      <c r="P1114" s="16"/>
      <c r="Q1114" s="1"/>
      <c r="R1114" s="12"/>
    </row>
    <row r="1115" spans="2:18" x14ac:dyDescent="0.3">
      <c r="B1115" s="6" t="s">
        <v>24</v>
      </c>
      <c r="C1115" s="6">
        <v>1197831</v>
      </c>
      <c r="D1115" s="7">
        <v>44318</v>
      </c>
      <c r="E1115" s="6" t="s">
        <v>25</v>
      </c>
      <c r="F1115" s="6" t="s">
        <v>57</v>
      </c>
      <c r="G1115" s="6" t="s">
        <v>58</v>
      </c>
      <c r="H1115" s="6" t="s">
        <v>23</v>
      </c>
      <c r="I1115" s="8">
        <v>0.45</v>
      </c>
      <c r="J1115" s="9">
        <v>7500</v>
      </c>
      <c r="K1115" s="10">
        <f t="shared" si="365"/>
        <v>3375</v>
      </c>
      <c r="L1115" s="10">
        <f t="shared" si="366"/>
        <v>2025.0000000000002</v>
      </c>
      <c r="M1115" s="11">
        <v>0.60000000000000009</v>
      </c>
      <c r="O1115" s="15"/>
      <c r="P1115" s="16"/>
      <c r="Q1115" s="1"/>
      <c r="R1115" s="12"/>
    </row>
    <row r="1116" spans="2:18" x14ac:dyDescent="0.3">
      <c r="B1116" s="6" t="s">
        <v>24</v>
      </c>
      <c r="C1116" s="6">
        <v>1197831</v>
      </c>
      <c r="D1116" s="7">
        <v>44348</v>
      </c>
      <c r="E1116" s="6" t="s">
        <v>25</v>
      </c>
      <c r="F1116" s="6" t="s">
        <v>57</v>
      </c>
      <c r="G1116" s="6" t="s">
        <v>58</v>
      </c>
      <c r="H1116" s="6" t="s">
        <v>18</v>
      </c>
      <c r="I1116" s="8">
        <v>0.45</v>
      </c>
      <c r="J1116" s="9">
        <v>7500</v>
      </c>
      <c r="K1116" s="10">
        <f>I1116*J1116</f>
        <v>3375</v>
      </c>
      <c r="L1116" s="10">
        <f>K1116*M1116</f>
        <v>1518.7499999999998</v>
      </c>
      <c r="M1116" s="11">
        <v>0.44999999999999996</v>
      </c>
      <c r="O1116" s="15"/>
      <c r="P1116" s="16"/>
      <c r="Q1116" s="1"/>
      <c r="R1116" s="12"/>
    </row>
    <row r="1117" spans="2:18" x14ac:dyDescent="0.3">
      <c r="B1117" s="6" t="s">
        <v>24</v>
      </c>
      <c r="C1117" s="6">
        <v>1197831</v>
      </c>
      <c r="D1117" s="7">
        <v>44348</v>
      </c>
      <c r="E1117" s="6" t="s">
        <v>25</v>
      </c>
      <c r="F1117" s="6" t="s">
        <v>57</v>
      </c>
      <c r="G1117" s="6" t="s">
        <v>58</v>
      </c>
      <c r="H1117" s="6" t="s">
        <v>19</v>
      </c>
      <c r="I1117" s="8">
        <v>0.5</v>
      </c>
      <c r="J1117" s="9">
        <v>7500</v>
      </c>
      <c r="K1117" s="10">
        <f>I1117*J1117</f>
        <v>3750</v>
      </c>
      <c r="L1117" s="10">
        <f>K1117*M1117</f>
        <v>1687.4999999999998</v>
      </c>
      <c r="M1117" s="11">
        <v>0.44999999999999996</v>
      </c>
      <c r="O1117" s="15"/>
      <c r="P1117" s="16"/>
      <c r="Q1117" s="1"/>
      <c r="R1117" s="12"/>
    </row>
    <row r="1118" spans="2:18" x14ac:dyDescent="0.3">
      <c r="B1118" s="6" t="s">
        <v>24</v>
      </c>
      <c r="C1118" s="6">
        <v>1197831</v>
      </c>
      <c r="D1118" s="7">
        <v>44348</v>
      </c>
      <c r="E1118" s="6" t="s">
        <v>25</v>
      </c>
      <c r="F1118" s="6" t="s">
        <v>57</v>
      </c>
      <c r="G1118" s="6" t="s">
        <v>58</v>
      </c>
      <c r="H1118" s="6" t="s">
        <v>20</v>
      </c>
      <c r="I1118" s="8">
        <v>0.45</v>
      </c>
      <c r="J1118" s="9">
        <v>6500</v>
      </c>
      <c r="K1118" s="10">
        <f t="shared" ref="K1118:K1121" si="367">I1118*J1118</f>
        <v>2925</v>
      </c>
      <c r="L1118" s="10">
        <f t="shared" ref="L1118:L1121" si="368">K1118*M1118</f>
        <v>1316.2499999999998</v>
      </c>
      <c r="M1118" s="11">
        <v>0.44999999999999996</v>
      </c>
      <c r="O1118" s="15"/>
      <c r="P1118" s="16"/>
      <c r="Q1118" s="1"/>
      <c r="R1118" s="12"/>
    </row>
    <row r="1119" spans="2:18" x14ac:dyDescent="0.3">
      <c r="B1119" s="6" t="s">
        <v>24</v>
      </c>
      <c r="C1119" s="6">
        <v>1197831</v>
      </c>
      <c r="D1119" s="7">
        <v>44348</v>
      </c>
      <c r="E1119" s="6" t="s">
        <v>25</v>
      </c>
      <c r="F1119" s="6" t="s">
        <v>57</v>
      </c>
      <c r="G1119" s="6" t="s">
        <v>58</v>
      </c>
      <c r="H1119" s="6" t="s">
        <v>21</v>
      </c>
      <c r="I1119" s="8">
        <v>0.45</v>
      </c>
      <c r="J1119" s="9">
        <v>6000</v>
      </c>
      <c r="K1119" s="10">
        <f t="shared" si="367"/>
        <v>2700</v>
      </c>
      <c r="L1119" s="10">
        <f t="shared" si="368"/>
        <v>1485.0000000000002</v>
      </c>
      <c r="M1119" s="11">
        <v>0.55000000000000004</v>
      </c>
      <c r="O1119" s="15"/>
      <c r="P1119" s="16"/>
      <c r="Q1119" s="1"/>
      <c r="R1119" s="12"/>
    </row>
    <row r="1120" spans="2:18" x14ac:dyDescent="0.3">
      <c r="B1120" s="6" t="s">
        <v>24</v>
      </c>
      <c r="C1120" s="6">
        <v>1197831</v>
      </c>
      <c r="D1120" s="7">
        <v>44348</v>
      </c>
      <c r="E1120" s="6" t="s">
        <v>25</v>
      </c>
      <c r="F1120" s="6" t="s">
        <v>57</v>
      </c>
      <c r="G1120" s="6" t="s">
        <v>58</v>
      </c>
      <c r="H1120" s="6" t="s">
        <v>22</v>
      </c>
      <c r="I1120" s="8">
        <v>0.5</v>
      </c>
      <c r="J1120" s="9">
        <v>5000</v>
      </c>
      <c r="K1120" s="10">
        <f t="shared" si="367"/>
        <v>2500</v>
      </c>
      <c r="L1120" s="10">
        <f t="shared" si="368"/>
        <v>999.99999999999989</v>
      </c>
      <c r="M1120" s="11">
        <v>0.39999999999999997</v>
      </c>
      <c r="O1120" s="15"/>
      <c r="P1120" s="16"/>
      <c r="Q1120" s="1"/>
      <c r="R1120" s="12"/>
    </row>
    <row r="1121" spans="2:18" x14ac:dyDescent="0.3">
      <c r="B1121" s="6" t="s">
        <v>24</v>
      </c>
      <c r="C1121" s="6">
        <v>1197831</v>
      </c>
      <c r="D1121" s="7">
        <v>44348</v>
      </c>
      <c r="E1121" s="6" t="s">
        <v>25</v>
      </c>
      <c r="F1121" s="6" t="s">
        <v>57</v>
      </c>
      <c r="G1121" s="6" t="s">
        <v>58</v>
      </c>
      <c r="H1121" s="6" t="s">
        <v>23</v>
      </c>
      <c r="I1121" s="8">
        <v>0.55000000000000004</v>
      </c>
      <c r="J1121" s="9">
        <v>8750</v>
      </c>
      <c r="K1121" s="10">
        <f t="shared" si="367"/>
        <v>4812.5</v>
      </c>
      <c r="L1121" s="10">
        <f t="shared" si="368"/>
        <v>2887.5000000000005</v>
      </c>
      <c r="M1121" s="11">
        <v>0.60000000000000009</v>
      </c>
      <c r="O1121" s="15"/>
      <c r="P1121" s="16"/>
      <c r="Q1121" s="1"/>
      <c r="R1121" s="12"/>
    </row>
    <row r="1122" spans="2:18" x14ac:dyDescent="0.3">
      <c r="B1122" s="6" t="s">
        <v>24</v>
      </c>
      <c r="C1122" s="6">
        <v>1197831</v>
      </c>
      <c r="D1122" s="7">
        <v>44380</v>
      </c>
      <c r="E1122" s="6" t="s">
        <v>25</v>
      </c>
      <c r="F1122" s="6" t="s">
        <v>57</v>
      </c>
      <c r="G1122" s="6" t="s">
        <v>58</v>
      </c>
      <c r="H1122" s="6" t="s">
        <v>18</v>
      </c>
      <c r="I1122" s="8">
        <v>0.45</v>
      </c>
      <c r="J1122" s="9">
        <v>8250</v>
      </c>
      <c r="K1122" s="10">
        <f>I1122*J1122</f>
        <v>3712.5</v>
      </c>
      <c r="L1122" s="10">
        <f>K1122*M1122</f>
        <v>1856.2499999999998</v>
      </c>
      <c r="M1122" s="11">
        <v>0.49999999999999994</v>
      </c>
      <c r="O1122" s="15"/>
      <c r="P1122" s="16"/>
      <c r="Q1122" s="1"/>
      <c r="R1122" s="12"/>
    </row>
    <row r="1123" spans="2:18" x14ac:dyDescent="0.3">
      <c r="B1123" s="6" t="s">
        <v>24</v>
      </c>
      <c r="C1123" s="6">
        <v>1197831</v>
      </c>
      <c r="D1123" s="7">
        <v>44380</v>
      </c>
      <c r="E1123" s="6" t="s">
        <v>25</v>
      </c>
      <c r="F1123" s="6" t="s">
        <v>57</v>
      </c>
      <c r="G1123" s="6" t="s">
        <v>58</v>
      </c>
      <c r="H1123" s="6" t="s">
        <v>19</v>
      </c>
      <c r="I1123" s="8">
        <v>0.5</v>
      </c>
      <c r="J1123" s="9">
        <v>8250</v>
      </c>
      <c r="K1123" s="10">
        <f>I1123*J1123</f>
        <v>4125</v>
      </c>
      <c r="L1123" s="10">
        <f>K1123*M1123</f>
        <v>2062.4999999999995</v>
      </c>
      <c r="M1123" s="11">
        <v>0.49999999999999994</v>
      </c>
      <c r="O1123" s="15"/>
      <c r="P1123" s="16"/>
      <c r="Q1123" s="1"/>
      <c r="R1123" s="12"/>
    </row>
    <row r="1124" spans="2:18" x14ac:dyDescent="0.3">
      <c r="B1124" s="6" t="s">
        <v>24</v>
      </c>
      <c r="C1124" s="6">
        <v>1197831</v>
      </c>
      <c r="D1124" s="7">
        <v>44380</v>
      </c>
      <c r="E1124" s="6" t="s">
        <v>25</v>
      </c>
      <c r="F1124" s="6" t="s">
        <v>57</v>
      </c>
      <c r="G1124" s="6" t="s">
        <v>58</v>
      </c>
      <c r="H1124" s="6" t="s">
        <v>20</v>
      </c>
      <c r="I1124" s="8">
        <v>0.45</v>
      </c>
      <c r="J1124" s="9">
        <v>9750</v>
      </c>
      <c r="K1124" s="10">
        <f t="shared" ref="K1124:K1127" si="369">I1124*J1124</f>
        <v>4387.5</v>
      </c>
      <c r="L1124" s="10">
        <f t="shared" ref="L1124:L1127" si="370">K1124*M1124</f>
        <v>2193.7499999999995</v>
      </c>
      <c r="M1124" s="11">
        <v>0.49999999999999994</v>
      </c>
      <c r="O1124" s="15"/>
      <c r="P1124" s="16"/>
      <c r="Q1124" s="1"/>
      <c r="R1124" s="12"/>
    </row>
    <row r="1125" spans="2:18" x14ac:dyDescent="0.3">
      <c r="B1125" s="6" t="s">
        <v>24</v>
      </c>
      <c r="C1125" s="6">
        <v>1197831</v>
      </c>
      <c r="D1125" s="7">
        <v>44380</v>
      </c>
      <c r="E1125" s="6" t="s">
        <v>25</v>
      </c>
      <c r="F1125" s="6" t="s">
        <v>57</v>
      </c>
      <c r="G1125" s="6" t="s">
        <v>58</v>
      </c>
      <c r="H1125" s="6" t="s">
        <v>21</v>
      </c>
      <c r="I1125" s="8">
        <v>0.45</v>
      </c>
      <c r="J1125" s="9">
        <v>5750</v>
      </c>
      <c r="K1125" s="10">
        <f t="shared" si="369"/>
        <v>2587.5</v>
      </c>
      <c r="L1125" s="10">
        <f t="shared" si="370"/>
        <v>1552.5000000000002</v>
      </c>
      <c r="M1125" s="11">
        <v>0.60000000000000009</v>
      </c>
      <c r="O1125" s="15"/>
      <c r="P1125" s="16"/>
      <c r="Q1125" s="1"/>
      <c r="R1125" s="12"/>
    </row>
    <row r="1126" spans="2:18" x14ac:dyDescent="0.3">
      <c r="B1126" s="6" t="s">
        <v>24</v>
      </c>
      <c r="C1126" s="6">
        <v>1197831</v>
      </c>
      <c r="D1126" s="7">
        <v>44380</v>
      </c>
      <c r="E1126" s="6" t="s">
        <v>25</v>
      </c>
      <c r="F1126" s="6" t="s">
        <v>57</v>
      </c>
      <c r="G1126" s="6" t="s">
        <v>58</v>
      </c>
      <c r="H1126" s="6" t="s">
        <v>22</v>
      </c>
      <c r="I1126" s="8">
        <v>0.5</v>
      </c>
      <c r="J1126" s="9">
        <v>5250</v>
      </c>
      <c r="K1126" s="10">
        <f t="shared" si="369"/>
        <v>2625</v>
      </c>
      <c r="L1126" s="10">
        <f t="shared" si="370"/>
        <v>1181.2499999999998</v>
      </c>
      <c r="M1126" s="11">
        <v>0.44999999999999996</v>
      </c>
      <c r="O1126" s="15"/>
      <c r="P1126" s="16"/>
      <c r="Q1126" s="1"/>
      <c r="R1126" s="12"/>
    </row>
    <row r="1127" spans="2:18" x14ac:dyDescent="0.3">
      <c r="B1127" s="6" t="s">
        <v>24</v>
      </c>
      <c r="C1127" s="6">
        <v>1197831</v>
      </c>
      <c r="D1127" s="7">
        <v>44380</v>
      </c>
      <c r="E1127" s="6" t="s">
        <v>25</v>
      </c>
      <c r="F1127" s="6" t="s">
        <v>57</v>
      </c>
      <c r="G1127" s="6" t="s">
        <v>58</v>
      </c>
      <c r="H1127" s="6" t="s">
        <v>23</v>
      </c>
      <c r="I1127" s="8">
        <v>0.6</v>
      </c>
      <c r="J1127" s="9">
        <v>8000</v>
      </c>
      <c r="K1127" s="10">
        <f t="shared" si="369"/>
        <v>4800</v>
      </c>
      <c r="L1127" s="10">
        <f t="shared" si="370"/>
        <v>3120.0000000000005</v>
      </c>
      <c r="M1127" s="11">
        <v>0.65000000000000013</v>
      </c>
      <c r="O1127" s="15"/>
      <c r="P1127" s="16"/>
      <c r="Q1127" s="1"/>
      <c r="R1127" s="12"/>
    </row>
    <row r="1128" spans="2:18" x14ac:dyDescent="0.3">
      <c r="B1128" s="6" t="s">
        <v>24</v>
      </c>
      <c r="C1128" s="6">
        <v>1197831</v>
      </c>
      <c r="D1128" s="7">
        <v>44413</v>
      </c>
      <c r="E1128" s="6" t="s">
        <v>25</v>
      </c>
      <c r="F1128" s="6" t="s">
        <v>57</v>
      </c>
      <c r="G1128" s="6" t="s">
        <v>58</v>
      </c>
      <c r="H1128" s="6" t="s">
        <v>18</v>
      </c>
      <c r="I1128" s="8">
        <v>0.4</v>
      </c>
      <c r="J1128" s="9">
        <v>7500</v>
      </c>
      <c r="K1128" s="10">
        <f>I1128*J1128</f>
        <v>3000</v>
      </c>
      <c r="L1128" s="10">
        <f>K1128*M1128</f>
        <v>1499.9999999999998</v>
      </c>
      <c r="M1128" s="11">
        <v>0.49999999999999994</v>
      </c>
      <c r="O1128" s="15"/>
      <c r="P1128" s="16"/>
      <c r="Q1128" s="1"/>
      <c r="R1128" s="12"/>
    </row>
    <row r="1129" spans="2:18" x14ac:dyDescent="0.3">
      <c r="B1129" s="6" t="s">
        <v>24</v>
      </c>
      <c r="C1129" s="6">
        <v>1197831</v>
      </c>
      <c r="D1129" s="7">
        <v>44413</v>
      </c>
      <c r="E1129" s="6" t="s">
        <v>25</v>
      </c>
      <c r="F1129" s="6" t="s">
        <v>57</v>
      </c>
      <c r="G1129" s="6" t="s">
        <v>58</v>
      </c>
      <c r="H1129" s="6" t="s">
        <v>19</v>
      </c>
      <c r="I1129" s="8">
        <v>0.55000000000000004</v>
      </c>
      <c r="J1129" s="9">
        <v>7500</v>
      </c>
      <c r="K1129" s="10">
        <f>I1129*J1129</f>
        <v>4125</v>
      </c>
      <c r="L1129" s="10">
        <f>K1129*M1129</f>
        <v>2062.4999999999995</v>
      </c>
      <c r="M1129" s="11">
        <v>0.49999999999999994</v>
      </c>
      <c r="O1129" s="15"/>
      <c r="P1129" s="16"/>
      <c r="Q1129" s="1"/>
      <c r="R1129" s="12"/>
    </row>
    <row r="1130" spans="2:18" x14ac:dyDescent="0.3">
      <c r="B1130" s="6" t="s">
        <v>24</v>
      </c>
      <c r="C1130" s="6">
        <v>1197831</v>
      </c>
      <c r="D1130" s="7">
        <v>44413</v>
      </c>
      <c r="E1130" s="6" t="s">
        <v>25</v>
      </c>
      <c r="F1130" s="6" t="s">
        <v>57</v>
      </c>
      <c r="G1130" s="6" t="s">
        <v>58</v>
      </c>
      <c r="H1130" s="6" t="s">
        <v>20</v>
      </c>
      <c r="I1130" s="8">
        <v>0.55000000000000004</v>
      </c>
      <c r="J1130" s="9">
        <v>9250</v>
      </c>
      <c r="K1130" s="10">
        <f t="shared" ref="K1130:K1133" si="371">I1130*J1130</f>
        <v>5087.5</v>
      </c>
      <c r="L1130" s="10">
        <f t="shared" ref="L1130:L1133" si="372">K1130*M1130</f>
        <v>2543.7499999999995</v>
      </c>
      <c r="M1130" s="11">
        <v>0.49999999999999994</v>
      </c>
      <c r="O1130" s="15"/>
      <c r="P1130" s="16"/>
      <c r="Q1130" s="1"/>
      <c r="R1130" s="12"/>
    </row>
    <row r="1131" spans="2:18" x14ac:dyDescent="0.3">
      <c r="B1131" s="6" t="s">
        <v>24</v>
      </c>
      <c r="C1131" s="6">
        <v>1197831</v>
      </c>
      <c r="D1131" s="7">
        <v>44413</v>
      </c>
      <c r="E1131" s="6" t="s">
        <v>25</v>
      </c>
      <c r="F1131" s="6" t="s">
        <v>57</v>
      </c>
      <c r="G1131" s="6" t="s">
        <v>58</v>
      </c>
      <c r="H1131" s="6" t="s">
        <v>21</v>
      </c>
      <c r="I1131" s="8">
        <v>0.5</v>
      </c>
      <c r="J1131" s="9">
        <v>4250</v>
      </c>
      <c r="K1131" s="10">
        <f t="shared" si="371"/>
        <v>2125</v>
      </c>
      <c r="L1131" s="10">
        <f t="shared" si="372"/>
        <v>1275.0000000000002</v>
      </c>
      <c r="M1131" s="11">
        <v>0.60000000000000009</v>
      </c>
      <c r="O1131" s="15"/>
      <c r="P1131" s="16"/>
      <c r="Q1131" s="1"/>
      <c r="R1131" s="12"/>
    </row>
    <row r="1132" spans="2:18" x14ac:dyDescent="0.3">
      <c r="B1132" s="6" t="s">
        <v>24</v>
      </c>
      <c r="C1132" s="6">
        <v>1197831</v>
      </c>
      <c r="D1132" s="7">
        <v>44413</v>
      </c>
      <c r="E1132" s="6" t="s">
        <v>25</v>
      </c>
      <c r="F1132" s="6" t="s">
        <v>57</v>
      </c>
      <c r="G1132" s="6" t="s">
        <v>58</v>
      </c>
      <c r="H1132" s="6" t="s">
        <v>22</v>
      </c>
      <c r="I1132" s="8">
        <v>0.55000000000000004</v>
      </c>
      <c r="J1132" s="9">
        <v>4250</v>
      </c>
      <c r="K1132" s="10">
        <f t="shared" si="371"/>
        <v>2337.5</v>
      </c>
      <c r="L1132" s="10">
        <f t="shared" si="372"/>
        <v>1051.875</v>
      </c>
      <c r="M1132" s="11">
        <v>0.44999999999999996</v>
      </c>
      <c r="O1132" s="15"/>
      <c r="P1132" s="16"/>
      <c r="Q1132" s="1"/>
      <c r="R1132" s="12"/>
    </row>
    <row r="1133" spans="2:18" x14ac:dyDescent="0.3">
      <c r="B1133" s="6" t="s">
        <v>24</v>
      </c>
      <c r="C1133" s="6">
        <v>1197831</v>
      </c>
      <c r="D1133" s="7">
        <v>44413</v>
      </c>
      <c r="E1133" s="6" t="s">
        <v>25</v>
      </c>
      <c r="F1133" s="6" t="s">
        <v>57</v>
      </c>
      <c r="G1133" s="6" t="s">
        <v>58</v>
      </c>
      <c r="H1133" s="6" t="s">
        <v>23</v>
      </c>
      <c r="I1133" s="8">
        <v>0.6</v>
      </c>
      <c r="J1133" s="9">
        <v>6750</v>
      </c>
      <c r="K1133" s="10">
        <f t="shared" si="371"/>
        <v>4050</v>
      </c>
      <c r="L1133" s="10">
        <f t="shared" si="372"/>
        <v>2632.5000000000005</v>
      </c>
      <c r="M1133" s="11">
        <v>0.65000000000000013</v>
      </c>
      <c r="O1133" s="15"/>
      <c r="P1133" s="16"/>
      <c r="Q1133" s="1"/>
      <c r="R1133" s="12"/>
    </row>
    <row r="1134" spans="2:18" x14ac:dyDescent="0.3">
      <c r="B1134" s="6" t="s">
        <v>24</v>
      </c>
      <c r="C1134" s="6">
        <v>1197831</v>
      </c>
      <c r="D1134" s="7">
        <v>44441</v>
      </c>
      <c r="E1134" s="6" t="s">
        <v>25</v>
      </c>
      <c r="F1134" s="6" t="s">
        <v>57</v>
      </c>
      <c r="G1134" s="6" t="s">
        <v>58</v>
      </c>
      <c r="H1134" s="6" t="s">
        <v>18</v>
      </c>
      <c r="I1134" s="8">
        <v>0.55000000000000004</v>
      </c>
      <c r="J1134" s="9">
        <v>6250</v>
      </c>
      <c r="K1134" s="10">
        <f>I1134*J1134</f>
        <v>3437.5000000000005</v>
      </c>
      <c r="L1134" s="10">
        <f>K1134*M1134</f>
        <v>1718.75</v>
      </c>
      <c r="M1134" s="11">
        <v>0.49999999999999994</v>
      </c>
      <c r="O1134" s="15"/>
      <c r="P1134" s="16"/>
      <c r="Q1134" s="1"/>
      <c r="R1134" s="12"/>
    </row>
    <row r="1135" spans="2:18" x14ac:dyDescent="0.3">
      <c r="B1135" s="6" t="s">
        <v>24</v>
      </c>
      <c r="C1135" s="6">
        <v>1197831</v>
      </c>
      <c r="D1135" s="7">
        <v>44441</v>
      </c>
      <c r="E1135" s="6" t="s">
        <v>25</v>
      </c>
      <c r="F1135" s="6" t="s">
        <v>57</v>
      </c>
      <c r="G1135" s="6" t="s">
        <v>58</v>
      </c>
      <c r="H1135" s="6" t="s">
        <v>19</v>
      </c>
      <c r="I1135" s="8">
        <v>0.55000000000000004</v>
      </c>
      <c r="J1135" s="9">
        <v>5750</v>
      </c>
      <c r="K1135" s="10">
        <f>I1135*J1135</f>
        <v>3162.5000000000005</v>
      </c>
      <c r="L1135" s="10">
        <f>K1135*M1135</f>
        <v>1581.25</v>
      </c>
      <c r="M1135" s="11">
        <v>0.49999999999999994</v>
      </c>
      <c r="O1135" s="15"/>
      <c r="P1135" s="16"/>
      <c r="Q1135" s="1"/>
      <c r="R1135" s="12"/>
    </row>
    <row r="1136" spans="2:18" x14ac:dyDescent="0.3">
      <c r="B1136" s="6" t="s">
        <v>24</v>
      </c>
      <c r="C1136" s="6">
        <v>1197831</v>
      </c>
      <c r="D1136" s="7">
        <v>44441</v>
      </c>
      <c r="E1136" s="6" t="s">
        <v>25</v>
      </c>
      <c r="F1136" s="6" t="s">
        <v>57</v>
      </c>
      <c r="G1136" s="6" t="s">
        <v>58</v>
      </c>
      <c r="H1136" s="6" t="s">
        <v>20</v>
      </c>
      <c r="I1136" s="8">
        <v>0.6</v>
      </c>
      <c r="J1136" s="9">
        <v>6250</v>
      </c>
      <c r="K1136" s="10">
        <f t="shared" ref="K1136:K1139" si="373">I1136*J1136</f>
        <v>3750</v>
      </c>
      <c r="L1136" s="10">
        <f t="shared" ref="L1136:L1139" si="374">K1136*M1136</f>
        <v>1874.9999999999998</v>
      </c>
      <c r="M1136" s="11">
        <v>0.49999999999999994</v>
      </c>
      <c r="O1136" s="15"/>
      <c r="P1136" s="16"/>
      <c r="Q1136" s="1"/>
      <c r="R1136" s="12"/>
    </row>
    <row r="1137" spans="2:18" x14ac:dyDescent="0.3">
      <c r="B1137" s="6" t="s">
        <v>24</v>
      </c>
      <c r="C1137" s="6">
        <v>1197831</v>
      </c>
      <c r="D1137" s="7">
        <v>44441</v>
      </c>
      <c r="E1137" s="6" t="s">
        <v>25</v>
      </c>
      <c r="F1137" s="6" t="s">
        <v>57</v>
      </c>
      <c r="G1137" s="6" t="s">
        <v>58</v>
      </c>
      <c r="H1137" s="6" t="s">
        <v>21</v>
      </c>
      <c r="I1137" s="8">
        <v>0.6</v>
      </c>
      <c r="J1137" s="9">
        <v>3500</v>
      </c>
      <c r="K1137" s="10">
        <f t="shared" si="373"/>
        <v>2100</v>
      </c>
      <c r="L1137" s="10">
        <f t="shared" si="374"/>
        <v>1260.0000000000002</v>
      </c>
      <c r="M1137" s="11">
        <v>0.60000000000000009</v>
      </c>
      <c r="O1137" s="15"/>
      <c r="P1137" s="16"/>
      <c r="Q1137" s="1"/>
      <c r="R1137" s="12"/>
    </row>
    <row r="1138" spans="2:18" x14ac:dyDescent="0.3">
      <c r="B1138" s="6" t="s">
        <v>24</v>
      </c>
      <c r="C1138" s="6">
        <v>1197831</v>
      </c>
      <c r="D1138" s="7">
        <v>44441</v>
      </c>
      <c r="E1138" s="6" t="s">
        <v>25</v>
      </c>
      <c r="F1138" s="6" t="s">
        <v>57</v>
      </c>
      <c r="G1138" s="6" t="s">
        <v>58</v>
      </c>
      <c r="H1138" s="6" t="s">
        <v>22</v>
      </c>
      <c r="I1138" s="8">
        <v>0.45</v>
      </c>
      <c r="J1138" s="9">
        <v>3500</v>
      </c>
      <c r="K1138" s="10">
        <f t="shared" si="373"/>
        <v>1575</v>
      </c>
      <c r="L1138" s="10">
        <f t="shared" si="374"/>
        <v>708.74999999999989</v>
      </c>
      <c r="M1138" s="11">
        <v>0.44999999999999996</v>
      </c>
      <c r="O1138" s="15"/>
      <c r="P1138" s="16"/>
      <c r="Q1138" s="1"/>
      <c r="R1138" s="12"/>
    </row>
    <row r="1139" spans="2:18" x14ac:dyDescent="0.3">
      <c r="B1139" s="6" t="s">
        <v>24</v>
      </c>
      <c r="C1139" s="6">
        <v>1197831</v>
      </c>
      <c r="D1139" s="7">
        <v>44441</v>
      </c>
      <c r="E1139" s="6" t="s">
        <v>25</v>
      </c>
      <c r="F1139" s="6" t="s">
        <v>57</v>
      </c>
      <c r="G1139" s="6" t="s">
        <v>58</v>
      </c>
      <c r="H1139" s="6" t="s">
        <v>23</v>
      </c>
      <c r="I1139" s="8">
        <v>0.4</v>
      </c>
      <c r="J1139" s="9">
        <v>5750</v>
      </c>
      <c r="K1139" s="10">
        <f t="shared" si="373"/>
        <v>2300</v>
      </c>
      <c r="L1139" s="10">
        <f t="shared" si="374"/>
        <v>1495.0000000000002</v>
      </c>
      <c r="M1139" s="11">
        <v>0.65000000000000013</v>
      </c>
      <c r="O1139" s="15"/>
      <c r="P1139" s="16"/>
      <c r="Q1139" s="1"/>
      <c r="R1139" s="12"/>
    </row>
    <row r="1140" spans="2:18" x14ac:dyDescent="0.3">
      <c r="B1140" s="6" t="s">
        <v>24</v>
      </c>
      <c r="C1140" s="6">
        <v>1197831</v>
      </c>
      <c r="D1140" s="7">
        <v>44470</v>
      </c>
      <c r="E1140" s="6" t="s">
        <v>25</v>
      </c>
      <c r="F1140" s="6" t="s">
        <v>57</v>
      </c>
      <c r="G1140" s="6" t="s">
        <v>58</v>
      </c>
      <c r="H1140" s="6" t="s">
        <v>18</v>
      </c>
      <c r="I1140" s="8">
        <v>0.30000000000000004</v>
      </c>
      <c r="J1140" s="9">
        <v>5250</v>
      </c>
      <c r="K1140" s="10">
        <f>I1140*J1140</f>
        <v>1575.0000000000002</v>
      </c>
      <c r="L1140" s="10">
        <f>K1140*M1140</f>
        <v>787.5</v>
      </c>
      <c r="M1140" s="11">
        <v>0.49999999999999994</v>
      </c>
      <c r="O1140" s="15"/>
      <c r="P1140" s="16"/>
      <c r="Q1140" s="1"/>
      <c r="R1140" s="12"/>
    </row>
    <row r="1141" spans="2:18" x14ac:dyDescent="0.3">
      <c r="B1141" s="6" t="s">
        <v>24</v>
      </c>
      <c r="C1141" s="6">
        <v>1197831</v>
      </c>
      <c r="D1141" s="7">
        <v>44470</v>
      </c>
      <c r="E1141" s="6" t="s">
        <v>25</v>
      </c>
      <c r="F1141" s="6" t="s">
        <v>57</v>
      </c>
      <c r="G1141" s="6" t="s">
        <v>58</v>
      </c>
      <c r="H1141" s="6" t="s">
        <v>19</v>
      </c>
      <c r="I1141" s="8">
        <v>0.30000000000000004</v>
      </c>
      <c r="J1141" s="9">
        <v>5250</v>
      </c>
      <c r="K1141" s="10">
        <f>I1141*J1141</f>
        <v>1575.0000000000002</v>
      </c>
      <c r="L1141" s="10">
        <f>K1141*M1141</f>
        <v>787.5</v>
      </c>
      <c r="M1141" s="11">
        <v>0.49999999999999994</v>
      </c>
      <c r="O1141" s="15"/>
      <c r="P1141" s="16"/>
      <c r="Q1141" s="1"/>
      <c r="R1141" s="12"/>
    </row>
    <row r="1142" spans="2:18" x14ac:dyDescent="0.3">
      <c r="B1142" s="6" t="s">
        <v>24</v>
      </c>
      <c r="C1142" s="6">
        <v>1197831</v>
      </c>
      <c r="D1142" s="7">
        <v>44470</v>
      </c>
      <c r="E1142" s="6" t="s">
        <v>25</v>
      </c>
      <c r="F1142" s="6" t="s">
        <v>57</v>
      </c>
      <c r="G1142" s="6" t="s">
        <v>58</v>
      </c>
      <c r="H1142" s="6" t="s">
        <v>20</v>
      </c>
      <c r="I1142" s="8">
        <v>0.35000000000000003</v>
      </c>
      <c r="J1142" s="9">
        <v>4750</v>
      </c>
      <c r="K1142" s="10">
        <f t="shared" ref="K1142:K1145" si="375">I1142*J1142</f>
        <v>1662.5000000000002</v>
      </c>
      <c r="L1142" s="10">
        <f t="shared" ref="L1142:L1145" si="376">K1142*M1142</f>
        <v>831.25</v>
      </c>
      <c r="M1142" s="11">
        <v>0.49999999999999994</v>
      </c>
      <c r="O1142" s="15"/>
      <c r="P1142" s="16"/>
      <c r="Q1142" s="1"/>
      <c r="R1142" s="12"/>
    </row>
    <row r="1143" spans="2:18" x14ac:dyDescent="0.3">
      <c r="B1143" s="6" t="s">
        <v>24</v>
      </c>
      <c r="C1143" s="6">
        <v>1197831</v>
      </c>
      <c r="D1143" s="7">
        <v>44470</v>
      </c>
      <c r="E1143" s="6" t="s">
        <v>25</v>
      </c>
      <c r="F1143" s="6" t="s">
        <v>57</v>
      </c>
      <c r="G1143" s="6" t="s">
        <v>58</v>
      </c>
      <c r="H1143" s="6" t="s">
        <v>21</v>
      </c>
      <c r="I1143" s="8">
        <v>0.35000000000000003</v>
      </c>
      <c r="J1143" s="9">
        <v>3250</v>
      </c>
      <c r="K1143" s="10">
        <f t="shared" si="375"/>
        <v>1137.5</v>
      </c>
      <c r="L1143" s="10">
        <f t="shared" si="376"/>
        <v>682.50000000000011</v>
      </c>
      <c r="M1143" s="11">
        <v>0.60000000000000009</v>
      </c>
      <c r="O1143" s="15"/>
      <c r="P1143" s="16"/>
      <c r="Q1143" s="1"/>
      <c r="R1143" s="12"/>
    </row>
    <row r="1144" spans="2:18" x14ac:dyDescent="0.3">
      <c r="B1144" s="6" t="s">
        <v>24</v>
      </c>
      <c r="C1144" s="6">
        <v>1197831</v>
      </c>
      <c r="D1144" s="7">
        <v>44470</v>
      </c>
      <c r="E1144" s="6" t="s">
        <v>25</v>
      </c>
      <c r="F1144" s="6" t="s">
        <v>57</v>
      </c>
      <c r="G1144" s="6" t="s">
        <v>58</v>
      </c>
      <c r="H1144" s="6" t="s">
        <v>22</v>
      </c>
      <c r="I1144" s="8">
        <v>0.30000000000000004</v>
      </c>
      <c r="J1144" s="9">
        <v>3000</v>
      </c>
      <c r="K1144" s="10">
        <f t="shared" si="375"/>
        <v>900.00000000000011</v>
      </c>
      <c r="L1144" s="10">
        <f t="shared" si="376"/>
        <v>405</v>
      </c>
      <c r="M1144" s="11">
        <v>0.44999999999999996</v>
      </c>
      <c r="O1144" s="15"/>
      <c r="P1144" s="16"/>
      <c r="Q1144" s="1"/>
      <c r="R1144" s="12"/>
    </row>
    <row r="1145" spans="2:18" x14ac:dyDescent="0.3">
      <c r="B1145" s="6" t="s">
        <v>24</v>
      </c>
      <c r="C1145" s="6">
        <v>1197831</v>
      </c>
      <c r="D1145" s="7">
        <v>44470</v>
      </c>
      <c r="E1145" s="6" t="s">
        <v>25</v>
      </c>
      <c r="F1145" s="6" t="s">
        <v>57</v>
      </c>
      <c r="G1145" s="6" t="s">
        <v>58</v>
      </c>
      <c r="H1145" s="6" t="s">
        <v>23</v>
      </c>
      <c r="I1145" s="8">
        <v>0.4</v>
      </c>
      <c r="J1145" s="9">
        <v>4750</v>
      </c>
      <c r="K1145" s="10">
        <f t="shared" si="375"/>
        <v>1900</v>
      </c>
      <c r="L1145" s="10">
        <f t="shared" si="376"/>
        <v>1235.0000000000002</v>
      </c>
      <c r="M1145" s="11">
        <v>0.65000000000000013</v>
      </c>
      <c r="O1145" s="15"/>
      <c r="P1145" s="16"/>
      <c r="Q1145" s="1"/>
      <c r="R1145" s="12"/>
    </row>
    <row r="1146" spans="2:18" x14ac:dyDescent="0.3">
      <c r="B1146" s="6" t="s">
        <v>24</v>
      </c>
      <c r="C1146" s="6">
        <v>1197831</v>
      </c>
      <c r="D1146" s="7">
        <v>44502</v>
      </c>
      <c r="E1146" s="6" t="s">
        <v>25</v>
      </c>
      <c r="F1146" s="6" t="s">
        <v>57</v>
      </c>
      <c r="G1146" s="6" t="s">
        <v>58</v>
      </c>
      <c r="H1146" s="6" t="s">
        <v>18</v>
      </c>
      <c r="I1146" s="8">
        <v>0.20000000000000004</v>
      </c>
      <c r="J1146" s="9">
        <v>6250</v>
      </c>
      <c r="K1146" s="10">
        <f>I1146*J1146</f>
        <v>1250.0000000000002</v>
      </c>
      <c r="L1146" s="10">
        <f>K1146*M1146</f>
        <v>625</v>
      </c>
      <c r="M1146" s="11">
        <v>0.49999999999999994</v>
      </c>
      <c r="O1146" s="15"/>
      <c r="P1146" s="16"/>
      <c r="Q1146" s="1"/>
      <c r="R1146" s="12"/>
    </row>
    <row r="1147" spans="2:18" x14ac:dyDescent="0.3">
      <c r="B1147" s="6" t="s">
        <v>24</v>
      </c>
      <c r="C1147" s="6">
        <v>1197831</v>
      </c>
      <c r="D1147" s="7">
        <v>44502</v>
      </c>
      <c r="E1147" s="6" t="s">
        <v>25</v>
      </c>
      <c r="F1147" s="6" t="s">
        <v>57</v>
      </c>
      <c r="G1147" s="6" t="s">
        <v>58</v>
      </c>
      <c r="H1147" s="6" t="s">
        <v>19</v>
      </c>
      <c r="I1147" s="8">
        <v>0.20000000000000004</v>
      </c>
      <c r="J1147" s="9">
        <v>6250</v>
      </c>
      <c r="K1147" s="10">
        <f>I1147*J1147</f>
        <v>1250.0000000000002</v>
      </c>
      <c r="L1147" s="10">
        <f>K1147*M1147</f>
        <v>625</v>
      </c>
      <c r="M1147" s="11">
        <v>0.49999999999999994</v>
      </c>
      <c r="O1147" s="15"/>
      <c r="P1147" s="16"/>
      <c r="Q1147" s="1"/>
      <c r="R1147" s="12"/>
    </row>
    <row r="1148" spans="2:18" x14ac:dyDescent="0.3">
      <c r="B1148" s="6" t="s">
        <v>24</v>
      </c>
      <c r="C1148" s="6">
        <v>1197831</v>
      </c>
      <c r="D1148" s="7">
        <v>44502</v>
      </c>
      <c r="E1148" s="6" t="s">
        <v>25</v>
      </c>
      <c r="F1148" s="6" t="s">
        <v>57</v>
      </c>
      <c r="G1148" s="6" t="s">
        <v>58</v>
      </c>
      <c r="H1148" s="6" t="s">
        <v>20</v>
      </c>
      <c r="I1148" s="8">
        <v>0.45000000000000007</v>
      </c>
      <c r="J1148" s="9">
        <v>5750</v>
      </c>
      <c r="K1148" s="10">
        <f t="shared" ref="K1148:K1151" si="377">I1148*J1148</f>
        <v>2587.5000000000005</v>
      </c>
      <c r="L1148" s="10">
        <f t="shared" ref="L1148:L1151" si="378">K1148*M1148</f>
        <v>1293.75</v>
      </c>
      <c r="M1148" s="11">
        <v>0.49999999999999994</v>
      </c>
      <c r="O1148" s="15"/>
      <c r="P1148" s="16"/>
      <c r="Q1148" s="1"/>
      <c r="R1148" s="12"/>
    </row>
    <row r="1149" spans="2:18" x14ac:dyDescent="0.3">
      <c r="B1149" s="6" t="s">
        <v>24</v>
      </c>
      <c r="C1149" s="6">
        <v>1197831</v>
      </c>
      <c r="D1149" s="7">
        <v>44502</v>
      </c>
      <c r="E1149" s="6" t="s">
        <v>25</v>
      </c>
      <c r="F1149" s="6" t="s">
        <v>57</v>
      </c>
      <c r="G1149" s="6" t="s">
        <v>58</v>
      </c>
      <c r="H1149" s="6" t="s">
        <v>21</v>
      </c>
      <c r="I1149" s="8">
        <v>0.45000000000000007</v>
      </c>
      <c r="J1149" s="9">
        <v>4500</v>
      </c>
      <c r="K1149" s="10">
        <f t="shared" si="377"/>
        <v>2025.0000000000002</v>
      </c>
      <c r="L1149" s="10">
        <f t="shared" si="378"/>
        <v>1215.0000000000002</v>
      </c>
      <c r="M1149" s="11">
        <v>0.60000000000000009</v>
      </c>
      <c r="O1149" s="15"/>
      <c r="P1149" s="16"/>
      <c r="Q1149" s="1"/>
      <c r="R1149" s="12"/>
    </row>
    <row r="1150" spans="2:18" x14ac:dyDescent="0.3">
      <c r="B1150" s="6" t="s">
        <v>24</v>
      </c>
      <c r="C1150" s="6">
        <v>1197831</v>
      </c>
      <c r="D1150" s="7">
        <v>44502</v>
      </c>
      <c r="E1150" s="6" t="s">
        <v>25</v>
      </c>
      <c r="F1150" s="6" t="s">
        <v>57</v>
      </c>
      <c r="G1150" s="6" t="s">
        <v>58</v>
      </c>
      <c r="H1150" s="6" t="s">
        <v>22</v>
      </c>
      <c r="I1150" s="8">
        <v>0.49999999999999994</v>
      </c>
      <c r="J1150" s="9">
        <v>4250</v>
      </c>
      <c r="K1150" s="10">
        <f t="shared" si="377"/>
        <v>2124.9999999999995</v>
      </c>
      <c r="L1150" s="10">
        <f t="shared" si="378"/>
        <v>956.24999999999966</v>
      </c>
      <c r="M1150" s="11">
        <v>0.44999999999999996</v>
      </c>
      <c r="O1150" s="15"/>
      <c r="P1150" s="16"/>
      <c r="Q1150" s="1"/>
      <c r="R1150" s="12"/>
    </row>
    <row r="1151" spans="2:18" x14ac:dyDescent="0.3">
      <c r="B1151" s="6" t="s">
        <v>24</v>
      </c>
      <c r="C1151" s="6">
        <v>1197831</v>
      </c>
      <c r="D1151" s="7">
        <v>44502</v>
      </c>
      <c r="E1151" s="6" t="s">
        <v>25</v>
      </c>
      <c r="F1151" s="6" t="s">
        <v>57</v>
      </c>
      <c r="G1151" s="6" t="s">
        <v>58</v>
      </c>
      <c r="H1151" s="6" t="s">
        <v>23</v>
      </c>
      <c r="I1151" s="8">
        <v>0.6</v>
      </c>
      <c r="J1151" s="9">
        <v>6250</v>
      </c>
      <c r="K1151" s="10">
        <f t="shared" si="377"/>
        <v>3750</v>
      </c>
      <c r="L1151" s="10">
        <f t="shared" si="378"/>
        <v>2437.5000000000005</v>
      </c>
      <c r="M1151" s="11">
        <v>0.65000000000000013</v>
      </c>
      <c r="O1151" s="15"/>
      <c r="P1151" s="16"/>
      <c r="Q1151" s="1"/>
      <c r="R1151" s="12"/>
    </row>
    <row r="1152" spans="2:18" x14ac:dyDescent="0.3">
      <c r="B1152" s="6" t="s">
        <v>24</v>
      </c>
      <c r="C1152" s="6">
        <v>1197831</v>
      </c>
      <c r="D1152" s="7">
        <v>44531</v>
      </c>
      <c r="E1152" s="6" t="s">
        <v>25</v>
      </c>
      <c r="F1152" s="6" t="s">
        <v>57</v>
      </c>
      <c r="G1152" s="6" t="s">
        <v>58</v>
      </c>
      <c r="H1152" s="6" t="s">
        <v>18</v>
      </c>
      <c r="I1152" s="8">
        <v>0.6</v>
      </c>
      <c r="J1152" s="9">
        <v>7750</v>
      </c>
      <c r="K1152" s="10">
        <f>I1152*J1152</f>
        <v>4650</v>
      </c>
      <c r="L1152" s="10">
        <f>K1152*M1152</f>
        <v>2324.9999999999995</v>
      </c>
      <c r="M1152" s="11">
        <v>0.49999999999999994</v>
      </c>
      <c r="O1152" s="15"/>
      <c r="P1152" s="16"/>
      <c r="Q1152" s="1"/>
      <c r="R1152" s="12"/>
    </row>
    <row r="1153" spans="1:18" x14ac:dyDescent="0.3">
      <c r="B1153" s="6" t="s">
        <v>24</v>
      </c>
      <c r="C1153" s="6">
        <v>1197831</v>
      </c>
      <c r="D1153" s="7">
        <v>44531</v>
      </c>
      <c r="E1153" s="6" t="s">
        <v>25</v>
      </c>
      <c r="F1153" s="6" t="s">
        <v>57</v>
      </c>
      <c r="G1153" s="6" t="s">
        <v>58</v>
      </c>
      <c r="H1153" s="6" t="s">
        <v>19</v>
      </c>
      <c r="I1153" s="8">
        <v>0.6</v>
      </c>
      <c r="J1153" s="9">
        <v>7750</v>
      </c>
      <c r="K1153" s="10">
        <f>I1153*J1153</f>
        <v>4650</v>
      </c>
      <c r="L1153" s="10">
        <f>K1153*M1153</f>
        <v>2324.9999999999995</v>
      </c>
      <c r="M1153" s="11">
        <v>0.49999999999999994</v>
      </c>
      <c r="O1153" s="15"/>
      <c r="P1153" s="16"/>
      <c r="Q1153" s="1"/>
      <c r="R1153" s="12"/>
    </row>
    <row r="1154" spans="1:18" x14ac:dyDescent="0.3">
      <c r="B1154" s="6" t="s">
        <v>24</v>
      </c>
      <c r="C1154" s="6">
        <v>1197831</v>
      </c>
      <c r="D1154" s="7">
        <v>44531</v>
      </c>
      <c r="E1154" s="6" t="s">
        <v>25</v>
      </c>
      <c r="F1154" s="6" t="s">
        <v>57</v>
      </c>
      <c r="G1154" s="6" t="s">
        <v>58</v>
      </c>
      <c r="H1154" s="6" t="s">
        <v>20</v>
      </c>
      <c r="I1154" s="8">
        <v>0.65</v>
      </c>
      <c r="J1154" s="9">
        <v>7000</v>
      </c>
      <c r="K1154" s="10">
        <f t="shared" ref="K1154:K1157" si="379">I1154*J1154</f>
        <v>4550</v>
      </c>
      <c r="L1154" s="10">
        <f t="shared" ref="L1154:L1157" si="380">K1154*M1154</f>
        <v>2274.9999999999995</v>
      </c>
      <c r="M1154" s="11">
        <v>0.49999999999999994</v>
      </c>
      <c r="O1154" s="15"/>
      <c r="P1154" s="16"/>
      <c r="Q1154" s="1"/>
      <c r="R1154" s="12"/>
    </row>
    <row r="1155" spans="1:18" x14ac:dyDescent="0.3">
      <c r="B1155" s="6" t="s">
        <v>24</v>
      </c>
      <c r="C1155" s="6">
        <v>1197831</v>
      </c>
      <c r="D1155" s="7">
        <v>44531</v>
      </c>
      <c r="E1155" s="6" t="s">
        <v>25</v>
      </c>
      <c r="F1155" s="6" t="s">
        <v>57</v>
      </c>
      <c r="G1155" s="6" t="s">
        <v>58</v>
      </c>
      <c r="H1155" s="6" t="s">
        <v>21</v>
      </c>
      <c r="I1155" s="8">
        <v>0.65</v>
      </c>
      <c r="J1155" s="9">
        <v>5500</v>
      </c>
      <c r="K1155" s="10">
        <f t="shared" si="379"/>
        <v>3575</v>
      </c>
      <c r="L1155" s="10">
        <f t="shared" si="380"/>
        <v>2145.0000000000005</v>
      </c>
      <c r="M1155" s="11">
        <v>0.60000000000000009</v>
      </c>
      <c r="O1155" s="15"/>
      <c r="P1155" s="16"/>
      <c r="Q1155" s="1"/>
      <c r="R1155" s="12"/>
    </row>
    <row r="1156" spans="1:18" x14ac:dyDescent="0.3">
      <c r="B1156" s="6" t="s">
        <v>24</v>
      </c>
      <c r="C1156" s="6">
        <v>1197831</v>
      </c>
      <c r="D1156" s="7">
        <v>44531</v>
      </c>
      <c r="E1156" s="6" t="s">
        <v>25</v>
      </c>
      <c r="F1156" s="6" t="s">
        <v>57</v>
      </c>
      <c r="G1156" s="6" t="s">
        <v>58</v>
      </c>
      <c r="H1156" s="6" t="s">
        <v>22</v>
      </c>
      <c r="I1156" s="8">
        <v>0.6</v>
      </c>
      <c r="J1156" s="9">
        <v>5000</v>
      </c>
      <c r="K1156" s="10">
        <f t="shared" si="379"/>
        <v>3000</v>
      </c>
      <c r="L1156" s="10">
        <f t="shared" si="380"/>
        <v>1349.9999999999998</v>
      </c>
      <c r="M1156" s="11">
        <v>0.44999999999999996</v>
      </c>
      <c r="O1156" s="15"/>
      <c r="P1156" s="16"/>
      <c r="Q1156" s="1"/>
      <c r="R1156" s="12"/>
    </row>
    <row r="1157" spans="1:18" x14ac:dyDescent="0.3">
      <c r="B1157" s="6" t="s">
        <v>24</v>
      </c>
      <c r="C1157" s="6">
        <v>1197831</v>
      </c>
      <c r="D1157" s="7">
        <v>44531</v>
      </c>
      <c r="E1157" s="6" t="s">
        <v>25</v>
      </c>
      <c r="F1157" s="6" t="s">
        <v>57</v>
      </c>
      <c r="G1157" s="6" t="s">
        <v>58</v>
      </c>
      <c r="H1157" s="6" t="s">
        <v>23</v>
      </c>
      <c r="I1157" s="8">
        <v>0.70000000000000007</v>
      </c>
      <c r="J1157" s="9">
        <v>7500</v>
      </c>
      <c r="K1157" s="10">
        <f t="shared" si="379"/>
        <v>5250.0000000000009</v>
      </c>
      <c r="L1157" s="10">
        <f t="shared" si="380"/>
        <v>3412.5000000000014</v>
      </c>
      <c r="M1157" s="11">
        <v>0.65000000000000013</v>
      </c>
      <c r="O1157" s="15"/>
      <c r="P1157" s="16"/>
      <c r="Q1157" s="1"/>
      <c r="R1157" s="12"/>
    </row>
    <row r="1158" spans="1:18" x14ac:dyDescent="0.3">
      <c r="A1158" t="s">
        <v>39</v>
      </c>
      <c r="B1158" s="6" t="s">
        <v>16</v>
      </c>
      <c r="C1158" s="6">
        <v>1185732</v>
      </c>
      <c r="D1158" s="7">
        <v>44217</v>
      </c>
      <c r="E1158" s="6" t="s">
        <v>3</v>
      </c>
      <c r="F1158" s="6" t="s">
        <v>59</v>
      </c>
      <c r="G1158" s="6" t="s">
        <v>60</v>
      </c>
      <c r="H1158" s="6" t="s">
        <v>18</v>
      </c>
      <c r="I1158" s="8">
        <v>0.4</v>
      </c>
      <c r="J1158" s="9">
        <v>4500</v>
      </c>
      <c r="K1158" s="10">
        <f>I1158*J1158</f>
        <v>1800</v>
      </c>
      <c r="L1158" s="10">
        <f>K1158*M1158</f>
        <v>630</v>
      </c>
      <c r="M1158" s="11">
        <v>0.35</v>
      </c>
      <c r="O1158" s="15"/>
      <c r="P1158" s="16"/>
      <c r="Q1158" s="1"/>
      <c r="R1158" s="12"/>
    </row>
    <row r="1159" spans="1:18" x14ac:dyDescent="0.3">
      <c r="B1159" s="6" t="s">
        <v>16</v>
      </c>
      <c r="C1159" s="6">
        <v>1185732</v>
      </c>
      <c r="D1159" s="7">
        <v>44217</v>
      </c>
      <c r="E1159" s="6" t="s">
        <v>3</v>
      </c>
      <c r="F1159" s="6" t="s">
        <v>59</v>
      </c>
      <c r="G1159" s="6" t="s">
        <v>60</v>
      </c>
      <c r="H1159" s="6" t="s">
        <v>19</v>
      </c>
      <c r="I1159" s="8">
        <v>0.4</v>
      </c>
      <c r="J1159" s="9">
        <v>2500</v>
      </c>
      <c r="K1159" s="10">
        <f>I1159*J1159</f>
        <v>1000</v>
      </c>
      <c r="L1159" s="10">
        <f>K1159*M1159</f>
        <v>350</v>
      </c>
      <c r="M1159" s="11">
        <v>0.35</v>
      </c>
      <c r="O1159" s="15"/>
      <c r="P1159" s="16"/>
      <c r="Q1159" s="1"/>
      <c r="R1159" s="12"/>
    </row>
    <row r="1160" spans="1:18" x14ac:dyDescent="0.3">
      <c r="B1160" s="6" t="s">
        <v>16</v>
      </c>
      <c r="C1160" s="6">
        <v>1185732</v>
      </c>
      <c r="D1160" s="7">
        <v>44217</v>
      </c>
      <c r="E1160" s="6" t="s">
        <v>3</v>
      </c>
      <c r="F1160" s="6" t="s">
        <v>59</v>
      </c>
      <c r="G1160" s="6" t="s">
        <v>60</v>
      </c>
      <c r="H1160" s="6" t="s">
        <v>20</v>
      </c>
      <c r="I1160" s="8">
        <v>0.30000000000000004</v>
      </c>
      <c r="J1160" s="9">
        <v>2500</v>
      </c>
      <c r="K1160" s="10">
        <f t="shared" ref="K1160:K1163" si="381">I1160*J1160</f>
        <v>750.00000000000011</v>
      </c>
      <c r="L1160" s="10">
        <f t="shared" ref="L1160:L1169" si="382">K1160*M1160</f>
        <v>300</v>
      </c>
      <c r="M1160" s="11">
        <v>0.39999999999999997</v>
      </c>
      <c r="O1160" s="15"/>
      <c r="P1160" s="16"/>
      <c r="Q1160" s="1"/>
      <c r="R1160" s="12"/>
    </row>
    <row r="1161" spans="1:18" x14ac:dyDescent="0.3">
      <c r="B1161" s="6" t="s">
        <v>16</v>
      </c>
      <c r="C1161" s="6">
        <v>1185732</v>
      </c>
      <c r="D1161" s="7">
        <v>44217</v>
      </c>
      <c r="E1161" s="6" t="s">
        <v>3</v>
      </c>
      <c r="F1161" s="6" t="s">
        <v>59</v>
      </c>
      <c r="G1161" s="6" t="s">
        <v>60</v>
      </c>
      <c r="H1161" s="6" t="s">
        <v>21</v>
      </c>
      <c r="I1161" s="8">
        <v>0.35</v>
      </c>
      <c r="J1161" s="9">
        <v>1000</v>
      </c>
      <c r="K1161" s="10">
        <f t="shared" si="381"/>
        <v>350</v>
      </c>
      <c r="L1161" s="10">
        <f t="shared" si="382"/>
        <v>105</v>
      </c>
      <c r="M1161" s="11">
        <v>0.3</v>
      </c>
      <c r="O1161" s="15"/>
      <c r="P1161" s="16"/>
      <c r="Q1161" s="1"/>
      <c r="R1161" s="12"/>
    </row>
    <row r="1162" spans="1:18" x14ac:dyDescent="0.3">
      <c r="B1162" s="6" t="s">
        <v>16</v>
      </c>
      <c r="C1162" s="6">
        <v>1185732</v>
      </c>
      <c r="D1162" s="7">
        <v>44217</v>
      </c>
      <c r="E1162" s="6" t="s">
        <v>3</v>
      </c>
      <c r="F1162" s="6" t="s">
        <v>59</v>
      </c>
      <c r="G1162" s="6" t="s">
        <v>60</v>
      </c>
      <c r="H1162" s="6" t="s">
        <v>22</v>
      </c>
      <c r="I1162" s="8">
        <v>0.5</v>
      </c>
      <c r="J1162" s="9">
        <v>1500</v>
      </c>
      <c r="K1162" s="10">
        <f t="shared" si="381"/>
        <v>750</v>
      </c>
      <c r="L1162" s="10">
        <f t="shared" si="382"/>
        <v>187.5</v>
      </c>
      <c r="M1162" s="11">
        <v>0.25</v>
      </c>
      <c r="O1162" s="15"/>
      <c r="P1162" s="16"/>
      <c r="Q1162" s="1"/>
      <c r="R1162" s="12"/>
    </row>
    <row r="1163" spans="1:18" x14ac:dyDescent="0.3">
      <c r="B1163" s="6" t="s">
        <v>16</v>
      </c>
      <c r="C1163" s="6">
        <v>1185732</v>
      </c>
      <c r="D1163" s="7">
        <v>44217</v>
      </c>
      <c r="E1163" s="6" t="s">
        <v>3</v>
      </c>
      <c r="F1163" s="6" t="s">
        <v>59</v>
      </c>
      <c r="G1163" s="6" t="s">
        <v>60</v>
      </c>
      <c r="H1163" s="6" t="s">
        <v>23</v>
      </c>
      <c r="I1163" s="8">
        <v>0.4</v>
      </c>
      <c r="J1163" s="9">
        <v>2500</v>
      </c>
      <c r="K1163" s="10">
        <f t="shared" si="381"/>
        <v>1000</v>
      </c>
      <c r="L1163" s="10">
        <f t="shared" si="382"/>
        <v>400</v>
      </c>
      <c r="M1163" s="11">
        <v>0.4</v>
      </c>
      <c r="O1163" s="15"/>
      <c r="P1163" s="16"/>
      <c r="Q1163" s="1"/>
      <c r="R1163" s="12"/>
    </row>
    <row r="1164" spans="1:18" x14ac:dyDescent="0.3">
      <c r="B1164" s="6" t="s">
        <v>16</v>
      </c>
      <c r="C1164" s="6">
        <v>1185732</v>
      </c>
      <c r="D1164" s="7">
        <v>44246</v>
      </c>
      <c r="E1164" s="6" t="s">
        <v>3</v>
      </c>
      <c r="F1164" s="6" t="s">
        <v>59</v>
      </c>
      <c r="G1164" s="6" t="s">
        <v>60</v>
      </c>
      <c r="H1164" s="6" t="s">
        <v>18</v>
      </c>
      <c r="I1164" s="8">
        <v>0.4</v>
      </c>
      <c r="J1164" s="9">
        <v>5000</v>
      </c>
      <c r="K1164" s="10">
        <f>I1164*J1164</f>
        <v>2000</v>
      </c>
      <c r="L1164" s="10">
        <f>K1164*M1164</f>
        <v>700</v>
      </c>
      <c r="M1164" s="11">
        <v>0.35</v>
      </c>
      <c r="O1164" s="15"/>
      <c r="P1164" s="16"/>
      <c r="Q1164" s="1"/>
      <c r="R1164" s="12"/>
    </row>
    <row r="1165" spans="1:18" x14ac:dyDescent="0.3">
      <c r="B1165" s="6" t="s">
        <v>16</v>
      </c>
      <c r="C1165" s="6">
        <v>1185732</v>
      </c>
      <c r="D1165" s="7">
        <v>44246</v>
      </c>
      <c r="E1165" s="6" t="s">
        <v>3</v>
      </c>
      <c r="F1165" s="6" t="s">
        <v>59</v>
      </c>
      <c r="G1165" s="6" t="s">
        <v>60</v>
      </c>
      <c r="H1165" s="6" t="s">
        <v>19</v>
      </c>
      <c r="I1165" s="8">
        <v>0.4</v>
      </c>
      <c r="J1165" s="9">
        <v>1500</v>
      </c>
      <c r="K1165" s="10">
        <f>I1165*J1165</f>
        <v>600</v>
      </c>
      <c r="L1165" s="10">
        <f>K1165*M1165</f>
        <v>210</v>
      </c>
      <c r="M1165" s="11">
        <v>0.35</v>
      </c>
      <c r="O1165" s="15"/>
      <c r="P1165" s="16"/>
      <c r="Q1165" s="1"/>
      <c r="R1165" s="12"/>
    </row>
    <row r="1166" spans="1:18" x14ac:dyDescent="0.3">
      <c r="B1166" s="6" t="s">
        <v>16</v>
      </c>
      <c r="C1166" s="6">
        <v>1185732</v>
      </c>
      <c r="D1166" s="7">
        <v>44246</v>
      </c>
      <c r="E1166" s="6" t="s">
        <v>3</v>
      </c>
      <c r="F1166" s="6" t="s">
        <v>59</v>
      </c>
      <c r="G1166" s="6" t="s">
        <v>60</v>
      </c>
      <c r="H1166" s="6" t="s">
        <v>20</v>
      </c>
      <c r="I1166" s="8">
        <v>0.30000000000000004</v>
      </c>
      <c r="J1166" s="9">
        <v>2000</v>
      </c>
      <c r="K1166" s="10">
        <f t="shared" ref="K1166:K1169" si="383">I1166*J1166</f>
        <v>600.00000000000011</v>
      </c>
      <c r="L1166" s="10">
        <f t="shared" si="382"/>
        <v>240.00000000000003</v>
      </c>
      <c r="M1166" s="11">
        <v>0.39999999999999997</v>
      </c>
      <c r="O1166" s="15"/>
      <c r="P1166" s="16"/>
      <c r="Q1166" s="1"/>
      <c r="R1166" s="12"/>
    </row>
    <row r="1167" spans="1:18" x14ac:dyDescent="0.3">
      <c r="B1167" s="6" t="s">
        <v>16</v>
      </c>
      <c r="C1167" s="6">
        <v>1185732</v>
      </c>
      <c r="D1167" s="7">
        <v>44246</v>
      </c>
      <c r="E1167" s="6" t="s">
        <v>3</v>
      </c>
      <c r="F1167" s="6" t="s">
        <v>59</v>
      </c>
      <c r="G1167" s="6" t="s">
        <v>60</v>
      </c>
      <c r="H1167" s="6" t="s">
        <v>21</v>
      </c>
      <c r="I1167" s="8">
        <v>0.35</v>
      </c>
      <c r="J1167" s="9">
        <v>750</v>
      </c>
      <c r="K1167" s="10">
        <f t="shared" si="383"/>
        <v>262.5</v>
      </c>
      <c r="L1167" s="10">
        <f t="shared" si="382"/>
        <v>78.75</v>
      </c>
      <c r="M1167" s="11">
        <v>0.3</v>
      </c>
      <c r="O1167" s="15"/>
      <c r="P1167" s="16"/>
      <c r="Q1167" s="1"/>
      <c r="R1167" s="12"/>
    </row>
    <row r="1168" spans="1:18" x14ac:dyDescent="0.3">
      <c r="B1168" s="6" t="s">
        <v>16</v>
      </c>
      <c r="C1168" s="6">
        <v>1185732</v>
      </c>
      <c r="D1168" s="7">
        <v>44246</v>
      </c>
      <c r="E1168" s="6" t="s">
        <v>3</v>
      </c>
      <c r="F1168" s="6" t="s">
        <v>59</v>
      </c>
      <c r="G1168" s="6" t="s">
        <v>60</v>
      </c>
      <c r="H1168" s="6" t="s">
        <v>22</v>
      </c>
      <c r="I1168" s="8">
        <v>0.5</v>
      </c>
      <c r="J1168" s="9">
        <v>1500</v>
      </c>
      <c r="K1168" s="10">
        <f t="shared" si="383"/>
        <v>750</v>
      </c>
      <c r="L1168" s="10">
        <f t="shared" si="382"/>
        <v>187.5</v>
      </c>
      <c r="M1168" s="11">
        <v>0.25</v>
      </c>
      <c r="O1168" s="15"/>
      <c r="P1168" s="16"/>
      <c r="Q1168" s="1"/>
      <c r="R1168" s="12"/>
    </row>
    <row r="1169" spans="2:18" x14ac:dyDescent="0.3">
      <c r="B1169" s="6" t="s">
        <v>16</v>
      </c>
      <c r="C1169" s="6">
        <v>1185732</v>
      </c>
      <c r="D1169" s="7">
        <v>44246</v>
      </c>
      <c r="E1169" s="6" t="s">
        <v>3</v>
      </c>
      <c r="F1169" s="6" t="s">
        <v>59</v>
      </c>
      <c r="G1169" s="6" t="s">
        <v>60</v>
      </c>
      <c r="H1169" s="6" t="s">
        <v>23</v>
      </c>
      <c r="I1169" s="8">
        <v>0.4</v>
      </c>
      <c r="J1169" s="9">
        <v>2500</v>
      </c>
      <c r="K1169" s="10">
        <f t="shared" si="383"/>
        <v>1000</v>
      </c>
      <c r="L1169" s="10">
        <f t="shared" si="382"/>
        <v>400</v>
      </c>
      <c r="M1169" s="11">
        <v>0.4</v>
      </c>
      <c r="O1169" s="15"/>
      <c r="P1169" s="16"/>
      <c r="Q1169" s="1"/>
      <c r="R1169" s="12"/>
    </row>
    <row r="1170" spans="2:18" x14ac:dyDescent="0.3">
      <c r="B1170" s="6" t="s">
        <v>16</v>
      </c>
      <c r="C1170" s="6">
        <v>1185732</v>
      </c>
      <c r="D1170" s="7">
        <v>44272</v>
      </c>
      <c r="E1170" s="6" t="s">
        <v>3</v>
      </c>
      <c r="F1170" s="6" t="s">
        <v>59</v>
      </c>
      <c r="G1170" s="6" t="s">
        <v>60</v>
      </c>
      <c r="H1170" s="6" t="s">
        <v>18</v>
      </c>
      <c r="I1170" s="8">
        <v>0.4</v>
      </c>
      <c r="J1170" s="9">
        <v>4700</v>
      </c>
      <c r="K1170" s="10">
        <f>I1170*J1170</f>
        <v>1880</v>
      </c>
      <c r="L1170" s="10">
        <f>K1170*M1170</f>
        <v>658</v>
      </c>
      <c r="M1170" s="11">
        <v>0.35</v>
      </c>
      <c r="O1170" s="15"/>
      <c r="P1170" s="16"/>
      <c r="Q1170" s="1"/>
      <c r="R1170" s="12"/>
    </row>
    <row r="1171" spans="2:18" x14ac:dyDescent="0.3">
      <c r="B1171" s="6" t="s">
        <v>16</v>
      </c>
      <c r="C1171" s="6">
        <v>1185732</v>
      </c>
      <c r="D1171" s="7">
        <v>44272</v>
      </c>
      <c r="E1171" s="6" t="s">
        <v>3</v>
      </c>
      <c r="F1171" s="6" t="s">
        <v>59</v>
      </c>
      <c r="G1171" s="6" t="s">
        <v>60</v>
      </c>
      <c r="H1171" s="6" t="s">
        <v>19</v>
      </c>
      <c r="I1171" s="8">
        <v>0.4</v>
      </c>
      <c r="J1171" s="9">
        <v>1750</v>
      </c>
      <c r="K1171" s="10">
        <f>I1171*J1171</f>
        <v>700</v>
      </c>
      <c r="L1171" s="10">
        <f>K1171*M1171</f>
        <v>244.99999999999997</v>
      </c>
      <c r="M1171" s="11">
        <v>0.35</v>
      </c>
      <c r="O1171" s="15"/>
      <c r="P1171" s="16"/>
      <c r="Q1171" s="1"/>
      <c r="R1171" s="12"/>
    </row>
    <row r="1172" spans="2:18" x14ac:dyDescent="0.3">
      <c r="B1172" s="6" t="s">
        <v>16</v>
      </c>
      <c r="C1172" s="6">
        <v>1185732</v>
      </c>
      <c r="D1172" s="7">
        <v>44272</v>
      </c>
      <c r="E1172" s="6" t="s">
        <v>3</v>
      </c>
      <c r="F1172" s="6" t="s">
        <v>59</v>
      </c>
      <c r="G1172" s="6" t="s">
        <v>60</v>
      </c>
      <c r="H1172" s="6" t="s">
        <v>20</v>
      </c>
      <c r="I1172" s="8">
        <v>0.30000000000000004</v>
      </c>
      <c r="J1172" s="9">
        <v>2000</v>
      </c>
      <c r="K1172" s="10">
        <f t="shared" ref="K1172:K1175" si="384">I1172*J1172</f>
        <v>600.00000000000011</v>
      </c>
      <c r="L1172" s="10">
        <f t="shared" ref="L1172:L1175" si="385">K1172*M1172</f>
        <v>240.00000000000003</v>
      </c>
      <c r="M1172" s="11">
        <v>0.39999999999999997</v>
      </c>
      <c r="O1172" s="15"/>
      <c r="P1172" s="16"/>
      <c r="Q1172" s="1"/>
      <c r="R1172" s="12"/>
    </row>
    <row r="1173" spans="2:18" x14ac:dyDescent="0.3">
      <c r="B1173" s="6" t="s">
        <v>16</v>
      </c>
      <c r="C1173" s="6">
        <v>1185732</v>
      </c>
      <c r="D1173" s="7">
        <v>44272</v>
      </c>
      <c r="E1173" s="6" t="s">
        <v>3</v>
      </c>
      <c r="F1173" s="6" t="s">
        <v>59</v>
      </c>
      <c r="G1173" s="6" t="s">
        <v>60</v>
      </c>
      <c r="H1173" s="6" t="s">
        <v>21</v>
      </c>
      <c r="I1173" s="8">
        <v>0.35</v>
      </c>
      <c r="J1173" s="9">
        <v>500</v>
      </c>
      <c r="K1173" s="10">
        <f t="shared" si="384"/>
        <v>175</v>
      </c>
      <c r="L1173" s="10">
        <f t="shared" si="385"/>
        <v>52.5</v>
      </c>
      <c r="M1173" s="11">
        <v>0.3</v>
      </c>
      <c r="O1173" s="15"/>
      <c r="P1173" s="16"/>
      <c r="Q1173" s="1"/>
      <c r="R1173" s="12"/>
    </row>
    <row r="1174" spans="2:18" x14ac:dyDescent="0.3">
      <c r="B1174" s="6" t="s">
        <v>16</v>
      </c>
      <c r="C1174" s="6">
        <v>1185732</v>
      </c>
      <c r="D1174" s="7">
        <v>44272</v>
      </c>
      <c r="E1174" s="6" t="s">
        <v>3</v>
      </c>
      <c r="F1174" s="6" t="s">
        <v>59</v>
      </c>
      <c r="G1174" s="6" t="s">
        <v>60</v>
      </c>
      <c r="H1174" s="6" t="s">
        <v>22</v>
      </c>
      <c r="I1174" s="8">
        <v>0.5</v>
      </c>
      <c r="J1174" s="9">
        <v>1000</v>
      </c>
      <c r="K1174" s="10">
        <f t="shared" si="384"/>
        <v>500</v>
      </c>
      <c r="L1174" s="10">
        <f t="shared" si="385"/>
        <v>125</v>
      </c>
      <c r="M1174" s="11">
        <v>0.25</v>
      </c>
      <c r="O1174" s="15"/>
      <c r="P1174" s="16"/>
      <c r="Q1174" s="1"/>
      <c r="R1174" s="12"/>
    </row>
    <row r="1175" spans="2:18" x14ac:dyDescent="0.3">
      <c r="B1175" s="6" t="s">
        <v>16</v>
      </c>
      <c r="C1175" s="6">
        <v>1185732</v>
      </c>
      <c r="D1175" s="7">
        <v>44272</v>
      </c>
      <c r="E1175" s="6" t="s">
        <v>3</v>
      </c>
      <c r="F1175" s="6" t="s">
        <v>59</v>
      </c>
      <c r="G1175" s="6" t="s">
        <v>60</v>
      </c>
      <c r="H1175" s="6" t="s">
        <v>23</v>
      </c>
      <c r="I1175" s="8">
        <v>0.4</v>
      </c>
      <c r="J1175" s="9">
        <v>2000</v>
      </c>
      <c r="K1175" s="10">
        <f t="shared" si="384"/>
        <v>800</v>
      </c>
      <c r="L1175" s="10">
        <f t="shared" si="385"/>
        <v>320</v>
      </c>
      <c r="M1175" s="11">
        <v>0.4</v>
      </c>
      <c r="O1175" s="15"/>
      <c r="P1175" s="16"/>
      <c r="Q1175" s="1"/>
      <c r="R1175" s="12"/>
    </row>
    <row r="1176" spans="2:18" x14ac:dyDescent="0.3">
      <c r="B1176" s="6" t="s">
        <v>16</v>
      </c>
      <c r="C1176" s="6">
        <v>1185732</v>
      </c>
      <c r="D1176" s="7">
        <v>44304</v>
      </c>
      <c r="E1176" s="6" t="s">
        <v>3</v>
      </c>
      <c r="F1176" s="6" t="s">
        <v>59</v>
      </c>
      <c r="G1176" s="6" t="s">
        <v>60</v>
      </c>
      <c r="H1176" s="6" t="s">
        <v>18</v>
      </c>
      <c r="I1176" s="8">
        <v>0.4</v>
      </c>
      <c r="J1176" s="9">
        <v>4500</v>
      </c>
      <c r="K1176" s="10">
        <f>I1176*J1176</f>
        <v>1800</v>
      </c>
      <c r="L1176" s="10">
        <f>K1176*M1176</f>
        <v>630</v>
      </c>
      <c r="M1176" s="11">
        <v>0.35</v>
      </c>
      <c r="O1176" s="15"/>
      <c r="P1176" s="16"/>
      <c r="Q1176" s="1"/>
      <c r="R1176" s="12"/>
    </row>
    <row r="1177" spans="2:18" x14ac:dyDescent="0.3">
      <c r="B1177" s="6" t="s">
        <v>16</v>
      </c>
      <c r="C1177" s="6">
        <v>1185732</v>
      </c>
      <c r="D1177" s="7">
        <v>44304</v>
      </c>
      <c r="E1177" s="6" t="s">
        <v>3</v>
      </c>
      <c r="F1177" s="6" t="s">
        <v>59</v>
      </c>
      <c r="G1177" s="6" t="s">
        <v>60</v>
      </c>
      <c r="H1177" s="6" t="s">
        <v>19</v>
      </c>
      <c r="I1177" s="8">
        <v>0.4</v>
      </c>
      <c r="J1177" s="9">
        <v>1500</v>
      </c>
      <c r="K1177" s="10">
        <f>I1177*J1177</f>
        <v>600</v>
      </c>
      <c r="L1177" s="10">
        <f>K1177*M1177</f>
        <v>210</v>
      </c>
      <c r="M1177" s="11">
        <v>0.35</v>
      </c>
      <c r="O1177" s="15"/>
      <c r="P1177" s="16"/>
      <c r="Q1177" s="1"/>
      <c r="R1177" s="12"/>
    </row>
    <row r="1178" spans="2:18" x14ac:dyDescent="0.3">
      <c r="B1178" s="6" t="s">
        <v>16</v>
      </c>
      <c r="C1178" s="6">
        <v>1185732</v>
      </c>
      <c r="D1178" s="7">
        <v>44304</v>
      </c>
      <c r="E1178" s="6" t="s">
        <v>3</v>
      </c>
      <c r="F1178" s="6" t="s">
        <v>59</v>
      </c>
      <c r="G1178" s="6" t="s">
        <v>60</v>
      </c>
      <c r="H1178" s="6" t="s">
        <v>20</v>
      </c>
      <c r="I1178" s="8">
        <v>0.30000000000000004</v>
      </c>
      <c r="J1178" s="9">
        <v>1500</v>
      </c>
      <c r="K1178" s="10">
        <f t="shared" ref="K1178:K1181" si="386">I1178*J1178</f>
        <v>450.00000000000006</v>
      </c>
      <c r="L1178" s="10">
        <f t="shared" ref="L1178:L1181" si="387">K1178*M1178</f>
        <v>180</v>
      </c>
      <c r="M1178" s="11">
        <v>0.39999999999999997</v>
      </c>
      <c r="O1178" s="15"/>
      <c r="P1178" s="16"/>
      <c r="Q1178" s="1"/>
      <c r="R1178" s="12"/>
    </row>
    <row r="1179" spans="2:18" x14ac:dyDescent="0.3">
      <c r="B1179" s="6" t="s">
        <v>16</v>
      </c>
      <c r="C1179" s="6">
        <v>1185732</v>
      </c>
      <c r="D1179" s="7">
        <v>44304</v>
      </c>
      <c r="E1179" s="6" t="s">
        <v>3</v>
      </c>
      <c r="F1179" s="6" t="s">
        <v>59</v>
      </c>
      <c r="G1179" s="6" t="s">
        <v>60</v>
      </c>
      <c r="H1179" s="6" t="s">
        <v>21</v>
      </c>
      <c r="I1179" s="8">
        <v>0.35</v>
      </c>
      <c r="J1179" s="9">
        <v>750</v>
      </c>
      <c r="K1179" s="10">
        <f t="shared" si="386"/>
        <v>262.5</v>
      </c>
      <c r="L1179" s="10">
        <f t="shared" si="387"/>
        <v>78.75</v>
      </c>
      <c r="M1179" s="11">
        <v>0.3</v>
      </c>
      <c r="O1179" s="15"/>
      <c r="P1179" s="16"/>
      <c r="Q1179" s="1"/>
      <c r="R1179" s="12"/>
    </row>
    <row r="1180" spans="2:18" x14ac:dyDescent="0.3">
      <c r="B1180" s="6" t="s">
        <v>16</v>
      </c>
      <c r="C1180" s="6">
        <v>1185732</v>
      </c>
      <c r="D1180" s="7">
        <v>44304</v>
      </c>
      <c r="E1180" s="6" t="s">
        <v>3</v>
      </c>
      <c r="F1180" s="6" t="s">
        <v>59</v>
      </c>
      <c r="G1180" s="6" t="s">
        <v>60</v>
      </c>
      <c r="H1180" s="6" t="s">
        <v>22</v>
      </c>
      <c r="I1180" s="8">
        <v>0.5</v>
      </c>
      <c r="J1180" s="9">
        <v>750</v>
      </c>
      <c r="K1180" s="10">
        <f t="shared" si="386"/>
        <v>375</v>
      </c>
      <c r="L1180" s="10">
        <f t="shared" si="387"/>
        <v>93.75</v>
      </c>
      <c r="M1180" s="11">
        <v>0.25</v>
      </c>
      <c r="O1180" s="15"/>
      <c r="P1180" s="16"/>
      <c r="Q1180" s="1"/>
      <c r="R1180" s="12"/>
    </row>
    <row r="1181" spans="2:18" x14ac:dyDescent="0.3">
      <c r="B1181" s="6" t="s">
        <v>16</v>
      </c>
      <c r="C1181" s="6">
        <v>1185732</v>
      </c>
      <c r="D1181" s="7">
        <v>44304</v>
      </c>
      <c r="E1181" s="6" t="s">
        <v>3</v>
      </c>
      <c r="F1181" s="6" t="s">
        <v>59</v>
      </c>
      <c r="G1181" s="6" t="s">
        <v>60</v>
      </c>
      <c r="H1181" s="6" t="s">
        <v>23</v>
      </c>
      <c r="I1181" s="8">
        <v>0.4</v>
      </c>
      <c r="J1181" s="9">
        <v>2250</v>
      </c>
      <c r="K1181" s="10">
        <f t="shared" si="386"/>
        <v>900</v>
      </c>
      <c r="L1181" s="10">
        <f t="shared" si="387"/>
        <v>360</v>
      </c>
      <c r="M1181" s="11">
        <v>0.4</v>
      </c>
      <c r="O1181" s="15"/>
      <c r="P1181" s="16"/>
      <c r="Q1181" s="1"/>
      <c r="R1181" s="12"/>
    </row>
    <row r="1182" spans="2:18" x14ac:dyDescent="0.3">
      <c r="B1182" s="6" t="s">
        <v>16</v>
      </c>
      <c r="C1182" s="6">
        <v>1185732</v>
      </c>
      <c r="D1182" s="7">
        <v>44333</v>
      </c>
      <c r="E1182" s="6" t="s">
        <v>3</v>
      </c>
      <c r="F1182" s="6" t="s">
        <v>59</v>
      </c>
      <c r="G1182" s="6" t="s">
        <v>60</v>
      </c>
      <c r="H1182" s="6" t="s">
        <v>18</v>
      </c>
      <c r="I1182" s="8">
        <v>0.54999999999999993</v>
      </c>
      <c r="J1182" s="9">
        <v>4950</v>
      </c>
      <c r="K1182" s="10">
        <f>I1182*J1182</f>
        <v>2722.4999999999995</v>
      </c>
      <c r="L1182" s="10">
        <f>K1182*M1182</f>
        <v>952.87499999999977</v>
      </c>
      <c r="M1182" s="11">
        <v>0.35</v>
      </c>
      <c r="O1182" s="15"/>
      <c r="P1182" s="16"/>
      <c r="Q1182" s="1"/>
      <c r="R1182" s="12"/>
    </row>
    <row r="1183" spans="2:18" x14ac:dyDescent="0.3">
      <c r="B1183" s="6" t="s">
        <v>16</v>
      </c>
      <c r="C1183" s="6">
        <v>1185732</v>
      </c>
      <c r="D1183" s="7">
        <v>44333</v>
      </c>
      <c r="E1183" s="6" t="s">
        <v>3</v>
      </c>
      <c r="F1183" s="6" t="s">
        <v>59</v>
      </c>
      <c r="G1183" s="6" t="s">
        <v>60</v>
      </c>
      <c r="H1183" s="6" t="s">
        <v>19</v>
      </c>
      <c r="I1183" s="8">
        <v>0.5</v>
      </c>
      <c r="J1183" s="9">
        <v>2000</v>
      </c>
      <c r="K1183" s="10">
        <f>I1183*J1183</f>
        <v>1000</v>
      </c>
      <c r="L1183" s="10">
        <f>K1183*M1183</f>
        <v>350</v>
      </c>
      <c r="M1183" s="11">
        <v>0.35</v>
      </c>
      <c r="O1183" s="15"/>
      <c r="P1183" s="16"/>
      <c r="Q1183" s="1"/>
      <c r="R1183" s="12"/>
    </row>
    <row r="1184" spans="2:18" x14ac:dyDescent="0.3">
      <c r="B1184" s="6" t="s">
        <v>16</v>
      </c>
      <c r="C1184" s="6">
        <v>1185732</v>
      </c>
      <c r="D1184" s="7">
        <v>44333</v>
      </c>
      <c r="E1184" s="6" t="s">
        <v>3</v>
      </c>
      <c r="F1184" s="6" t="s">
        <v>59</v>
      </c>
      <c r="G1184" s="6" t="s">
        <v>60</v>
      </c>
      <c r="H1184" s="6" t="s">
        <v>20</v>
      </c>
      <c r="I1184" s="8">
        <v>0.45</v>
      </c>
      <c r="J1184" s="9">
        <v>1750</v>
      </c>
      <c r="K1184" s="10">
        <f t="shared" ref="K1184:K1187" si="388">I1184*J1184</f>
        <v>787.5</v>
      </c>
      <c r="L1184" s="10">
        <f t="shared" ref="L1184:L1187" si="389">K1184*M1184</f>
        <v>315</v>
      </c>
      <c r="M1184" s="11">
        <v>0.39999999999999997</v>
      </c>
      <c r="O1184" s="15"/>
      <c r="P1184" s="16"/>
      <c r="Q1184" s="1"/>
      <c r="R1184" s="12"/>
    </row>
    <row r="1185" spans="2:18" x14ac:dyDescent="0.3">
      <c r="B1185" s="6" t="s">
        <v>16</v>
      </c>
      <c r="C1185" s="6">
        <v>1185732</v>
      </c>
      <c r="D1185" s="7">
        <v>44333</v>
      </c>
      <c r="E1185" s="6" t="s">
        <v>3</v>
      </c>
      <c r="F1185" s="6" t="s">
        <v>59</v>
      </c>
      <c r="G1185" s="6" t="s">
        <v>60</v>
      </c>
      <c r="H1185" s="6" t="s">
        <v>21</v>
      </c>
      <c r="I1185" s="8">
        <v>0.45</v>
      </c>
      <c r="J1185" s="9">
        <v>1250</v>
      </c>
      <c r="K1185" s="10">
        <f t="shared" si="388"/>
        <v>562.5</v>
      </c>
      <c r="L1185" s="10">
        <f t="shared" si="389"/>
        <v>168.75</v>
      </c>
      <c r="M1185" s="11">
        <v>0.3</v>
      </c>
      <c r="O1185" s="15"/>
      <c r="P1185" s="16"/>
      <c r="Q1185" s="1"/>
      <c r="R1185" s="12"/>
    </row>
    <row r="1186" spans="2:18" x14ac:dyDescent="0.3">
      <c r="B1186" s="6" t="s">
        <v>16</v>
      </c>
      <c r="C1186" s="6">
        <v>1185732</v>
      </c>
      <c r="D1186" s="7">
        <v>44333</v>
      </c>
      <c r="E1186" s="6" t="s">
        <v>3</v>
      </c>
      <c r="F1186" s="6" t="s">
        <v>59</v>
      </c>
      <c r="G1186" s="6" t="s">
        <v>60</v>
      </c>
      <c r="H1186" s="6" t="s">
        <v>22</v>
      </c>
      <c r="I1186" s="8">
        <v>0.54999999999999993</v>
      </c>
      <c r="J1186" s="9">
        <v>1500</v>
      </c>
      <c r="K1186" s="10">
        <f t="shared" si="388"/>
        <v>824.99999999999989</v>
      </c>
      <c r="L1186" s="10">
        <f t="shared" si="389"/>
        <v>206.24999999999997</v>
      </c>
      <c r="M1186" s="11">
        <v>0.25</v>
      </c>
      <c r="O1186" s="15"/>
      <c r="P1186" s="16"/>
      <c r="Q1186" s="1"/>
      <c r="R1186" s="12"/>
    </row>
    <row r="1187" spans="2:18" x14ac:dyDescent="0.3">
      <c r="B1187" s="6" t="s">
        <v>16</v>
      </c>
      <c r="C1187" s="6">
        <v>1185732</v>
      </c>
      <c r="D1187" s="7">
        <v>44333</v>
      </c>
      <c r="E1187" s="6" t="s">
        <v>3</v>
      </c>
      <c r="F1187" s="6" t="s">
        <v>59</v>
      </c>
      <c r="G1187" s="6" t="s">
        <v>60</v>
      </c>
      <c r="H1187" s="6" t="s">
        <v>23</v>
      </c>
      <c r="I1187" s="8">
        <v>0.6</v>
      </c>
      <c r="J1187" s="9">
        <v>2750</v>
      </c>
      <c r="K1187" s="10">
        <f t="shared" si="388"/>
        <v>1650</v>
      </c>
      <c r="L1187" s="10">
        <f t="shared" si="389"/>
        <v>660</v>
      </c>
      <c r="M1187" s="11">
        <v>0.4</v>
      </c>
      <c r="O1187" s="15"/>
      <c r="P1187" s="16"/>
      <c r="Q1187" s="1"/>
      <c r="R1187" s="12"/>
    </row>
    <row r="1188" spans="2:18" x14ac:dyDescent="0.3">
      <c r="B1188" s="6" t="s">
        <v>16</v>
      </c>
      <c r="C1188" s="6">
        <v>1185732</v>
      </c>
      <c r="D1188" s="7">
        <v>44366</v>
      </c>
      <c r="E1188" s="6" t="s">
        <v>3</v>
      </c>
      <c r="F1188" s="6" t="s">
        <v>59</v>
      </c>
      <c r="G1188" s="6" t="s">
        <v>60</v>
      </c>
      <c r="H1188" s="6" t="s">
        <v>18</v>
      </c>
      <c r="I1188" s="8">
        <v>0.54999999999999993</v>
      </c>
      <c r="J1188" s="9">
        <v>5250</v>
      </c>
      <c r="K1188" s="10">
        <f>I1188*J1188</f>
        <v>2887.4999999999995</v>
      </c>
      <c r="L1188" s="10">
        <f>K1188*M1188</f>
        <v>1010.6249999999998</v>
      </c>
      <c r="M1188" s="11">
        <v>0.35</v>
      </c>
      <c r="O1188" s="15"/>
      <c r="P1188" s="16"/>
      <c r="Q1188" s="1"/>
      <c r="R1188" s="12"/>
    </row>
    <row r="1189" spans="2:18" x14ac:dyDescent="0.3">
      <c r="B1189" s="6" t="s">
        <v>16</v>
      </c>
      <c r="C1189" s="6">
        <v>1185732</v>
      </c>
      <c r="D1189" s="7">
        <v>44366</v>
      </c>
      <c r="E1189" s="6" t="s">
        <v>3</v>
      </c>
      <c r="F1189" s="6" t="s">
        <v>59</v>
      </c>
      <c r="G1189" s="6" t="s">
        <v>60</v>
      </c>
      <c r="H1189" s="6" t="s">
        <v>19</v>
      </c>
      <c r="I1189" s="8">
        <v>0.5</v>
      </c>
      <c r="J1189" s="9">
        <v>2750</v>
      </c>
      <c r="K1189" s="10">
        <f>I1189*J1189</f>
        <v>1375</v>
      </c>
      <c r="L1189" s="10">
        <f>K1189*M1189</f>
        <v>481.24999999999994</v>
      </c>
      <c r="M1189" s="11">
        <v>0.35</v>
      </c>
      <c r="O1189" s="15"/>
      <c r="P1189" s="16"/>
      <c r="Q1189" s="1"/>
      <c r="R1189" s="12"/>
    </row>
    <row r="1190" spans="2:18" x14ac:dyDescent="0.3">
      <c r="B1190" s="6" t="s">
        <v>16</v>
      </c>
      <c r="C1190" s="6">
        <v>1185732</v>
      </c>
      <c r="D1190" s="7">
        <v>44366</v>
      </c>
      <c r="E1190" s="6" t="s">
        <v>3</v>
      </c>
      <c r="F1190" s="6" t="s">
        <v>59</v>
      </c>
      <c r="G1190" s="6" t="s">
        <v>60</v>
      </c>
      <c r="H1190" s="6" t="s">
        <v>20</v>
      </c>
      <c r="I1190" s="8">
        <v>0.45</v>
      </c>
      <c r="J1190" s="9">
        <v>2000</v>
      </c>
      <c r="K1190" s="10">
        <f t="shared" ref="K1190:K1193" si="390">I1190*J1190</f>
        <v>900</v>
      </c>
      <c r="L1190" s="10">
        <f t="shared" ref="L1190:L1193" si="391">K1190*M1190</f>
        <v>359.99999999999994</v>
      </c>
      <c r="M1190" s="11">
        <v>0.39999999999999997</v>
      </c>
      <c r="O1190" s="15"/>
      <c r="P1190" s="16"/>
      <c r="Q1190" s="1"/>
      <c r="R1190" s="12"/>
    </row>
    <row r="1191" spans="2:18" x14ac:dyDescent="0.3">
      <c r="B1191" s="6" t="s">
        <v>16</v>
      </c>
      <c r="C1191" s="6">
        <v>1185732</v>
      </c>
      <c r="D1191" s="7">
        <v>44366</v>
      </c>
      <c r="E1191" s="6" t="s">
        <v>3</v>
      </c>
      <c r="F1191" s="6" t="s">
        <v>59</v>
      </c>
      <c r="G1191" s="6" t="s">
        <v>60</v>
      </c>
      <c r="H1191" s="6" t="s">
        <v>21</v>
      </c>
      <c r="I1191" s="8">
        <v>0.45</v>
      </c>
      <c r="J1191" s="9">
        <v>1750</v>
      </c>
      <c r="K1191" s="10">
        <f t="shared" si="390"/>
        <v>787.5</v>
      </c>
      <c r="L1191" s="10">
        <f t="shared" si="391"/>
        <v>236.25</v>
      </c>
      <c r="M1191" s="11">
        <v>0.3</v>
      </c>
      <c r="O1191" s="15"/>
      <c r="P1191" s="16"/>
      <c r="Q1191" s="1"/>
      <c r="R1191" s="12"/>
    </row>
    <row r="1192" spans="2:18" x14ac:dyDescent="0.3">
      <c r="B1192" s="6" t="s">
        <v>16</v>
      </c>
      <c r="C1192" s="6">
        <v>1185732</v>
      </c>
      <c r="D1192" s="7">
        <v>44366</v>
      </c>
      <c r="E1192" s="6" t="s">
        <v>3</v>
      </c>
      <c r="F1192" s="6" t="s">
        <v>59</v>
      </c>
      <c r="G1192" s="6" t="s">
        <v>60</v>
      </c>
      <c r="H1192" s="6" t="s">
        <v>22</v>
      </c>
      <c r="I1192" s="8">
        <v>0.54999999999999993</v>
      </c>
      <c r="J1192" s="9">
        <v>1750</v>
      </c>
      <c r="K1192" s="10">
        <f t="shared" si="390"/>
        <v>962.49999999999989</v>
      </c>
      <c r="L1192" s="10">
        <f t="shared" si="391"/>
        <v>240.62499999999997</v>
      </c>
      <c r="M1192" s="11">
        <v>0.25</v>
      </c>
      <c r="O1192" s="15"/>
      <c r="P1192" s="16"/>
      <c r="Q1192" s="1"/>
      <c r="R1192" s="12"/>
    </row>
    <row r="1193" spans="2:18" x14ac:dyDescent="0.3">
      <c r="B1193" s="6" t="s">
        <v>16</v>
      </c>
      <c r="C1193" s="6">
        <v>1185732</v>
      </c>
      <c r="D1193" s="7">
        <v>44366</v>
      </c>
      <c r="E1193" s="6" t="s">
        <v>3</v>
      </c>
      <c r="F1193" s="6" t="s">
        <v>59</v>
      </c>
      <c r="G1193" s="6" t="s">
        <v>60</v>
      </c>
      <c r="H1193" s="6" t="s">
        <v>23</v>
      </c>
      <c r="I1193" s="8">
        <v>0.6</v>
      </c>
      <c r="J1193" s="9">
        <v>3250</v>
      </c>
      <c r="K1193" s="10">
        <f t="shared" si="390"/>
        <v>1950</v>
      </c>
      <c r="L1193" s="10">
        <f t="shared" si="391"/>
        <v>780</v>
      </c>
      <c r="M1193" s="11">
        <v>0.4</v>
      </c>
      <c r="O1193" s="15"/>
      <c r="P1193" s="16"/>
      <c r="Q1193" s="1"/>
      <c r="R1193" s="12"/>
    </row>
    <row r="1194" spans="2:18" x14ac:dyDescent="0.3">
      <c r="B1194" s="6" t="s">
        <v>16</v>
      </c>
      <c r="C1194" s="6">
        <v>1185732</v>
      </c>
      <c r="D1194" s="7">
        <v>44394</v>
      </c>
      <c r="E1194" s="6" t="s">
        <v>3</v>
      </c>
      <c r="F1194" s="6" t="s">
        <v>59</v>
      </c>
      <c r="G1194" s="6" t="s">
        <v>60</v>
      </c>
      <c r="H1194" s="6" t="s">
        <v>18</v>
      </c>
      <c r="I1194" s="8">
        <v>0.54999999999999993</v>
      </c>
      <c r="J1194" s="9">
        <v>5500</v>
      </c>
      <c r="K1194" s="10">
        <f>I1194*J1194</f>
        <v>3024.9999999999995</v>
      </c>
      <c r="L1194" s="10">
        <f>K1194*M1194</f>
        <v>1058.7499999999998</v>
      </c>
      <c r="M1194" s="11">
        <v>0.35</v>
      </c>
      <c r="O1194" s="15"/>
      <c r="P1194" s="16"/>
      <c r="Q1194" s="1"/>
      <c r="R1194" s="12"/>
    </row>
    <row r="1195" spans="2:18" x14ac:dyDescent="0.3">
      <c r="B1195" s="6" t="s">
        <v>16</v>
      </c>
      <c r="C1195" s="6">
        <v>1185732</v>
      </c>
      <c r="D1195" s="7">
        <v>44394</v>
      </c>
      <c r="E1195" s="6" t="s">
        <v>3</v>
      </c>
      <c r="F1195" s="6" t="s">
        <v>59</v>
      </c>
      <c r="G1195" s="6" t="s">
        <v>60</v>
      </c>
      <c r="H1195" s="6" t="s">
        <v>19</v>
      </c>
      <c r="I1195" s="8">
        <v>0.5</v>
      </c>
      <c r="J1195" s="9">
        <v>3000</v>
      </c>
      <c r="K1195" s="10">
        <f>I1195*J1195</f>
        <v>1500</v>
      </c>
      <c r="L1195" s="10">
        <f>K1195*M1195</f>
        <v>525</v>
      </c>
      <c r="M1195" s="11">
        <v>0.35</v>
      </c>
      <c r="O1195" s="15"/>
      <c r="P1195" s="16"/>
      <c r="Q1195" s="1"/>
      <c r="R1195" s="12"/>
    </row>
    <row r="1196" spans="2:18" x14ac:dyDescent="0.3">
      <c r="B1196" s="6" t="s">
        <v>16</v>
      </c>
      <c r="C1196" s="6">
        <v>1185732</v>
      </c>
      <c r="D1196" s="7">
        <v>44394</v>
      </c>
      <c r="E1196" s="6" t="s">
        <v>3</v>
      </c>
      <c r="F1196" s="6" t="s">
        <v>59</v>
      </c>
      <c r="G1196" s="6" t="s">
        <v>60</v>
      </c>
      <c r="H1196" s="6" t="s">
        <v>20</v>
      </c>
      <c r="I1196" s="8">
        <v>0.45</v>
      </c>
      <c r="J1196" s="9">
        <v>2250</v>
      </c>
      <c r="K1196" s="10">
        <f t="shared" ref="K1196:K1199" si="392">I1196*J1196</f>
        <v>1012.5</v>
      </c>
      <c r="L1196" s="10">
        <f t="shared" ref="L1196:L1199" si="393">K1196*M1196</f>
        <v>404.99999999999994</v>
      </c>
      <c r="M1196" s="11">
        <v>0.39999999999999997</v>
      </c>
      <c r="O1196" s="15"/>
      <c r="P1196" s="16"/>
      <c r="Q1196" s="1"/>
      <c r="R1196" s="12"/>
    </row>
    <row r="1197" spans="2:18" x14ac:dyDescent="0.3">
      <c r="B1197" s="6" t="s">
        <v>16</v>
      </c>
      <c r="C1197" s="6">
        <v>1185732</v>
      </c>
      <c r="D1197" s="7">
        <v>44394</v>
      </c>
      <c r="E1197" s="6" t="s">
        <v>3</v>
      </c>
      <c r="F1197" s="6" t="s">
        <v>59</v>
      </c>
      <c r="G1197" s="6" t="s">
        <v>60</v>
      </c>
      <c r="H1197" s="6" t="s">
        <v>21</v>
      </c>
      <c r="I1197" s="8">
        <v>0.45</v>
      </c>
      <c r="J1197" s="9">
        <v>1750</v>
      </c>
      <c r="K1197" s="10">
        <f t="shared" si="392"/>
        <v>787.5</v>
      </c>
      <c r="L1197" s="10">
        <f t="shared" si="393"/>
        <v>236.25</v>
      </c>
      <c r="M1197" s="11">
        <v>0.3</v>
      </c>
      <c r="O1197" s="15"/>
      <c r="P1197" s="16"/>
      <c r="Q1197" s="1"/>
      <c r="R1197" s="12"/>
    </row>
    <row r="1198" spans="2:18" x14ac:dyDescent="0.3">
      <c r="B1198" s="6" t="s">
        <v>16</v>
      </c>
      <c r="C1198" s="6">
        <v>1185732</v>
      </c>
      <c r="D1198" s="7">
        <v>44394</v>
      </c>
      <c r="E1198" s="6" t="s">
        <v>3</v>
      </c>
      <c r="F1198" s="6" t="s">
        <v>59</v>
      </c>
      <c r="G1198" s="6" t="s">
        <v>60</v>
      </c>
      <c r="H1198" s="6" t="s">
        <v>22</v>
      </c>
      <c r="I1198" s="8">
        <v>0.54999999999999993</v>
      </c>
      <c r="J1198" s="9">
        <v>2000</v>
      </c>
      <c r="K1198" s="10">
        <f t="shared" si="392"/>
        <v>1099.9999999999998</v>
      </c>
      <c r="L1198" s="10">
        <f t="shared" si="393"/>
        <v>274.99999999999994</v>
      </c>
      <c r="M1198" s="11">
        <v>0.25</v>
      </c>
      <c r="O1198" s="15"/>
      <c r="P1198" s="16"/>
      <c r="Q1198" s="1"/>
      <c r="R1198" s="12"/>
    </row>
    <row r="1199" spans="2:18" x14ac:dyDescent="0.3">
      <c r="B1199" s="6" t="s">
        <v>16</v>
      </c>
      <c r="C1199" s="6">
        <v>1185732</v>
      </c>
      <c r="D1199" s="7">
        <v>44394</v>
      </c>
      <c r="E1199" s="6" t="s">
        <v>3</v>
      </c>
      <c r="F1199" s="6" t="s">
        <v>59</v>
      </c>
      <c r="G1199" s="6" t="s">
        <v>60</v>
      </c>
      <c r="H1199" s="6" t="s">
        <v>23</v>
      </c>
      <c r="I1199" s="8">
        <v>0.6</v>
      </c>
      <c r="J1199" s="9">
        <v>3750</v>
      </c>
      <c r="K1199" s="10">
        <f t="shared" si="392"/>
        <v>2250</v>
      </c>
      <c r="L1199" s="10">
        <f t="shared" si="393"/>
        <v>900</v>
      </c>
      <c r="M1199" s="11">
        <v>0.4</v>
      </c>
      <c r="O1199" s="15"/>
      <c r="P1199" s="16"/>
      <c r="Q1199" s="1"/>
      <c r="R1199" s="12"/>
    </row>
    <row r="1200" spans="2:18" x14ac:dyDescent="0.3">
      <c r="B1200" s="6" t="s">
        <v>16</v>
      </c>
      <c r="C1200" s="6">
        <v>1185732</v>
      </c>
      <c r="D1200" s="7">
        <v>44426</v>
      </c>
      <c r="E1200" s="6" t="s">
        <v>3</v>
      </c>
      <c r="F1200" s="6" t="s">
        <v>59</v>
      </c>
      <c r="G1200" s="6" t="s">
        <v>60</v>
      </c>
      <c r="H1200" s="6" t="s">
        <v>18</v>
      </c>
      <c r="I1200" s="8">
        <v>0.54999999999999993</v>
      </c>
      <c r="J1200" s="9">
        <v>5250</v>
      </c>
      <c r="K1200" s="10">
        <f>I1200*J1200</f>
        <v>2887.4999999999995</v>
      </c>
      <c r="L1200" s="10">
        <f>K1200*M1200</f>
        <v>1010.6249999999998</v>
      </c>
      <c r="M1200" s="11">
        <v>0.35</v>
      </c>
      <c r="O1200" s="15"/>
      <c r="P1200" s="16"/>
      <c r="Q1200" s="1"/>
      <c r="R1200" s="12"/>
    </row>
    <row r="1201" spans="2:18" x14ac:dyDescent="0.3">
      <c r="B1201" s="6" t="s">
        <v>16</v>
      </c>
      <c r="C1201" s="6">
        <v>1185732</v>
      </c>
      <c r="D1201" s="7">
        <v>44426</v>
      </c>
      <c r="E1201" s="6" t="s">
        <v>3</v>
      </c>
      <c r="F1201" s="6" t="s">
        <v>59</v>
      </c>
      <c r="G1201" s="6" t="s">
        <v>60</v>
      </c>
      <c r="H1201" s="6" t="s">
        <v>19</v>
      </c>
      <c r="I1201" s="8">
        <v>0.5</v>
      </c>
      <c r="J1201" s="9">
        <v>3000</v>
      </c>
      <c r="K1201" s="10">
        <f>I1201*J1201</f>
        <v>1500</v>
      </c>
      <c r="L1201" s="10">
        <f>K1201*M1201</f>
        <v>525</v>
      </c>
      <c r="M1201" s="11">
        <v>0.35</v>
      </c>
      <c r="O1201" s="15"/>
      <c r="P1201" s="16"/>
      <c r="Q1201" s="1"/>
      <c r="R1201" s="12"/>
    </row>
    <row r="1202" spans="2:18" x14ac:dyDescent="0.3">
      <c r="B1202" s="6" t="s">
        <v>16</v>
      </c>
      <c r="C1202" s="6">
        <v>1185732</v>
      </c>
      <c r="D1202" s="7">
        <v>44426</v>
      </c>
      <c r="E1202" s="6" t="s">
        <v>3</v>
      </c>
      <c r="F1202" s="6" t="s">
        <v>59</v>
      </c>
      <c r="G1202" s="6" t="s">
        <v>60</v>
      </c>
      <c r="H1202" s="6" t="s">
        <v>20</v>
      </c>
      <c r="I1202" s="8">
        <v>0.45</v>
      </c>
      <c r="J1202" s="9">
        <v>2250</v>
      </c>
      <c r="K1202" s="10">
        <f t="shared" ref="K1202:K1205" si="394">I1202*J1202</f>
        <v>1012.5</v>
      </c>
      <c r="L1202" s="10">
        <f t="shared" ref="L1202:L1205" si="395">K1202*M1202</f>
        <v>404.99999999999994</v>
      </c>
      <c r="M1202" s="11">
        <v>0.39999999999999997</v>
      </c>
      <c r="O1202" s="15"/>
      <c r="P1202" s="16"/>
      <c r="Q1202" s="1"/>
      <c r="R1202" s="12"/>
    </row>
    <row r="1203" spans="2:18" x14ac:dyDescent="0.3">
      <c r="B1203" s="6" t="s">
        <v>16</v>
      </c>
      <c r="C1203" s="6">
        <v>1185732</v>
      </c>
      <c r="D1203" s="7">
        <v>44426</v>
      </c>
      <c r="E1203" s="6" t="s">
        <v>3</v>
      </c>
      <c r="F1203" s="6" t="s">
        <v>59</v>
      </c>
      <c r="G1203" s="6" t="s">
        <v>60</v>
      </c>
      <c r="H1203" s="6" t="s">
        <v>21</v>
      </c>
      <c r="I1203" s="8">
        <v>0.45</v>
      </c>
      <c r="J1203" s="9">
        <v>1750</v>
      </c>
      <c r="K1203" s="10">
        <f t="shared" si="394"/>
        <v>787.5</v>
      </c>
      <c r="L1203" s="10">
        <f t="shared" si="395"/>
        <v>236.25</v>
      </c>
      <c r="M1203" s="11">
        <v>0.3</v>
      </c>
      <c r="O1203" s="15"/>
      <c r="P1203" s="16"/>
      <c r="Q1203" s="1"/>
      <c r="R1203" s="12"/>
    </row>
    <row r="1204" spans="2:18" x14ac:dyDescent="0.3">
      <c r="B1204" s="6" t="s">
        <v>16</v>
      </c>
      <c r="C1204" s="6">
        <v>1185732</v>
      </c>
      <c r="D1204" s="7">
        <v>44426</v>
      </c>
      <c r="E1204" s="6" t="s">
        <v>3</v>
      </c>
      <c r="F1204" s="6" t="s">
        <v>59</v>
      </c>
      <c r="G1204" s="6" t="s">
        <v>60</v>
      </c>
      <c r="H1204" s="6" t="s">
        <v>22</v>
      </c>
      <c r="I1204" s="8">
        <v>0.54999999999999993</v>
      </c>
      <c r="J1204" s="9">
        <v>1500</v>
      </c>
      <c r="K1204" s="10">
        <f t="shared" si="394"/>
        <v>824.99999999999989</v>
      </c>
      <c r="L1204" s="10">
        <f t="shared" si="395"/>
        <v>206.24999999999997</v>
      </c>
      <c r="M1204" s="11">
        <v>0.25</v>
      </c>
      <c r="O1204" s="15"/>
      <c r="P1204" s="16"/>
      <c r="Q1204" s="1"/>
      <c r="R1204" s="12"/>
    </row>
    <row r="1205" spans="2:18" x14ac:dyDescent="0.3">
      <c r="B1205" s="6" t="s">
        <v>16</v>
      </c>
      <c r="C1205" s="6">
        <v>1185732</v>
      </c>
      <c r="D1205" s="7">
        <v>44426</v>
      </c>
      <c r="E1205" s="6" t="s">
        <v>3</v>
      </c>
      <c r="F1205" s="6" t="s">
        <v>59</v>
      </c>
      <c r="G1205" s="6" t="s">
        <v>60</v>
      </c>
      <c r="H1205" s="6" t="s">
        <v>23</v>
      </c>
      <c r="I1205" s="8">
        <v>0.6</v>
      </c>
      <c r="J1205" s="9">
        <v>3250</v>
      </c>
      <c r="K1205" s="10">
        <f t="shared" si="394"/>
        <v>1950</v>
      </c>
      <c r="L1205" s="10">
        <f t="shared" si="395"/>
        <v>780</v>
      </c>
      <c r="M1205" s="11">
        <v>0.4</v>
      </c>
      <c r="O1205" s="15"/>
      <c r="P1205" s="16"/>
      <c r="Q1205" s="1"/>
      <c r="R1205" s="12"/>
    </row>
    <row r="1206" spans="2:18" x14ac:dyDescent="0.3">
      <c r="B1206" s="6" t="s">
        <v>16</v>
      </c>
      <c r="C1206" s="6">
        <v>1185732</v>
      </c>
      <c r="D1206" s="7">
        <v>44456</v>
      </c>
      <c r="E1206" s="6" t="s">
        <v>3</v>
      </c>
      <c r="F1206" s="6" t="s">
        <v>59</v>
      </c>
      <c r="G1206" s="6" t="s">
        <v>60</v>
      </c>
      <c r="H1206" s="6" t="s">
        <v>18</v>
      </c>
      <c r="I1206" s="8">
        <v>0.54999999999999993</v>
      </c>
      <c r="J1206" s="9">
        <v>4500</v>
      </c>
      <c r="K1206" s="10">
        <f>I1206*J1206</f>
        <v>2474.9999999999995</v>
      </c>
      <c r="L1206" s="10">
        <f>K1206*M1206</f>
        <v>866.24999999999977</v>
      </c>
      <c r="M1206" s="11">
        <v>0.35</v>
      </c>
      <c r="O1206" s="15"/>
      <c r="P1206" s="16"/>
      <c r="Q1206" s="1"/>
      <c r="R1206" s="12"/>
    </row>
    <row r="1207" spans="2:18" x14ac:dyDescent="0.3">
      <c r="B1207" s="6" t="s">
        <v>16</v>
      </c>
      <c r="C1207" s="6">
        <v>1185732</v>
      </c>
      <c r="D1207" s="7">
        <v>44456</v>
      </c>
      <c r="E1207" s="6" t="s">
        <v>3</v>
      </c>
      <c r="F1207" s="6" t="s">
        <v>59</v>
      </c>
      <c r="G1207" s="6" t="s">
        <v>60</v>
      </c>
      <c r="H1207" s="6" t="s">
        <v>19</v>
      </c>
      <c r="I1207" s="8">
        <v>0.5</v>
      </c>
      <c r="J1207" s="9">
        <v>2500</v>
      </c>
      <c r="K1207" s="10">
        <f>I1207*J1207</f>
        <v>1250</v>
      </c>
      <c r="L1207" s="10">
        <f>K1207*M1207</f>
        <v>437.5</v>
      </c>
      <c r="M1207" s="11">
        <v>0.35</v>
      </c>
      <c r="O1207" s="15"/>
      <c r="P1207" s="16"/>
      <c r="Q1207" s="1"/>
      <c r="R1207" s="12"/>
    </row>
    <row r="1208" spans="2:18" x14ac:dyDescent="0.3">
      <c r="B1208" s="6" t="s">
        <v>16</v>
      </c>
      <c r="C1208" s="6">
        <v>1185732</v>
      </c>
      <c r="D1208" s="7">
        <v>44456</v>
      </c>
      <c r="E1208" s="6" t="s">
        <v>3</v>
      </c>
      <c r="F1208" s="6" t="s">
        <v>59</v>
      </c>
      <c r="G1208" s="6" t="s">
        <v>60</v>
      </c>
      <c r="H1208" s="6" t="s">
        <v>20</v>
      </c>
      <c r="I1208" s="8">
        <v>0.45</v>
      </c>
      <c r="J1208" s="9">
        <v>1500</v>
      </c>
      <c r="K1208" s="10">
        <f t="shared" ref="K1208:K1211" si="396">I1208*J1208</f>
        <v>675</v>
      </c>
      <c r="L1208" s="10">
        <f t="shared" ref="L1208:L1211" si="397">K1208*M1208</f>
        <v>270</v>
      </c>
      <c r="M1208" s="11">
        <v>0.39999999999999997</v>
      </c>
      <c r="O1208" s="15"/>
      <c r="P1208" s="16"/>
      <c r="Q1208" s="1"/>
      <c r="R1208" s="12"/>
    </row>
    <row r="1209" spans="2:18" x14ac:dyDescent="0.3">
      <c r="B1209" s="6" t="s">
        <v>16</v>
      </c>
      <c r="C1209" s="6">
        <v>1185732</v>
      </c>
      <c r="D1209" s="7">
        <v>44456</v>
      </c>
      <c r="E1209" s="6" t="s">
        <v>3</v>
      </c>
      <c r="F1209" s="6" t="s">
        <v>59</v>
      </c>
      <c r="G1209" s="6" t="s">
        <v>60</v>
      </c>
      <c r="H1209" s="6" t="s">
        <v>21</v>
      </c>
      <c r="I1209" s="8">
        <v>0.45</v>
      </c>
      <c r="J1209" s="9">
        <v>1250</v>
      </c>
      <c r="K1209" s="10">
        <f t="shared" si="396"/>
        <v>562.5</v>
      </c>
      <c r="L1209" s="10">
        <f t="shared" si="397"/>
        <v>168.75</v>
      </c>
      <c r="M1209" s="11">
        <v>0.3</v>
      </c>
      <c r="O1209" s="15"/>
      <c r="P1209" s="16"/>
      <c r="Q1209" s="1"/>
      <c r="R1209" s="12"/>
    </row>
    <row r="1210" spans="2:18" x14ac:dyDescent="0.3">
      <c r="B1210" s="6" t="s">
        <v>16</v>
      </c>
      <c r="C1210" s="6">
        <v>1185732</v>
      </c>
      <c r="D1210" s="7">
        <v>44456</v>
      </c>
      <c r="E1210" s="6" t="s">
        <v>3</v>
      </c>
      <c r="F1210" s="6" t="s">
        <v>59</v>
      </c>
      <c r="G1210" s="6" t="s">
        <v>60</v>
      </c>
      <c r="H1210" s="6" t="s">
        <v>22</v>
      </c>
      <c r="I1210" s="8">
        <v>0.54999999999999993</v>
      </c>
      <c r="J1210" s="9">
        <v>1250</v>
      </c>
      <c r="K1210" s="10">
        <f t="shared" si="396"/>
        <v>687.49999999999989</v>
      </c>
      <c r="L1210" s="10">
        <f t="shared" si="397"/>
        <v>171.87499999999997</v>
      </c>
      <c r="M1210" s="11">
        <v>0.25</v>
      </c>
      <c r="O1210" s="15"/>
      <c r="P1210" s="16"/>
      <c r="Q1210" s="1"/>
      <c r="R1210" s="12"/>
    </row>
    <row r="1211" spans="2:18" x14ac:dyDescent="0.3">
      <c r="B1211" s="6" t="s">
        <v>16</v>
      </c>
      <c r="C1211" s="6">
        <v>1185732</v>
      </c>
      <c r="D1211" s="7">
        <v>44456</v>
      </c>
      <c r="E1211" s="6" t="s">
        <v>3</v>
      </c>
      <c r="F1211" s="6" t="s">
        <v>59</v>
      </c>
      <c r="G1211" s="6" t="s">
        <v>60</v>
      </c>
      <c r="H1211" s="6" t="s">
        <v>23</v>
      </c>
      <c r="I1211" s="8">
        <v>0.6</v>
      </c>
      <c r="J1211" s="9">
        <v>2250</v>
      </c>
      <c r="K1211" s="10">
        <f t="shared" si="396"/>
        <v>1350</v>
      </c>
      <c r="L1211" s="10">
        <f t="shared" si="397"/>
        <v>540</v>
      </c>
      <c r="M1211" s="11">
        <v>0.4</v>
      </c>
      <c r="O1211" s="15"/>
      <c r="P1211" s="16"/>
      <c r="Q1211" s="1"/>
      <c r="R1211" s="12"/>
    </row>
    <row r="1212" spans="2:18" x14ac:dyDescent="0.3">
      <c r="B1212" s="6" t="s">
        <v>16</v>
      </c>
      <c r="C1212" s="6">
        <v>1185732</v>
      </c>
      <c r="D1212" s="7">
        <v>44488</v>
      </c>
      <c r="E1212" s="6" t="s">
        <v>3</v>
      </c>
      <c r="F1212" s="6" t="s">
        <v>59</v>
      </c>
      <c r="G1212" s="6" t="s">
        <v>60</v>
      </c>
      <c r="H1212" s="6" t="s">
        <v>18</v>
      </c>
      <c r="I1212" s="8">
        <v>0.6</v>
      </c>
      <c r="J1212" s="9">
        <v>4000</v>
      </c>
      <c r="K1212" s="10">
        <f>I1212*J1212</f>
        <v>2400</v>
      </c>
      <c r="L1212" s="10">
        <f>K1212*M1212</f>
        <v>840</v>
      </c>
      <c r="M1212" s="11">
        <v>0.35</v>
      </c>
      <c r="O1212" s="15"/>
      <c r="P1212" s="16"/>
      <c r="Q1212" s="1"/>
      <c r="R1212" s="12"/>
    </row>
    <row r="1213" spans="2:18" x14ac:dyDescent="0.3">
      <c r="B1213" s="6" t="s">
        <v>16</v>
      </c>
      <c r="C1213" s="6">
        <v>1185732</v>
      </c>
      <c r="D1213" s="7">
        <v>44488</v>
      </c>
      <c r="E1213" s="6" t="s">
        <v>3</v>
      </c>
      <c r="F1213" s="6" t="s">
        <v>59</v>
      </c>
      <c r="G1213" s="6" t="s">
        <v>60</v>
      </c>
      <c r="H1213" s="6" t="s">
        <v>19</v>
      </c>
      <c r="I1213" s="8">
        <v>0.55000000000000004</v>
      </c>
      <c r="J1213" s="9">
        <v>2250</v>
      </c>
      <c r="K1213" s="10">
        <f>I1213*J1213</f>
        <v>1237.5</v>
      </c>
      <c r="L1213" s="10">
        <f>K1213*M1213</f>
        <v>433.125</v>
      </c>
      <c r="M1213" s="11">
        <v>0.35</v>
      </c>
      <c r="O1213" s="15"/>
      <c r="P1213" s="16"/>
      <c r="Q1213" s="1"/>
      <c r="R1213" s="12"/>
    </row>
    <row r="1214" spans="2:18" x14ac:dyDescent="0.3">
      <c r="B1214" s="6" t="s">
        <v>16</v>
      </c>
      <c r="C1214" s="6">
        <v>1185732</v>
      </c>
      <c r="D1214" s="7">
        <v>44488</v>
      </c>
      <c r="E1214" s="6" t="s">
        <v>3</v>
      </c>
      <c r="F1214" s="6" t="s">
        <v>59</v>
      </c>
      <c r="G1214" s="6" t="s">
        <v>60</v>
      </c>
      <c r="H1214" s="6" t="s">
        <v>20</v>
      </c>
      <c r="I1214" s="8">
        <v>0.55000000000000004</v>
      </c>
      <c r="J1214" s="9">
        <v>1250</v>
      </c>
      <c r="K1214" s="10">
        <f t="shared" ref="K1214:K1217" si="398">I1214*J1214</f>
        <v>687.5</v>
      </c>
      <c r="L1214" s="10">
        <f t="shared" ref="L1214:L1217" si="399">K1214*M1214</f>
        <v>275</v>
      </c>
      <c r="M1214" s="11">
        <v>0.39999999999999997</v>
      </c>
      <c r="O1214" s="15"/>
      <c r="P1214" s="16"/>
      <c r="Q1214" s="1"/>
      <c r="R1214" s="12"/>
    </row>
    <row r="1215" spans="2:18" x14ac:dyDescent="0.3">
      <c r="B1215" s="6" t="s">
        <v>16</v>
      </c>
      <c r="C1215" s="6">
        <v>1185732</v>
      </c>
      <c r="D1215" s="7">
        <v>44488</v>
      </c>
      <c r="E1215" s="6" t="s">
        <v>3</v>
      </c>
      <c r="F1215" s="6" t="s">
        <v>59</v>
      </c>
      <c r="G1215" s="6" t="s">
        <v>60</v>
      </c>
      <c r="H1215" s="6" t="s">
        <v>21</v>
      </c>
      <c r="I1215" s="8">
        <v>0.55000000000000004</v>
      </c>
      <c r="J1215" s="9">
        <v>1000</v>
      </c>
      <c r="K1215" s="10">
        <f t="shared" si="398"/>
        <v>550</v>
      </c>
      <c r="L1215" s="10">
        <f t="shared" si="399"/>
        <v>165</v>
      </c>
      <c r="M1215" s="11">
        <v>0.3</v>
      </c>
      <c r="O1215" s="15"/>
      <c r="P1215" s="16"/>
      <c r="Q1215" s="1"/>
      <c r="R1215" s="12"/>
    </row>
    <row r="1216" spans="2:18" x14ac:dyDescent="0.3">
      <c r="B1216" s="6" t="s">
        <v>16</v>
      </c>
      <c r="C1216" s="6">
        <v>1185732</v>
      </c>
      <c r="D1216" s="7">
        <v>44488</v>
      </c>
      <c r="E1216" s="6" t="s">
        <v>3</v>
      </c>
      <c r="F1216" s="6" t="s">
        <v>59</v>
      </c>
      <c r="G1216" s="6" t="s">
        <v>60</v>
      </c>
      <c r="H1216" s="6" t="s">
        <v>22</v>
      </c>
      <c r="I1216" s="8">
        <v>0.65</v>
      </c>
      <c r="J1216" s="9">
        <v>1000</v>
      </c>
      <c r="K1216" s="10">
        <f t="shared" si="398"/>
        <v>650</v>
      </c>
      <c r="L1216" s="10">
        <f t="shared" si="399"/>
        <v>162.5</v>
      </c>
      <c r="M1216" s="11">
        <v>0.25</v>
      </c>
      <c r="O1216" s="15"/>
      <c r="P1216" s="16"/>
      <c r="Q1216" s="1"/>
      <c r="R1216" s="12"/>
    </row>
    <row r="1217" spans="1:18" x14ac:dyDescent="0.3">
      <c r="B1217" s="6" t="s">
        <v>16</v>
      </c>
      <c r="C1217" s="6">
        <v>1185732</v>
      </c>
      <c r="D1217" s="7">
        <v>44488</v>
      </c>
      <c r="E1217" s="6" t="s">
        <v>3</v>
      </c>
      <c r="F1217" s="6" t="s">
        <v>59</v>
      </c>
      <c r="G1217" s="6" t="s">
        <v>60</v>
      </c>
      <c r="H1217" s="6" t="s">
        <v>23</v>
      </c>
      <c r="I1217" s="8">
        <v>0.7</v>
      </c>
      <c r="J1217" s="9">
        <v>2250</v>
      </c>
      <c r="K1217" s="10">
        <f t="shared" si="398"/>
        <v>1575</v>
      </c>
      <c r="L1217" s="10">
        <f t="shared" si="399"/>
        <v>630</v>
      </c>
      <c r="M1217" s="11">
        <v>0.4</v>
      </c>
      <c r="O1217" s="15"/>
      <c r="P1217" s="16"/>
      <c r="Q1217" s="1"/>
      <c r="R1217" s="12"/>
    </row>
    <row r="1218" spans="1:18" x14ac:dyDescent="0.3">
      <c r="B1218" s="6" t="s">
        <v>16</v>
      </c>
      <c r="C1218" s="6">
        <v>1185732</v>
      </c>
      <c r="D1218" s="7">
        <v>44518</v>
      </c>
      <c r="E1218" s="6" t="s">
        <v>3</v>
      </c>
      <c r="F1218" s="6" t="s">
        <v>59</v>
      </c>
      <c r="G1218" s="6" t="s">
        <v>60</v>
      </c>
      <c r="H1218" s="6" t="s">
        <v>18</v>
      </c>
      <c r="I1218" s="8">
        <v>0.65</v>
      </c>
      <c r="J1218" s="9">
        <v>3750</v>
      </c>
      <c r="K1218" s="10">
        <f>I1218*J1218</f>
        <v>2437.5</v>
      </c>
      <c r="L1218" s="10">
        <f>K1218*M1218</f>
        <v>853.125</v>
      </c>
      <c r="M1218" s="11">
        <v>0.35</v>
      </c>
      <c r="O1218" s="15"/>
      <c r="P1218" s="16"/>
      <c r="Q1218" s="1"/>
      <c r="R1218" s="12"/>
    </row>
    <row r="1219" spans="1:18" x14ac:dyDescent="0.3">
      <c r="B1219" s="6" t="s">
        <v>16</v>
      </c>
      <c r="C1219" s="6">
        <v>1185732</v>
      </c>
      <c r="D1219" s="7">
        <v>44518</v>
      </c>
      <c r="E1219" s="6" t="s">
        <v>3</v>
      </c>
      <c r="F1219" s="6" t="s">
        <v>59</v>
      </c>
      <c r="G1219" s="6" t="s">
        <v>60</v>
      </c>
      <c r="H1219" s="6" t="s">
        <v>19</v>
      </c>
      <c r="I1219" s="8">
        <v>0.55000000000000004</v>
      </c>
      <c r="J1219" s="9">
        <v>2000</v>
      </c>
      <c r="K1219" s="10">
        <f>I1219*J1219</f>
        <v>1100</v>
      </c>
      <c r="L1219" s="10">
        <f>K1219*M1219</f>
        <v>385</v>
      </c>
      <c r="M1219" s="11">
        <v>0.35</v>
      </c>
      <c r="O1219" s="15"/>
      <c r="P1219" s="16"/>
      <c r="Q1219" s="1"/>
      <c r="R1219" s="12"/>
    </row>
    <row r="1220" spans="1:18" x14ac:dyDescent="0.3">
      <c r="B1220" s="6" t="s">
        <v>16</v>
      </c>
      <c r="C1220" s="6">
        <v>1185732</v>
      </c>
      <c r="D1220" s="7">
        <v>44518</v>
      </c>
      <c r="E1220" s="6" t="s">
        <v>3</v>
      </c>
      <c r="F1220" s="6" t="s">
        <v>59</v>
      </c>
      <c r="G1220" s="6" t="s">
        <v>60</v>
      </c>
      <c r="H1220" s="6" t="s">
        <v>20</v>
      </c>
      <c r="I1220" s="8">
        <v>0.55000000000000004</v>
      </c>
      <c r="J1220" s="9">
        <v>1950</v>
      </c>
      <c r="K1220" s="10">
        <f t="shared" ref="K1220:K1223" si="400">I1220*J1220</f>
        <v>1072.5</v>
      </c>
      <c r="L1220" s="10">
        <f t="shared" ref="L1220:L1223" si="401">K1220*M1220</f>
        <v>428.99999999999994</v>
      </c>
      <c r="M1220" s="11">
        <v>0.39999999999999997</v>
      </c>
      <c r="O1220" s="15"/>
      <c r="P1220" s="16"/>
      <c r="Q1220" s="1"/>
      <c r="R1220" s="12"/>
    </row>
    <row r="1221" spans="1:18" x14ac:dyDescent="0.3">
      <c r="B1221" s="6" t="s">
        <v>16</v>
      </c>
      <c r="C1221" s="6">
        <v>1185732</v>
      </c>
      <c r="D1221" s="7">
        <v>44518</v>
      </c>
      <c r="E1221" s="6" t="s">
        <v>3</v>
      </c>
      <c r="F1221" s="6" t="s">
        <v>59</v>
      </c>
      <c r="G1221" s="6" t="s">
        <v>60</v>
      </c>
      <c r="H1221" s="6" t="s">
        <v>21</v>
      </c>
      <c r="I1221" s="8">
        <v>0.55000000000000004</v>
      </c>
      <c r="J1221" s="9">
        <v>1750</v>
      </c>
      <c r="K1221" s="10">
        <f t="shared" si="400"/>
        <v>962.50000000000011</v>
      </c>
      <c r="L1221" s="10">
        <f t="shared" si="401"/>
        <v>288.75</v>
      </c>
      <c r="M1221" s="11">
        <v>0.3</v>
      </c>
      <c r="O1221" s="15"/>
      <c r="P1221" s="16"/>
      <c r="Q1221" s="1"/>
      <c r="R1221" s="12"/>
    </row>
    <row r="1222" spans="1:18" x14ac:dyDescent="0.3">
      <c r="B1222" s="6" t="s">
        <v>16</v>
      </c>
      <c r="C1222" s="6">
        <v>1185732</v>
      </c>
      <c r="D1222" s="7">
        <v>44518</v>
      </c>
      <c r="E1222" s="6" t="s">
        <v>3</v>
      </c>
      <c r="F1222" s="6" t="s">
        <v>59</v>
      </c>
      <c r="G1222" s="6" t="s">
        <v>60</v>
      </c>
      <c r="H1222" s="6" t="s">
        <v>22</v>
      </c>
      <c r="I1222" s="8">
        <v>0.65</v>
      </c>
      <c r="J1222" s="9">
        <v>1500</v>
      </c>
      <c r="K1222" s="10">
        <f t="shared" si="400"/>
        <v>975</v>
      </c>
      <c r="L1222" s="10">
        <f t="shared" si="401"/>
        <v>243.75</v>
      </c>
      <c r="M1222" s="11">
        <v>0.25</v>
      </c>
      <c r="O1222" s="15"/>
      <c r="P1222" s="16"/>
      <c r="Q1222" s="1"/>
      <c r="R1222" s="12"/>
    </row>
    <row r="1223" spans="1:18" x14ac:dyDescent="0.3">
      <c r="B1223" s="6" t="s">
        <v>16</v>
      </c>
      <c r="C1223" s="6">
        <v>1185732</v>
      </c>
      <c r="D1223" s="7">
        <v>44518</v>
      </c>
      <c r="E1223" s="6" t="s">
        <v>3</v>
      </c>
      <c r="F1223" s="6" t="s">
        <v>59</v>
      </c>
      <c r="G1223" s="6" t="s">
        <v>60</v>
      </c>
      <c r="H1223" s="6" t="s">
        <v>23</v>
      </c>
      <c r="I1223" s="8">
        <v>0.7</v>
      </c>
      <c r="J1223" s="9">
        <v>2500</v>
      </c>
      <c r="K1223" s="10">
        <f t="shared" si="400"/>
        <v>1750</v>
      </c>
      <c r="L1223" s="10">
        <f t="shared" si="401"/>
        <v>700</v>
      </c>
      <c r="M1223" s="11">
        <v>0.4</v>
      </c>
      <c r="O1223" s="15"/>
      <c r="P1223" s="16"/>
      <c r="Q1223" s="1"/>
      <c r="R1223" s="12"/>
    </row>
    <row r="1224" spans="1:18" x14ac:dyDescent="0.3">
      <c r="B1224" s="6" t="s">
        <v>16</v>
      </c>
      <c r="C1224" s="6">
        <v>1185732</v>
      </c>
      <c r="D1224" s="7">
        <v>44547</v>
      </c>
      <c r="E1224" s="6" t="s">
        <v>3</v>
      </c>
      <c r="F1224" s="6" t="s">
        <v>59</v>
      </c>
      <c r="G1224" s="6" t="s">
        <v>60</v>
      </c>
      <c r="H1224" s="6" t="s">
        <v>18</v>
      </c>
      <c r="I1224" s="8">
        <v>0.65</v>
      </c>
      <c r="J1224" s="9">
        <v>4750</v>
      </c>
      <c r="K1224" s="10">
        <f>I1224*J1224</f>
        <v>3087.5</v>
      </c>
      <c r="L1224" s="10">
        <f>K1224*M1224</f>
        <v>1080.625</v>
      </c>
      <c r="M1224" s="11">
        <v>0.35</v>
      </c>
      <c r="O1224" s="15"/>
      <c r="P1224" s="16"/>
      <c r="Q1224" s="1"/>
      <c r="R1224" s="12"/>
    </row>
    <row r="1225" spans="1:18" x14ac:dyDescent="0.3">
      <c r="B1225" s="6" t="s">
        <v>16</v>
      </c>
      <c r="C1225" s="6">
        <v>1185732</v>
      </c>
      <c r="D1225" s="7">
        <v>44547</v>
      </c>
      <c r="E1225" s="6" t="s">
        <v>3</v>
      </c>
      <c r="F1225" s="6" t="s">
        <v>59</v>
      </c>
      <c r="G1225" s="6" t="s">
        <v>60</v>
      </c>
      <c r="H1225" s="6" t="s">
        <v>19</v>
      </c>
      <c r="I1225" s="8">
        <v>0.55000000000000004</v>
      </c>
      <c r="J1225" s="9">
        <v>2750</v>
      </c>
      <c r="K1225" s="10">
        <f>I1225*J1225</f>
        <v>1512.5000000000002</v>
      </c>
      <c r="L1225" s="10">
        <f>K1225*M1225</f>
        <v>529.375</v>
      </c>
      <c r="M1225" s="11">
        <v>0.35</v>
      </c>
      <c r="O1225" s="15"/>
      <c r="P1225" s="16"/>
      <c r="Q1225" s="1"/>
      <c r="R1225" s="12"/>
    </row>
    <row r="1226" spans="1:18" x14ac:dyDescent="0.3">
      <c r="B1226" s="6" t="s">
        <v>16</v>
      </c>
      <c r="C1226" s="6">
        <v>1185732</v>
      </c>
      <c r="D1226" s="7">
        <v>44547</v>
      </c>
      <c r="E1226" s="6" t="s">
        <v>3</v>
      </c>
      <c r="F1226" s="6" t="s">
        <v>59</v>
      </c>
      <c r="G1226" s="6" t="s">
        <v>60</v>
      </c>
      <c r="H1226" s="6" t="s">
        <v>20</v>
      </c>
      <c r="I1226" s="8">
        <v>0.55000000000000004</v>
      </c>
      <c r="J1226" s="9">
        <v>2500</v>
      </c>
      <c r="K1226" s="10">
        <f t="shared" ref="K1226:K1229" si="402">I1226*J1226</f>
        <v>1375</v>
      </c>
      <c r="L1226" s="10">
        <f t="shared" ref="L1226:L1229" si="403">K1226*M1226</f>
        <v>550</v>
      </c>
      <c r="M1226" s="11">
        <v>0.39999999999999997</v>
      </c>
      <c r="O1226" s="15"/>
      <c r="P1226" s="16"/>
      <c r="Q1226" s="1"/>
      <c r="R1226" s="12"/>
    </row>
    <row r="1227" spans="1:18" x14ac:dyDescent="0.3">
      <c r="B1227" s="6" t="s">
        <v>16</v>
      </c>
      <c r="C1227" s="6">
        <v>1185732</v>
      </c>
      <c r="D1227" s="7">
        <v>44547</v>
      </c>
      <c r="E1227" s="6" t="s">
        <v>3</v>
      </c>
      <c r="F1227" s="6" t="s">
        <v>59</v>
      </c>
      <c r="G1227" s="6" t="s">
        <v>60</v>
      </c>
      <c r="H1227" s="6" t="s">
        <v>21</v>
      </c>
      <c r="I1227" s="8">
        <v>0.55000000000000004</v>
      </c>
      <c r="J1227" s="9">
        <v>2000</v>
      </c>
      <c r="K1227" s="10">
        <f t="shared" si="402"/>
        <v>1100</v>
      </c>
      <c r="L1227" s="10">
        <f t="shared" si="403"/>
        <v>330</v>
      </c>
      <c r="M1227" s="11">
        <v>0.3</v>
      </c>
      <c r="O1227" s="15"/>
      <c r="P1227" s="16"/>
      <c r="Q1227" s="1"/>
      <c r="R1227" s="12"/>
    </row>
    <row r="1228" spans="1:18" x14ac:dyDescent="0.3">
      <c r="B1228" s="6" t="s">
        <v>16</v>
      </c>
      <c r="C1228" s="6">
        <v>1185732</v>
      </c>
      <c r="D1228" s="7">
        <v>44547</v>
      </c>
      <c r="E1228" s="6" t="s">
        <v>3</v>
      </c>
      <c r="F1228" s="6" t="s">
        <v>59</v>
      </c>
      <c r="G1228" s="6" t="s">
        <v>60</v>
      </c>
      <c r="H1228" s="6" t="s">
        <v>22</v>
      </c>
      <c r="I1228" s="8">
        <v>0.65</v>
      </c>
      <c r="J1228" s="9">
        <v>2000</v>
      </c>
      <c r="K1228" s="10">
        <f t="shared" si="402"/>
        <v>1300</v>
      </c>
      <c r="L1228" s="10">
        <f t="shared" si="403"/>
        <v>325</v>
      </c>
      <c r="M1228" s="11">
        <v>0.25</v>
      </c>
      <c r="O1228" s="15"/>
      <c r="P1228" s="16"/>
      <c r="Q1228" s="1"/>
      <c r="R1228" s="12"/>
    </row>
    <row r="1229" spans="1:18" x14ac:dyDescent="0.3">
      <c r="B1229" s="6" t="s">
        <v>16</v>
      </c>
      <c r="C1229" s="6">
        <v>1185732</v>
      </c>
      <c r="D1229" s="7">
        <v>44547</v>
      </c>
      <c r="E1229" s="6" t="s">
        <v>3</v>
      </c>
      <c r="F1229" s="6" t="s">
        <v>59</v>
      </c>
      <c r="G1229" s="6" t="s">
        <v>60</v>
      </c>
      <c r="H1229" s="6" t="s">
        <v>23</v>
      </c>
      <c r="I1229" s="8">
        <v>0.7</v>
      </c>
      <c r="J1229" s="9">
        <v>3000</v>
      </c>
      <c r="K1229" s="10">
        <f t="shared" si="402"/>
        <v>2100</v>
      </c>
      <c r="L1229" s="10">
        <f t="shared" si="403"/>
        <v>840</v>
      </c>
      <c r="M1229" s="11">
        <v>0.4</v>
      </c>
      <c r="O1229" s="15"/>
      <c r="P1229" s="16"/>
      <c r="Q1229" s="1"/>
      <c r="R1229" s="12"/>
    </row>
    <row r="1230" spans="1:18" x14ac:dyDescent="0.3">
      <c r="A1230" t="s">
        <v>39</v>
      </c>
      <c r="B1230" s="6" t="s">
        <v>28</v>
      </c>
      <c r="C1230" s="6">
        <v>1128299</v>
      </c>
      <c r="D1230" s="7">
        <v>44206</v>
      </c>
      <c r="E1230" s="6" t="s">
        <v>29</v>
      </c>
      <c r="F1230" s="6" t="s">
        <v>61</v>
      </c>
      <c r="G1230" s="6" t="s">
        <v>62</v>
      </c>
      <c r="H1230" s="6" t="s">
        <v>18</v>
      </c>
      <c r="I1230" s="8">
        <v>0.35000000000000003</v>
      </c>
      <c r="J1230" s="9">
        <v>3750</v>
      </c>
      <c r="K1230" s="10">
        <f>I1230*J1230</f>
        <v>1312.5000000000002</v>
      </c>
      <c r="L1230" s="10">
        <f>K1230*M1230</f>
        <v>328.12500000000006</v>
      </c>
      <c r="M1230" s="11">
        <v>0.25</v>
      </c>
      <c r="O1230" s="15"/>
      <c r="P1230" s="16"/>
      <c r="Q1230" s="1"/>
      <c r="R1230" s="12"/>
    </row>
    <row r="1231" spans="1:18" x14ac:dyDescent="0.3">
      <c r="B1231" s="6" t="s">
        <v>28</v>
      </c>
      <c r="C1231" s="6">
        <v>1128299</v>
      </c>
      <c r="D1231" s="7">
        <v>44206</v>
      </c>
      <c r="E1231" s="6" t="s">
        <v>29</v>
      </c>
      <c r="F1231" s="6" t="s">
        <v>61</v>
      </c>
      <c r="G1231" s="6" t="s">
        <v>62</v>
      </c>
      <c r="H1231" s="6" t="s">
        <v>19</v>
      </c>
      <c r="I1231" s="8">
        <v>0.45</v>
      </c>
      <c r="J1231" s="9">
        <v>3750</v>
      </c>
      <c r="K1231" s="10">
        <f>I1231*J1231</f>
        <v>1687.5</v>
      </c>
      <c r="L1231" s="10">
        <f>K1231*M1231</f>
        <v>337.5</v>
      </c>
      <c r="M1231" s="11">
        <v>0.2</v>
      </c>
      <c r="O1231" s="15"/>
      <c r="P1231" s="16"/>
      <c r="Q1231" s="1"/>
      <c r="R1231" s="12"/>
    </row>
    <row r="1232" spans="1:18" x14ac:dyDescent="0.3">
      <c r="B1232" s="6" t="s">
        <v>28</v>
      </c>
      <c r="C1232" s="6">
        <v>1128299</v>
      </c>
      <c r="D1232" s="7">
        <v>44206</v>
      </c>
      <c r="E1232" s="6" t="s">
        <v>29</v>
      </c>
      <c r="F1232" s="6" t="s">
        <v>61</v>
      </c>
      <c r="G1232" s="6" t="s">
        <v>62</v>
      </c>
      <c r="H1232" s="6" t="s">
        <v>20</v>
      </c>
      <c r="I1232" s="8">
        <v>0.45</v>
      </c>
      <c r="J1232" s="9">
        <v>3750</v>
      </c>
      <c r="K1232" s="10">
        <f t="shared" ref="K1232:K1235" si="404">I1232*J1232</f>
        <v>1687.5</v>
      </c>
      <c r="L1232" s="10">
        <f t="shared" ref="L1232:L1235" si="405">K1232*M1232</f>
        <v>421.875</v>
      </c>
      <c r="M1232" s="11">
        <v>0.25</v>
      </c>
      <c r="O1232" s="15"/>
      <c r="P1232" s="16"/>
      <c r="Q1232" s="1"/>
      <c r="R1232" s="12"/>
    </row>
    <row r="1233" spans="2:18" x14ac:dyDescent="0.3">
      <c r="B1233" s="6" t="s">
        <v>28</v>
      </c>
      <c r="C1233" s="6">
        <v>1128299</v>
      </c>
      <c r="D1233" s="7">
        <v>44206</v>
      </c>
      <c r="E1233" s="6" t="s">
        <v>29</v>
      </c>
      <c r="F1233" s="6" t="s">
        <v>61</v>
      </c>
      <c r="G1233" s="6" t="s">
        <v>62</v>
      </c>
      <c r="H1233" s="6" t="s">
        <v>21</v>
      </c>
      <c r="I1233" s="8">
        <v>0.45</v>
      </c>
      <c r="J1233" s="9">
        <v>2250</v>
      </c>
      <c r="K1233" s="10">
        <f t="shared" si="404"/>
        <v>1012.5</v>
      </c>
      <c r="L1233" s="10">
        <f t="shared" si="405"/>
        <v>253.125</v>
      </c>
      <c r="M1233" s="11">
        <v>0.25</v>
      </c>
      <c r="O1233" s="15"/>
      <c r="P1233" s="16"/>
      <c r="Q1233" s="1"/>
      <c r="R1233" s="12"/>
    </row>
    <row r="1234" spans="2:18" x14ac:dyDescent="0.3">
      <c r="B1234" s="6" t="s">
        <v>28</v>
      </c>
      <c r="C1234" s="6">
        <v>1128299</v>
      </c>
      <c r="D1234" s="7">
        <v>44206</v>
      </c>
      <c r="E1234" s="6" t="s">
        <v>29</v>
      </c>
      <c r="F1234" s="6" t="s">
        <v>61</v>
      </c>
      <c r="G1234" s="6" t="s">
        <v>62</v>
      </c>
      <c r="H1234" s="6" t="s">
        <v>22</v>
      </c>
      <c r="I1234" s="8">
        <v>0.5</v>
      </c>
      <c r="J1234" s="9">
        <v>1750</v>
      </c>
      <c r="K1234" s="10">
        <f t="shared" si="404"/>
        <v>875</v>
      </c>
      <c r="L1234" s="10">
        <f t="shared" si="405"/>
        <v>131.25</v>
      </c>
      <c r="M1234" s="11">
        <v>0.15</v>
      </c>
      <c r="O1234" s="15"/>
      <c r="P1234" s="16"/>
      <c r="Q1234" s="1"/>
      <c r="R1234" s="12"/>
    </row>
    <row r="1235" spans="2:18" x14ac:dyDescent="0.3">
      <c r="B1235" s="6" t="s">
        <v>28</v>
      </c>
      <c r="C1235" s="6">
        <v>1128299</v>
      </c>
      <c r="D1235" s="7">
        <v>44206</v>
      </c>
      <c r="E1235" s="6" t="s">
        <v>29</v>
      </c>
      <c r="F1235" s="6" t="s">
        <v>61</v>
      </c>
      <c r="G1235" s="6" t="s">
        <v>62</v>
      </c>
      <c r="H1235" s="6" t="s">
        <v>23</v>
      </c>
      <c r="I1235" s="8">
        <v>0.45</v>
      </c>
      <c r="J1235" s="9">
        <v>4250</v>
      </c>
      <c r="K1235" s="10">
        <f t="shared" si="404"/>
        <v>1912.5</v>
      </c>
      <c r="L1235" s="10">
        <f t="shared" si="405"/>
        <v>765</v>
      </c>
      <c r="M1235" s="11">
        <v>0.4</v>
      </c>
      <c r="O1235" s="15"/>
      <c r="P1235" s="16"/>
      <c r="Q1235" s="1"/>
      <c r="R1235" s="12"/>
    </row>
    <row r="1236" spans="2:18" x14ac:dyDescent="0.3">
      <c r="B1236" s="6" t="s">
        <v>28</v>
      </c>
      <c r="C1236" s="6">
        <v>1128299</v>
      </c>
      <c r="D1236" s="7">
        <v>44237</v>
      </c>
      <c r="E1236" s="6" t="s">
        <v>29</v>
      </c>
      <c r="F1236" s="6" t="s">
        <v>61</v>
      </c>
      <c r="G1236" s="6" t="s">
        <v>62</v>
      </c>
      <c r="H1236" s="6" t="s">
        <v>18</v>
      </c>
      <c r="I1236" s="8">
        <v>0.35000000000000003</v>
      </c>
      <c r="J1236" s="9">
        <v>4750</v>
      </c>
      <c r="K1236" s="10">
        <f>I1236*J1236</f>
        <v>1662.5000000000002</v>
      </c>
      <c r="L1236" s="10">
        <f>K1236*M1236</f>
        <v>415.62500000000006</v>
      </c>
      <c r="M1236" s="11">
        <v>0.25</v>
      </c>
      <c r="O1236" s="15"/>
      <c r="P1236" s="16"/>
      <c r="Q1236" s="1"/>
      <c r="R1236" s="12"/>
    </row>
    <row r="1237" spans="2:18" x14ac:dyDescent="0.3">
      <c r="B1237" s="6" t="s">
        <v>28</v>
      </c>
      <c r="C1237" s="6">
        <v>1128299</v>
      </c>
      <c r="D1237" s="7">
        <v>44237</v>
      </c>
      <c r="E1237" s="6" t="s">
        <v>29</v>
      </c>
      <c r="F1237" s="6" t="s">
        <v>61</v>
      </c>
      <c r="G1237" s="6" t="s">
        <v>62</v>
      </c>
      <c r="H1237" s="6" t="s">
        <v>19</v>
      </c>
      <c r="I1237" s="8">
        <v>0.45</v>
      </c>
      <c r="J1237" s="9">
        <v>3750</v>
      </c>
      <c r="K1237" s="10">
        <f>I1237*J1237</f>
        <v>1687.5</v>
      </c>
      <c r="L1237" s="10">
        <f>K1237*M1237</f>
        <v>337.5</v>
      </c>
      <c r="M1237" s="11">
        <v>0.2</v>
      </c>
      <c r="O1237" s="15"/>
      <c r="P1237" s="16"/>
      <c r="Q1237" s="1"/>
      <c r="R1237" s="12"/>
    </row>
    <row r="1238" spans="2:18" x14ac:dyDescent="0.3">
      <c r="B1238" s="6" t="s">
        <v>28</v>
      </c>
      <c r="C1238" s="6">
        <v>1128299</v>
      </c>
      <c r="D1238" s="7">
        <v>44237</v>
      </c>
      <c r="E1238" s="6" t="s">
        <v>29</v>
      </c>
      <c r="F1238" s="6" t="s">
        <v>61</v>
      </c>
      <c r="G1238" s="6" t="s">
        <v>62</v>
      </c>
      <c r="H1238" s="6" t="s">
        <v>20</v>
      </c>
      <c r="I1238" s="8">
        <v>0.45</v>
      </c>
      <c r="J1238" s="9">
        <v>3750</v>
      </c>
      <c r="K1238" s="10">
        <f t="shared" ref="K1238:K1241" si="406">I1238*J1238</f>
        <v>1687.5</v>
      </c>
      <c r="L1238" s="10">
        <f t="shared" ref="L1238:L1241" si="407">K1238*M1238</f>
        <v>421.875</v>
      </c>
      <c r="M1238" s="11">
        <v>0.25</v>
      </c>
      <c r="O1238" s="15"/>
      <c r="P1238" s="16"/>
      <c r="Q1238" s="1"/>
      <c r="R1238" s="12"/>
    </row>
    <row r="1239" spans="2:18" x14ac:dyDescent="0.3">
      <c r="B1239" s="6" t="s">
        <v>28</v>
      </c>
      <c r="C1239" s="6">
        <v>1128299</v>
      </c>
      <c r="D1239" s="7">
        <v>44237</v>
      </c>
      <c r="E1239" s="6" t="s">
        <v>29</v>
      </c>
      <c r="F1239" s="6" t="s">
        <v>61</v>
      </c>
      <c r="G1239" s="6" t="s">
        <v>62</v>
      </c>
      <c r="H1239" s="6" t="s">
        <v>21</v>
      </c>
      <c r="I1239" s="8">
        <v>0.45</v>
      </c>
      <c r="J1239" s="9">
        <v>2250</v>
      </c>
      <c r="K1239" s="10">
        <f t="shared" si="406"/>
        <v>1012.5</v>
      </c>
      <c r="L1239" s="10">
        <f t="shared" si="407"/>
        <v>253.125</v>
      </c>
      <c r="M1239" s="11">
        <v>0.25</v>
      </c>
      <c r="O1239" s="15"/>
      <c r="P1239" s="16"/>
      <c r="Q1239" s="1"/>
      <c r="R1239" s="12"/>
    </row>
    <row r="1240" spans="2:18" x14ac:dyDescent="0.3">
      <c r="B1240" s="6" t="s">
        <v>28</v>
      </c>
      <c r="C1240" s="6">
        <v>1128299</v>
      </c>
      <c r="D1240" s="7">
        <v>44237</v>
      </c>
      <c r="E1240" s="6" t="s">
        <v>29</v>
      </c>
      <c r="F1240" s="6" t="s">
        <v>61</v>
      </c>
      <c r="G1240" s="6" t="s">
        <v>62</v>
      </c>
      <c r="H1240" s="6" t="s">
        <v>22</v>
      </c>
      <c r="I1240" s="8">
        <v>0.5</v>
      </c>
      <c r="J1240" s="9">
        <v>1500</v>
      </c>
      <c r="K1240" s="10">
        <f t="shared" si="406"/>
        <v>750</v>
      </c>
      <c r="L1240" s="10">
        <f t="shared" si="407"/>
        <v>112.5</v>
      </c>
      <c r="M1240" s="11">
        <v>0.15</v>
      </c>
      <c r="O1240" s="15"/>
      <c r="P1240" s="16"/>
      <c r="Q1240" s="1"/>
      <c r="R1240" s="12"/>
    </row>
    <row r="1241" spans="2:18" x14ac:dyDescent="0.3">
      <c r="B1241" s="6" t="s">
        <v>28</v>
      </c>
      <c r="C1241" s="6">
        <v>1128299</v>
      </c>
      <c r="D1241" s="7">
        <v>44237</v>
      </c>
      <c r="E1241" s="6" t="s">
        <v>29</v>
      </c>
      <c r="F1241" s="6" t="s">
        <v>61</v>
      </c>
      <c r="G1241" s="6" t="s">
        <v>62</v>
      </c>
      <c r="H1241" s="6" t="s">
        <v>23</v>
      </c>
      <c r="I1241" s="8">
        <v>0.45</v>
      </c>
      <c r="J1241" s="9">
        <v>3500</v>
      </c>
      <c r="K1241" s="10">
        <f t="shared" si="406"/>
        <v>1575</v>
      </c>
      <c r="L1241" s="10">
        <f t="shared" si="407"/>
        <v>630</v>
      </c>
      <c r="M1241" s="11">
        <v>0.4</v>
      </c>
      <c r="O1241" s="15"/>
      <c r="P1241" s="16"/>
      <c r="Q1241" s="1"/>
      <c r="R1241" s="12"/>
    </row>
    <row r="1242" spans="2:18" x14ac:dyDescent="0.3">
      <c r="B1242" s="6" t="s">
        <v>28</v>
      </c>
      <c r="C1242" s="6">
        <v>1128299</v>
      </c>
      <c r="D1242" s="7">
        <v>44264</v>
      </c>
      <c r="E1242" s="6" t="s">
        <v>29</v>
      </c>
      <c r="F1242" s="6" t="s">
        <v>61</v>
      </c>
      <c r="G1242" s="6" t="s">
        <v>62</v>
      </c>
      <c r="H1242" s="6" t="s">
        <v>18</v>
      </c>
      <c r="I1242" s="8">
        <v>0.45</v>
      </c>
      <c r="J1242" s="9">
        <v>5000</v>
      </c>
      <c r="K1242" s="10">
        <f>I1242*J1242</f>
        <v>2250</v>
      </c>
      <c r="L1242" s="10">
        <f>K1242*M1242</f>
        <v>562.5</v>
      </c>
      <c r="M1242" s="11">
        <v>0.25</v>
      </c>
      <c r="O1242" s="15"/>
      <c r="P1242" s="16"/>
      <c r="Q1242" s="1"/>
      <c r="R1242" s="12"/>
    </row>
    <row r="1243" spans="2:18" x14ac:dyDescent="0.3">
      <c r="B1243" s="6" t="s">
        <v>28</v>
      </c>
      <c r="C1243" s="6">
        <v>1128299</v>
      </c>
      <c r="D1243" s="7">
        <v>44264</v>
      </c>
      <c r="E1243" s="6" t="s">
        <v>29</v>
      </c>
      <c r="F1243" s="6" t="s">
        <v>61</v>
      </c>
      <c r="G1243" s="6" t="s">
        <v>62</v>
      </c>
      <c r="H1243" s="6" t="s">
        <v>19</v>
      </c>
      <c r="I1243" s="8">
        <v>0.54999999999999993</v>
      </c>
      <c r="J1243" s="9">
        <v>3500</v>
      </c>
      <c r="K1243" s="10">
        <f>I1243*J1243</f>
        <v>1924.9999999999998</v>
      </c>
      <c r="L1243" s="10">
        <f>K1243*M1243</f>
        <v>385</v>
      </c>
      <c r="M1243" s="11">
        <v>0.2</v>
      </c>
      <c r="O1243" s="15"/>
      <c r="P1243" s="16"/>
      <c r="Q1243" s="1"/>
      <c r="R1243" s="12"/>
    </row>
    <row r="1244" spans="2:18" x14ac:dyDescent="0.3">
      <c r="B1244" s="6" t="s">
        <v>28</v>
      </c>
      <c r="C1244" s="6">
        <v>1128299</v>
      </c>
      <c r="D1244" s="7">
        <v>44264</v>
      </c>
      <c r="E1244" s="6" t="s">
        <v>29</v>
      </c>
      <c r="F1244" s="6" t="s">
        <v>61</v>
      </c>
      <c r="G1244" s="6" t="s">
        <v>62</v>
      </c>
      <c r="H1244" s="6" t="s">
        <v>20</v>
      </c>
      <c r="I1244" s="8">
        <v>0.59999999999999987</v>
      </c>
      <c r="J1244" s="9">
        <v>3750</v>
      </c>
      <c r="K1244" s="10">
        <f t="shared" ref="K1244:K1247" si="408">I1244*J1244</f>
        <v>2249.9999999999995</v>
      </c>
      <c r="L1244" s="10">
        <f t="shared" ref="L1244:L1247" si="409">K1244*M1244</f>
        <v>562.49999999999989</v>
      </c>
      <c r="M1244" s="11">
        <v>0.25</v>
      </c>
      <c r="O1244" s="15"/>
      <c r="P1244" s="16"/>
      <c r="Q1244" s="1"/>
      <c r="R1244" s="12"/>
    </row>
    <row r="1245" spans="2:18" x14ac:dyDescent="0.3">
      <c r="B1245" s="6" t="s">
        <v>28</v>
      </c>
      <c r="C1245" s="6">
        <v>1128299</v>
      </c>
      <c r="D1245" s="7">
        <v>44264</v>
      </c>
      <c r="E1245" s="6" t="s">
        <v>29</v>
      </c>
      <c r="F1245" s="6" t="s">
        <v>61</v>
      </c>
      <c r="G1245" s="6" t="s">
        <v>62</v>
      </c>
      <c r="H1245" s="6" t="s">
        <v>21</v>
      </c>
      <c r="I1245" s="8">
        <v>0.54999999999999993</v>
      </c>
      <c r="J1245" s="9">
        <v>2750</v>
      </c>
      <c r="K1245" s="10">
        <f t="shared" si="408"/>
        <v>1512.4999999999998</v>
      </c>
      <c r="L1245" s="10">
        <f t="shared" si="409"/>
        <v>378.12499999999994</v>
      </c>
      <c r="M1245" s="11">
        <v>0.25</v>
      </c>
      <c r="O1245" s="15"/>
      <c r="P1245" s="16"/>
      <c r="Q1245" s="1"/>
      <c r="R1245" s="12"/>
    </row>
    <row r="1246" spans="2:18" x14ac:dyDescent="0.3">
      <c r="B1246" s="6" t="s">
        <v>28</v>
      </c>
      <c r="C1246" s="6">
        <v>1128299</v>
      </c>
      <c r="D1246" s="7">
        <v>44264</v>
      </c>
      <c r="E1246" s="6" t="s">
        <v>29</v>
      </c>
      <c r="F1246" s="6" t="s">
        <v>61</v>
      </c>
      <c r="G1246" s="6" t="s">
        <v>62</v>
      </c>
      <c r="H1246" s="6" t="s">
        <v>22</v>
      </c>
      <c r="I1246" s="8">
        <v>0.6</v>
      </c>
      <c r="J1246" s="9">
        <v>1250</v>
      </c>
      <c r="K1246" s="10">
        <f t="shared" si="408"/>
        <v>750</v>
      </c>
      <c r="L1246" s="10">
        <f t="shared" si="409"/>
        <v>112.5</v>
      </c>
      <c r="M1246" s="11">
        <v>0.15</v>
      </c>
      <c r="O1246" s="15"/>
      <c r="P1246" s="16"/>
      <c r="Q1246" s="1"/>
      <c r="R1246" s="12"/>
    </row>
    <row r="1247" spans="2:18" x14ac:dyDescent="0.3">
      <c r="B1247" s="6" t="s">
        <v>28</v>
      </c>
      <c r="C1247" s="6">
        <v>1128299</v>
      </c>
      <c r="D1247" s="7">
        <v>44264</v>
      </c>
      <c r="E1247" s="6" t="s">
        <v>29</v>
      </c>
      <c r="F1247" s="6" t="s">
        <v>61</v>
      </c>
      <c r="G1247" s="6" t="s">
        <v>62</v>
      </c>
      <c r="H1247" s="6" t="s">
        <v>23</v>
      </c>
      <c r="I1247" s="8">
        <v>0.54999999999999993</v>
      </c>
      <c r="J1247" s="9">
        <v>3250</v>
      </c>
      <c r="K1247" s="10">
        <f t="shared" si="408"/>
        <v>1787.4999999999998</v>
      </c>
      <c r="L1247" s="10">
        <f t="shared" si="409"/>
        <v>715</v>
      </c>
      <c r="M1247" s="11">
        <v>0.4</v>
      </c>
      <c r="O1247" s="15"/>
      <c r="P1247" s="16"/>
      <c r="Q1247" s="1"/>
      <c r="R1247" s="12"/>
    </row>
    <row r="1248" spans="2:18" x14ac:dyDescent="0.3">
      <c r="B1248" s="6" t="s">
        <v>28</v>
      </c>
      <c r="C1248" s="6">
        <v>1128299</v>
      </c>
      <c r="D1248" s="7">
        <v>44296</v>
      </c>
      <c r="E1248" s="6" t="s">
        <v>29</v>
      </c>
      <c r="F1248" s="6" t="s">
        <v>61</v>
      </c>
      <c r="G1248" s="6" t="s">
        <v>62</v>
      </c>
      <c r="H1248" s="6" t="s">
        <v>18</v>
      </c>
      <c r="I1248" s="8">
        <v>0.6</v>
      </c>
      <c r="J1248" s="9">
        <v>5000</v>
      </c>
      <c r="K1248" s="10">
        <f>I1248*J1248</f>
        <v>3000</v>
      </c>
      <c r="L1248" s="10">
        <f>K1248*M1248</f>
        <v>750</v>
      </c>
      <c r="M1248" s="11">
        <v>0.25</v>
      </c>
      <c r="O1248" s="15"/>
      <c r="P1248" s="16"/>
      <c r="Q1248" s="1"/>
      <c r="R1248" s="12"/>
    </row>
    <row r="1249" spans="2:18" x14ac:dyDescent="0.3">
      <c r="B1249" s="6" t="s">
        <v>28</v>
      </c>
      <c r="C1249" s="6">
        <v>1128299</v>
      </c>
      <c r="D1249" s="7">
        <v>44296</v>
      </c>
      <c r="E1249" s="6" t="s">
        <v>29</v>
      </c>
      <c r="F1249" s="6" t="s">
        <v>61</v>
      </c>
      <c r="G1249" s="6" t="s">
        <v>62</v>
      </c>
      <c r="H1249" s="6" t="s">
        <v>19</v>
      </c>
      <c r="I1249" s="8">
        <v>0.65</v>
      </c>
      <c r="J1249" s="9">
        <v>3000</v>
      </c>
      <c r="K1249" s="10">
        <f>I1249*J1249</f>
        <v>1950</v>
      </c>
      <c r="L1249" s="10">
        <f>K1249*M1249</f>
        <v>390</v>
      </c>
      <c r="M1249" s="11">
        <v>0.2</v>
      </c>
      <c r="O1249" s="15"/>
      <c r="P1249" s="16"/>
      <c r="Q1249" s="1"/>
      <c r="R1249" s="12"/>
    </row>
    <row r="1250" spans="2:18" x14ac:dyDescent="0.3">
      <c r="B1250" s="6" t="s">
        <v>28</v>
      </c>
      <c r="C1250" s="6">
        <v>1128299</v>
      </c>
      <c r="D1250" s="7">
        <v>44296</v>
      </c>
      <c r="E1250" s="6" t="s">
        <v>29</v>
      </c>
      <c r="F1250" s="6" t="s">
        <v>61</v>
      </c>
      <c r="G1250" s="6" t="s">
        <v>62</v>
      </c>
      <c r="H1250" s="6" t="s">
        <v>20</v>
      </c>
      <c r="I1250" s="8">
        <v>0.65</v>
      </c>
      <c r="J1250" s="9">
        <v>3500</v>
      </c>
      <c r="K1250" s="10">
        <f t="shared" ref="K1250:K1253" si="410">I1250*J1250</f>
        <v>2275</v>
      </c>
      <c r="L1250" s="10">
        <f t="shared" ref="L1250:L1253" si="411">K1250*M1250</f>
        <v>568.75</v>
      </c>
      <c r="M1250" s="11">
        <v>0.25</v>
      </c>
      <c r="O1250" s="15"/>
      <c r="P1250" s="16"/>
      <c r="Q1250" s="1"/>
      <c r="R1250" s="12"/>
    </row>
    <row r="1251" spans="2:18" x14ac:dyDescent="0.3">
      <c r="B1251" s="6" t="s">
        <v>28</v>
      </c>
      <c r="C1251" s="6">
        <v>1128299</v>
      </c>
      <c r="D1251" s="7">
        <v>44296</v>
      </c>
      <c r="E1251" s="6" t="s">
        <v>29</v>
      </c>
      <c r="F1251" s="6" t="s">
        <v>61</v>
      </c>
      <c r="G1251" s="6" t="s">
        <v>62</v>
      </c>
      <c r="H1251" s="6" t="s">
        <v>21</v>
      </c>
      <c r="I1251" s="8">
        <v>0.5</v>
      </c>
      <c r="J1251" s="9">
        <v>2500</v>
      </c>
      <c r="K1251" s="10">
        <f t="shared" si="410"/>
        <v>1250</v>
      </c>
      <c r="L1251" s="10">
        <f t="shared" si="411"/>
        <v>312.5</v>
      </c>
      <c r="M1251" s="11">
        <v>0.25</v>
      </c>
      <c r="O1251" s="15"/>
      <c r="P1251" s="16"/>
      <c r="Q1251" s="1"/>
      <c r="R1251" s="12"/>
    </row>
    <row r="1252" spans="2:18" x14ac:dyDescent="0.3">
      <c r="B1252" s="6" t="s">
        <v>28</v>
      </c>
      <c r="C1252" s="6">
        <v>1128299</v>
      </c>
      <c r="D1252" s="7">
        <v>44296</v>
      </c>
      <c r="E1252" s="6" t="s">
        <v>29</v>
      </c>
      <c r="F1252" s="6" t="s">
        <v>61</v>
      </c>
      <c r="G1252" s="6" t="s">
        <v>62</v>
      </c>
      <c r="H1252" s="6" t="s">
        <v>22</v>
      </c>
      <c r="I1252" s="8">
        <v>0.55000000000000004</v>
      </c>
      <c r="J1252" s="9">
        <v>1500</v>
      </c>
      <c r="K1252" s="10">
        <f t="shared" si="410"/>
        <v>825.00000000000011</v>
      </c>
      <c r="L1252" s="10">
        <f t="shared" si="411"/>
        <v>123.75000000000001</v>
      </c>
      <c r="M1252" s="11">
        <v>0.15</v>
      </c>
      <c r="O1252" s="15"/>
      <c r="P1252" s="16"/>
      <c r="Q1252" s="1"/>
      <c r="R1252" s="12"/>
    </row>
    <row r="1253" spans="2:18" x14ac:dyDescent="0.3">
      <c r="B1253" s="6" t="s">
        <v>28</v>
      </c>
      <c r="C1253" s="6">
        <v>1128299</v>
      </c>
      <c r="D1253" s="7">
        <v>44296</v>
      </c>
      <c r="E1253" s="6" t="s">
        <v>29</v>
      </c>
      <c r="F1253" s="6" t="s">
        <v>61</v>
      </c>
      <c r="G1253" s="6" t="s">
        <v>62</v>
      </c>
      <c r="H1253" s="6" t="s">
        <v>23</v>
      </c>
      <c r="I1253" s="8">
        <v>0.70000000000000007</v>
      </c>
      <c r="J1253" s="9">
        <v>3250</v>
      </c>
      <c r="K1253" s="10">
        <f t="shared" si="410"/>
        <v>2275</v>
      </c>
      <c r="L1253" s="10">
        <f t="shared" si="411"/>
        <v>910</v>
      </c>
      <c r="M1253" s="11">
        <v>0.4</v>
      </c>
      <c r="O1253" s="15"/>
      <c r="P1253" s="16"/>
      <c r="Q1253" s="1"/>
      <c r="R1253" s="12"/>
    </row>
    <row r="1254" spans="2:18" x14ac:dyDescent="0.3">
      <c r="B1254" s="6" t="s">
        <v>28</v>
      </c>
      <c r="C1254" s="6">
        <v>1128299</v>
      </c>
      <c r="D1254" s="7">
        <v>44327</v>
      </c>
      <c r="E1254" s="6" t="s">
        <v>29</v>
      </c>
      <c r="F1254" s="6" t="s">
        <v>61</v>
      </c>
      <c r="G1254" s="6" t="s">
        <v>62</v>
      </c>
      <c r="H1254" s="6" t="s">
        <v>18</v>
      </c>
      <c r="I1254" s="8">
        <v>0.54999999999999993</v>
      </c>
      <c r="J1254" s="9">
        <v>5250</v>
      </c>
      <c r="K1254" s="10">
        <f>I1254*J1254</f>
        <v>2887.4999999999995</v>
      </c>
      <c r="L1254" s="10">
        <f>K1254*M1254</f>
        <v>721.87499999999989</v>
      </c>
      <c r="M1254" s="11">
        <v>0.25</v>
      </c>
      <c r="O1254" s="15"/>
      <c r="P1254" s="16"/>
      <c r="Q1254" s="1"/>
      <c r="R1254" s="12"/>
    </row>
    <row r="1255" spans="2:18" x14ac:dyDescent="0.3">
      <c r="B1255" s="6" t="s">
        <v>28</v>
      </c>
      <c r="C1255" s="6">
        <v>1128299</v>
      </c>
      <c r="D1255" s="7">
        <v>44327</v>
      </c>
      <c r="E1255" s="6" t="s">
        <v>29</v>
      </c>
      <c r="F1255" s="6" t="s">
        <v>61</v>
      </c>
      <c r="G1255" s="6" t="s">
        <v>62</v>
      </c>
      <c r="H1255" s="6" t="s">
        <v>19</v>
      </c>
      <c r="I1255" s="8">
        <v>0.6</v>
      </c>
      <c r="J1255" s="9">
        <v>3750</v>
      </c>
      <c r="K1255" s="10">
        <f>I1255*J1255</f>
        <v>2250</v>
      </c>
      <c r="L1255" s="10">
        <f>K1255*M1255</f>
        <v>450</v>
      </c>
      <c r="M1255" s="11">
        <v>0.2</v>
      </c>
      <c r="O1255" s="15"/>
      <c r="P1255" s="16"/>
      <c r="Q1255" s="1"/>
      <c r="R1255" s="12"/>
    </row>
    <row r="1256" spans="2:18" x14ac:dyDescent="0.3">
      <c r="B1256" s="6" t="s">
        <v>28</v>
      </c>
      <c r="C1256" s="6">
        <v>1128299</v>
      </c>
      <c r="D1256" s="7">
        <v>44327</v>
      </c>
      <c r="E1256" s="6" t="s">
        <v>29</v>
      </c>
      <c r="F1256" s="6" t="s">
        <v>61</v>
      </c>
      <c r="G1256" s="6" t="s">
        <v>62</v>
      </c>
      <c r="H1256" s="6" t="s">
        <v>20</v>
      </c>
      <c r="I1256" s="8">
        <v>0.6</v>
      </c>
      <c r="J1256" s="9">
        <v>3750</v>
      </c>
      <c r="K1256" s="10">
        <f t="shared" ref="K1256:K1259" si="412">I1256*J1256</f>
        <v>2250</v>
      </c>
      <c r="L1256" s="10">
        <f t="shared" ref="L1256:L1259" si="413">K1256*M1256</f>
        <v>562.5</v>
      </c>
      <c r="M1256" s="11">
        <v>0.25</v>
      </c>
      <c r="O1256" s="15"/>
      <c r="P1256" s="16"/>
      <c r="Q1256" s="1"/>
      <c r="R1256" s="12"/>
    </row>
    <row r="1257" spans="2:18" x14ac:dyDescent="0.3">
      <c r="B1257" s="6" t="s">
        <v>28</v>
      </c>
      <c r="C1257" s="6">
        <v>1128299</v>
      </c>
      <c r="D1257" s="7">
        <v>44327</v>
      </c>
      <c r="E1257" s="6" t="s">
        <v>29</v>
      </c>
      <c r="F1257" s="6" t="s">
        <v>61</v>
      </c>
      <c r="G1257" s="6" t="s">
        <v>62</v>
      </c>
      <c r="H1257" s="6" t="s">
        <v>21</v>
      </c>
      <c r="I1257" s="8">
        <v>0.54999999999999993</v>
      </c>
      <c r="J1257" s="9">
        <v>2750</v>
      </c>
      <c r="K1257" s="10">
        <f t="shared" si="412"/>
        <v>1512.4999999999998</v>
      </c>
      <c r="L1257" s="10">
        <f t="shared" si="413"/>
        <v>378.12499999999994</v>
      </c>
      <c r="M1257" s="11">
        <v>0.25</v>
      </c>
      <c r="O1257" s="15"/>
      <c r="P1257" s="16"/>
      <c r="Q1257" s="1"/>
      <c r="R1257" s="12"/>
    </row>
    <row r="1258" spans="2:18" x14ac:dyDescent="0.3">
      <c r="B1258" s="6" t="s">
        <v>28</v>
      </c>
      <c r="C1258" s="6">
        <v>1128299</v>
      </c>
      <c r="D1258" s="7">
        <v>44327</v>
      </c>
      <c r="E1258" s="6" t="s">
        <v>29</v>
      </c>
      <c r="F1258" s="6" t="s">
        <v>61</v>
      </c>
      <c r="G1258" s="6" t="s">
        <v>62</v>
      </c>
      <c r="H1258" s="6" t="s">
        <v>22</v>
      </c>
      <c r="I1258" s="8">
        <v>0.6</v>
      </c>
      <c r="J1258" s="9">
        <v>1750</v>
      </c>
      <c r="K1258" s="10">
        <f t="shared" si="412"/>
        <v>1050</v>
      </c>
      <c r="L1258" s="10">
        <f t="shared" si="413"/>
        <v>157.5</v>
      </c>
      <c r="M1258" s="11">
        <v>0.15</v>
      </c>
      <c r="O1258" s="15"/>
      <c r="P1258" s="16"/>
      <c r="Q1258" s="1"/>
      <c r="R1258" s="12"/>
    </row>
    <row r="1259" spans="2:18" x14ac:dyDescent="0.3">
      <c r="B1259" s="6" t="s">
        <v>28</v>
      </c>
      <c r="C1259" s="6">
        <v>1128299</v>
      </c>
      <c r="D1259" s="7">
        <v>44327</v>
      </c>
      <c r="E1259" s="6" t="s">
        <v>29</v>
      </c>
      <c r="F1259" s="6" t="s">
        <v>61</v>
      </c>
      <c r="G1259" s="6" t="s">
        <v>62</v>
      </c>
      <c r="H1259" s="6" t="s">
        <v>23</v>
      </c>
      <c r="I1259" s="8">
        <v>0.75</v>
      </c>
      <c r="J1259" s="9">
        <v>4750</v>
      </c>
      <c r="K1259" s="10">
        <f t="shared" si="412"/>
        <v>3562.5</v>
      </c>
      <c r="L1259" s="10">
        <f t="shared" si="413"/>
        <v>1425</v>
      </c>
      <c r="M1259" s="11">
        <v>0.4</v>
      </c>
      <c r="O1259" s="15"/>
      <c r="P1259" s="16"/>
      <c r="Q1259" s="1"/>
      <c r="R1259" s="12"/>
    </row>
    <row r="1260" spans="2:18" x14ac:dyDescent="0.3">
      <c r="B1260" s="6" t="s">
        <v>28</v>
      </c>
      <c r="C1260" s="6">
        <v>1128299</v>
      </c>
      <c r="D1260" s="7">
        <v>44357</v>
      </c>
      <c r="E1260" s="6" t="s">
        <v>29</v>
      </c>
      <c r="F1260" s="6" t="s">
        <v>61</v>
      </c>
      <c r="G1260" s="6" t="s">
        <v>62</v>
      </c>
      <c r="H1260" s="6" t="s">
        <v>18</v>
      </c>
      <c r="I1260" s="8">
        <v>0.7</v>
      </c>
      <c r="J1260" s="9">
        <v>7250</v>
      </c>
      <c r="K1260" s="10">
        <f>I1260*J1260</f>
        <v>5075</v>
      </c>
      <c r="L1260" s="10">
        <f>K1260*M1260</f>
        <v>1268.75</v>
      </c>
      <c r="M1260" s="11">
        <v>0.25</v>
      </c>
      <c r="O1260" s="15"/>
      <c r="P1260" s="16"/>
      <c r="Q1260" s="1"/>
      <c r="R1260" s="12"/>
    </row>
    <row r="1261" spans="2:18" x14ac:dyDescent="0.3">
      <c r="B1261" s="6" t="s">
        <v>28</v>
      </c>
      <c r="C1261" s="6">
        <v>1128299</v>
      </c>
      <c r="D1261" s="7">
        <v>44357</v>
      </c>
      <c r="E1261" s="6" t="s">
        <v>29</v>
      </c>
      <c r="F1261" s="6" t="s">
        <v>61</v>
      </c>
      <c r="G1261" s="6" t="s">
        <v>62</v>
      </c>
      <c r="H1261" s="6" t="s">
        <v>19</v>
      </c>
      <c r="I1261" s="8">
        <v>0.75</v>
      </c>
      <c r="J1261" s="9">
        <v>6000</v>
      </c>
      <c r="K1261" s="10">
        <f>I1261*J1261</f>
        <v>4500</v>
      </c>
      <c r="L1261" s="10">
        <f>K1261*M1261</f>
        <v>900</v>
      </c>
      <c r="M1261" s="11">
        <v>0.2</v>
      </c>
      <c r="O1261" s="15"/>
      <c r="P1261" s="16"/>
      <c r="Q1261" s="1"/>
      <c r="R1261" s="12"/>
    </row>
    <row r="1262" spans="2:18" x14ac:dyDescent="0.3">
      <c r="B1262" s="6" t="s">
        <v>28</v>
      </c>
      <c r="C1262" s="6">
        <v>1128299</v>
      </c>
      <c r="D1262" s="7">
        <v>44357</v>
      </c>
      <c r="E1262" s="6" t="s">
        <v>29</v>
      </c>
      <c r="F1262" s="6" t="s">
        <v>61</v>
      </c>
      <c r="G1262" s="6" t="s">
        <v>62</v>
      </c>
      <c r="H1262" s="6" t="s">
        <v>20</v>
      </c>
      <c r="I1262" s="8">
        <v>0.75</v>
      </c>
      <c r="J1262" s="9">
        <v>6000</v>
      </c>
      <c r="K1262" s="10">
        <f t="shared" ref="K1262:K1265" si="414">I1262*J1262</f>
        <v>4500</v>
      </c>
      <c r="L1262" s="10">
        <f t="shared" ref="L1262:L1265" si="415">K1262*M1262</f>
        <v>1125</v>
      </c>
      <c r="M1262" s="11">
        <v>0.25</v>
      </c>
      <c r="O1262" s="15"/>
      <c r="P1262" s="16"/>
      <c r="Q1262" s="1"/>
      <c r="R1262" s="12"/>
    </row>
    <row r="1263" spans="2:18" x14ac:dyDescent="0.3">
      <c r="B1263" s="6" t="s">
        <v>28</v>
      </c>
      <c r="C1263" s="6">
        <v>1128299</v>
      </c>
      <c r="D1263" s="7">
        <v>44357</v>
      </c>
      <c r="E1263" s="6" t="s">
        <v>29</v>
      </c>
      <c r="F1263" s="6" t="s">
        <v>61</v>
      </c>
      <c r="G1263" s="6" t="s">
        <v>62</v>
      </c>
      <c r="H1263" s="6" t="s">
        <v>21</v>
      </c>
      <c r="I1263" s="8">
        <v>0.75</v>
      </c>
      <c r="J1263" s="9">
        <v>4750</v>
      </c>
      <c r="K1263" s="10">
        <f t="shared" si="414"/>
        <v>3562.5</v>
      </c>
      <c r="L1263" s="10">
        <f t="shared" si="415"/>
        <v>890.625</v>
      </c>
      <c r="M1263" s="11">
        <v>0.25</v>
      </c>
      <c r="O1263" s="15"/>
      <c r="P1263" s="16"/>
      <c r="Q1263" s="1"/>
      <c r="R1263" s="12"/>
    </row>
    <row r="1264" spans="2:18" x14ac:dyDescent="0.3">
      <c r="B1264" s="6" t="s">
        <v>28</v>
      </c>
      <c r="C1264" s="6">
        <v>1128299</v>
      </c>
      <c r="D1264" s="7">
        <v>44357</v>
      </c>
      <c r="E1264" s="6" t="s">
        <v>29</v>
      </c>
      <c r="F1264" s="6" t="s">
        <v>61</v>
      </c>
      <c r="G1264" s="6" t="s">
        <v>62</v>
      </c>
      <c r="H1264" s="6" t="s">
        <v>22</v>
      </c>
      <c r="I1264" s="8">
        <v>0.85000000000000009</v>
      </c>
      <c r="J1264" s="9">
        <v>3500</v>
      </c>
      <c r="K1264" s="10">
        <f t="shared" si="414"/>
        <v>2975.0000000000005</v>
      </c>
      <c r="L1264" s="10">
        <f t="shared" si="415"/>
        <v>446.25000000000006</v>
      </c>
      <c r="M1264" s="11">
        <v>0.15</v>
      </c>
      <c r="O1264" s="15"/>
      <c r="P1264" s="16"/>
      <c r="Q1264" s="1"/>
      <c r="R1264" s="12"/>
    </row>
    <row r="1265" spans="2:18" x14ac:dyDescent="0.3">
      <c r="B1265" s="6" t="s">
        <v>28</v>
      </c>
      <c r="C1265" s="6">
        <v>1128299</v>
      </c>
      <c r="D1265" s="7">
        <v>44357</v>
      </c>
      <c r="E1265" s="6" t="s">
        <v>29</v>
      </c>
      <c r="F1265" s="6" t="s">
        <v>61</v>
      </c>
      <c r="G1265" s="6" t="s">
        <v>62</v>
      </c>
      <c r="H1265" s="6" t="s">
        <v>23</v>
      </c>
      <c r="I1265" s="8">
        <v>1</v>
      </c>
      <c r="J1265" s="9">
        <v>6500</v>
      </c>
      <c r="K1265" s="10">
        <f t="shared" si="414"/>
        <v>6500</v>
      </c>
      <c r="L1265" s="10">
        <f t="shared" si="415"/>
        <v>2600</v>
      </c>
      <c r="M1265" s="11">
        <v>0.4</v>
      </c>
      <c r="O1265" s="15"/>
      <c r="P1265" s="16"/>
      <c r="Q1265" s="1"/>
      <c r="R1265" s="12"/>
    </row>
    <row r="1266" spans="2:18" x14ac:dyDescent="0.3">
      <c r="B1266" s="6" t="s">
        <v>28</v>
      </c>
      <c r="C1266" s="6">
        <v>1128299</v>
      </c>
      <c r="D1266" s="7">
        <v>44386</v>
      </c>
      <c r="E1266" s="6" t="s">
        <v>29</v>
      </c>
      <c r="F1266" s="6" t="s">
        <v>61</v>
      </c>
      <c r="G1266" s="6" t="s">
        <v>62</v>
      </c>
      <c r="H1266" s="6" t="s">
        <v>18</v>
      </c>
      <c r="I1266" s="8">
        <v>0.8</v>
      </c>
      <c r="J1266" s="9">
        <v>8000</v>
      </c>
      <c r="K1266" s="10">
        <f>I1266*J1266</f>
        <v>6400</v>
      </c>
      <c r="L1266" s="10">
        <f>K1266*M1266</f>
        <v>1600</v>
      </c>
      <c r="M1266" s="11">
        <v>0.25</v>
      </c>
      <c r="O1266" s="15"/>
      <c r="P1266" s="16"/>
      <c r="Q1266" s="1"/>
      <c r="R1266" s="12"/>
    </row>
    <row r="1267" spans="2:18" x14ac:dyDescent="0.3">
      <c r="B1267" s="6" t="s">
        <v>28</v>
      </c>
      <c r="C1267" s="6">
        <v>1128299</v>
      </c>
      <c r="D1267" s="7">
        <v>44386</v>
      </c>
      <c r="E1267" s="6" t="s">
        <v>29</v>
      </c>
      <c r="F1267" s="6" t="s">
        <v>61</v>
      </c>
      <c r="G1267" s="6" t="s">
        <v>62</v>
      </c>
      <c r="H1267" s="6" t="s">
        <v>19</v>
      </c>
      <c r="I1267" s="8">
        <v>0.85000000000000009</v>
      </c>
      <c r="J1267" s="9">
        <v>6500</v>
      </c>
      <c r="K1267" s="10">
        <f>I1267*J1267</f>
        <v>5525.0000000000009</v>
      </c>
      <c r="L1267" s="10">
        <f>K1267*M1267</f>
        <v>1105.0000000000002</v>
      </c>
      <c r="M1267" s="11">
        <v>0.2</v>
      </c>
      <c r="O1267" s="15"/>
      <c r="P1267" s="16"/>
      <c r="Q1267" s="1"/>
      <c r="R1267" s="12"/>
    </row>
    <row r="1268" spans="2:18" x14ac:dyDescent="0.3">
      <c r="B1268" s="6" t="s">
        <v>28</v>
      </c>
      <c r="C1268" s="6">
        <v>1128299</v>
      </c>
      <c r="D1268" s="7">
        <v>44386</v>
      </c>
      <c r="E1268" s="6" t="s">
        <v>29</v>
      </c>
      <c r="F1268" s="6" t="s">
        <v>61</v>
      </c>
      <c r="G1268" s="6" t="s">
        <v>62</v>
      </c>
      <c r="H1268" s="6" t="s">
        <v>20</v>
      </c>
      <c r="I1268" s="8">
        <v>0.85000000000000009</v>
      </c>
      <c r="J1268" s="9">
        <v>6000</v>
      </c>
      <c r="K1268" s="10">
        <f t="shared" ref="K1268:K1271" si="416">I1268*J1268</f>
        <v>5100.0000000000009</v>
      </c>
      <c r="L1268" s="10">
        <f t="shared" ref="L1268:L1271" si="417">K1268*M1268</f>
        <v>1275.0000000000002</v>
      </c>
      <c r="M1268" s="11">
        <v>0.25</v>
      </c>
      <c r="O1268" s="15"/>
      <c r="P1268" s="16"/>
      <c r="Q1268" s="1"/>
      <c r="R1268" s="12"/>
    </row>
    <row r="1269" spans="2:18" x14ac:dyDescent="0.3">
      <c r="B1269" s="6" t="s">
        <v>28</v>
      </c>
      <c r="C1269" s="6">
        <v>1128299</v>
      </c>
      <c r="D1269" s="7">
        <v>44386</v>
      </c>
      <c r="E1269" s="6" t="s">
        <v>29</v>
      </c>
      <c r="F1269" s="6" t="s">
        <v>61</v>
      </c>
      <c r="G1269" s="6" t="s">
        <v>62</v>
      </c>
      <c r="H1269" s="6" t="s">
        <v>21</v>
      </c>
      <c r="I1269" s="8">
        <v>0.8</v>
      </c>
      <c r="J1269" s="9">
        <v>5000</v>
      </c>
      <c r="K1269" s="10">
        <f t="shared" si="416"/>
        <v>4000</v>
      </c>
      <c r="L1269" s="10">
        <f t="shared" si="417"/>
        <v>1000</v>
      </c>
      <c r="M1269" s="11">
        <v>0.25</v>
      </c>
      <c r="O1269" s="15"/>
      <c r="P1269" s="16"/>
      <c r="Q1269" s="1"/>
      <c r="R1269" s="12"/>
    </row>
    <row r="1270" spans="2:18" x14ac:dyDescent="0.3">
      <c r="B1270" s="6" t="s">
        <v>28</v>
      </c>
      <c r="C1270" s="6">
        <v>1128299</v>
      </c>
      <c r="D1270" s="7">
        <v>44386</v>
      </c>
      <c r="E1270" s="6" t="s">
        <v>29</v>
      </c>
      <c r="F1270" s="6" t="s">
        <v>61</v>
      </c>
      <c r="G1270" s="6" t="s">
        <v>62</v>
      </c>
      <c r="H1270" s="6" t="s">
        <v>22</v>
      </c>
      <c r="I1270" s="8">
        <v>0.85000000000000009</v>
      </c>
      <c r="J1270" s="9">
        <v>5500</v>
      </c>
      <c r="K1270" s="10">
        <f t="shared" si="416"/>
        <v>4675.0000000000009</v>
      </c>
      <c r="L1270" s="10">
        <f t="shared" si="417"/>
        <v>701.25000000000011</v>
      </c>
      <c r="M1270" s="11">
        <v>0.15</v>
      </c>
      <c r="O1270" s="15"/>
      <c r="P1270" s="16"/>
      <c r="Q1270" s="1"/>
      <c r="R1270" s="12"/>
    </row>
    <row r="1271" spans="2:18" x14ac:dyDescent="0.3">
      <c r="B1271" s="6" t="s">
        <v>28</v>
      </c>
      <c r="C1271" s="6">
        <v>1128299</v>
      </c>
      <c r="D1271" s="7">
        <v>44386</v>
      </c>
      <c r="E1271" s="6" t="s">
        <v>29</v>
      </c>
      <c r="F1271" s="6" t="s">
        <v>61</v>
      </c>
      <c r="G1271" s="6" t="s">
        <v>62</v>
      </c>
      <c r="H1271" s="6" t="s">
        <v>23</v>
      </c>
      <c r="I1271" s="8">
        <v>1</v>
      </c>
      <c r="J1271" s="9">
        <v>5500</v>
      </c>
      <c r="K1271" s="10">
        <f t="shared" si="416"/>
        <v>5500</v>
      </c>
      <c r="L1271" s="10">
        <f t="shared" si="417"/>
        <v>2200</v>
      </c>
      <c r="M1271" s="11">
        <v>0.4</v>
      </c>
      <c r="O1271" s="15"/>
      <c r="P1271" s="16"/>
      <c r="Q1271" s="1"/>
      <c r="R1271" s="12"/>
    </row>
    <row r="1272" spans="2:18" x14ac:dyDescent="0.3">
      <c r="B1272" s="6" t="s">
        <v>28</v>
      </c>
      <c r="C1272" s="6">
        <v>1128299</v>
      </c>
      <c r="D1272" s="7">
        <v>44418</v>
      </c>
      <c r="E1272" s="6" t="s">
        <v>29</v>
      </c>
      <c r="F1272" s="6" t="s">
        <v>61</v>
      </c>
      <c r="G1272" s="6" t="s">
        <v>62</v>
      </c>
      <c r="H1272" s="6" t="s">
        <v>18</v>
      </c>
      <c r="I1272" s="8">
        <v>0.85000000000000009</v>
      </c>
      <c r="J1272" s="9">
        <v>7500</v>
      </c>
      <c r="K1272" s="10">
        <f>I1272*J1272</f>
        <v>6375.0000000000009</v>
      </c>
      <c r="L1272" s="10">
        <f>K1272*M1272</f>
        <v>1593.7500000000002</v>
      </c>
      <c r="M1272" s="11">
        <v>0.25</v>
      </c>
      <c r="O1272" s="15"/>
      <c r="P1272" s="16"/>
      <c r="Q1272" s="1"/>
      <c r="R1272" s="12"/>
    </row>
    <row r="1273" spans="2:18" x14ac:dyDescent="0.3">
      <c r="B1273" s="6" t="s">
        <v>28</v>
      </c>
      <c r="C1273" s="6">
        <v>1128299</v>
      </c>
      <c r="D1273" s="7">
        <v>44418</v>
      </c>
      <c r="E1273" s="6" t="s">
        <v>29</v>
      </c>
      <c r="F1273" s="6" t="s">
        <v>61</v>
      </c>
      <c r="G1273" s="6" t="s">
        <v>62</v>
      </c>
      <c r="H1273" s="6" t="s">
        <v>19</v>
      </c>
      <c r="I1273" s="8">
        <v>0.75000000000000011</v>
      </c>
      <c r="J1273" s="9">
        <v>7250</v>
      </c>
      <c r="K1273" s="10">
        <f>I1273*J1273</f>
        <v>5437.5000000000009</v>
      </c>
      <c r="L1273" s="10">
        <f>K1273*M1273</f>
        <v>1087.5000000000002</v>
      </c>
      <c r="M1273" s="11">
        <v>0.2</v>
      </c>
      <c r="O1273" s="15"/>
      <c r="P1273" s="16"/>
      <c r="Q1273" s="1"/>
      <c r="R1273" s="12"/>
    </row>
    <row r="1274" spans="2:18" x14ac:dyDescent="0.3">
      <c r="B1274" s="6" t="s">
        <v>28</v>
      </c>
      <c r="C1274" s="6">
        <v>1128299</v>
      </c>
      <c r="D1274" s="7">
        <v>44418</v>
      </c>
      <c r="E1274" s="6" t="s">
        <v>29</v>
      </c>
      <c r="F1274" s="6" t="s">
        <v>61</v>
      </c>
      <c r="G1274" s="6" t="s">
        <v>62</v>
      </c>
      <c r="H1274" s="6" t="s">
        <v>20</v>
      </c>
      <c r="I1274" s="8">
        <v>0.70000000000000007</v>
      </c>
      <c r="J1274" s="9">
        <v>6000</v>
      </c>
      <c r="K1274" s="10">
        <f t="shared" ref="K1274:K1277" si="418">I1274*J1274</f>
        <v>4200</v>
      </c>
      <c r="L1274" s="10">
        <f t="shared" ref="L1274:L1277" si="419">K1274*M1274</f>
        <v>1050</v>
      </c>
      <c r="M1274" s="11">
        <v>0.25</v>
      </c>
      <c r="O1274" s="15"/>
      <c r="P1274" s="16"/>
      <c r="Q1274" s="1"/>
      <c r="R1274" s="12"/>
    </row>
    <row r="1275" spans="2:18" x14ac:dyDescent="0.3">
      <c r="B1275" s="6" t="s">
        <v>28</v>
      </c>
      <c r="C1275" s="6">
        <v>1128299</v>
      </c>
      <c r="D1275" s="7">
        <v>44418</v>
      </c>
      <c r="E1275" s="6" t="s">
        <v>29</v>
      </c>
      <c r="F1275" s="6" t="s">
        <v>61</v>
      </c>
      <c r="G1275" s="6" t="s">
        <v>62</v>
      </c>
      <c r="H1275" s="6" t="s">
        <v>21</v>
      </c>
      <c r="I1275" s="8">
        <v>0.70000000000000007</v>
      </c>
      <c r="J1275" s="9">
        <v>5250</v>
      </c>
      <c r="K1275" s="10">
        <f t="shared" si="418"/>
        <v>3675.0000000000005</v>
      </c>
      <c r="L1275" s="10">
        <f t="shared" si="419"/>
        <v>918.75000000000011</v>
      </c>
      <c r="M1275" s="11">
        <v>0.25</v>
      </c>
      <c r="O1275" s="15"/>
      <c r="P1275" s="16"/>
      <c r="Q1275" s="1"/>
      <c r="R1275" s="12"/>
    </row>
    <row r="1276" spans="2:18" x14ac:dyDescent="0.3">
      <c r="B1276" s="6" t="s">
        <v>28</v>
      </c>
      <c r="C1276" s="6">
        <v>1128299</v>
      </c>
      <c r="D1276" s="7">
        <v>44418</v>
      </c>
      <c r="E1276" s="6" t="s">
        <v>29</v>
      </c>
      <c r="F1276" s="6" t="s">
        <v>61</v>
      </c>
      <c r="G1276" s="6" t="s">
        <v>62</v>
      </c>
      <c r="H1276" s="6" t="s">
        <v>22</v>
      </c>
      <c r="I1276" s="8">
        <v>0.7</v>
      </c>
      <c r="J1276" s="9">
        <v>5250</v>
      </c>
      <c r="K1276" s="10">
        <f t="shared" si="418"/>
        <v>3674.9999999999995</v>
      </c>
      <c r="L1276" s="10">
        <f t="shared" si="419"/>
        <v>551.24999999999989</v>
      </c>
      <c r="M1276" s="11">
        <v>0.15</v>
      </c>
      <c r="O1276" s="15"/>
      <c r="P1276" s="16"/>
      <c r="Q1276" s="1"/>
      <c r="R1276" s="12"/>
    </row>
    <row r="1277" spans="2:18" x14ac:dyDescent="0.3">
      <c r="B1277" s="6" t="s">
        <v>28</v>
      </c>
      <c r="C1277" s="6">
        <v>1128299</v>
      </c>
      <c r="D1277" s="7">
        <v>44418</v>
      </c>
      <c r="E1277" s="6" t="s">
        <v>29</v>
      </c>
      <c r="F1277" s="6" t="s">
        <v>61</v>
      </c>
      <c r="G1277" s="6" t="s">
        <v>62</v>
      </c>
      <c r="H1277" s="6" t="s">
        <v>23</v>
      </c>
      <c r="I1277" s="8">
        <v>0.75</v>
      </c>
      <c r="J1277" s="9">
        <v>3500</v>
      </c>
      <c r="K1277" s="10">
        <f t="shared" si="418"/>
        <v>2625</v>
      </c>
      <c r="L1277" s="10">
        <f t="shared" si="419"/>
        <v>1050</v>
      </c>
      <c r="M1277" s="11">
        <v>0.4</v>
      </c>
      <c r="O1277" s="15"/>
      <c r="P1277" s="16"/>
      <c r="Q1277" s="1"/>
      <c r="R1277" s="12"/>
    </row>
    <row r="1278" spans="2:18" x14ac:dyDescent="0.3">
      <c r="B1278" s="6" t="s">
        <v>28</v>
      </c>
      <c r="C1278" s="6">
        <v>1128299</v>
      </c>
      <c r="D1278" s="7">
        <v>44450</v>
      </c>
      <c r="E1278" s="6" t="s">
        <v>29</v>
      </c>
      <c r="F1278" s="6" t="s">
        <v>61</v>
      </c>
      <c r="G1278" s="6" t="s">
        <v>62</v>
      </c>
      <c r="H1278" s="6" t="s">
        <v>18</v>
      </c>
      <c r="I1278" s="8">
        <v>0.65000000000000013</v>
      </c>
      <c r="J1278" s="9">
        <v>5500</v>
      </c>
      <c r="K1278" s="10">
        <f>I1278*J1278</f>
        <v>3575.0000000000009</v>
      </c>
      <c r="L1278" s="10">
        <f>K1278*M1278</f>
        <v>893.75000000000023</v>
      </c>
      <c r="M1278" s="11">
        <v>0.25</v>
      </c>
      <c r="O1278" s="15"/>
      <c r="P1278" s="16"/>
      <c r="Q1278" s="1"/>
      <c r="R1278" s="12"/>
    </row>
    <row r="1279" spans="2:18" x14ac:dyDescent="0.3">
      <c r="B1279" s="6" t="s">
        <v>28</v>
      </c>
      <c r="C1279" s="6">
        <v>1128299</v>
      </c>
      <c r="D1279" s="7">
        <v>44450</v>
      </c>
      <c r="E1279" s="6" t="s">
        <v>29</v>
      </c>
      <c r="F1279" s="6" t="s">
        <v>61</v>
      </c>
      <c r="G1279" s="6" t="s">
        <v>62</v>
      </c>
      <c r="H1279" s="6" t="s">
        <v>19</v>
      </c>
      <c r="I1279" s="8">
        <v>0.70000000000000018</v>
      </c>
      <c r="J1279" s="9">
        <v>5500</v>
      </c>
      <c r="K1279" s="10">
        <f>I1279*J1279</f>
        <v>3850.0000000000009</v>
      </c>
      <c r="L1279" s="10">
        <f>K1279*M1279</f>
        <v>770.00000000000023</v>
      </c>
      <c r="M1279" s="11">
        <v>0.2</v>
      </c>
      <c r="O1279" s="15"/>
      <c r="P1279" s="16"/>
      <c r="Q1279" s="1"/>
      <c r="R1279" s="12"/>
    </row>
    <row r="1280" spans="2:18" x14ac:dyDescent="0.3">
      <c r="B1280" s="6" t="s">
        <v>28</v>
      </c>
      <c r="C1280" s="6">
        <v>1128299</v>
      </c>
      <c r="D1280" s="7">
        <v>44450</v>
      </c>
      <c r="E1280" s="6" t="s">
        <v>29</v>
      </c>
      <c r="F1280" s="6" t="s">
        <v>61</v>
      </c>
      <c r="G1280" s="6" t="s">
        <v>62</v>
      </c>
      <c r="H1280" s="6" t="s">
        <v>20</v>
      </c>
      <c r="I1280" s="8">
        <v>0.65000000000000013</v>
      </c>
      <c r="J1280" s="9">
        <v>3750</v>
      </c>
      <c r="K1280" s="10">
        <f t="shared" ref="K1280:K1283" si="420">I1280*J1280</f>
        <v>2437.5000000000005</v>
      </c>
      <c r="L1280" s="10">
        <f t="shared" ref="L1280:L1283" si="421">K1280*M1280</f>
        <v>609.37500000000011</v>
      </c>
      <c r="M1280" s="11">
        <v>0.25</v>
      </c>
      <c r="O1280" s="15"/>
      <c r="P1280" s="16"/>
      <c r="Q1280" s="1"/>
      <c r="R1280" s="12"/>
    </row>
    <row r="1281" spans="2:18" x14ac:dyDescent="0.3">
      <c r="B1281" s="6" t="s">
        <v>28</v>
      </c>
      <c r="C1281" s="6">
        <v>1128299</v>
      </c>
      <c r="D1281" s="7">
        <v>44450</v>
      </c>
      <c r="E1281" s="6" t="s">
        <v>29</v>
      </c>
      <c r="F1281" s="6" t="s">
        <v>61</v>
      </c>
      <c r="G1281" s="6" t="s">
        <v>62</v>
      </c>
      <c r="H1281" s="6" t="s">
        <v>21</v>
      </c>
      <c r="I1281" s="8">
        <v>0.65000000000000013</v>
      </c>
      <c r="J1281" s="9">
        <v>3250</v>
      </c>
      <c r="K1281" s="10">
        <f t="shared" si="420"/>
        <v>2112.5000000000005</v>
      </c>
      <c r="L1281" s="10">
        <f t="shared" si="421"/>
        <v>528.12500000000011</v>
      </c>
      <c r="M1281" s="11">
        <v>0.25</v>
      </c>
      <c r="O1281" s="15"/>
      <c r="P1281" s="16"/>
      <c r="Q1281" s="1"/>
      <c r="R1281" s="12"/>
    </row>
    <row r="1282" spans="2:18" x14ac:dyDescent="0.3">
      <c r="B1282" s="6" t="s">
        <v>28</v>
      </c>
      <c r="C1282" s="6">
        <v>1128299</v>
      </c>
      <c r="D1282" s="7">
        <v>44450</v>
      </c>
      <c r="E1282" s="6" t="s">
        <v>29</v>
      </c>
      <c r="F1282" s="6" t="s">
        <v>61</v>
      </c>
      <c r="G1282" s="6" t="s">
        <v>62</v>
      </c>
      <c r="H1282" s="6" t="s">
        <v>22</v>
      </c>
      <c r="I1282" s="8">
        <v>0.75000000000000011</v>
      </c>
      <c r="J1282" s="9">
        <v>3500</v>
      </c>
      <c r="K1282" s="10">
        <f t="shared" si="420"/>
        <v>2625.0000000000005</v>
      </c>
      <c r="L1282" s="10">
        <f t="shared" si="421"/>
        <v>393.75000000000006</v>
      </c>
      <c r="M1282" s="11">
        <v>0.15</v>
      </c>
      <c r="O1282" s="15"/>
      <c r="P1282" s="16"/>
      <c r="Q1282" s="1"/>
      <c r="R1282" s="12"/>
    </row>
    <row r="1283" spans="2:18" x14ac:dyDescent="0.3">
      <c r="B1283" s="6" t="s">
        <v>28</v>
      </c>
      <c r="C1283" s="6">
        <v>1128299</v>
      </c>
      <c r="D1283" s="7">
        <v>44450</v>
      </c>
      <c r="E1283" s="6" t="s">
        <v>29</v>
      </c>
      <c r="F1283" s="6" t="s">
        <v>61</v>
      </c>
      <c r="G1283" s="6" t="s">
        <v>62</v>
      </c>
      <c r="H1283" s="6" t="s">
        <v>23</v>
      </c>
      <c r="I1283" s="8">
        <v>0.6</v>
      </c>
      <c r="J1283" s="9">
        <v>3750</v>
      </c>
      <c r="K1283" s="10">
        <f t="shared" si="420"/>
        <v>2250</v>
      </c>
      <c r="L1283" s="10">
        <f t="shared" si="421"/>
        <v>900</v>
      </c>
      <c r="M1283" s="11">
        <v>0.4</v>
      </c>
      <c r="O1283" s="15"/>
      <c r="P1283" s="16"/>
      <c r="Q1283" s="1"/>
      <c r="R1283" s="12"/>
    </row>
    <row r="1284" spans="2:18" x14ac:dyDescent="0.3">
      <c r="B1284" s="6" t="s">
        <v>28</v>
      </c>
      <c r="C1284" s="6">
        <v>1128299</v>
      </c>
      <c r="D1284" s="7">
        <v>44479</v>
      </c>
      <c r="E1284" s="6" t="s">
        <v>29</v>
      </c>
      <c r="F1284" s="6" t="s">
        <v>61</v>
      </c>
      <c r="G1284" s="6" t="s">
        <v>62</v>
      </c>
      <c r="H1284" s="6" t="s">
        <v>18</v>
      </c>
      <c r="I1284" s="8">
        <v>0.55000000000000004</v>
      </c>
      <c r="J1284" s="9">
        <v>4750</v>
      </c>
      <c r="K1284" s="10">
        <f>I1284*J1284</f>
        <v>2612.5</v>
      </c>
      <c r="L1284" s="10">
        <f>K1284*M1284</f>
        <v>653.125</v>
      </c>
      <c r="M1284" s="11">
        <v>0.25</v>
      </c>
      <c r="O1284" s="15"/>
      <c r="P1284" s="16"/>
      <c r="Q1284" s="1"/>
      <c r="R1284" s="12"/>
    </row>
    <row r="1285" spans="2:18" x14ac:dyDescent="0.3">
      <c r="B1285" s="6" t="s">
        <v>28</v>
      </c>
      <c r="C1285" s="6">
        <v>1128299</v>
      </c>
      <c r="D1285" s="7">
        <v>44479</v>
      </c>
      <c r="E1285" s="6" t="s">
        <v>29</v>
      </c>
      <c r="F1285" s="6" t="s">
        <v>61</v>
      </c>
      <c r="G1285" s="6" t="s">
        <v>62</v>
      </c>
      <c r="H1285" s="6" t="s">
        <v>19</v>
      </c>
      <c r="I1285" s="8">
        <v>0.65000000000000013</v>
      </c>
      <c r="J1285" s="9">
        <v>4750</v>
      </c>
      <c r="K1285" s="10">
        <f>I1285*J1285</f>
        <v>3087.5000000000005</v>
      </c>
      <c r="L1285" s="10">
        <f>K1285*M1285</f>
        <v>617.50000000000011</v>
      </c>
      <c r="M1285" s="11">
        <v>0.2</v>
      </c>
      <c r="O1285" s="15"/>
      <c r="P1285" s="16"/>
      <c r="Q1285" s="1"/>
      <c r="R1285" s="12"/>
    </row>
    <row r="1286" spans="2:18" x14ac:dyDescent="0.3">
      <c r="B1286" s="6" t="s">
        <v>28</v>
      </c>
      <c r="C1286" s="6">
        <v>1128299</v>
      </c>
      <c r="D1286" s="7">
        <v>44479</v>
      </c>
      <c r="E1286" s="6" t="s">
        <v>29</v>
      </c>
      <c r="F1286" s="6" t="s">
        <v>61</v>
      </c>
      <c r="G1286" s="6" t="s">
        <v>62</v>
      </c>
      <c r="H1286" s="6" t="s">
        <v>20</v>
      </c>
      <c r="I1286" s="8">
        <v>0.60000000000000009</v>
      </c>
      <c r="J1286" s="9">
        <v>3000</v>
      </c>
      <c r="K1286" s="10">
        <f t="shared" ref="K1286:K1289" si="422">I1286*J1286</f>
        <v>1800.0000000000002</v>
      </c>
      <c r="L1286" s="10">
        <f t="shared" ref="L1286:L1289" si="423">K1286*M1286</f>
        <v>450.00000000000006</v>
      </c>
      <c r="M1286" s="11">
        <v>0.25</v>
      </c>
      <c r="O1286" s="15"/>
      <c r="P1286" s="16"/>
      <c r="Q1286" s="1"/>
      <c r="R1286" s="12"/>
    </row>
    <row r="1287" spans="2:18" x14ac:dyDescent="0.3">
      <c r="B1287" s="6" t="s">
        <v>28</v>
      </c>
      <c r="C1287" s="6">
        <v>1128299</v>
      </c>
      <c r="D1287" s="7">
        <v>44479</v>
      </c>
      <c r="E1287" s="6" t="s">
        <v>29</v>
      </c>
      <c r="F1287" s="6" t="s">
        <v>61</v>
      </c>
      <c r="G1287" s="6" t="s">
        <v>62</v>
      </c>
      <c r="H1287" s="6" t="s">
        <v>21</v>
      </c>
      <c r="I1287" s="8">
        <v>0.55000000000000004</v>
      </c>
      <c r="J1287" s="9">
        <v>2750</v>
      </c>
      <c r="K1287" s="10">
        <f t="shared" si="422"/>
        <v>1512.5000000000002</v>
      </c>
      <c r="L1287" s="10">
        <f t="shared" si="423"/>
        <v>378.12500000000006</v>
      </c>
      <c r="M1287" s="11">
        <v>0.25</v>
      </c>
      <c r="O1287" s="15"/>
      <c r="P1287" s="16"/>
      <c r="Q1287" s="1"/>
      <c r="R1287" s="12"/>
    </row>
    <row r="1288" spans="2:18" x14ac:dyDescent="0.3">
      <c r="B1288" s="6" t="s">
        <v>28</v>
      </c>
      <c r="C1288" s="6">
        <v>1128299</v>
      </c>
      <c r="D1288" s="7">
        <v>44479</v>
      </c>
      <c r="E1288" s="6" t="s">
        <v>29</v>
      </c>
      <c r="F1288" s="6" t="s">
        <v>61</v>
      </c>
      <c r="G1288" s="6" t="s">
        <v>62</v>
      </c>
      <c r="H1288" s="6" t="s">
        <v>22</v>
      </c>
      <c r="I1288" s="8">
        <v>0.65</v>
      </c>
      <c r="J1288" s="9">
        <v>2500</v>
      </c>
      <c r="K1288" s="10">
        <f t="shared" si="422"/>
        <v>1625</v>
      </c>
      <c r="L1288" s="10">
        <f t="shared" si="423"/>
        <v>243.75</v>
      </c>
      <c r="M1288" s="11">
        <v>0.15</v>
      </c>
      <c r="O1288" s="15"/>
      <c r="P1288" s="16"/>
      <c r="Q1288" s="1"/>
      <c r="R1288" s="12"/>
    </row>
    <row r="1289" spans="2:18" x14ac:dyDescent="0.3">
      <c r="B1289" s="6" t="s">
        <v>28</v>
      </c>
      <c r="C1289" s="6">
        <v>1128299</v>
      </c>
      <c r="D1289" s="7">
        <v>44479</v>
      </c>
      <c r="E1289" s="6" t="s">
        <v>29</v>
      </c>
      <c r="F1289" s="6" t="s">
        <v>61</v>
      </c>
      <c r="G1289" s="6" t="s">
        <v>62</v>
      </c>
      <c r="H1289" s="6" t="s">
        <v>23</v>
      </c>
      <c r="I1289" s="8">
        <v>0.70000000000000007</v>
      </c>
      <c r="J1289" s="9">
        <v>3000</v>
      </c>
      <c r="K1289" s="10">
        <f t="shared" si="422"/>
        <v>2100</v>
      </c>
      <c r="L1289" s="10">
        <f t="shared" si="423"/>
        <v>840</v>
      </c>
      <c r="M1289" s="11">
        <v>0.4</v>
      </c>
      <c r="O1289" s="15"/>
      <c r="P1289" s="16"/>
      <c r="Q1289" s="1"/>
      <c r="R1289" s="12"/>
    </row>
    <row r="1290" spans="2:18" x14ac:dyDescent="0.3">
      <c r="B1290" s="6" t="s">
        <v>28</v>
      </c>
      <c r="C1290" s="6">
        <v>1128299</v>
      </c>
      <c r="D1290" s="7">
        <v>44510</v>
      </c>
      <c r="E1290" s="6" t="s">
        <v>29</v>
      </c>
      <c r="F1290" s="6" t="s">
        <v>61</v>
      </c>
      <c r="G1290" s="6" t="s">
        <v>62</v>
      </c>
      <c r="H1290" s="6" t="s">
        <v>18</v>
      </c>
      <c r="I1290" s="8">
        <v>0.55000000000000004</v>
      </c>
      <c r="J1290" s="9">
        <v>5250</v>
      </c>
      <c r="K1290" s="10">
        <f>I1290*J1290</f>
        <v>2887.5000000000005</v>
      </c>
      <c r="L1290" s="10">
        <f>K1290*M1290</f>
        <v>721.87500000000011</v>
      </c>
      <c r="M1290" s="11">
        <v>0.25</v>
      </c>
      <c r="O1290" s="15"/>
      <c r="P1290" s="16"/>
      <c r="Q1290" s="1"/>
      <c r="R1290" s="12"/>
    </row>
    <row r="1291" spans="2:18" x14ac:dyDescent="0.3">
      <c r="B1291" s="6" t="s">
        <v>28</v>
      </c>
      <c r="C1291" s="6">
        <v>1128299</v>
      </c>
      <c r="D1291" s="7">
        <v>44510</v>
      </c>
      <c r="E1291" s="6" t="s">
        <v>29</v>
      </c>
      <c r="F1291" s="6" t="s">
        <v>61</v>
      </c>
      <c r="G1291" s="6" t="s">
        <v>62</v>
      </c>
      <c r="H1291" s="6" t="s">
        <v>19</v>
      </c>
      <c r="I1291" s="8">
        <v>0.60000000000000009</v>
      </c>
      <c r="J1291" s="9">
        <v>6000</v>
      </c>
      <c r="K1291" s="10">
        <f>I1291*J1291</f>
        <v>3600.0000000000005</v>
      </c>
      <c r="L1291" s="10">
        <f>K1291*M1291</f>
        <v>720.00000000000011</v>
      </c>
      <c r="M1291" s="11">
        <v>0.2</v>
      </c>
      <c r="O1291" s="15"/>
      <c r="P1291" s="16"/>
      <c r="Q1291" s="1"/>
      <c r="R1291" s="12"/>
    </row>
    <row r="1292" spans="2:18" x14ac:dyDescent="0.3">
      <c r="B1292" s="6" t="s">
        <v>28</v>
      </c>
      <c r="C1292" s="6">
        <v>1128299</v>
      </c>
      <c r="D1292" s="7">
        <v>44510</v>
      </c>
      <c r="E1292" s="6" t="s">
        <v>29</v>
      </c>
      <c r="F1292" s="6" t="s">
        <v>61</v>
      </c>
      <c r="G1292" s="6" t="s">
        <v>62</v>
      </c>
      <c r="H1292" s="6" t="s">
        <v>20</v>
      </c>
      <c r="I1292" s="8">
        <v>0.55000000000000004</v>
      </c>
      <c r="J1292" s="9">
        <v>4250</v>
      </c>
      <c r="K1292" s="10">
        <f t="shared" ref="K1292:K1295" si="424">I1292*J1292</f>
        <v>2337.5</v>
      </c>
      <c r="L1292" s="10">
        <f t="shared" ref="L1292:L1295" si="425">K1292*M1292</f>
        <v>584.375</v>
      </c>
      <c r="M1292" s="11">
        <v>0.25</v>
      </c>
      <c r="O1292" s="15"/>
      <c r="P1292" s="16"/>
      <c r="Q1292" s="1"/>
      <c r="R1292" s="12"/>
    </row>
    <row r="1293" spans="2:18" x14ac:dyDescent="0.3">
      <c r="B1293" s="6" t="s">
        <v>28</v>
      </c>
      <c r="C1293" s="6">
        <v>1128299</v>
      </c>
      <c r="D1293" s="7">
        <v>44510</v>
      </c>
      <c r="E1293" s="6" t="s">
        <v>29</v>
      </c>
      <c r="F1293" s="6" t="s">
        <v>61</v>
      </c>
      <c r="G1293" s="6" t="s">
        <v>62</v>
      </c>
      <c r="H1293" s="6" t="s">
        <v>21</v>
      </c>
      <c r="I1293" s="8">
        <v>0.65000000000000013</v>
      </c>
      <c r="J1293" s="9">
        <v>4000</v>
      </c>
      <c r="K1293" s="10">
        <f t="shared" si="424"/>
        <v>2600.0000000000005</v>
      </c>
      <c r="L1293" s="10">
        <f t="shared" si="425"/>
        <v>650.00000000000011</v>
      </c>
      <c r="M1293" s="11">
        <v>0.25</v>
      </c>
      <c r="O1293" s="15"/>
      <c r="P1293" s="16"/>
      <c r="Q1293" s="1"/>
      <c r="R1293" s="12"/>
    </row>
    <row r="1294" spans="2:18" x14ac:dyDescent="0.3">
      <c r="B1294" s="6" t="s">
        <v>28</v>
      </c>
      <c r="C1294" s="6">
        <v>1128299</v>
      </c>
      <c r="D1294" s="7">
        <v>44510</v>
      </c>
      <c r="E1294" s="6" t="s">
        <v>29</v>
      </c>
      <c r="F1294" s="6" t="s">
        <v>61</v>
      </c>
      <c r="G1294" s="6" t="s">
        <v>62</v>
      </c>
      <c r="H1294" s="6" t="s">
        <v>22</v>
      </c>
      <c r="I1294" s="8">
        <v>0.85000000000000009</v>
      </c>
      <c r="J1294" s="9">
        <v>3750</v>
      </c>
      <c r="K1294" s="10">
        <f t="shared" si="424"/>
        <v>3187.5000000000005</v>
      </c>
      <c r="L1294" s="10">
        <f t="shared" si="425"/>
        <v>478.12500000000006</v>
      </c>
      <c r="M1294" s="11">
        <v>0.15</v>
      </c>
      <c r="O1294" s="15"/>
      <c r="P1294" s="16"/>
      <c r="Q1294" s="1"/>
      <c r="R1294" s="12"/>
    </row>
    <row r="1295" spans="2:18" x14ac:dyDescent="0.3">
      <c r="B1295" s="6" t="s">
        <v>28</v>
      </c>
      <c r="C1295" s="6">
        <v>1128299</v>
      </c>
      <c r="D1295" s="7">
        <v>44510</v>
      </c>
      <c r="E1295" s="6" t="s">
        <v>29</v>
      </c>
      <c r="F1295" s="6" t="s">
        <v>61</v>
      </c>
      <c r="G1295" s="6" t="s">
        <v>62</v>
      </c>
      <c r="H1295" s="6" t="s">
        <v>23</v>
      </c>
      <c r="I1295" s="8">
        <v>0.90000000000000013</v>
      </c>
      <c r="J1295" s="9">
        <v>5000</v>
      </c>
      <c r="K1295" s="10">
        <f t="shared" si="424"/>
        <v>4500.0000000000009</v>
      </c>
      <c r="L1295" s="10">
        <f t="shared" si="425"/>
        <v>1800.0000000000005</v>
      </c>
      <c r="M1295" s="11">
        <v>0.4</v>
      </c>
      <c r="O1295" s="15"/>
      <c r="P1295" s="16"/>
      <c r="Q1295" s="1"/>
      <c r="R1295" s="12"/>
    </row>
    <row r="1296" spans="2:18" x14ac:dyDescent="0.3">
      <c r="B1296" s="6" t="s">
        <v>28</v>
      </c>
      <c r="C1296" s="6">
        <v>1128299</v>
      </c>
      <c r="D1296" s="7">
        <v>44539</v>
      </c>
      <c r="E1296" s="6" t="s">
        <v>29</v>
      </c>
      <c r="F1296" s="6" t="s">
        <v>61</v>
      </c>
      <c r="G1296" s="6" t="s">
        <v>62</v>
      </c>
      <c r="H1296" s="6" t="s">
        <v>18</v>
      </c>
      <c r="I1296" s="8">
        <v>0.75000000000000011</v>
      </c>
      <c r="J1296" s="9">
        <v>7000</v>
      </c>
      <c r="K1296" s="10">
        <f>I1296*J1296</f>
        <v>5250.0000000000009</v>
      </c>
      <c r="L1296" s="10">
        <f>K1296*M1296</f>
        <v>1312.5000000000002</v>
      </c>
      <c r="M1296" s="11">
        <v>0.25</v>
      </c>
      <c r="O1296" s="15"/>
      <c r="P1296" s="16"/>
      <c r="Q1296" s="1"/>
      <c r="R1296" s="12"/>
    </row>
    <row r="1297" spans="1:18" x14ac:dyDescent="0.3">
      <c r="B1297" s="6" t="s">
        <v>28</v>
      </c>
      <c r="C1297" s="6">
        <v>1128299</v>
      </c>
      <c r="D1297" s="7">
        <v>44539</v>
      </c>
      <c r="E1297" s="6" t="s">
        <v>29</v>
      </c>
      <c r="F1297" s="6" t="s">
        <v>61</v>
      </c>
      <c r="G1297" s="6" t="s">
        <v>62</v>
      </c>
      <c r="H1297" s="6" t="s">
        <v>19</v>
      </c>
      <c r="I1297" s="8">
        <v>0.8500000000000002</v>
      </c>
      <c r="J1297" s="9">
        <v>7000</v>
      </c>
      <c r="K1297" s="10">
        <f>I1297*J1297</f>
        <v>5950.0000000000018</v>
      </c>
      <c r="L1297" s="10">
        <f>K1297*M1297</f>
        <v>1190.0000000000005</v>
      </c>
      <c r="M1297" s="11">
        <v>0.2</v>
      </c>
      <c r="O1297" s="15"/>
      <c r="P1297" s="16"/>
      <c r="Q1297" s="1"/>
      <c r="R1297" s="12"/>
    </row>
    <row r="1298" spans="1:18" x14ac:dyDescent="0.3">
      <c r="B1298" s="6" t="s">
        <v>28</v>
      </c>
      <c r="C1298" s="6">
        <v>1128299</v>
      </c>
      <c r="D1298" s="7">
        <v>44539</v>
      </c>
      <c r="E1298" s="6" t="s">
        <v>29</v>
      </c>
      <c r="F1298" s="6" t="s">
        <v>61</v>
      </c>
      <c r="G1298" s="6" t="s">
        <v>62</v>
      </c>
      <c r="H1298" s="6" t="s">
        <v>20</v>
      </c>
      <c r="I1298" s="8">
        <v>0.80000000000000016</v>
      </c>
      <c r="J1298" s="9">
        <v>5000</v>
      </c>
      <c r="K1298" s="10">
        <f t="shared" ref="K1298:K1301" si="426">I1298*J1298</f>
        <v>4000.0000000000009</v>
      </c>
      <c r="L1298" s="10">
        <f t="shared" ref="L1298:L1301" si="427">K1298*M1298</f>
        <v>1000.0000000000002</v>
      </c>
      <c r="M1298" s="11">
        <v>0.25</v>
      </c>
      <c r="O1298" s="15"/>
      <c r="P1298" s="16"/>
      <c r="Q1298" s="1"/>
      <c r="R1298" s="12"/>
    </row>
    <row r="1299" spans="1:18" x14ac:dyDescent="0.3">
      <c r="B1299" s="6" t="s">
        <v>28</v>
      </c>
      <c r="C1299" s="6">
        <v>1128299</v>
      </c>
      <c r="D1299" s="7">
        <v>44539</v>
      </c>
      <c r="E1299" s="6" t="s">
        <v>29</v>
      </c>
      <c r="F1299" s="6" t="s">
        <v>61</v>
      </c>
      <c r="G1299" s="6" t="s">
        <v>62</v>
      </c>
      <c r="H1299" s="6" t="s">
        <v>21</v>
      </c>
      <c r="I1299" s="8">
        <v>0.80000000000000016</v>
      </c>
      <c r="J1299" s="9">
        <v>5000</v>
      </c>
      <c r="K1299" s="10">
        <f t="shared" si="426"/>
        <v>4000.0000000000009</v>
      </c>
      <c r="L1299" s="10">
        <f t="shared" si="427"/>
        <v>1000.0000000000002</v>
      </c>
      <c r="M1299" s="11">
        <v>0.25</v>
      </c>
      <c r="O1299" s="15"/>
      <c r="P1299" s="16"/>
      <c r="Q1299" s="1"/>
      <c r="R1299" s="12"/>
    </row>
    <row r="1300" spans="1:18" x14ac:dyDescent="0.3">
      <c r="B1300" s="6" t="s">
        <v>28</v>
      </c>
      <c r="C1300" s="6">
        <v>1128299</v>
      </c>
      <c r="D1300" s="7">
        <v>44539</v>
      </c>
      <c r="E1300" s="6" t="s">
        <v>29</v>
      </c>
      <c r="F1300" s="6" t="s">
        <v>61</v>
      </c>
      <c r="G1300" s="6" t="s">
        <v>62</v>
      </c>
      <c r="H1300" s="6" t="s">
        <v>22</v>
      </c>
      <c r="I1300" s="8">
        <v>0.90000000000000013</v>
      </c>
      <c r="J1300" s="9">
        <v>4250</v>
      </c>
      <c r="K1300" s="10">
        <f t="shared" si="426"/>
        <v>3825.0000000000005</v>
      </c>
      <c r="L1300" s="10">
        <f t="shared" si="427"/>
        <v>573.75</v>
      </c>
      <c r="M1300" s="11">
        <v>0.15</v>
      </c>
      <c r="O1300" s="15"/>
      <c r="P1300" s="16"/>
      <c r="Q1300" s="1"/>
      <c r="R1300" s="12"/>
    </row>
    <row r="1301" spans="1:18" x14ac:dyDescent="0.3">
      <c r="B1301" s="6" t="s">
        <v>28</v>
      </c>
      <c r="C1301" s="6">
        <v>1128299</v>
      </c>
      <c r="D1301" s="7">
        <v>44539</v>
      </c>
      <c r="E1301" s="6" t="s">
        <v>29</v>
      </c>
      <c r="F1301" s="6" t="s">
        <v>61</v>
      </c>
      <c r="G1301" s="6" t="s">
        <v>62</v>
      </c>
      <c r="H1301" s="6" t="s">
        <v>23</v>
      </c>
      <c r="I1301" s="8">
        <v>0.95000000000000018</v>
      </c>
      <c r="J1301" s="9">
        <v>5250</v>
      </c>
      <c r="K1301" s="10">
        <f t="shared" si="426"/>
        <v>4987.5000000000009</v>
      </c>
      <c r="L1301" s="10">
        <f t="shared" si="427"/>
        <v>1995.0000000000005</v>
      </c>
      <c r="M1301" s="11">
        <v>0.4</v>
      </c>
      <c r="O1301" s="15"/>
      <c r="P1301" s="16"/>
      <c r="Q1301" s="1"/>
      <c r="R1301" s="12"/>
    </row>
    <row r="1302" spans="1:18" x14ac:dyDescent="0.3">
      <c r="A1302" t="s">
        <v>39</v>
      </c>
      <c r="B1302" s="6" t="s">
        <v>28</v>
      </c>
      <c r="C1302" s="6">
        <v>1128299</v>
      </c>
      <c r="D1302" s="7">
        <v>44213</v>
      </c>
      <c r="E1302" s="6" t="s">
        <v>29</v>
      </c>
      <c r="F1302" s="6" t="s">
        <v>63</v>
      </c>
      <c r="G1302" s="6" t="s">
        <v>64</v>
      </c>
      <c r="H1302" s="6" t="s">
        <v>18</v>
      </c>
      <c r="I1302" s="8">
        <v>0.4</v>
      </c>
      <c r="J1302" s="9">
        <v>4250</v>
      </c>
      <c r="K1302" s="10">
        <f>I1302*J1302</f>
        <v>1700</v>
      </c>
      <c r="L1302" s="10">
        <f>K1302*M1302</f>
        <v>510</v>
      </c>
      <c r="M1302" s="11">
        <v>0.3</v>
      </c>
      <c r="O1302" s="15"/>
      <c r="P1302" s="16">
        <f>Table1[[#This Row],[Price per Unit]]+0.05</f>
        <v>0.45</v>
      </c>
      <c r="Q1302" s="1">
        <f>Table1[[#This Row],[Units Sold]]+500</f>
        <v>4750</v>
      </c>
      <c r="R1302" s="12">
        <f>Table1[[#This Row],[Operating Margin]]+5%</f>
        <v>0.35</v>
      </c>
    </row>
    <row r="1303" spans="1:18" x14ac:dyDescent="0.3">
      <c r="B1303" s="6" t="s">
        <v>28</v>
      </c>
      <c r="C1303" s="6">
        <v>1128299</v>
      </c>
      <c r="D1303" s="7">
        <v>44213</v>
      </c>
      <c r="E1303" s="6" t="s">
        <v>29</v>
      </c>
      <c r="F1303" s="6" t="s">
        <v>63</v>
      </c>
      <c r="G1303" s="6" t="s">
        <v>64</v>
      </c>
      <c r="H1303" s="6" t="s">
        <v>19</v>
      </c>
      <c r="I1303" s="8">
        <v>0.5</v>
      </c>
      <c r="J1303" s="9">
        <v>4250</v>
      </c>
      <c r="K1303" s="10">
        <f>I1303*J1303</f>
        <v>2125</v>
      </c>
      <c r="L1303" s="10">
        <f>K1303*M1303</f>
        <v>531.25</v>
      </c>
      <c r="M1303" s="11">
        <v>0.25</v>
      </c>
      <c r="O1303" s="15"/>
      <c r="P1303" s="16">
        <f>Table1[[#This Row],[Price per Unit]]+0.05</f>
        <v>0.55000000000000004</v>
      </c>
      <c r="Q1303" s="1">
        <f>Table1[[#This Row],[Units Sold]]+500</f>
        <v>4750</v>
      </c>
      <c r="R1303" s="12">
        <f>Table1[[#This Row],[Operating Margin]]+5%</f>
        <v>0.3</v>
      </c>
    </row>
    <row r="1304" spans="1:18" x14ac:dyDescent="0.3">
      <c r="B1304" s="6" t="s">
        <v>28</v>
      </c>
      <c r="C1304" s="6">
        <v>1128299</v>
      </c>
      <c r="D1304" s="7">
        <v>44213</v>
      </c>
      <c r="E1304" s="6" t="s">
        <v>29</v>
      </c>
      <c r="F1304" s="6" t="s">
        <v>63</v>
      </c>
      <c r="G1304" s="6" t="s">
        <v>64</v>
      </c>
      <c r="H1304" s="6" t="s">
        <v>20</v>
      </c>
      <c r="I1304" s="8">
        <v>0.5</v>
      </c>
      <c r="J1304" s="9">
        <v>4250</v>
      </c>
      <c r="K1304" s="10">
        <f t="shared" ref="K1304:K1307" si="428">I1304*J1304</f>
        <v>2125</v>
      </c>
      <c r="L1304" s="10">
        <f t="shared" ref="L1304:L1307" si="429">K1304*M1304</f>
        <v>637.5</v>
      </c>
      <c r="M1304" s="11">
        <v>0.3</v>
      </c>
      <c r="O1304" s="15"/>
      <c r="P1304" s="16">
        <f>Table1[[#This Row],[Price per Unit]]+0.05</f>
        <v>0.55000000000000004</v>
      </c>
      <c r="Q1304" s="1">
        <f>Table1[[#This Row],[Units Sold]]+500</f>
        <v>4750</v>
      </c>
      <c r="R1304" s="12">
        <f>Table1[[#This Row],[Operating Margin]]+5%</f>
        <v>0.35</v>
      </c>
    </row>
    <row r="1305" spans="1:18" x14ac:dyDescent="0.3">
      <c r="B1305" s="6" t="s">
        <v>28</v>
      </c>
      <c r="C1305" s="6">
        <v>1128299</v>
      </c>
      <c r="D1305" s="7">
        <v>44213</v>
      </c>
      <c r="E1305" s="6" t="s">
        <v>29</v>
      </c>
      <c r="F1305" s="6" t="s">
        <v>63</v>
      </c>
      <c r="G1305" s="6" t="s">
        <v>64</v>
      </c>
      <c r="H1305" s="6" t="s">
        <v>21</v>
      </c>
      <c r="I1305" s="8">
        <v>0.5</v>
      </c>
      <c r="J1305" s="9">
        <v>2750</v>
      </c>
      <c r="K1305" s="10">
        <f t="shared" si="428"/>
        <v>1375</v>
      </c>
      <c r="L1305" s="10">
        <f t="shared" si="429"/>
        <v>412.5</v>
      </c>
      <c r="M1305" s="11">
        <v>0.3</v>
      </c>
      <c r="O1305" s="15"/>
      <c r="P1305" s="16">
        <f>Table1[[#This Row],[Price per Unit]]+0.05</f>
        <v>0.55000000000000004</v>
      </c>
      <c r="Q1305" s="1">
        <f>Table1[[#This Row],[Units Sold]]+500</f>
        <v>3250</v>
      </c>
      <c r="R1305" s="12">
        <f>Table1[[#This Row],[Operating Margin]]+5%</f>
        <v>0.35</v>
      </c>
    </row>
    <row r="1306" spans="1:18" x14ac:dyDescent="0.3">
      <c r="B1306" s="6" t="s">
        <v>28</v>
      </c>
      <c r="C1306" s="6">
        <v>1128299</v>
      </c>
      <c r="D1306" s="7">
        <v>44213</v>
      </c>
      <c r="E1306" s="6" t="s">
        <v>29</v>
      </c>
      <c r="F1306" s="6" t="s">
        <v>63</v>
      </c>
      <c r="G1306" s="6" t="s">
        <v>64</v>
      </c>
      <c r="H1306" s="6" t="s">
        <v>22</v>
      </c>
      <c r="I1306" s="8">
        <v>0.55000000000000004</v>
      </c>
      <c r="J1306" s="9">
        <v>2250</v>
      </c>
      <c r="K1306" s="10">
        <f t="shared" si="428"/>
        <v>1237.5</v>
      </c>
      <c r="L1306" s="10">
        <f t="shared" si="429"/>
        <v>247.5</v>
      </c>
      <c r="M1306" s="11">
        <v>0.2</v>
      </c>
      <c r="O1306" s="15"/>
      <c r="P1306" s="16">
        <f>Table1[[#This Row],[Price per Unit]]+0.05</f>
        <v>0.60000000000000009</v>
      </c>
      <c r="Q1306" s="1">
        <f>Table1[[#This Row],[Units Sold]]+500</f>
        <v>2750</v>
      </c>
      <c r="R1306" s="12">
        <f>Table1[[#This Row],[Operating Margin]]+5%</f>
        <v>0.25</v>
      </c>
    </row>
    <row r="1307" spans="1:18" x14ac:dyDescent="0.3">
      <c r="B1307" s="6" t="s">
        <v>28</v>
      </c>
      <c r="C1307" s="6">
        <v>1128299</v>
      </c>
      <c r="D1307" s="7">
        <v>44213</v>
      </c>
      <c r="E1307" s="6" t="s">
        <v>29</v>
      </c>
      <c r="F1307" s="6" t="s">
        <v>63</v>
      </c>
      <c r="G1307" s="6" t="s">
        <v>64</v>
      </c>
      <c r="H1307" s="6" t="s">
        <v>23</v>
      </c>
      <c r="I1307" s="8">
        <v>0.5</v>
      </c>
      <c r="J1307" s="9">
        <v>4750</v>
      </c>
      <c r="K1307" s="10">
        <f t="shared" si="428"/>
        <v>2375</v>
      </c>
      <c r="L1307" s="10">
        <f t="shared" si="429"/>
        <v>1068.75</v>
      </c>
      <c r="M1307" s="11">
        <v>0.45</v>
      </c>
      <c r="O1307" s="15"/>
      <c r="P1307" s="16">
        <f>Table1[[#This Row],[Price per Unit]]+0.05</f>
        <v>0.55000000000000004</v>
      </c>
      <c r="Q1307" s="1">
        <f>Table1[[#This Row],[Units Sold]]+500</f>
        <v>5250</v>
      </c>
      <c r="R1307" s="12">
        <f>Table1[[#This Row],[Operating Margin]]+5%</f>
        <v>0.5</v>
      </c>
    </row>
    <row r="1308" spans="1:18" x14ac:dyDescent="0.3">
      <c r="B1308" s="6" t="s">
        <v>28</v>
      </c>
      <c r="C1308" s="6">
        <v>1128299</v>
      </c>
      <c r="D1308" s="7">
        <v>44244</v>
      </c>
      <c r="E1308" s="6" t="s">
        <v>29</v>
      </c>
      <c r="F1308" s="6" t="s">
        <v>63</v>
      </c>
      <c r="G1308" s="6" t="s">
        <v>64</v>
      </c>
      <c r="H1308" s="6" t="s">
        <v>18</v>
      </c>
      <c r="I1308" s="8">
        <v>0.4</v>
      </c>
      <c r="J1308" s="9">
        <v>5250</v>
      </c>
      <c r="K1308" s="10">
        <f>I1308*J1308</f>
        <v>2100</v>
      </c>
      <c r="L1308" s="10">
        <f>K1308*M1308</f>
        <v>630</v>
      </c>
      <c r="M1308" s="11">
        <v>0.3</v>
      </c>
      <c r="O1308" s="15"/>
      <c r="P1308" s="16">
        <f>Table1[[#This Row],[Price per Unit]]+0.05</f>
        <v>0.45</v>
      </c>
      <c r="Q1308" s="1">
        <f>Table1[[#This Row],[Units Sold]]+500</f>
        <v>5750</v>
      </c>
      <c r="R1308" s="12">
        <f>Table1[[#This Row],[Operating Margin]]+5%</f>
        <v>0.35</v>
      </c>
    </row>
    <row r="1309" spans="1:18" x14ac:dyDescent="0.3">
      <c r="B1309" s="6" t="s">
        <v>28</v>
      </c>
      <c r="C1309" s="6">
        <v>1128299</v>
      </c>
      <c r="D1309" s="7">
        <v>44244</v>
      </c>
      <c r="E1309" s="6" t="s">
        <v>29</v>
      </c>
      <c r="F1309" s="6" t="s">
        <v>63</v>
      </c>
      <c r="G1309" s="6" t="s">
        <v>64</v>
      </c>
      <c r="H1309" s="6" t="s">
        <v>19</v>
      </c>
      <c r="I1309" s="8">
        <v>0.5</v>
      </c>
      <c r="J1309" s="9">
        <v>4250</v>
      </c>
      <c r="K1309" s="10">
        <f>I1309*J1309</f>
        <v>2125</v>
      </c>
      <c r="L1309" s="10">
        <f>K1309*M1309</f>
        <v>531.25</v>
      </c>
      <c r="M1309" s="11">
        <v>0.25</v>
      </c>
      <c r="O1309" s="15"/>
      <c r="P1309" s="16">
        <f>Table1[[#This Row],[Price per Unit]]+0.05</f>
        <v>0.55000000000000004</v>
      </c>
      <c r="Q1309" s="1">
        <f>Table1[[#This Row],[Units Sold]]+500</f>
        <v>4750</v>
      </c>
      <c r="R1309" s="12">
        <f>Table1[[#This Row],[Operating Margin]]+5%</f>
        <v>0.3</v>
      </c>
    </row>
    <row r="1310" spans="1:18" x14ac:dyDescent="0.3">
      <c r="B1310" s="6" t="s">
        <v>28</v>
      </c>
      <c r="C1310" s="6">
        <v>1128299</v>
      </c>
      <c r="D1310" s="7">
        <v>44244</v>
      </c>
      <c r="E1310" s="6" t="s">
        <v>29</v>
      </c>
      <c r="F1310" s="6" t="s">
        <v>63</v>
      </c>
      <c r="G1310" s="6" t="s">
        <v>64</v>
      </c>
      <c r="H1310" s="6" t="s">
        <v>20</v>
      </c>
      <c r="I1310" s="8">
        <v>0.5</v>
      </c>
      <c r="J1310" s="9">
        <v>4250</v>
      </c>
      <c r="K1310" s="10">
        <f t="shared" ref="K1310:K1313" si="430">I1310*J1310</f>
        <v>2125</v>
      </c>
      <c r="L1310" s="10">
        <f t="shared" ref="L1310:L1313" si="431">K1310*M1310</f>
        <v>637.5</v>
      </c>
      <c r="M1310" s="11">
        <v>0.3</v>
      </c>
      <c r="O1310" s="15"/>
      <c r="P1310" s="16">
        <f>Table1[[#This Row],[Price per Unit]]+0.05</f>
        <v>0.55000000000000004</v>
      </c>
      <c r="Q1310" s="1">
        <f>Table1[[#This Row],[Units Sold]]+500</f>
        <v>4750</v>
      </c>
      <c r="R1310" s="12">
        <f>Table1[[#This Row],[Operating Margin]]+5%</f>
        <v>0.35</v>
      </c>
    </row>
    <row r="1311" spans="1:18" x14ac:dyDescent="0.3">
      <c r="B1311" s="6" t="s">
        <v>28</v>
      </c>
      <c r="C1311" s="6">
        <v>1128299</v>
      </c>
      <c r="D1311" s="7">
        <v>44244</v>
      </c>
      <c r="E1311" s="6" t="s">
        <v>29</v>
      </c>
      <c r="F1311" s="6" t="s">
        <v>63</v>
      </c>
      <c r="G1311" s="6" t="s">
        <v>64</v>
      </c>
      <c r="H1311" s="6" t="s">
        <v>21</v>
      </c>
      <c r="I1311" s="8">
        <v>0.5</v>
      </c>
      <c r="J1311" s="9">
        <v>2750</v>
      </c>
      <c r="K1311" s="10">
        <f t="shared" si="430"/>
        <v>1375</v>
      </c>
      <c r="L1311" s="10">
        <f t="shared" si="431"/>
        <v>412.5</v>
      </c>
      <c r="M1311" s="11">
        <v>0.3</v>
      </c>
      <c r="O1311" s="15"/>
      <c r="P1311" s="16">
        <f>Table1[[#This Row],[Price per Unit]]+0.05</f>
        <v>0.55000000000000004</v>
      </c>
      <c r="Q1311" s="1">
        <f>Table1[[#This Row],[Units Sold]]+500</f>
        <v>3250</v>
      </c>
      <c r="R1311" s="12">
        <f>Table1[[#This Row],[Operating Margin]]+5%</f>
        <v>0.35</v>
      </c>
    </row>
    <row r="1312" spans="1:18" x14ac:dyDescent="0.3">
      <c r="B1312" s="6" t="s">
        <v>28</v>
      </c>
      <c r="C1312" s="6">
        <v>1128299</v>
      </c>
      <c r="D1312" s="7">
        <v>44244</v>
      </c>
      <c r="E1312" s="6" t="s">
        <v>29</v>
      </c>
      <c r="F1312" s="6" t="s">
        <v>63</v>
      </c>
      <c r="G1312" s="6" t="s">
        <v>64</v>
      </c>
      <c r="H1312" s="6" t="s">
        <v>22</v>
      </c>
      <c r="I1312" s="8">
        <v>0.55000000000000004</v>
      </c>
      <c r="J1312" s="9">
        <v>2000</v>
      </c>
      <c r="K1312" s="10">
        <f t="shared" si="430"/>
        <v>1100</v>
      </c>
      <c r="L1312" s="10">
        <f t="shared" si="431"/>
        <v>220</v>
      </c>
      <c r="M1312" s="11">
        <v>0.2</v>
      </c>
      <c r="O1312" s="15"/>
      <c r="P1312" s="16">
        <f>Table1[[#This Row],[Price per Unit]]+0.05</f>
        <v>0.60000000000000009</v>
      </c>
      <c r="Q1312" s="1">
        <f>Table1[[#This Row],[Units Sold]]+500</f>
        <v>2500</v>
      </c>
      <c r="R1312" s="12">
        <f>Table1[[#This Row],[Operating Margin]]+5%</f>
        <v>0.25</v>
      </c>
    </row>
    <row r="1313" spans="2:18" x14ac:dyDescent="0.3">
      <c r="B1313" s="6" t="s">
        <v>28</v>
      </c>
      <c r="C1313" s="6">
        <v>1128299</v>
      </c>
      <c r="D1313" s="7">
        <v>44244</v>
      </c>
      <c r="E1313" s="6" t="s">
        <v>29</v>
      </c>
      <c r="F1313" s="6" t="s">
        <v>63</v>
      </c>
      <c r="G1313" s="6" t="s">
        <v>64</v>
      </c>
      <c r="H1313" s="6" t="s">
        <v>23</v>
      </c>
      <c r="I1313" s="8">
        <v>0.5</v>
      </c>
      <c r="J1313" s="9">
        <v>4000</v>
      </c>
      <c r="K1313" s="10">
        <f t="shared" si="430"/>
        <v>2000</v>
      </c>
      <c r="L1313" s="10">
        <f t="shared" si="431"/>
        <v>900</v>
      </c>
      <c r="M1313" s="11">
        <v>0.45</v>
      </c>
      <c r="O1313" s="15"/>
      <c r="P1313" s="16">
        <f>Table1[[#This Row],[Price per Unit]]+0.05</f>
        <v>0.55000000000000004</v>
      </c>
      <c r="Q1313" s="1">
        <f>Table1[[#This Row],[Units Sold]]+500</f>
        <v>4500</v>
      </c>
      <c r="R1313" s="12">
        <f>Table1[[#This Row],[Operating Margin]]+5%</f>
        <v>0.5</v>
      </c>
    </row>
    <row r="1314" spans="2:18" x14ac:dyDescent="0.3">
      <c r="B1314" s="6" t="s">
        <v>28</v>
      </c>
      <c r="C1314" s="6">
        <v>1128299</v>
      </c>
      <c r="D1314" s="7">
        <v>44271</v>
      </c>
      <c r="E1314" s="6" t="s">
        <v>29</v>
      </c>
      <c r="F1314" s="6" t="s">
        <v>63</v>
      </c>
      <c r="G1314" s="6" t="s">
        <v>64</v>
      </c>
      <c r="H1314" s="6" t="s">
        <v>18</v>
      </c>
      <c r="I1314" s="8">
        <v>0.5</v>
      </c>
      <c r="J1314" s="9">
        <v>5500</v>
      </c>
      <c r="K1314" s="10">
        <f>I1314*J1314</f>
        <v>2750</v>
      </c>
      <c r="L1314" s="10">
        <f>K1314*M1314</f>
        <v>825</v>
      </c>
      <c r="M1314" s="11">
        <v>0.3</v>
      </c>
      <c r="O1314" s="15"/>
      <c r="P1314" s="16">
        <f>Table1[[#This Row],[Price per Unit]]+0.05</f>
        <v>0.55000000000000004</v>
      </c>
      <c r="Q1314" s="1">
        <f>Table1[[#This Row],[Units Sold]]+500</f>
        <v>6000</v>
      </c>
      <c r="R1314" s="12">
        <f>Table1[[#This Row],[Operating Margin]]+5%</f>
        <v>0.35</v>
      </c>
    </row>
    <row r="1315" spans="2:18" x14ac:dyDescent="0.3">
      <c r="B1315" s="6" t="s">
        <v>28</v>
      </c>
      <c r="C1315" s="6">
        <v>1128299</v>
      </c>
      <c r="D1315" s="7">
        <v>44271</v>
      </c>
      <c r="E1315" s="6" t="s">
        <v>29</v>
      </c>
      <c r="F1315" s="6" t="s">
        <v>63</v>
      </c>
      <c r="G1315" s="6" t="s">
        <v>64</v>
      </c>
      <c r="H1315" s="6" t="s">
        <v>19</v>
      </c>
      <c r="I1315" s="8">
        <v>0.6</v>
      </c>
      <c r="J1315" s="9">
        <v>4000</v>
      </c>
      <c r="K1315" s="10">
        <f>I1315*J1315</f>
        <v>2400</v>
      </c>
      <c r="L1315" s="10">
        <f>K1315*M1315</f>
        <v>600</v>
      </c>
      <c r="M1315" s="11">
        <v>0.25</v>
      </c>
      <c r="O1315" s="15"/>
      <c r="P1315" s="16">
        <f>Table1[[#This Row],[Price per Unit]]+0.05</f>
        <v>0.65</v>
      </c>
      <c r="Q1315" s="1">
        <f>Table1[[#This Row],[Units Sold]]+500</f>
        <v>4500</v>
      </c>
      <c r="R1315" s="12">
        <f>Table1[[#This Row],[Operating Margin]]+5%</f>
        <v>0.3</v>
      </c>
    </row>
    <row r="1316" spans="2:18" x14ac:dyDescent="0.3">
      <c r="B1316" s="6" t="s">
        <v>28</v>
      </c>
      <c r="C1316" s="6">
        <v>1128299</v>
      </c>
      <c r="D1316" s="7">
        <v>44271</v>
      </c>
      <c r="E1316" s="6" t="s">
        <v>29</v>
      </c>
      <c r="F1316" s="6" t="s">
        <v>63</v>
      </c>
      <c r="G1316" s="6" t="s">
        <v>64</v>
      </c>
      <c r="H1316" s="6" t="s">
        <v>20</v>
      </c>
      <c r="I1316" s="8">
        <v>0.64999999999999991</v>
      </c>
      <c r="J1316" s="9">
        <v>4250</v>
      </c>
      <c r="K1316" s="10">
        <f t="shared" ref="K1316:K1319" si="432">I1316*J1316</f>
        <v>2762.4999999999995</v>
      </c>
      <c r="L1316" s="10">
        <f t="shared" ref="L1316:L1319" si="433">K1316*M1316</f>
        <v>828.74999999999989</v>
      </c>
      <c r="M1316" s="11">
        <v>0.3</v>
      </c>
      <c r="O1316" s="15"/>
      <c r="P1316" s="16">
        <f>Table1[[#This Row],[Price per Unit]]+0.05</f>
        <v>0.7</v>
      </c>
      <c r="Q1316" s="1">
        <f>Table1[[#This Row],[Units Sold]]+500</f>
        <v>4750</v>
      </c>
      <c r="R1316" s="12">
        <f>Table1[[#This Row],[Operating Margin]]+5%</f>
        <v>0.35</v>
      </c>
    </row>
    <row r="1317" spans="2:18" x14ac:dyDescent="0.3">
      <c r="B1317" s="6" t="s">
        <v>28</v>
      </c>
      <c r="C1317" s="6">
        <v>1128299</v>
      </c>
      <c r="D1317" s="7">
        <v>44271</v>
      </c>
      <c r="E1317" s="6" t="s">
        <v>29</v>
      </c>
      <c r="F1317" s="6" t="s">
        <v>63</v>
      </c>
      <c r="G1317" s="6" t="s">
        <v>64</v>
      </c>
      <c r="H1317" s="6" t="s">
        <v>21</v>
      </c>
      <c r="I1317" s="8">
        <v>0.6</v>
      </c>
      <c r="J1317" s="9">
        <v>3250</v>
      </c>
      <c r="K1317" s="10">
        <f t="shared" si="432"/>
        <v>1950</v>
      </c>
      <c r="L1317" s="10">
        <f t="shared" si="433"/>
        <v>585</v>
      </c>
      <c r="M1317" s="11">
        <v>0.3</v>
      </c>
      <c r="O1317" s="15"/>
      <c r="P1317" s="16">
        <f>Table1[[#This Row],[Price per Unit]]+0.05</f>
        <v>0.65</v>
      </c>
      <c r="Q1317" s="1">
        <f>Table1[[#This Row],[Units Sold]]+500</f>
        <v>3750</v>
      </c>
      <c r="R1317" s="12">
        <f>Table1[[#This Row],[Operating Margin]]+5%</f>
        <v>0.35</v>
      </c>
    </row>
    <row r="1318" spans="2:18" x14ac:dyDescent="0.3">
      <c r="B1318" s="6" t="s">
        <v>28</v>
      </c>
      <c r="C1318" s="6">
        <v>1128299</v>
      </c>
      <c r="D1318" s="7">
        <v>44271</v>
      </c>
      <c r="E1318" s="6" t="s">
        <v>29</v>
      </c>
      <c r="F1318" s="6" t="s">
        <v>63</v>
      </c>
      <c r="G1318" s="6" t="s">
        <v>64</v>
      </c>
      <c r="H1318" s="6" t="s">
        <v>22</v>
      </c>
      <c r="I1318" s="8">
        <v>0.65</v>
      </c>
      <c r="J1318" s="9">
        <v>1750</v>
      </c>
      <c r="K1318" s="10">
        <f t="shared" si="432"/>
        <v>1137.5</v>
      </c>
      <c r="L1318" s="10">
        <f t="shared" si="433"/>
        <v>227.5</v>
      </c>
      <c r="M1318" s="11">
        <v>0.2</v>
      </c>
      <c r="O1318" s="15"/>
      <c r="P1318" s="16">
        <f>Table1[[#This Row],[Price per Unit]]+0.05</f>
        <v>0.70000000000000007</v>
      </c>
      <c r="Q1318" s="1">
        <f>Table1[[#This Row],[Units Sold]]+500</f>
        <v>2250</v>
      </c>
      <c r="R1318" s="12">
        <f>Table1[[#This Row],[Operating Margin]]+5%</f>
        <v>0.25</v>
      </c>
    </row>
    <row r="1319" spans="2:18" x14ac:dyDescent="0.3">
      <c r="B1319" s="6" t="s">
        <v>28</v>
      </c>
      <c r="C1319" s="6">
        <v>1128299</v>
      </c>
      <c r="D1319" s="7">
        <v>44271</v>
      </c>
      <c r="E1319" s="6" t="s">
        <v>29</v>
      </c>
      <c r="F1319" s="6" t="s">
        <v>63</v>
      </c>
      <c r="G1319" s="6" t="s">
        <v>64</v>
      </c>
      <c r="H1319" s="6" t="s">
        <v>23</v>
      </c>
      <c r="I1319" s="8">
        <v>0.6</v>
      </c>
      <c r="J1319" s="9">
        <v>3750</v>
      </c>
      <c r="K1319" s="10">
        <f t="shared" si="432"/>
        <v>2250</v>
      </c>
      <c r="L1319" s="10">
        <f t="shared" si="433"/>
        <v>1012.5</v>
      </c>
      <c r="M1319" s="11">
        <v>0.45</v>
      </c>
      <c r="O1319" s="15"/>
      <c r="P1319" s="16">
        <f>Table1[[#This Row],[Price per Unit]]+0.05</f>
        <v>0.65</v>
      </c>
      <c r="Q1319" s="1">
        <f>Table1[[#This Row],[Units Sold]]+500</f>
        <v>4250</v>
      </c>
      <c r="R1319" s="12">
        <f>Table1[[#This Row],[Operating Margin]]+5%</f>
        <v>0.5</v>
      </c>
    </row>
    <row r="1320" spans="2:18" x14ac:dyDescent="0.3">
      <c r="B1320" s="6" t="s">
        <v>28</v>
      </c>
      <c r="C1320" s="6">
        <v>1128299</v>
      </c>
      <c r="D1320" s="7">
        <v>44303</v>
      </c>
      <c r="E1320" s="6" t="s">
        <v>29</v>
      </c>
      <c r="F1320" s="6" t="s">
        <v>63</v>
      </c>
      <c r="G1320" s="6" t="s">
        <v>64</v>
      </c>
      <c r="H1320" s="6" t="s">
        <v>18</v>
      </c>
      <c r="I1320" s="8">
        <v>0.65</v>
      </c>
      <c r="J1320" s="9">
        <v>5500</v>
      </c>
      <c r="K1320" s="10">
        <f>I1320*J1320</f>
        <v>3575</v>
      </c>
      <c r="L1320" s="10">
        <f>K1320*M1320</f>
        <v>1072.5</v>
      </c>
      <c r="M1320" s="11">
        <v>0.3</v>
      </c>
      <c r="O1320" s="15"/>
      <c r="P1320" s="16">
        <f>Table1[[#This Row],[Price per Unit]]+0.05</f>
        <v>0.70000000000000007</v>
      </c>
      <c r="Q1320" s="1">
        <f>Table1[[#This Row],[Units Sold]]+500</f>
        <v>6000</v>
      </c>
      <c r="R1320" s="12">
        <f>Table1[[#This Row],[Operating Margin]]+5%</f>
        <v>0.35</v>
      </c>
    </row>
    <row r="1321" spans="2:18" x14ac:dyDescent="0.3">
      <c r="B1321" s="6" t="s">
        <v>28</v>
      </c>
      <c r="C1321" s="6">
        <v>1128299</v>
      </c>
      <c r="D1321" s="7">
        <v>44303</v>
      </c>
      <c r="E1321" s="6" t="s">
        <v>29</v>
      </c>
      <c r="F1321" s="6" t="s">
        <v>63</v>
      </c>
      <c r="G1321" s="6" t="s">
        <v>64</v>
      </c>
      <c r="H1321" s="6" t="s">
        <v>19</v>
      </c>
      <c r="I1321" s="8">
        <v>0.70000000000000007</v>
      </c>
      <c r="J1321" s="9">
        <v>3500</v>
      </c>
      <c r="K1321" s="10">
        <f>I1321*J1321</f>
        <v>2450.0000000000005</v>
      </c>
      <c r="L1321" s="10">
        <f>K1321*M1321</f>
        <v>612.50000000000011</v>
      </c>
      <c r="M1321" s="11">
        <v>0.25</v>
      </c>
      <c r="O1321" s="15"/>
      <c r="P1321" s="16">
        <f>Table1[[#This Row],[Price per Unit]]+0.05</f>
        <v>0.75000000000000011</v>
      </c>
      <c r="Q1321" s="1">
        <f>Table1[[#This Row],[Units Sold]]+500</f>
        <v>4000</v>
      </c>
      <c r="R1321" s="12">
        <f>Table1[[#This Row],[Operating Margin]]+5%</f>
        <v>0.3</v>
      </c>
    </row>
    <row r="1322" spans="2:18" x14ac:dyDescent="0.3">
      <c r="B1322" s="6" t="s">
        <v>28</v>
      </c>
      <c r="C1322" s="6">
        <v>1128299</v>
      </c>
      <c r="D1322" s="7">
        <v>44303</v>
      </c>
      <c r="E1322" s="6" t="s">
        <v>29</v>
      </c>
      <c r="F1322" s="6" t="s">
        <v>63</v>
      </c>
      <c r="G1322" s="6" t="s">
        <v>64</v>
      </c>
      <c r="H1322" s="6" t="s">
        <v>20</v>
      </c>
      <c r="I1322" s="8">
        <v>0.70000000000000007</v>
      </c>
      <c r="J1322" s="9">
        <v>4000</v>
      </c>
      <c r="K1322" s="10">
        <f t="shared" ref="K1322:K1325" si="434">I1322*J1322</f>
        <v>2800.0000000000005</v>
      </c>
      <c r="L1322" s="10">
        <f t="shared" ref="L1322:L1325" si="435">K1322*M1322</f>
        <v>840.00000000000011</v>
      </c>
      <c r="M1322" s="11">
        <v>0.3</v>
      </c>
      <c r="O1322" s="15"/>
      <c r="P1322" s="16">
        <f>Table1[[#This Row],[Price per Unit]]+0.05</f>
        <v>0.75000000000000011</v>
      </c>
      <c r="Q1322" s="1">
        <f>Table1[[#This Row],[Units Sold]]+500</f>
        <v>4500</v>
      </c>
      <c r="R1322" s="12">
        <f>Table1[[#This Row],[Operating Margin]]+5%</f>
        <v>0.35</v>
      </c>
    </row>
    <row r="1323" spans="2:18" x14ac:dyDescent="0.3">
      <c r="B1323" s="6" t="s">
        <v>28</v>
      </c>
      <c r="C1323" s="6">
        <v>1128299</v>
      </c>
      <c r="D1323" s="7">
        <v>44303</v>
      </c>
      <c r="E1323" s="6" t="s">
        <v>29</v>
      </c>
      <c r="F1323" s="6" t="s">
        <v>63</v>
      </c>
      <c r="G1323" s="6" t="s">
        <v>64</v>
      </c>
      <c r="H1323" s="6" t="s">
        <v>21</v>
      </c>
      <c r="I1323" s="8">
        <v>0.55000000000000004</v>
      </c>
      <c r="J1323" s="9">
        <v>3000</v>
      </c>
      <c r="K1323" s="10">
        <f t="shared" si="434"/>
        <v>1650.0000000000002</v>
      </c>
      <c r="L1323" s="10">
        <f t="shared" si="435"/>
        <v>495.00000000000006</v>
      </c>
      <c r="M1323" s="11">
        <v>0.3</v>
      </c>
      <c r="O1323" s="15"/>
      <c r="P1323" s="16">
        <f>Table1[[#This Row],[Price per Unit]]+0.05</f>
        <v>0.60000000000000009</v>
      </c>
      <c r="Q1323" s="1">
        <f>Table1[[#This Row],[Units Sold]]+500</f>
        <v>3500</v>
      </c>
      <c r="R1323" s="12">
        <f>Table1[[#This Row],[Operating Margin]]+5%</f>
        <v>0.35</v>
      </c>
    </row>
    <row r="1324" spans="2:18" x14ac:dyDescent="0.3">
      <c r="B1324" s="6" t="s">
        <v>28</v>
      </c>
      <c r="C1324" s="6">
        <v>1128299</v>
      </c>
      <c r="D1324" s="7">
        <v>44303</v>
      </c>
      <c r="E1324" s="6" t="s">
        <v>29</v>
      </c>
      <c r="F1324" s="6" t="s">
        <v>63</v>
      </c>
      <c r="G1324" s="6" t="s">
        <v>64</v>
      </c>
      <c r="H1324" s="6" t="s">
        <v>22</v>
      </c>
      <c r="I1324" s="8">
        <v>0.60000000000000009</v>
      </c>
      <c r="J1324" s="9">
        <v>2000</v>
      </c>
      <c r="K1324" s="10">
        <f t="shared" si="434"/>
        <v>1200.0000000000002</v>
      </c>
      <c r="L1324" s="10">
        <f t="shared" si="435"/>
        <v>240.00000000000006</v>
      </c>
      <c r="M1324" s="11">
        <v>0.2</v>
      </c>
      <c r="O1324" s="15"/>
      <c r="P1324" s="16">
        <f>Table1[[#This Row],[Price per Unit]]+0.05</f>
        <v>0.65000000000000013</v>
      </c>
      <c r="Q1324" s="1">
        <f>Table1[[#This Row],[Units Sold]]+500</f>
        <v>2500</v>
      </c>
      <c r="R1324" s="12">
        <f>Table1[[#This Row],[Operating Margin]]+5%</f>
        <v>0.25</v>
      </c>
    </row>
    <row r="1325" spans="2:18" x14ac:dyDescent="0.3">
      <c r="B1325" s="6" t="s">
        <v>28</v>
      </c>
      <c r="C1325" s="6">
        <v>1128299</v>
      </c>
      <c r="D1325" s="7">
        <v>44303</v>
      </c>
      <c r="E1325" s="6" t="s">
        <v>29</v>
      </c>
      <c r="F1325" s="6" t="s">
        <v>63</v>
      </c>
      <c r="G1325" s="6" t="s">
        <v>64</v>
      </c>
      <c r="H1325" s="6" t="s">
        <v>23</v>
      </c>
      <c r="I1325" s="8">
        <v>0.75000000000000011</v>
      </c>
      <c r="J1325" s="9">
        <v>3750</v>
      </c>
      <c r="K1325" s="10">
        <f t="shared" si="434"/>
        <v>2812.5000000000005</v>
      </c>
      <c r="L1325" s="10">
        <f t="shared" si="435"/>
        <v>1265.6250000000002</v>
      </c>
      <c r="M1325" s="11">
        <v>0.45</v>
      </c>
      <c r="O1325" s="15"/>
      <c r="P1325" s="16">
        <f>Table1[[#This Row],[Price per Unit]]+0.05</f>
        <v>0.80000000000000016</v>
      </c>
      <c r="Q1325" s="1">
        <f>Table1[[#This Row],[Units Sold]]+500</f>
        <v>4250</v>
      </c>
      <c r="R1325" s="12">
        <f>Table1[[#This Row],[Operating Margin]]+5%</f>
        <v>0.5</v>
      </c>
    </row>
    <row r="1326" spans="2:18" x14ac:dyDescent="0.3">
      <c r="B1326" s="6" t="s">
        <v>28</v>
      </c>
      <c r="C1326" s="6">
        <v>1128299</v>
      </c>
      <c r="D1326" s="7">
        <v>44334</v>
      </c>
      <c r="E1326" s="6" t="s">
        <v>29</v>
      </c>
      <c r="F1326" s="6" t="s">
        <v>63</v>
      </c>
      <c r="G1326" s="6" t="s">
        <v>64</v>
      </c>
      <c r="H1326" s="6" t="s">
        <v>18</v>
      </c>
      <c r="I1326" s="8">
        <v>0.6</v>
      </c>
      <c r="J1326" s="9">
        <v>5750</v>
      </c>
      <c r="K1326" s="10">
        <f>I1326*J1326</f>
        <v>3450</v>
      </c>
      <c r="L1326" s="10">
        <f>K1326*M1326</f>
        <v>1035</v>
      </c>
      <c r="M1326" s="11">
        <v>0.3</v>
      </c>
      <c r="O1326" s="15"/>
      <c r="P1326" s="16">
        <f>Table1[[#This Row],[Price per Unit]]+0.05</f>
        <v>0.65</v>
      </c>
      <c r="Q1326" s="1">
        <f>Table1[[#This Row],[Units Sold]]+500</f>
        <v>6250</v>
      </c>
      <c r="R1326" s="12">
        <f>Table1[[#This Row],[Operating Margin]]+5%</f>
        <v>0.35</v>
      </c>
    </row>
    <row r="1327" spans="2:18" x14ac:dyDescent="0.3">
      <c r="B1327" s="6" t="s">
        <v>28</v>
      </c>
      <c r="C1327" s="6">
        <v>1128299</v>
      </c>
      <c r="D1327" s="7">
        <v>44334</v>
      </c>
      <c r="E1327" s="6" t="s">
        <v>29</v>
      </c>
      <c r="F1327" s="6" t="s">
        <v>63</v>
      </c>
      <c r="G1327" s="6" t="s">
        <v>64</v>
      </c>
      <c r="H1327" s="6" t="s">
        <v>19</v>
      </c>
      <c r="I1327" s="8">
        <v>0.65</v>
      </c>
      <c r="J1327" s="9">
        <v>4250</v>
      </c>
      <c r="K1327" s="10">
        <f>I1327*J1327</f>
        <v>2762.5</v>
      </c>
      <c r="L1327" s="10">
        <f>K1327*M1327</f>
        <v>690.625</v>
      </c>
      <c r="M1327" s="11">
        <v>0.25</v>
      </c>
      <c r="O1327" s="15"/>
      <c r="P1327" s="16">
        <f>Table1[[#This Row],[Price per Unit]]+0.05</f>
        <v>0.70000000000000007</v>
      </c>
      <c r="Q1327" s="1">
        <f>Table1[[#This Row],[Units Sold]]+500</f>
        <v>4750</v>
      </c>
      <c r="R1327" s="12">
        <f>Table1[[#This Row],[Operating Margin]]+5%</f>
        <v>0.3</v>
      </c>
    </row>
    <row r="1328" spans="2:18" x14ac:dyDescent="0.3">
      <c r="B1328" s="6" t="s">
        <v>28</v>
      </c>
      <c r="C1328" s="6">
        <v>1128299</v>
      </c>
      <c r="D1328" s="7">
        <v>44334</v>
      </c>
      <c r="E1328" s="6" t="s">
        <v>29</v>
      </c>
      <c r="F1328" s="6" t="s">
        <v>63</v>
      </c>
      <c r="G1328" s="6" t="s">
        <v>64</v>
      </c>
      <c r="H1328" s="6" t="s">
        <v>20</v>
      </c>
      <c r="I1328" s="8">
        <v>0.65</v>
      </c>
      <c r="J1328" s="9">
        <v>4250</v>
      </c>
      <c r="K1328" s="10">
        <f t="shared" ref="K1328:K1331" si="436">I1328*J1328</f>
        <v>2762.5</v>
      </c>
      <c r="L1328" s="10">
        <f t="shared" ref="L1328:L1331" si="437">K1328*M1328</f>
        <v>828.75</v>
      </c>
      <c r="M1328" s="11">
        <v>0.3</v>
      </c>
      <c r="O1328" s="15"/>
      <c r="P1328" s="16">
        <f>Table1[[#This Row],[Price per Unit]]+0.05</f>
        <v>0.70000000000000007</v>
      </c>
      <c r="Q1328" s="1">
        <f>Table1[[#This Row],[Units Sold]]+500</f>
        <v>4750</v>
      </c>
      <c r="R1328" s="12">
        <f>Table1[[#This Row],[Operating Margin]]+5%</f>
        <v>0.35</v>
      </c>
    </row>
    <row r="1329" spans="2:18" x14ac:dyDescent="0.3">
      <c r="B1329" s="6" t="s">
        <v>28</v>
      </c>
      <c r="C1329" s="6">
        <v>1128299</v>
      </c>
      <c r="D1329" s="7">
        <v>44334</v>
      </c>
      <c r="E1329" s="6" t="s">
        <v>29</v>
      </c>
      <c r="F1329" s="6" t="s">
        <v>63</v>
      </c>
      <c r="G1329" s="6" t="s">
        <v>64</v>
      </c>
      <c r="H1329" s="6" t="s">
        <v>21</v>
      </c>
      <c r="I1329" s="8">
        <v>0.6</v>
      </c>
      <c r="J1329" s="9">
        <v>3250</v>
      </c>
      <c r="K1329" s="10">
        <f t="shared" si="436"/>
        <v>1950</v>
      </c>
      <c r="L1329" s="10">
        <f t="shared" si="437"/>
        <v>585</v>
      </c>
      <c r="M1329" s="11">
        <v>0.3</v>
      </c>
      <c r="O1329" s="15"/>
      <c r="P1329" s="16">
        <f>Table1[[#This Row],[Price per Unit]]+0.05</f>
        <v>0.65</v>
      </c>
      <c r="Q1329" s="1">
        <f>Table1[[#This Row],[Units Sold]]+500</f>
        <v>3750</v>
      </c>
      <c r="R1329" s="12">
        <f>Table1[[#This Row],[Operating Margin]]+5%</f>
        <v>0.35</v>
      </c>
    </row>
    <row r="1330" spans="2:18" x14ac:dyDescent="0.3">
      <c r="B1330" s="6" t="s">
        <v>28</v>
      </c>
      <c r="C1330" s="6">
        <v>1128299</v>
      </c>
      <c r="D1330" s="7">
        <v>44334</v>
      </c>
      <c r="E1330" s="6" t="s">
        <v>29</v>
      </c>
      <c r="F1330" s="6" t="s">
        <v>63</v>
      </c>
      <c r="G1330" s="6" t="s">
        <v>64</v>
      </c>
      <c r="H1330" s="6" t="s">
        <v>22</v>
      </c>
      <c r="I1330" s="8">
        <v>0.54999999999999993</v>
      </c>
      <c r="J1330" s="9">
        <v>2250</v>
      </c>
      <c r="K1330" s="10">
        <f t="shared" si="436"/>
        <v>1237.4999999999998</v>
      </c>
      <c r="L1330" s="10">
        <f t="shared" si="437"/>
        <v>247.49999999999997</v>
      </c>
      <c r="M1330" s="11">
        <v>0.2</v>
      </c>
      <c r="O1330" s="15"/>
      <c r="P1330" s="16">
        <f>Table1[[#This Row],[Price per Unit]]-0.05</f>
        <v>0.49999999999999994</v>
      </c>
      <c r="Q1330" s="1">
        <f>Table1[[#This Row],[Units Sold]]+500</f>
        <v>2750</v>
      </c>
      <c r="R1330" s="12">
        <f>Table1[[#This Row],[Operating Margin]]+5%</f>
        <v>0.25</v>
      </c>
    </row>
    <row r="1331" spans="2:18" x14ac:dyDescent="0.3">
      <c r="B1331" s="6" t="s">
        <v>28</v>
      </c>
      <c r="C1331" s="6">
        <v>1128299</v>
      </c>
      <c r="D1331" s="7">
        <v>44334</v>
      </c>
      <c r="E1331" s="6" t="s">
        <v>29</v>
      </c>
      <c r="F1331" s="6" t="s">
        <v>63</v>
      </c>
      <c r="G1331" s="6" t="s">
        <v>64</v>
      </c>
      <c r="H1331" s="6" t="s">
        <v>23</v>
      </c>
      <c r="I1331" s="8">
        <v>0.7</v>
      </c>
      <c r="J1331" s="9">
        <v>5750</v>
      </c>
      <c r="K1331" s="10">
        <f t="shared" si="436"/>
        <v>4024.9999999999995</v>
      </c>
      <c r="L1331" s="10">
        <f t="shared" si="437"/>
        <v>1811.2499999999998</v>
      </c>
      <c r="M1331" s="11">
        <v>0.45</v>
      </c>
      <c r="O1331" s="15"/>
      <c r="P1331" s="16">
        <f>Table1[[#This Row],[Price per Unit]]-0.05</f>
        <v>0.64999999999999991</v>
      </c>
      <c r="Q1331" s="1">
        <f>Table1[[#This Row],[Units Sold]]+1000</f>
        <v>6750</v>
      </c>
      <c r="R1331" s="12">
        <f>Table1[[#This Row],[Operating Margin]]+5%</f>
        <v>0.5</v>
      </c>
    </row>
    <row r="1332" spans="2:18" x14ac:dyDescent="0.3">
      <c r="B1332" s="6" t="s">
        <v>28</v>
      </c>
      <c r="C1332" s="6">
        <v>1128299</v>
      </c>
      <c r="D1332" s="7">
        <v>44364</v>
      </c>
      <c r="E1332" s="6" t="s">
        <v>29</v>
      </c>
      <c r="F1332" s="6" t="s">
        <v>63</v>
      </c>
      <c r="G1332" s="6" t="s">
        <v>64</v>
      </c>
      <c r="H1332" s="6" t="s">
        <v>18</v>
      </c>
      <c r="I1332" s="8">
        <v>0.64999999999999991</v>
      </c>
      <c r="J1332" s="9">
        <v>8250</v>
      </c>
      <c r="K1332" s="10">
        <f>I1332*J1332</f>
        <v>5362.4999999999991</v>
      </c>
      <c r="L1332" s="10">
        <f>K1332*M1332</f>
        <v>1608.7499999999998</v>
      </c>
      <c r="M1332" s="11">
        <v>0.3</v>
      </c>
      <c r="O1332" s="15"/>
      <c r="P1332" s="16">
        <f>Table1[[#This Row],[Price per Unit]]-0.05</f>
        <v>0.59999999999999987</v>
      </c>
      <c r="Q1332" s="1">
        <f>Table1[[#This Row],[Units Sold]]+1000</f>
        <v>9250</v>
      </c>
      <c r="R1332" s="12">
        <f>Table1[[#This Row],[Operating Margin]]+5%</f>
        <v>0.35</v>
      </c>
    </row>
    <row r="1333" spans="2:18" x14ac:dyDescent="0.3">
      <c r="B1333" s="6" t="s">
        <v>28</v>
      </c>
      <c r="C1333" s="6">
        <v>1128299</v>
      </c>
      <c r="D1333" s="7">
        <v>44364</v>
      </c>
      <c r="E1333" s="6" t="s">
        <v>29</v>
      </c>
      <c r="F1333" s="6" t="s">
        <v>63</v>
      </c>
      <c r="G1333" s="6" t="s">
        <v>64</v>
      </c>
      <c r="H1333" s="6" t="s">
        <v>19</v>
      </c>
      <c r="I1333" s="8">
        <v>0.7</v>
      </c>
      <c r="J1333" s="9">
        <v>7000</v>
      </c>
      <c r="K1333" s="10">
        <f>I1333*J1333</f>
        <v>4900</v>
      </c>
      <c r="L1333" s="10">
        <f>K1333*M1333</f>
        <v>1225</v>
      </c>
      <c r="M1333" s="11">
        <v>0.25</v>
      </c>
      <c r="O1333" s="15"/>
      <c r="P1333" s="16">
        <f>Table1[[#This Row],[Price per Unit]]-0.05</f>
        <v>0.64999999999999991</v>
      </c>
      <c r="Q1333" s="1">
        <f>Table1[[#This Row],[Units Sold]]+1000</f>
        <v>8000</v>
      </c>
      <c r="R1333" s="12">
        <f>Table1[[#This Row],[Operating Margin]]+5%</f>
        <v>0.3</v>
      </c>
    </row>
    <row r="1334" spans="2:18" x14ac:dyDescent="0.3">
      <c r="B1334" s="6" t="s">
        <v>28</v>
      </c>
      <c r="C1334" s="6">
        <v>1128299</v>
      </c>
      <c r="D1334" s="7">
        <v>44364</v>
      </c>
      <c r="E1334" s="6" t="s">
        <v>29</v>
      </c>
      <c r="F1334" s="6" t="s">
        <v>63</v>
      </c>
      <c r="G1334" s="6" t="s">
        <v>64</v>
      </c>
      <c r="H1334" s="6" t="s">
        <v>20</v>
      </c>
      <c r="I1334" s="8">
        <v>0.85</v>
      </c>
      <c r="J1334" s="9">
        <v>7000</v>
      </c>
      <c r="K1334" s="10">
        <f t="shared" ref="K1334:K1337" si="438">I1334*J1334</f>
        <v>5950</v>
      </c>
      <c r="L1334" s="10">
        <f t="shared" ref="L1334:L1337" si="439">K1334*M1334</f>
        <v>1785</v>
      </c>
      <c r="M1334" s="11">
        <v>0.3</v>
      </c>
      <c r="O1334" s="15"/>
      <c r="P1334" s="16">
        <f>Table1[[#This Row],[Price per Unit]]+0.1</f>
        <v>0.95</v>
      </c>
      <c r="Q1334" s="1">
        <f>Table1[[#This Row],[Units Sold]]+1000</f>
        <v>8000</v>
      </c>
      <c r="R1334" s="12">
        <f>Table1[[#This Row],[Operating Margin]]+5%</f>
        <v>0.35</v>
      </c>
    </row>
    <row r="1335" spans="2:18" x14ac:dyDescent="0.3">
      <c r="B1335" s="6" t="s">
        <v>28</v>
      </c>
      <c r="C1335" s="6">
        <v>1128299</v>
      </c>
      <c r="D1335" s="7">
        <v>44364</v>
      </c>
      <c r="E1335" s="6" t="s">
        <v>29</v>
      </c>
      <c r="F1335" s="6" t="s">
        <v>63</v>
      </c>
      <c r="G1335" s="6" t="s">
        <v>64</v>
      </c>
      <c r="H1335" s="6" t="s">
        <v>21</v>
      </c>
      <c r="I1335" s="8">
        <v>0.85</v>
      </c>
      <c r="J1335" s="9">
        <v>5750</v>
      </c>
      <c r="K1335" s="10">
        <f t="shared" si="438"/>
        <v>4887.5</v>
      </c>
      <c r="L1335" s="10">
        <f t="shared" si="439"/>
        <v>1466.25</v>
      </c>
      <c r="M1335" s="11">
        <v>0.3</v>
      </c>
      <c r="O1335" s="15"/>
      <c r="P1335" s="16">
        <f>Table1[[#This Row],[Price per Unit]]+0.1</f>
        <v>0.95</v>
      </c>
      <c r="Q1335" s="1">
        <f>Table1[[#This Row],[Units Sold]]+1000</f>
        <v>6750</v>
      </c>
      <c r="R1335" s="12">
        <f>Table1[[#This Row],[Operating Margin]]+5%</f>
        <v>0.35</v>
      </c>
    </row>
    <row r="1336" spans="2:18" x14ac:dyDescent="0.3">
      <c r="B1336" s="6" t="s">
        <v>28</v>
      </c>
      <c r="C1336" s="6">
        <v>1128299</v>
      </c>
      <c r="D1336" s="7">
        <v>44364</v>
      </c>
      <c r="E1336" s="6" t="s">
        <v>29</v>
      </c>
      <c r="F1336" s="6" t="s">
        <v>63</v>
      </c>
      <c r="G1336" s="6" t="s">
        <v>64</v>
      </c>
      <c r="H1336" s="6" t="s">
        <v>22</v>
      </c>
      <c r="I1336" s="8">
        <v>0.95000000000000007</v>
      </c>
      <c r="J1336" s="9">
        <v>4500</v>
      </c>
      <c r="K1336" s="10">
        <f t="shared" si="438"/>
        <v>4275</v>
      </c>
      <c r="L1336" s="10">
        <f t="shared" si="439"/>
        <v>855</v>
      </c>
      <c r="M1336" s="11">
        <v>0.2</v>
      </c>
      <c r="O1336" s="15"/>
      <c r="P1336" s="16">
        <f>Table1[[#This Row],[Price per Unit]]+0.1</f>
        <v>1.05</v>
      </c>
      <c r="Q1336" s="1">
        <f>Table1[[#This Row],[Units Sold]]+1000</f>
        <v>5500</v>
      </c>
      <c r="R1336" s="12">
        <f>Table1[[#This Row],[Operating Margin]]+5%</f>
        <v>0.25</v>
      </c>
    </row>
    <row r="1337" spans="2:18" x14ac:dyDescent="0.3">
      <c r="B1337" s="6" t="s">
        <v>28</v>
      </c>
      <c r="C1337" s="6">
        <v>1128299</v>
      </c>
      <c r="D1337" s="7">
        <v>44364</v>
      </c>
      <c r="E1337" s="6" t="s">
        <v>29</v>
      </c>
      <c r="F1337" s="6" t="s">
        <v>63</v>
      </c>
      <c r="G1337" s="6" t="s">
        <v>64</v>
      </c>
      <c r="H1337" s="6" t="s">
        <v>23</v>
      </c>
      <c r="I1337" s="8">
        <v>1.1000000000000001</v>
      </c>
      <c r="J1337" s="9">
        <v>7500</v>
      </c>
      <c r="K1337" s="10">
        <f t="shared" si="438"/>
        <v>8250</v>
      </c>
      <c r="L1337" s="10">
        <f t="shared" si="439"/>
        <v>3712.5</v>
      </c>
      <c r="M1337" s="11">
        <v>0.45</v>
      </c>
      <c r="O1337" s="15"/>
      <c r="P1337" s="16">
        <f>Table1[[#This Row],[Price per Unit]]+0.1</f>
        <v>1.2000000000000002</v>
      </c>
      <c r="Q1337" s="1">
        <f>Table1[[#This Row],[Units Sold]]+1000</f>
        <v>8500</v>
      </c>
      <c r="R1337" s="12">
        <f>Table1[[#This Row],[Operating Margin]]+5%</f>
        <v>0.5</v>
      </c>
    </row>
    <row r="1338" spans="2:18" x14ac:dyDescent="0.3">
      <c r="B1338" s="6" t="s">
        <v>28</v>
      </c>
      <c r="C1338" s="6">
        <v>1128299</v>
      </c>
      <c r="D1338" s="7">
        <v>44393</v>
      </c>
      <c r="E1338" s="6" t="s">
        <v>29</v>
      </c>
      <c r="F1338" s="6" t="s">
        <v>63</v>
      </c>
      <c r="G1338" s="6" t="s">
        <v>64</v>
      </c>
      <c r="H1338" s="6" t="s">
        <v>18</v>
      </c>
      <c r="I1338" s="8">
        <v>0.9</v>
      </c>
      <c r="J1338" s="9">
        <v>9000</v>
      </c>
      <c r="K1338" s="10">
        <f>I1338*J1338</f>
        <v>8100</v>
      </c>
      <c r="L1338" s="10">
        <f>K1338*M1338</f>
        <v>2430</v>
      </c>
      <c r="M1338" s="11">
        <v>0.3</v>
      </c>
      <c r="O1338" s="15"/>
      <c r="P1338" s="16">
        <f>Table1[[#This Row],[Price per Unit]]+0.1</f>
        <v>1</v>
      </c>
      <c r="Q1338" s="1">
        <f>Table1[[#This Row],[Units Sold]]+1000</f>
        <v>10000</v>
      </c>
      <c r="R1338" s="12">
        <f>Table1[[#This Row],[Operating Margin]]+5%</f>
        <v>0.35</v>
      </c>
    </row>
    <row r="1339" spans="2:18" x14ac:dyDescent="0.3">
      <c r="B1339" s="6" t="s">
        <v>28</v>
      </c>
      <c r="C1339" s="6">
        <v>1128299</v>
      </c>
      <c r="D1339" s="7">
        <v>44393</v>
      </c>
      <c r="E1339" s="6" t="s">
        <v>29</v>
      </c>
      <c r="F1339" s="6" t="s">
        <v>63</v>
      </c>
      <c r="G1339" s="6" t="s">
        <v>64</v>
      </c>
      <c r="H1339" s="6" t="s">
        <v>19</v>
      </c>
      <c r="I1339" s="8">
        <v>0.95000000000000007</v>
      </c>
      <c r="J1339" s="9">
        <v>7500</v>
      </c>
      <c r="K1339" s="10">
        <f>I1339*J1339</f>
        <v>7125.0000000000009</v>
      </c>
      <c r="L1339" s="10">
        <f>K1339*M1339</f>
        <v>1781.2500000000002</v>
      </c>
      <c r="M1339" s="11">
        <v>0.25</v>
      </c>
      <c r="O1339" s="15"/>
      <c r="P1339" s="16">
        <f>Table1[[#This Row],[Price per Unit]]+0.1</f>
        <v>1.05</v>
      </c>
      <c r="Q1339" s="1">
        <f>Table1[[#This Row],[Units Sold]]+1000</f>
        <v>8500</v>
      </c>
      <c r="R1339" s="12">
        <f>Table1[[#This Row],[Operating Margin]]+5%</f>
        <v>0.3</v>
      </c>
    </row>
    <row r="1340" spans="2:18" x14ac:dyDescent="0.3">
      <c r="B1340" s="6" t="s">
        <v>28</v>
      </c>
      <c r="C1340" s="6">
        <v>1128299</v>
      </c>
      <c r="D1340" s="7">
        <v>44393</v>
      </c>
      <c r="E1340" s="6" t="s">
        <v>29</v>
      </c>
      <c r="F1340" s="6" t="s">
        <v>63</v>
      </c>
      <c r="G1340" s="6" t="s">
        <v>64</v>
      </c>
      <c r="H1340" s="6" t="s">
        <v>20</v>
      </c>
      <c r="I1340" s="8">
        <v>0.95000000000000007</v>
      </c>
      <c r="J1340" s="9">
        <v>7000</v>
      </c>
      <c r="K1340" s="10">
        <f t="shared" ref="K1340:K1343" si="440">I1340*J1340</f>
        <v>6650.0000000000009</v>
      </c>
      <c r="L1340" s="10">
        <f t="shared" ref="L1340:L1343" si="441">K1340*M1340</f>
        <v>1995.0000000000002</v>
      </c>
      <c r="M1340" s="11">
        <v>0.3</v>
      </c>
      <c r="O1340" s="15"/>
      <c r="P1340" s="16">
        <f>Table1[[#This Row],[Price per Unit]]+0.1</f>
        <v>1.05</v>
      </c>
      <c r="Q1340" s="1">
        <f>Table1[[#This Row],[Units Sold]]+1000</f>
        <v>8000</v>
      </c>
      <c r="R1340" s="12">
        <f>Table1[[#This Row],[Operating Margin]]+5%</f>
        <v>0.35</v>
      </c>
    </row>
    <row r="1341" spans="2:18" x14ac:dyDescent="0.3">
      <c r="B1341" s="6" t="s">
        <v>28</v>
      </c>
      <c r="C1341" s="6">
        <v>1128299</v>
      </c>
      <c r="D1341" s="7">
        <v>44393</v>
      </c>
      <c r="E1341" s="6" t="s">
        <v>29</v>
      </c>
      <c r="F1341" s="6" t="s">
        <v>63</v>
      </c>
      <c r="G1341" s="6" t="s">
        <v>64</v>
      </c>
      <c r="H1341" s="6" t="s">
        <v>21</v>
      </c>
      <c r="I1341" s="8">
        <v>0.9</v>
      </c>
      <c r="J1341" s="9">
        <v>6000</v>
      </c>
      <c r="K1341" s="10">
        <f t="shared" si="440"/>
        <v>5400</v>
      </c>
      <c r="L1341" s="10">
        <f t="shared" si="441"/>
        <v>1620</v>
      </c>
      <c r="M1341" s="11">
        <v>0.3</v>
      </c>
      <c r="O1341" s="15"/>
      <c r="P1341" s="16">
        <f>Table1[[#This Row],[Price per Unit]]+0.1</f>
        <v>1</v>
      </c>
      <c r="Q1341" s="1">
        <f>Table1[[#This Row],[Units Sold]]+1000</f>
        <v>7000</v>
      </c>
      <c r="R1341" s="12">
        <f>Table1[[#This Row],[Operating Margin]]+5%</f>
        <v>0.35</v>
      </c>
    </row>
    <row r="1342" spans="2:18" x14ac:dyDescent="0.3">
      <c r="B1342" s="6" t="s">
        <v>28</v>
      </c>
      <c r="C1342" s="6">
        <v>1128299</v>
      </c>
      <c r="D1342" s="7">
        <v>44393</v>
      </c>
      <c r="E1342" s="6" t="s">
        <v>29</v>
      </c>
      <c r="F1342" s="6" t="s">
        <v>63</v>
      </c>
      <c r="G1342" s="6" t="s">
        <v>64</v>
      </c>
      <c r="H1342" s="6" t="s">
        <v>22</v>
      </c>
      <c r="I1342" s="8">
        <v>0.95000000000000007</v>
      </c>
      <c r="J1342" s="9">
        <v>6500</v>
      </c>
      <c r="K1342" s="10">
        <f t="shared" si="440"/>
        <v>6175</v>
      </c>
      <c r="L1342" s="10">
        <f t="shared" si="441"/>
        <v>1235</v>
      </c>
      <c r="M1342" s="11">
        <v>0.2</v>
      </c>
      <c r="O1342" s="15"/>
      <c r="P1342" s="16">
        <f>Table1[[#This Row],[Price per Unit]]+0.1</f>
        <v>1.05</v>
      </c>
      <c r="Q1342" s="1">
        <f>Table1[[#This Row],[Units Sold]]+1000</f>
        <v>7500</v>
      </c>
      <c r="R1342" s="12">
        <f>Table1[[#This Row],[Operating Margin]]+5%</f>
        <v>0.25</v>
      </c>
    </row>
    <row r="1343" spans="2:18" x14ac:dyDescent="0.3">
      <c r="B1343" s="6" t="s">
        <v>28</v>
      </c>
      <c r="C1343" s="6">
        <v>1128299</v>
      </c>
      <c r="D1343" s="7">
        <v>44393</v>
      </c>
      <c r="E1343" s="6" t="s">
        <v>29</v>
      </c>
      <c r="F1343" s="6" t="s">
        <v>63</v>
      </c>
      <c r="G1343" s="6" t="s">
        <v>64</v>
      </c>
      <c r="H1343" s="6" t="s">
        <v>23</v>
      </c>
      <c r="I1343" s="8">
        <v>1.1000000000000001</v>
      </c>
      <c r="J1343" s="9">
        <v>6500</v>
      </c>
      <c r="K1343" s="10">
        <f t="shared" si="440"/>
        <v>7150.0000000000009</v>
      </c>
      <c r="L1343" s="10">
        <f t="shared" si="441"/>
        <v>3217.5000000000005</v>
      </c>
      <c r="M1343" s="11">
        <v>0.45</v>
      </c>
      <c r="O1343" s="15"/>
      <c r="P1343" s="16">
        <f>Table1[[#This Row],[Price per Unit]]+0.1</f>
        <v>1.2000000000000002</v>
      </c>
      <c r="Q1343" s="1">
        <f>Table1[[#This Row],[Units Sold]]+1000</f>
        <v>7500</v>
      </c>
      <c r="R1343" s="12">
        <f>Table1[[#This Row],[Operating Margin]]+5%</f>
        <v>0.5</v>
      </c>
    </row>
    <row r="1344" spans="2:18" x14ac:dyDescent="0.3">
      <c r="B1344" s="6" t="s">
        <v>28</v>
      </c>
      <c r="C1344" s="6">
        <v>1128299</v>
      </c>
      <c r="D1344" s="7">
        <v>44425</v>
      </c>
      <c r="E1344" s="6" t="s">
        <v>29</v>
      </c>
      <c r="F1344" s="6" t="s">
        <v>63</v>
      </c>
      <c r="G1344" s="6" t="s">
        <v>64</v>
      </c>
      <c r="H1344" s="6" t="s">
        <v>18</v>
      </c>
      <c r="I1344" s="8">
        <v>0.95000000000000007</v>
      </c>
      <c r="J1344" s="9">
        <v>8500</v>
      </c>
      <c r="K1344" s="10">
        <f>I1344*J1344</f>
        <v>8075.0000000000009</v>
      </c>
      <c r="L1344" s="10">
        <f>K1344*M1344</f>
        <v>2422.5</v>
      </c>
      <c r="M1344" s="11">
        <v>0.3</v>
      </c>
      <c r="O1344" s="15"/>
      <c r="P1344" s="16">
        <f>Table1[[#This Row],[Price per Unit]]+0.1</f>
        <v>1.05</v>
      </c>
      <c r="Q1344" s="1">
        <f>Table1[[#This Row],[Units Sold]]+1000</f>
        <v>9500</v>
      </c>
      <c r="R1344" s="12">
        <f>Table1[[#This Row],[Operating Margin]]+5%</f>
        <v>0.35</v>
      </c>
    </row>
    <row r="1345" spans="2:18" x14ac:dyDescent="0.3">
      <c r="B1345" s="6" t="s">
        <v>28</v>
      </c>
      <c r="C1345" s="6">
        <v>1128299</v>
      </c>
      <c r="D1345" s="7">
        <v>44425</v>
      </c>
      <c r="E1345" s="6" t="s">
        <v>29</v>
      </c>
      <c r="F1345" s="6" t="s">
        <v>63</v>
      </c>
      <c r="G1345" s="6" t="s">
        <v>64</v>
      </c>
      <c r="H1345" s="6" t="s">
        <v>19</v>
      </c>
      <c r="I1345" s="8">
        <v>0.85000000000000009</v>
      </c>
      <c r="J1345" s="9">
        <v>8250</v>
      </c>
      <c r="K1345" s="10">
        <f>I1345*J1345</f>
        <v>7012.5000000000009</v>
      </c>
      <c r="L1345" s="10">
        <f>K1345*M1345</f>
        <v>1753.1250000000002</v>
      </c>
      <c r="M1345" s="11">
        <v>0.25</v>
      </c>
      <c r="O1345" s="15"/>
      <c r="P1345" s="16">
        <f>Table1[[#This Row],[Price per Unit]]+0.1</f>
        <v>0.95000000000000007</v>
      </c>
      <c r="Q1345" s="1">
        <f>Table1[[#This Row],[Units Sold]]+1000</f>
        <v>9250</v>
      </c>
      <c r="R1345" s="12">
        <f>Table1[[#This Row],[Operating Margin]]+5%</f>
        <v>0.3</v>
      </c>
    </row>
    <row r="1346" spans="2:18" x14ac:dyDescent="0.3">
      <c r="B1346" s="6" t="s">
        <v>28</v>
      </c>
      <c r="C1346" s="6">
        <v>1128299</v>
      </c>
      <c r="D1346" s="7">
        <v>44425</v>
      </c>
      <c r="E1346" s="6" t="s">
        <v>29</v>
      </c>
      <c r="F1346" s="6" t="s">
        <v>63</v>
      </c>
      <c r="G1346" s="6" t="s">
        <v>64</v>
      </c>
      <c r="H1346" s="6" t="s">
        <v>20</v>
      </c>
      <c r="I1346" s="8">
        <v>0.8</v>
      </c>
      <c r="J1346" s="9">
        <v>7000</v>
      </c>
      <c r="K1346" s="10">
        <f t="shared" ref="K1346:K1349" si="442">I1346*J1346</f>
        <v>5600</v>
      </c>
      <c r="L1346" s="10">
        <f t="shared" ref="L1346:L1349" si="443">K1346*M1346</f>
        <v>1680</v>
      </c>
      <c r="M1346" s="11">
        <v>0.3</v>
      </c>
      <c r="O1346" s="15"/>
      <c r="P1346" s="16">
        <f>Table1[[#This Row],[Price per Unit]]+0.1</f>
        <v>0.9</v>
      </c>
      <c r="Q1346" s="1">
        <f>Table1[[#This Row],[Units Sold]]+1000</f>
        <v>8000</v>
      </c>
      <c r="R1346" s="12">
        <f>Table1[[#This Row],[Operating Margin]]+5%</f>
        <v>0.35</v>
      </c>
    </row>
    <row r="1347" spans="2:18" x14ac:dyDescent="0.3">
      <c r="B1347" s="6" t="s">
        <v>28</v>
      </c>
      <c r="C1347" s="6">
        <v>1128299</v>
      </c>
      <c r="D1347" s="7">
        <v>44425</v>
      </c>
      <c r="E1347" s="6" t="s">
        <v>29</v>
      </c>
      <c r="F1347" s="6" t="s">
        <v>63</v>
      </c>
      <c r="G1347" s="6" t="s">
        <v>64</v>
      </c>
      <c r="H1347" s="6" t="s">
        <v>21</v>
      </c>
      <c r="I1347" s="8">
        <v>0.8</v>
      </c>
      <c r="J1347" s="9">
        <v>4750</v>
      </c>
      <c r="K1347" s="10">
        <f t="shared" si="442"/>
        <v>3800</v>
      </c>
      <c r="L1347" s="10">
        <f t="shared" si="443"/>
        <v>1140</v>
      </c>
      <c r="M1347" s="11">
        <v>0.3</v>
      </c>
      <c r="O1347" s="15"/>
      <c r="P1347" s="16">
        <f>Table1[[#This Row],[Price per Unit]]+0.1</f>
        <v>0.9</v>
      </c>
      <c r="Q1347" s="1">
        <f>Table1[[#This Row],[Units Sold]]-500</f>
        <v>4250</v>
      </c>
      <c r="R1347" s="12">
        <f>Table1[[#This Row],[Operating Margin]]+5%</f>
        <v>0.35</v>
      </c>
    </row>
    <row r="1348" spans="2:18" x14ac:dyDescent="0.3">
      <c r="B1348" s="6" t="s">
        <v>28</v>
      </c>
      <c r="C1348" s="6">
        <v>1128299</v>
      </c>
      <c r="D1348" s="7">
        <v>44425</v>
      </c>
      <c r="E1348" s="6" t="s">
        <v>29</v>
      </c>
      <c r="F1348" s="6" t="s">
        <v>63</v>
      </c>
      <c r="G1348" s="6" t="s">
        <v>64</v>
      </c>
      <c r="H1348" s="6" t="s">
        <v>22</v>
      </c>
      <c r="I1348" s="8">
        <v>0.79999999999999993</v>
      </c>
      <c r="J1348" s="9">
        <v>4750</v>
      </c>
      <c r="K1348" s="10">
        <f t="shared" si="442"/>
        <v>3799.9999999999995</v>
      </c>
      <c r="L1348" s="10">
        <f t="shared" si="443"/>
        <v>760</v>
      </c>
      <c r="M1348" s="11">
        <v>0.2</v>
      </c>
      <c r="O1348" s="15"/>
      <c r="P1348" s="16">
        <f>Table1[[#This Row],[Price per Unit]]+0.1</f>
        <v>0.89999999999999991</v>
      </c>
      <c r="Q1348" s="1">
        <f>Table1[[#This Row],[Units Sold]]-500</f>
        <v>4250</v>
      </c>
      <c r="R1348" s="12">
        <f>Table1[[#This Row],[Operating Margin]]+5%</f>
        <v>0.25</v>
      </c>
    </row>
    <row r="1349" spans="2:18" x14ac:dyDescent="0.3">
      <c r="B1349" s="6" t="s">
        <v>28</v>
      </c>
      <c r="C1349" s="6">
        <v>1128299</v>
      </c>
      <c r="D1349" s="7">
        <v>44425</v>
      </c>
      <c r="E1349" s="6" t="s">
        <v>29</v>
      </c>
      <c r="F1349" s="6" t="s">
        <v>63</v>
      </c>
      <c r="G1349" s="6" t="s">
        <v>64</v>
      </c>
      <c r="H1349" s="6" t="s">
        <v>23</v>
      </c>
      <c r="I1349" s="8">
        <v>0.85</v>
      </c>
      <c r="J1349" s="9">
        <v>3000</v>
      </c>
      <c r="K1349" s="10">
        <f t="shared" si="442"/>
        <v>2550</v>
      </c>
      <c r="L1349" s="10">
        <f t="shared" si="443"/>
        <v>1147.5</v>
      </c>
      <c r="M1349" s="11">
        <v>0.45</v>
      </c>
      <c r="O1349" s="15"/>
      <c r="P1349" s="16">
        <f>Table1[[#This Row],[Price per Unit]]+0.1</f>
        <v>0.95</v>
      </c>
      <c r="Q1349" s="1">
        <f>Table1[[#This Row],[Units Sold]]-500</f>
        <v>2500</v>
      </c>
      <c r="R1349" s="12">
        <f>Table1[[#This Row],[Operating Margin]]+5%</f>
        <v>0.5</v>
      </c>
    </row>
    <row r="1350" spans="2:18" x14ac:dyDescent="0.3">
      <c r="B1350" s="6" t="s">
        <v>28</v>
      </c>
      <c r="C1350" s="6">
        <v>1128299</v>
      </c>
      <c r="D1350" s="7">
        <v>44457</v>
      </c>
      <c r="E1350" s="6" t="s">
        <v>29</v>
      </c>
      <c r="F1350" s="6" t="s">
        <v>63</v>
      </c>
      <c r="G1350" s="6" t="s">
        <v>64</v>
      </c>
      <c r="H1350" s="6" t="s">
        <v>18</v>
      </c>
      <c r="I1350" s="8">
        <v>0.60000000000000009</v>
      </c>
      <c r="J1350" s="9">
        <v>5000</v>
      </c>
      <c r="K1350" s="10">
        <f>I1350*J1350</f>
        <v>3000.0000000000005</v>
      </c>
      <c r="L1350" s="10">
        <f>K1350*M1350</f>
        <v>900.00000000000011</v>
      </c>
      <c r="M1350" s="11">
        <v>0.3</v>
      </c>
      <c r="O1350" s="15"/>
      <c r="P1350" s="16">
        <f>Table1[[#This Row],[Price per Unit]]-0.05</f>
        <v>0.55000000000000004</v>
      </c>
      <c r="Q1350" s="1">
        <f>Table1[[#This Row],[Units Sold]]-500</f>
        <v>4500</v>
      </c>
      <c r="R1350" s="12">
        <f>Table1[[#This Row],[Operating Margin]]+5%</f>
        <v>0.35</v>
      </c>
    </row>
    <row r="1351" spans="2:18" x14ac:dyDescent="0.3">
      <c r="B1351" s="6" t="s">
        <v>28</v>
      </c>
      <c r="C1351" s="6">
        <v>1128299</v>
      </c>
      <c r="D1351" s="7">
        <v>44457</v>
      </c>
      <c r="E1351" s="6" t="s">
        <v>29</v>
      </c>
      <c r="F1351" s="6" t="s">
        <v>63</v>
      </c>
      <c r="G1351" s="6" t="s">
        <v>64</v>
      </c>
      <c r="H1351" s="6" t="s">
        <v>19</v>
      </c>
      <c r="I1351" s="8">
        <v>0.65000000000000013</v>
      </c>
      <c r="J1351" s="9">
        <v>5000</v>
      </c>
      <c r="K1351" s="10">
        <f>I1351*J1351</f>
        <v>3250.0000000000005</v>
      </c>
      <c r="L1351" s="10">
        <f>K1351*M1351</f>
        <v>812.50000000000011</v>
      </c>
      <c r="M1351" s="11">
        <v>0.25</v>
      </c>
      <c r="O1351" s="15"/>
      <c r="P1351" s="16">
        <f>Table1[[#This Row],[Price per Unit]]-0.05</f>
        <v>0.60000000000000009</v>
      </c>
      <c r="Q1351" s="1">
        <f>Table1[[#This Row],[Units Sold]]-500</f>
        <v>4500</v>
      </c>
      <c r="R1351" s="12">
        <f>Table1[[#This Row],[Operating Margin]]+5%</f>
        <v>0.3</v>
      </c>
    </row>
    <row r="1352" spans="2:18" x14ac:dyDescent="0.3">
      <c r="B1352" s="6" t="s">
        <v>28</v>
      </c>
      <c r="C1352" s="6">
        <v>1128299</v>
      </c>
      <c r="D1352" s="7">
        <v>44457</v>
      </c>
      <c r="E1352" s="6" t="s">
        <v>29</v>
      </c>
      <c r="F1352" s="6" t="s">
        <v>63</v>
      </c>
      <c r="G1352" s="6" t="s">
        <v>64</v>
      </c>
      <c r="H1352" s="6" t="s">
        <v>20</v>
      </c>
      <c r="I1352" s="8">
        <v>0.60000000000000009</v>
      </c>
      <c r="J1352" s="9">
        <v>3000</v>
      </c>
      <c r="K1352" s="10">
        <f t="shared" ref="K1352:K1355" si="444">I1352*J1352</f>
        <v>1800.0000000000002</v>
      </c>
      <c r="L1352" s="10">
        <f t="shared" ref="L1352:L1355" si="445">K1352*M1352</f>
        <v>540</v>
      </c>
      <c r="M1352" s="11">
        <v>0.3</v>
      </c>
      <c r="O1352" s="15"/>
      <c r="P1352" s="16">
        <f>Table1[[#This Row],[Price per Unit]]-0.05</f>
        <v>0.55000000000000004</v>
      </c>
      <c r="Q1352" s="1">
        <f>Table1[[#This Row],[Units Sold]]-750</f>
        <v>2250</v>
      </c>
      <c r="R1352" s="12">
        <f>Table1[[#This Row],[Operating Margin]]+5%</f>
        <v>0.35</v>
      </c>
    </row>
    <row r="1353" spans="2:18" x14ac:dyDescent="0.3">
      <c r="B1353" s="6" t="s">
        <v>28</v>
      </c>
      <c r="C1353" s="6">
        <v>1128299</v>
      </c>
      <c r="D1353" s="7">
        <v>44457</v>
      </c>
      <c r="E1353" s="6" t="s">
        <v>29</v>
      </c>
      <c r="F1353" s="6" t="s">
        <v>63</v>
      </c>
      <c r="G1353" s="6" t="s">
        <v>64</v>
      </c>
      <c r="H1353" s="6" t="s">
        <v>21</v>
      </c>
      <c r="I1353" s="8">
        <v>0.60000000000000009</v>
      </c>
      <c r="J1353" s="9">
        <v>2500</v>
      </c>
      <c r="K1353" s="10">
        <f t="shared" si="444"/>
        <v>1500.0000000000002</v>
      </c>
      <c r="L1353" s="10">
        <f t="shared" si="445"/>
        <v>450.00000000000006</v>
      </c>
      <c r="M1353" s="11">
        <v>0.3</v>
      </c>
      <c r="O1353" s="15"/>
      <c r="P1353" s="16">
        <f>Table1[[#This Row],[Price per Unit]]-0.05</f>
        <v>0.55000000000000004</v>
      </c>
      <c r="Q1353" s="1">
        <f>Table1[[#This Row],[Units Sold]]-750</f>
        <v>1750</v>
      </c>
      <c r="R1353" s="12">
        <f>Table1[[#This Row],[Operating Margin]]+5%</f>
        <v>0.35</v>
      </c>
    </row>
    <row r="1354" spans="2:18" x14ac:dyDescent="0.3">
      <c r="B1354" s="6" t="s">
        <v>28</v>
      </c>
      <c r="C1354" s="6">
        <v>1128299</v>
      </c>
      <c r="D1354" s="7">
        <v>44457</v>
      </c>
      <c r="E1354" s="6" t="s">
        <v>29</v>
      </c>
      <c r="F1354" s="6" t="s">
        <v>63</v>
      </c>
      <c r="G1354" s="6" t="s">
        <v>64</v>
      </c>
      <c r="H1354" s="6" t="s">
        <v>22</v>
      </c>
      <c r="I1354" s="8">
        <v>0.70000000000000007</v>
      </c>
      <c r="J1354" s="9">
        <v>2750</v>
      </c>
      <c r="K1354" s="10">
        <f t="shared" si="444"/>
        <v>1925.0000000000002</v>
      </c>
      <c r="L1354" s="10">
        <f t="shared" si="445"/>
        <v>385.00000000000006</v>
      </c>
      <c r="M1354" s="11">
        <v>0.2</v>
      </c>
      <c r="O1354" s="15"/>
      <c r="P1354" s="16">
        <f>Table1[[#This Row],[Price per Unit]]-0.05</f>
        <v>0.65</v>
      </c>
      <c r="Q1354" s="1">
        <f>Table1[[#This Row],[Units Sold]]-750</f>
        <v>2000</v>
      </c>
      <c r="R1354" s="12">
        <f>Table1[[#This Row],[Operating Margin]]+5%</f>
        <v>0.25</v>
      </c>
    </row>
    <row r="1355" spans="2:18" x14ac:dyDescent="0.3">
      <c r="B1355" s="6" t="s">
        <v>28</v>
      </c>
      <c r="C1355" s="6">
        <v>1128299</v>
      </c>
      <c r="D1355" s="7">
        <v>44457</v>
      </c>
      <c r="E1355" s="6" t="s">
        <v>29</v>
      </c>
      <c r="F1355" s="6" t="s">
        <v>63</v>
      </c>
      <c r="G1355" s="6" t="s">
        <v>64</v>
      </c>
      <c r="H1355" s="6" t="s">
        <v>23</v>
      </c>
      <c r="I1355" s="8">
        <v>0.54999999999999993</v>
      </c>
      <c r="J1355" s="9">
        <v>3000</v>
      </c>
      <c r="K1355" s="10">
        <f t="shared" si="444"/>
        <v>1649.9999999999998</v>
      </c>
      <c r="L1355" s="10">
        <f t="shared" si="445"/>
        <v>742.49999999999989</v>
      </c>
      <c r="M1355" s="11">
        <v>0.45</v>
      </c>
      <c r="O1355" s="15"/>
      <c r="P1355" s="16">
        <f>Table1[[#This Row],[Price per Unit]]-0.05</f>
        <v>0.49999999999999994</v>
      </c>
      <c r="Q1355" s="1">
        <f>Table1[[#This Row],[Units Sold]]-750</f>
        <v>2250</v>
      </c>
      <c r="R1355" s="12">
        <f>Table1[[#This Row],[Operating Margin]]+5%</f>
        <v>0.5</v>
      </c>
    </row>
    <row r="1356" spans="2:18" x14ac:dyDescent="0.3">
      <c r="B1356" s="6" t="s">
        <v>28</v>
      </c>
      <c r="C1356" s="6">
        <v>1128299</v>
      </c>
      <c r="D1356" s="7">
        <v>44486</v>
      </c>
      <c r="E1356" s="6" t="s">
        <v>29</v>
      </c>
      <c r="F1356" s="6" t="s">
        <v>63</v>
      </c>
      <c r="G1356" s="6" t="s">
        <v>64</v>
      </c>
      <c r="H1356" s="6" t="s">
        <v>18</v>
      </c>
      <c r="I1356" s="8">
        <v>0.5</v>
      </c>
      <c r="J1356" s="9">
        <v>4000</v>
      </c>
      <c r="K1356" s="10">
        <f>I1356*J1356</f>
        <v>2000</v>
      </c>
      <c r="L1356" s="10">
        <f>K1356*M1356</f>
        <v>600</v>
      </c>
      <c r="M1356" s="11">
        <v>0.3</v>
      </c>
      <c r="O1356" s="15"/>
      <c r="P1356" s="16">
        <f>Table1[[#This Row],[Price per Unit]]-0.05</f>
        <v>0.45</v>
      </c>
      <c r="Q1356" s="1">
        <f>Table1[[#This Row],[Units Sold]]-750</f>
        <v>3250</v>
      </c>
      <c r="R1356" s="12">
        <f>Table1[[#This Row],[Operating Margin]]+5%</f>
        <v>0.35</v>
      </c>
    </row>
    <row r="1357" spans="2:18" x14ac:dyDescent="0.3">
      <c r="B1357" s="6" t="s">
        <v>28</v>
      </c>
      <c r="C1357" s="6">
        <v>1128299</v>
      </c>
      <c r="D1357" s="7">
        <v>44486</v>
      </c>
      <c r="E1357" s="6" t="s">
        <v>29</v>
      </c>
      <c r="F1357" s="6" t="s">
        <v>63</v>
      </c>
      <c r="G1357" s="6" t="s">
        <v>64</v>
      </c>
      <c r="H1357" s="6" t="s">
        <v>19</v>
      </c>
      <c r="I1357" s="8">
        <v>0.65000000000000013</v>
      </c>
      <c r="J1357" s="9">
        <v>5750</v>
      </c>
      <c r="K1357" s="10">
        <f>I1357*J1357</f>
        <v>3737.5000000000009</v>
      </c>
      <c r="L1357" s="10">
        <f>K1357*M1357</f>
        <v>934.37500000000023</v>
      </c>
      <c r="M1357" s="11">
        <v>0.25</v>
      </c>
      <c r="O1357" s="15"/>
      <c r="P1357" s="16">
        <f>Table1[[#This Row],[Price per Unit]]-0</f>
        <v>0.65000000000000013</v>
      </c>
      <c r="Q1357" s="1">
        <f>Table1[[#This Row],[Units Sold]]+1000</f>
        <v>6750</v>
      </c>
      <c r="R1357" s="12">
        <f>Table1[[#This Row],[Operating Margin]]+5%</f>
        <v>0.3</v>
      </c>
    </row>
    <row r="1358" spans="2:18" x14ac:dyDescent="0.3">
      <c r="B1358" s="6" t="s">
        <v>28</v>
      </c>
      <c r="C1358" s="6">
        <v>1128299</v>
      </c>
      <c r="D1358" s="7">
        <v>44486</v>
      </c>
      <c r="E1358" s="6" t="s">
        <v>29</v>
      </c>
      <c r="F1358" s="6" t="s">
        <v>63</v>
      </c>
      <c r="G1358" s="6" t="s">
        <v>64</v>
      </c>
      <c r="H1358" s="6" t="s">
        <v>20</v>
      </c>
      <c r="I1358" s="8">
        <v>0.60000000000000009</v>
      </c>
      <c r="J1358" s="9">
        <v>4000</v>
      </c>
      <c r="K1358" s="10">
        <f t="shared" ref="K1358:K1361" si="446">I1358*J1358</f>
        <v>2400.0000000000005</v>
      </c>
      <c r="L1358" s="10">
        <f t="shared" ref="L1358:L1361" si="447">K1358*M1358</f>
        <v>720.00000000000011</v>
      </c>
      <c r="M1358" s="11">
        <v>0.3</v>
      </c>
      <c r="O1358" s="15"/>
      <c r="P1358" s="16">
        <f>Table1[[#This Row],[Price per Unit]]-0</f>
        <v>0.60000000000000009</v>
      </c>
      <c r="Q1358" s="1">
        <f>Table1[[#This Row],[Units Sold]]+1000</f>
        <v>5000</v>
      </c>
      <c r="R1358" s="12">
        <f>Table1[[#This Row],[Operating Margin]]+5%</f>
        <v>0.35</v>
      </c>
    </row>
    <row r="1359" spans="2:18" x14ac:dyDescent="0.3">
      <c r="B1359" s="6" t="s">
        <v>28</v>
      </c>
      <c r="C1359" s="6">
        <v>1128299</v>
      </c>
      <c r="D1359" s="7">
        <v>44486</v>
      </c>
      <c r="E1359" s="6" t="s">
        <v>29</v>
      </c>
      <c r="F1359" s="6" t="s">
        <v>63</v>
      </c>
      <c r="G1359" s="6" t="s">
        <v>64</v>
      </c>
      <c r="H1359" s="6" t="s">
        <v>21</v>
      </c>
      <c r="I1359" s="8">
        <v>0.55000000000000004</v>
      </c>
      <c r="J1359" s="9">
        <v>3750</v>
      </c>
      <c r="K1359" s="10">
        <f t="shared" si="446"/>
        <v>2062.5</v>
      </c>
      <c r="L1359" s="10">
        <f t="shared" si="447"/>
        <v>618.75</v>
      </c>
      <c r="M1359" s="11">
        <v>0.3</v>
      </c>
      <c r="O1359" s="15"/>
      <c r="P1359" s="16">
        <f>Table1[[#This Row],[Price per Unit]]-0</f>
        <v>0.55000000000000004</v>
      </c>
      <c r="Q1359" s="1">
        <f>Table1[[#This Row],[Units Sold]]+1000</f>
        <v>4750</v>
      </c>
      <c r="R1359" s="12">
        <f>Table1[[#This Row],[Operating Margin]]+5%</f>
        <v>0.35</v>
      </c>
    </row>
    <row r="1360" spans="2:18" x14ac:dyDescent="0.3">
      <c r="B1360" s="6" t="s">
        <v>28</v>
      </c>
      <c r="C1360" s="6">
        <v>1128299</v>
      </c>
      <c r="D1360" s="7">
        <v>44486</v>
      </c>
      <c r="E1360" s="6" t="s">
        <v>29</v>
      </c>
      <c r="F1360" s="6" t="s">
        <v>63</v>
      </c>
      <c r="G1360" s="6" t="s">
        <v>64</v>
      </c>
      <c r="H1360" s="6" t="s">
        <v>22</v>
      </c>
      <c r="I1360" s="8">
        <v>0.65</v>
      </c>
      <c r="J1360" s="9">
        <v>3500</v>
      </c>
      <c r="K1360" s="10">
        <f t="shared" si="446"/>
        <v>2275</v>
      </c>
      <c r="L1360" s="10">
        <f t="shared" si="447"/>
        <v>455</v>
      </c>
      <c r="M1360" s="11">
        <v>0.2</v>
      </c>
      <c r="O1360" s="15"/>
      <c r="P1360" s="16">
        <f>Table1[[#This Row],[Price per Unit]]-0</f>
        <v>0.65</v>
      </c>
      <c r="Q1360" s="1">
        <f>Table1[[#This Row],[Units Sold]]+1000</f>
        <v>4500</v>
      </c>
      <c r="R1360" s="12">
        <f>Table1[[#This Row],[Operating Margin]]+5%</f>
        <v>0.25</v>
      </c>
    </row>
    <row r="1361" spans="1:18" x14ac:dyDescent="0.3">
      <c r="B1361" s="6" t="s">
        <v>28</v>
      </c>
      <c r="C1361" s="6">
        <v>1128299</v>
      </c>
      <c r="D1361" s="7">
        <v>44486</v>
      </c>
      <c r="E1361" s="6" t="s">
        <v>29</v>
      </c>
      <c r="F1361" s="6" t="s">
        <v>63</v>
      </c>
      <c r="G1361" s="6" t="s">
        <v>64</v>
      </c>
      <c r="H1361" s="6" t="s">
        <v>23</v>
      </c>
      <c r="I1361" s="8">
        <v>0.70000000000000007</v>
      </c>
      <c r="J1361" s="9">
        <v>4000</v>
      </c>
      <c r="K1361" s="10">
        <f t="shared" si="446"/>
        <v>2800.0000000000005</v>
      </c>
      <c r="L1361" s="10">
        <f t="shared" si="447"/>
        <v>1260.0000000000002</v>
      </c>
      <c r="M1361" s="11">
        <v>0.45</v>
      </c>
      <c r="O1361" s="15"/>
      <c r="P1361" s="16">
        <f>Table1[[#This Row],[Price per Unit]]-0</f>
        <v>0.70000000000000007</v>
      </c>
      <c r="Q1361" s="1">
        <f>Table1[[#This Row],[Units Sold]]+1000</f>
        <v>5000</v>
      </c>
      <c r="R1361" s="12">
        <f>Table1[[#This Row],[Operating Margin]]+5%</f>
        <v>0.5</v>
      </c>
    </row>
    <row r="1362" spans="1:18" x14ac:dyDescent="0.3">
      <c r="B1362" s="6" t="s">
        <v>28</v>
      </c>
      <c r="C1362" s="6">
        <v>1128299</v>
      </c>
      <c r="D1362" s="7">
        <v>44517</v>
      </c>
      <c r="E1362" s="6" t="s">
        <v>29</v>
      </c>
      <c r="F1362" s="6" t="s">
        <v>63</v>
      </c>
      <c r="G1362" s="6" t="s">
        <v>64</v>
      </c>
      <c r="H1362" s="6" t="s">
        <v>18</v>
      </c>
      <c r="I1362" s="8">
        <v>0.55000000000000004</v>
      </c>
      <c r="J1362" s="9">
        <v>6250</v>
      </c>
      <c r="K1362" s="10">
        <f>I1362*J1362</f>
        <v>3437.5000000000005</v>
      </c>
      <c r="L1362" s="10">
        <f>K1362*M1362</f>
        <v>1031.25</v>
      </c>
      <c r="M1362" s="11">
        <v>0.3</v>
      </c>
      <c r="O1362" s="15"/>
      <c r="P1362" s="16">
        <f>Table1[[#This Row],[Price per Unit]]-0</f>
        <v>0.55000000000000004</v>
      </c>
      <c r="Q1362" s="1">
        <f>Table1[[#This Row],[Units Sold]]+1000</f>
        <v>7250</v>
      </c>
      <c r="R1362" s="12">
        <f>Table1[[#This Row],[Operating Margin]]+5%</f>
        <v>0.35</v>
      </c>
    </row>
    <row r="1363" spans="1:18" x14ac:dyDescent="0.3">
      <c r="B1363" s="6" t="s">
        <v>28</v>
      </c>
      <c r="C1363" s="6">
        <v>1128299</v>
      </c>
      <c r="D1363" s="7">
        <v>44517</v>
      </c>
      <c r="E1363" s="6" t="s">
        <v>29</v>
      </c>
      <c r="F1363" s="6" t="s">
        <v>63</v>
      </c>
      <c r="G1363" s="6" t="s">
        <v>64</v>
      </c>
      <c r="H1363" s="6" t="s">
        <v>19</v>
      </c>
      <c r="I1363" s="8">
        <v>0.60000000000000009</v>
      </c>
      <c r="J1363" s="9">
        <v>7000</v>
      </c>
      <c r="K1363" s="10">
        <f>I1363*J1363</f>
        <v>4200.0000000000009</v>
      </c>
      <c r="L1363" s="10">
        <f>K1363*M1363</f>
        <v>1050.0000000000002</v>
      </c>
      <c r="M1363" s="11">
        <v>0.25</v>
      </c>
      <c r="O1363" s="15"/>
      <c r="P1363" s="16">
        <f>Table1[[#This Row],[Price per Unit]]-0</f>
        <v>0.60000000000000009</v>
      </c>
      <c r="Q1363" s="1">
        <f>Table1[[#This Row],[Units Sold]]+1000</f>
        <v>8000</v>
      </c>
      <c r="R1363" s="12">
        <f>Table1[[#This Row],[Operating Margin]]+5%</f>
        <v>0.3</v>
      </c>
    </row>
    <row r="1364" spans="1:18" x14ac:dyDescent="0.3">
      <c r="B1364" s="6" t="s">
        <v>28</v>
      </c>
      <c r="C1364" s="6">
        <v>1128299</v>
      </c>
      <c r="D1364" s="7">
        <v>44517</v>
      </c>
      <c r="E1364" s="6" t="s">
        <v>29</v>
      </c>
      <c r="F1364" s="6" t="s">
        <v>63</v>
      </c>
      <c r="G1364" s="6" t="s">
        <v>64</v>
      </c>
      <c r="H1364" s="6" t="s">
        <v>20</v>
      </c>
      <c r="I1364" s="8">
        <v>0.55000000000000004</v>
      </c>
      <c r="J1364" s="9">
        <v>5250</v>
      </c>
      <c r="K1364" s="10">
        <f t="shared" ref="K1364:K1367" si="448">I1364*J1364</f>
        <v>2887.5000000000005</v>
      </c>
      <c r="L1364" s="10">
        <f t="shared" ref="L1364:L1367" si="449">K1364*M1364</f>
        <v>866.25000000000011</v>
      </c>
      <c r="M1364" s="11">
        <v>0.3</v>
      </c>
      <c r="O1364" s="15"/>
      <c r="P1364" s="16">
        <f>Table1[[#This Row],[Price per Unit]]-0</f>
        <v>0.55000000000000004</v>
      </c>
      <c r="Q1364" s="1">
        <f>Table1[[#This Row],[Units Sold]]+1000</f>
        <v>6250</v>
      </c>
      <c r="R1364" s="12">
        <f>Table1[[#This Row],[Operating Margin]]+5%</f>
        <v>0.35</v>
      </c>
    </row>
    <row r="1365" spans="1:18" x14ac:dyDescent="0.3">
      <c r="B1365" s="6" t="s">
        <v>28</v>
      </c>
      <c r="C1365" s="6">
        <v>1128299</v>
      </c>
      <c r="D1365" s="7">
        <v>44517</v>
      </c>
      <c r="E1365" s="6" t="s">
        <v>29</v>
      </c>
      <c r="F1365" s="6" t="s">
        <v>63</v>
      </c>
      <c r="G1365" s="6" t="s">
        <v>64</v>
      </c>
      <c r="H1365" s="6" t="s">
        <v>21</v>
      </c>
      <c r="I1365" s="8">
        <v>0.65000000000000013</v>
      </c>
      <c r="J1365" s="9">
        <v>5000</v>
      </c>
      <c r="K1365" s="10">
        <f t="shared" si="448"/>
        <v>3250.0000000000005</v>
      </c>
      <c r="L1365" s="10">
        <f t="shared" si="449"/>
        <v>975.00000000000011</v>
      </c>
      <c r="M1365" s="11">
        <v>0.3</v>
      </c>
      <c r="O1365" s="15"/>
      <c r="P1365" s="16">
        <f>Table1[[#This Row],[Price per Unit]]-0</f>
        <v>0.65000000000000013</v>
      </c>
      <c r="Q1365" s="1">
        <f>Table1[[#This Row],[Units Sold]]+1000</f>
        <v>6000</v>
      </c>
      <c r="R1365" s="12">
        <f>Table1[[#This Row],[Operating Margin]]+5%</f>
        <v>0.35</v>
      </c>
    </row>
    <row r="1366" spans="1:18" x14ac:dyDescent="0.3">
      <c r="B1366" s="6" t="s">
        <v>28</v>
      </c>
      <c r="C1366" s="6">
        <v>1128299</v>
      </c>
      <c r="D1366" s="7">
        <v>44517</v>
      </c>
      <c r="E1366" s="6" t="s">
        <v>29</v>
      </c>
      <c r="F1366" s="6" t="s">
        <v>63</v>
      </c>
      <c r="G1366" s="6" t="s">
        <v>64</v>
      </c>
      <c r="H1366" s="6" t="s">
        <v>22</v>
      </c>
      <c r="I1366" s="8">
        <v>0.85000000000000009</v>
      </c>
      <c r="J1366" s="9">
        <v>4750</v>
      </c>
      <c r="K1366" s="10">
        <f t="shared" si="448"/>
        <v>4037.5000000000005</v>
      </c>
      <c r="L1366" s="10">
        <f t="shared" si="449"/>
        <v>807.50000000000011</v>
      </c>
      <c r="M1366" s="11">
        <v>0.2</v>
      </c>
      <c r="O1366" s="15"/>
      <c r="P1366" s="16">
        <f>Table1[[#This Row],[Price per Unit]]-0</f>
        <v>0.85000000000000009</v>
      </c>
      <c r="Q1366" s="1">
        <f>Table1[[#This Row],[Units Sold]]+1000</f>
        <v>5750</v>
      </c>
      <c r="R1366" s="12">
        <f>Table1[[#This Row],[Operating Margin]]+5%</f>
        <v>0.25</v>
      </c>
    </row>
    <row r="1367" spans="1:18" x14ac:dyDescent="0.3">
      <c r="B1367" s="6" t="s">
        <v>28</v>
      </c>
      <c r="C1367" s="6">
        <v>1128299</v>
      </c>
      <c r="D1367" s="7">
        <v>44517</v>
      </c>
      <c r="E1367" s="6" t="s">
        <v>29</v>
      </c>
      <c r="F1367" s="6" t="s">
        <v>63</v>
      </c>
      <c r="G1367" s="6" t="s">
        <v>64</v>
      </c>
      <c r="H1367" s="6" t="s">
        <v>23</v>
      </c>
      <c r="I1367" s="8">
        <v>0.90000000000000013</v>
      </c>
      <c r="J1367" s="9">
        <v>6000</v>
      </c>
      <c r="K1367" s="10">
        <f t="shared" si="448"/>
        <v>5400.0000000000009</v>
      </c>
      <c r="L1367" s="10">
        <f t="shared" si="449"/>
        <v>2430.0000000000005</v>
      </c>
      <c r="M1367" s="11">
        <v>0.45</v>
      </c>
      <c r="O1367" s="15"/>
      <c r="P1367" s="16">
        <f>Table1[[#This Row],[Price per Unit]]-0</f>
        <v>0.90000000000000013</v>
      </c>
      <c r="Q1367" s="1">
        <f>Table1[[#This Row],[Units Sold]]+1000</f>
        <v>7000</v>
      </c>
      <c r="R1367" s="12">
        <f>Table1[[#This Row],[Operating Margin]]+5%</f>
        <v>0.5</v>
      </c>
    </row>
    <row r="1368" spans="1:18" x14ac:dyDescent="0.3">
      <c r="B1368" s="6" t="s">
        <v>28</v>
      </c>
      <c r="C1368" s="6">
        <v>1128299</v>
      </c>
      <c r="D1368" s="7">
        <v>44546</v>
      </c>
      <c r="E1368" s="6" t="s">
        <v>29</v>
      </c>
      <c r="F1368" s="6" t="s">
        <v>63</v>
      </c>
      <c r="G1368" s="6" t="s">
        <v>64</v>
      </c>
      <c r="H1368" s="6" t="s">
        <v>18</v>
      </c>
      <c r="I1368" s="8">
        <v>0.75000000000000011</v>
      </c>
      <c r="J1368" s="9">
        <v>8000</v>
      </c>
      <c r="K1368" s="10">
        <f>I1368*J1368</f>
        <v>6000.0000000000009</v>
      </c>
      <c r="L1368" s="10">
        <f>K1368*M1368</f>
        <v>1800.0000000000002</v>
      </c>
      <c r="M1368" s="11">
        <v>0.3</v>
      </c>
      <c r="O1368" s="15"/>
      <c r="P1368" s="16">
        <f>Table1[[#This Row],[Price per Unit]]-0</f>
        <v>0.75000000000000011</v>
      </c>
      <c r="Q1368" s="1">
        <f>Table1[[#This Row],[Units Sold]]+1000</f>
        <v>9000</v>
      </c>
      <c r="R1368" s="12">
        <f>Table1[[#This Row],[Operating Margin]]+5%</f>
        <v>0.35</v>
      </c>
    </row>
    <row r="1369" spans="1:18" x14ac:dyDescent="0.3">
      <c r="B1369" s="6" t="s">
        <v>28</v>
      </c>
      <c r="C1369" s="6">
        <v>1128299</v>
      </c>
      <c r="D1369" s="7">
        <v>44546</v>
      </c>
      <c r="E1369" s="6" t="s">
        <v>29</v>
      </c>
      <c r="F1369" s="6" t="s">
        <v>63</v>
      </c>
      <c r="G1369" s="6" t="s">
        <v>64</v>
      </c>
      <c r="H1369" s="6" t="s">
        <v>19</v>
      </c>
      <c r="I1369" s="8">
        <v>0.8500000000000002</v>
      </c>
      <c r="J1369" s="9">
        <v>8000</v>
      </c>
      <c r="K1369" s="10">
        <f>I1369*J1369</f>
        <v>6800.0000000000018</v>
      </c>
      <c r="L1369" s="10">
        <f>K1369*M1369</f>
        <v>1700.0000000000005</v>
      </c>
      <c r="M1369" s="11">
        <v>0.25</v>
      </c>
      <c r="O1369" s="15"/>
      <c r="P1369" s="16">
        <f>Table1[[#This Row],[Price per Unit]]-0</f>
        <v>0.8500000000000002</v>
      </c>
      <c r="Q1369" s="1">
        <f>Table1[[#This Row],[Units Sold]]+1000</f>
        <v>9000</v>
      </c>
      <c r="R1369" s="12">
        <f>Table1[[#This Row],[Operating Margin]]+5%</f>
        <v>0.3</v>
      </c>
    </row>
    <row r="1370" spans="1:18" x14ac:dyDescent="0.3">
      <c r="B1370" s="6" t="s">
        <v>28</v>
      </c>
      <c r="C1370" s="6">
        <v>1128299</v>
      </c>
      <c r="D1370" s="7">
        <v>44546</v>
      </c>
      <c r="E1370" s="6" t="s">
        <v>29</v>
      </c>
      <c r="F1370" s="6" t="s">
        <v>63</v>
      </c>
      <c r="G1370" s="6" t="s">
        <v>64</v>
      </c>
      <c r="H1370" s="6" t="s">
        <v>20</v>
      </c>
      <c r="I1370" s="8">
        <v>0.80000000000000016</v>
      </c>
      <c r="J1370" s="9">
        <v>6000</v>
      </c>
      <c r="K1370" s="10">
        <f t="shared" ref="K1370:K1373" si="450">I1370*J1370</f>
        <v>4800.0000000000009</v>
      </c>
      <c r="L1370" s="10">
        <f t="shared" ref="L1370:L1373" si="451">K1370*M1370</f>
        <v>1440.0000000000002</v>
      </c>
      <c r="M1370" s="11">
        <v>0.3</v>
      </c>
      <c r="O1370" s="15"/>
      <c r="P1370" s="16">
        <f>Table1[[#This Row],[Price per Unit]]-0</f>
        <v>0.80000000000000016</v>
      </c>
      <c r="Q1370" s="1">
        <f>Table1[[#This Row],[Units Sold]]+1000</f>
        <v>7000</v>
      </c>
      <c r="R1370" s="12">
        <f>Table1[[#This Row],[Operating Margin]]+5%</f>
        <v>0.35</v>
      </c>
    </row>
    <row r="1371" spans="1:18" x14ac:dyDescent="0.3">
      <c r="B1371" s="6" t="s">
        <v>28</v>
      </c>
      <c r="C1371" s="6">
        <v>1128299</v>
      </c>
      <c r="D1371" s="7">
        <v>44546</v>
      </c>
      <c r="E1371" s="6" t="s">
        <v>29</v>
      </c>
      <c r="F1371" s="6" t="s">
        <v>63</v>
      </c>
      <c r="G1371" s="6" t="s">
        <v>64</v>
      </c>
      <c r="H1371" s="6" t="s">
        <v>21</v>
      </c>
      <c r="I1371" s="8">
        <v>0.80000000000000016</v>
      </c>
      <c r="J1371" s="9">
        <v>6000</v>
      </c>
      <c r="K1371" s="10">
        <f t="shared" si="450"/>
        <v>4800.0000000000009</v>
      </c>
      <c r="L1371" s="10">
        <f t="shared" si="451"/>
        <v>1440.0000000000002</v>
      </c>
      <c r="M1371" s="11">
        <v>0.3</v>
      </c>
      <c r="O1371" s="15"/>
      <c r="P1371" s="16">
        <f>Table1[[#This Row],[Price per Unit]]-0</f>
        <v>0.80000000000000016</v>
      </c>
      <c r="Q1371" s="1">
        <f>Table1[[#This Row],[Units Sold]]+1000</f>
        <v>7000</v>
      </c>
      <c r="R1371" s="12">
        <f>Table1[[#This Row],[Operating Margin]]+5%</f>
        <v>0.35</v>
      </c>
    </row>
    <row r="1372" spans="1:18" x14ac:dyDescent="0.3">
      <c r="B1372" s="6" t="s">
        <v>28</v>
      </c>
      <c r="C1372" s="6">
        <v>1128299</v>
      </c>
      <c r="D1372" s="7">
        <v>44546</v>
      </c>
      <c r="E1372" s="6" t="s">
        <v>29</v>
      </c>
      <c r="F1372" s="6" t="s">
        <v>63</v>
      </c>
      <c r="G1372" s="6" t="s">
        <v>64</v>
      </c>
      <c r="H1372" s="6" t="s">
        <v>22</v>
      </c>
      <c r="I1372" s="8">
        <v>0.90000000000000013</v>
      </c>
      <c r="J1372" s="9">
        <v>5250</v>
      </c>
      <c r="K1372" s="10">
        <f t="shared" si="450"/>
        <v>4725.0000000000009</v>
      </c>
      <c r="L1372" s="10">
        <f t="shared" si="451"/>
        <v>945.00000000000023</v>
      </c>
      <c r="M1372" s="11">
        <v>0.2</v>
      </c>
      <c r="O1372" s="15"/>
      <c r="P1372" s="16">
        <f>Table1[[#This Row],[Price per Unit]]-0</f>
        <v>0.90000000000000013</v>
      </c>
      <c r="Q1372" s="1">
        <f>Table1[[#This Row],[Units Sold]]+1000</f>
        <v>6250</v>
      </c>
      <c r="R1372" s="12">
        <f>Table1[[#This Row],[Operating Margin]]+5%</f>
        <v>0.25</v>
      </c>
    </row>
    <row r="1373" spans="1:18" x14ac:dyDescent="0.3">
      <c r="B1373" s="6" t="s">
        <v>28</v>
      </c>
      <c r="C1373" s="6">
        <v>1128299</v>
      </c>
      <c r="D1373" s="7">
        <v>44546</v>
      </c>
      <c r="E1373" s="6" t="s">
        <v>29</v>
      </c>
      <c r="F1373" s="6" t="s">
        <v>63</v>
      </c>
      <c r="G1373" s="6" t="s">
        <v>64</v>
      </c>
      <c r="H1373" s="6" t="s">
        <v>23</v>
      </c>
      <c r="I1373" s="8">
        <v>0.95000000000000018</v>
      </c>
      <c r="J1373" s="9">
        <v>6250</v>
      </c>
      <c r="K1373" s="10">
        <f t="shared" si="450"/>
        <v>5937.5000000000009</v>
      </c>
      <c r="L1373" s="10">
        <f t="shared" si="451"/>
        <v>2671.8750000000005</v>
      </c>
      <c r="M1373" s="11">
        <v>0.45</v>
      </c>
      <c r="O1373" s="15"/>
      <c r="P1373" s="16">
        <f>Table1[[#This Row],[Price per Unit]]-0</f>
        <v>0.95000000000000018</v>
      </c>
      <c r="Q1373" s="1">
        <f>Table1[[#This Row],[Units Sold]]+1000</f>
        <v>7250</v>
      </c>
      <c r="R1373" s="12">
        <f>Table1[[#This Row],[Operating Margin]]+5%</f>
        <v>0.5</v>
      </c>
    </row>
    <row r="1374" spans="1:18" x14ac:dyDescent="0.3">
      <c r="A1374" t="s">
        <v>39</v>
      </c>
      <c r="B1374" s="6" t="s">
        <v>16</v>
      </c>
      <c r="C1374" s="6">
        <v>1185732</v>
      </c>
      <c r="D1374" s="7">
        <v>44208</v>
      </c>
      <c r="E1374" s="6" t="s">
        <v>46</v>
      </c>
      <c r="F1374" s="6" t="s">
        <v>47</v>
      </c>
      <c r="G1374" s="6" t="s">
        <v>65</v>
      </c>
      <c r="H1374" s="6" t="s">
        <v>18</v>
      </c>
      <c r="I1374" s="8">
        <v>0.45</v>
      </c>
      <c r="J1374" s="9">
        <v>8500</v>
      </c>
      <c r="K1374" s="10">
        <f>I1374*J1374</f>
        <v>3825</v>
      </c>
      <c r="L1374" s="10">
        <f>K1374*M1374</f>
        <v>1721.25</v>
      </c>
      <c r="M1374" s="11">
        <v>0.45</v>
      </c>
      <c r="P1374" s="1"/>
    </row>
    <row r="1375" spans="1:18" x14ac:dyDescent="0.3">
      <c r="B1375" s="6" t="s">
        <v>16</v>
      </c>
      <c r="C1375" s="6">
        <v>1185732</v>
      </c>
      <c r="D1375" s="7">
        <v>44208</v>
      </c>
      <c r="E1375" s="6" t="s">
        <v>46</v>
      </c>
      <c r="F1375" s="6" t="s">
        <v>47</v>
      </c>
      <c r="G1375" s="6" t="s">
        <v>65</v>
      </c>
      <c r="H1375" s="6" t="s">
        <v>19</v>
      </c>
      <c r="I1375" s="8">
        <v>0.45</v>
      </c>
      <c r="J1375" s="9">
        <v>6500</v>
      </c>
      <c r="K1375" s="10">
        <f>I1375*J1375</f>
        <v>2925</v>
      </c>
      <c r="L1375" s="10">
        <f>K1375*M1375</f>
        <v>1023.7499999999999</v>
      </c>
      <c r="M1375" s="11">
        <v>0.35</v>
      </c>
      <c r="P1375" s="1"/>
    </row>
    <row r="1376" spans="1:18" x14ac:dyDescent="0.3">
      <c r="B1376" s="6" t="s">
        <v>16</v>
      </c>
      <c r="C1376" s="6">
        <v>1185732</v>
      </c>
      <c r="D1376" s="7">
        <v>44208</v>
      </c>
      <c r="E1376" s="6" t="s">
        <v>46</v>
      </c>
      <c r="F1376" s="6" t="s">
        <v>47</v>
      </c>
      <c r="G1376" s="6" t="s">
        <v>65</v>
      </c>
      <c r="H1376" s="6" t="s">
        <v>20</v>
      </c>
      <c r="I1376" s="8">
        <v>0.35000000000000003</v>
      </c>
      <c r="J1376" s="9">
        <v>6500</v>
      </c>
      <c r="K1376" s="10">
        <f t="shared" ref="K1376:K1379" si="452">I1376*J1376</f>
        <v>2275</v>
      </c>
      <c r="L1376" s="10">
        <f t="shared" ref="L1376:L1385" si="453">K1376*M1376</f>
        <v>568.75</v>
      </c>
      <c r="M1376" s="11">
        <v>0.25</v>
      </c>
      <c r="P1376" s="1"/>
    </row>
    <row r="1377" spans="2:16" x14ac:dyDescent="0.3">
      <c r="B1377" s="6" t="s">
        <v>16</v>
      </c>
      <c r="C1377" s="6">
        <v>1185732</v>
      </c>
      <c r="D1377" s="7">
        <v>44208</v>
      </c>
      <c r="E1377" s="6" t="s">
        <v>46</v>
      </c>
      <c r="F1377" s="6" t="s">
        <v>47</v>
      </c>
      <c r="G1377" s="6" t="s">
        <v>65</v>
      </c>
      <c r="H1377" s="6" t="s">
        <v>21</v>
      </c>
      <c r="I1377" s="8">
        <v>0.39999999999999997</v>
      </c>
      <c r="J1377" s="9">
        <v>5000</v>
      </c>
      <c r="K1377" s="10">
        <f t="shared" si="452"/>
        <v>1999.9999999999998</v>
      </c>
      <c r="L1377" s="10">
        <f t="shared" si="453"/>
        <v>599.99999999999989</v>
      </c>
      <c r="M1377" s="11">
        <v>0.3</v>
      </c>
      <c r="P1377" s="1"/>
    </row>
    <row r="1378" spans="2:16" x14ac:dyDescent="0.3">
      <c r="B1378" s="6" t="s">
        <v>16</v>
      </c>
      <c r="C1378" s="6">
        <v>1185732</v>
      </c>
      <c r="D1378" s="7">
        <v>44208</v>
      </c>
      <c r="E1378" s="6" t="s">
        <v>46</v>
      </c>
      <c r="F1378" s="6" t="s">
        <v>47</v>
      </c>
      <c r="G1378" s="6" t="s">
        <v>65</v>
      </c>
      <c r="H1378" s="6" t="s">
        <v>22</v>
      </c>
      <c r="I1378" s="8">
        <v>0.55000000000000004</v>
      </c>
      <c r="J1378" s="9">
        <v>5500</v>
      </c>
      <c r="K1378" s="10">
        <f t="shared" si="452"/>
        <v>3025.0000000000005</v>
      </c>
      <c r="L1378" s="10">
        <f t="shared" si="453"/>
        <v>1058.75</v>
      </c>
      <c r="M1378" s="11">
        <v>0.35</v>
      </c>
      <c r="P1378" s="1"/>
    </row>
    <row r="1379" spans="2:16" x14ac:dyDescent="0.3">
      <c r="B1379" s="6" t="s">
        <v>16</v>
      </c>
      <c r="C1379" s="6">
        <v>1185732</v>
      </c>
      <c r="D1379" s="7">
        <v>44208</v>
      </c>
      <c r="E1379" s="6" t="s">
        <v>46</v>
      </c>
      <c r="F1379" s="6" t="s">
        <v>47</v>
      </c>
      <c r="G1379" s="6" t="s">
        <v>65</v>
      </c>
      <c r="H1379" s="6" t="s">
        <v>23</v>
      </c>
      <c r="I1379" s="8">
        <v>0.45</v>
      </c>
      <c r="J1379" s="9">
        <v>6500</v>
      </c>
      <c r="K1379" s="10">
        <f t="shared" si="452"/>
        <v>2925</v>
      </c>
      <c r="L1379" s="10">
        <f t="shared" si="453"/>
        <v>1462.5</v>
      </c>
      <c r="M1379" s="11">
        <v>0.5</v>
      </c>
      <c r="P1379" s="1"/>
    </row>
    <row r="1380" spans="2:16" x14ac:dyDescent="0.3">
      <c r="B1380" s="6" t="s">
        <v>16</v>
      </c>
      <c r="C1380" s="6">
        <v>1185732</v>
      </c>
      <c r="D1380" s="7">
        <v>44237</v>
      </c>
      <c r="E1380" s="6" t="s">
        <v>46</v>
      </c>
      <c r="F1380" s="6" t="s">
        <v>47</v>
      </c>
      <c r="G1380" s="6" t="s">
        <v>65</v>
      </c>
      <c r="H1380" s="6" t="s">
        <v>18</v>
      </c>
      <c r="I1380" s="8">
        <v>0.45</v>
      </c>
      <c r="J1380" s="9">
        <v>9000</v>
      </c>
      <c r="K1380" s="10">
        <f>I1380*J1380</f>
        <v>4050</v>
      </c>
      <c r="L1380" s="10">
        <f>K1380*M1380</f>
        <v>1822.5</v>
      </c>
      <c r="M1380" s="11">
        <v>0.45</v>
      </c>
      <c r="P1380" s="1"/>
    </row>
    <row r="1381" spans="2:16" x14ac:dyDescent="0.3">
      <c r="B1381" s="6" t="s">
        <v>16</v>
      </c>
      <c r="C1381" s="6">
        <v>1185732</v>
      </c>
      <c r="D1381" s="7">
        <v>44237</v>
      </c>
      <c r="E1381" s="6" t="s">
        <v>46</v>
      </c>
      <c r="F1381" s="6" t="s">
        <v>47</v>
      </c>
      <c r="G1381" s="6" t="s">
        <v>65</v>
      </c>
      <c r="H1381" s="6" t="s">
        <v>19</v>
      </c>
      <c r="I1381" s="8">
        <v>0.45</v>
      </c>
      <c r="J1381" s="9">
        <v>5500</v>
      </c>
      <c r="K1381" s="10">
        <f>I1381*J1381</f>
        <v>2475</v>
      </c>
      <c r="L1381" s="10">
        <f>K1381*M1381</f>
        <v>866.25</v>
      </c>
      <c r="M1381" s="11">
        <v>0.35</v>
      </c>
      <c r="P1381" s="1"/>
    </row>
    <row r="1382" spans="2:16" x14ac:dyDescent="0.3">
      <c r="B1382" s="6" t="s">
        <v>16</v>
      </c>
      <c r="C1382" s="6">
        <v>1185732</v>
      </c>
      <c r="D1382" s="7">
        <v>44237</v>
      </c>
      <c r="E1382" s="6" t="s">
        <v>46</v>
      </c>
      <c r="F1382" s="6" t="s">
        <v>47</v>
      </c>
      <c r="G1382" s="6" t="s">
        <v>65</v>
      </c>
      <c r="H1382" s="6" t="s">
        <v>20</v>
      </c>
      <c r="I1382" s="8">
        <v>0.35000000000000003</v>
      </c>
      <c r="J1382" s="9">
        <v>6000</v>
      </c>
      <c r="K1382" s="10">
        <f t="shared" ref="K1382:K1385" si="454">I1382*J1382</f>
        <v>2100</v>
      </c>
      <c r="L1382" s="10">
        <f t="shared" si="453"/>
        <v>525</v>
      </c>
      <c r="M1382" s="11">
        <v>0.25</v>
      </c>
      <c r="P1382" s="1"/>
    </row>
    <row r="1383" spans="2:16" x14ac:dyDescent="0.3">
      <c r="B1383" s="6" t="s">
        <v>16</v>
      </c>
      <c r="C1383" s="6">
        <v>1185732</v>
      </c>
      <c r="D1383" s="7">
        <v>44237</v>
      </c>
      <c r="E1383" s="6" t="s">
        <v>46</v>
      </c>
      <c r="F1383" s="6" t="s">
        <v>47</v>
      </c>
      <c r="G1383" s="6" t="s">
        <v>65</v>
      </c>
      <c r="H1383" s="6" t="s">
        <v>21</v>
      </c>
      <c r="I1383" s="8">
        <v>0.39999999999999997</v>
      </c>
      <c r="J1383" s="9">
        <v>4750</v>
      </c>
      <c r="K1383" s="10">
        <f t="shared" si="454"/>
        <v>1899.9999999999998</v>
      </c>
      <c r="L1383" s="10">
        <f t="shared" si="453"/>
        <v>569.99999999999989</v>
      </c>
      <c r="M1383" s="11">
        <v>0.3</v>
      </c>
      <c r="P1383" s="1"/>
    </row>
    <row r="1384" spans="2:16" x14ac:dyDescent="0.3">
      <c r="B1384" s="6" t="s">
        <v>16</v>
      </c>
      <c r="C1384" s="6">
        <v>1185732</v>
      </c>
      <c r="D1384" s="7">
        <v>44237</v>
      </c>
      <c r="E1384" s="6" t="s">
        <v>46</v>
      </c>
      <c r="F1384" s="6" t="s">
        <v>47</v>
      </c>
      <c r="G1384" s="6" t="s">
        <v>65</v>
      </c>
      <c r="H1384" s="6" t="s">
        <v>22</v>
      </c>
      <c r="I1384" s="8">
        <v>0.55000000000000004</v>
      </c>
      <c r="J1384" s="9">
        <v>5500</v>
      </c>
      <c r="K1384" s="10">
        <f t="shared" si="454"/>
        <v>3025.0000000000005</v>
      </c>
      <c r="L1384" s="10">
        <f t="shared" si="453"/>
        <v>1058.75</v>
      </c>
      <c r="M1384" s="11">
        <v>0.35</v>
      </c>
      <c r="P1384" s="1"/>
    </row>
    <row r="1385" spans="2:16" x14ac:dyDescent="0.3">
      <c r="B1385" s="6" t="s">
        <v>16</v>
      </c>
      <c r="C1385" s="6">
        <v>1185732</v>
      </c>
      <c r="D1385" s="7">
        <v>44237</v>
      </c>
      <c r="E1385" s="6" t="s">
        <v>46</v>
      </c>
      <c r="F1385" s="6" t="s">
        <v>47</v>
      </c>
      <c r="G1385" s="6" t="s">
        <v>65</v>
      </c>
      <c r="H1385" s="6" t="s">
        <v>23</v>
      </c>
      <c r="I1385" s="8">
        <v>0.45</v>
      </c>
      <c r="J1385" s="9">
        <v>6500</v>
      </c>
      <c r="K1385" s="10">
        <f t="shared" si="454"/>
        <v>2925</v>
      </c>
      <c r="L1385" s="10">
        <f t="shared" si="453"/>
        <v>1462.5</v>
      </c>
      <c r="M1385" s="11">
        <v>0.5</v>
      </c>
      <c r="P1385" s="1"/>
    </row>
    <row r="1386" spans="2:16" x14ac:dyDescent="0.3">
      <c r="B1386" s="6" t="s">
        <v>16</v>
      </c>
      <c r="C1386" s="6">
        <v>1185732</v>
      </c>
      <c r="D1386" s="7">
        <v>44263</v>
      </c>
      <c r="E1386" s="6" t="s">
        <v>46</v>
      </c>
      <c r="F1386" s="6" t="s">
        <v>47</v>
      </c>
      <c r="G1386" s="6" t="s">
        <v>65</v>
      </c>
      <c r="H1386" s="6" t="s">
        <v>18</v>
      </c>
      <c r="I1386" s="8">
        <v>0.45</v>
      </c>
      <c r="J1386" s="9">
        <v>8700</v>
      </c>
      <c r="K1386" s="10">
        <f>I1386*J1386</f>
        <v>3915</v>
      </c>
      <c r="L1386" s="10">
        <f>K1386*M1386</f>
        <v>1761.75</v>
      </c>
      <c r="M1386" s="11">
        <v>0.45</v>
      </c>
      <c r="P1386" s="1"/>
    </row>
    <row r="1387" spans="2:16" x14ac:dyDescent="0.3">
      <c r="B1387" s="6" t="s">
        <v>16</v>
      </c>
      <c r="C1387" s="6">
        <v>1185732</v>
      </c>
      <c r="D1387" s="7">
        <v>44263</v>
      </c>
      <c r="E1387" s="6" t="s">
        <v>46</v>
      </c>
      <c r="F1387" s="6" t="s">
        <v>47</v>
      </c>
      <c r="G1387" s="6" t="s">
        <v>65</v>
      </c>
      <c r="H1387" s="6" t="s">
        <v>19</v>
      </c>
      <c r="I1387" s="8">
        <v>0.45</v>
      </c>
      <c r="J1387" s="9">
        <v>5500</v>
      </c>
      <c r="K1387" s="10">
        <f>I1387*J1387</f>
        <v>2475</v>
      </c>
      <c r="L1387" s="10">
        <f>K1387*M1387</f>
        <v>866.25</v>
      </c>
      <c r="M1387" s="11">
        <v>0.35</v>
      </c>
      <c r="P1387" s="1"/>
    </row>
    <row r="1388" spans="2:16" x14ac:dyDescent="0.3">
      <c r="B1388" s="6" t="s">
        <v>16</v>
      </c>
      <c r="C1388" s="6">
        <v>1185732</v>
      </c>
      <c r="D1388" s="7">
        <v>44263</v>
      </c>
      <c r="E1388" s="6" t="s">
        <v>46</v>
      </c>
      <c r="F1388" s="6" t="s">
        <v>47</v>
      </c>
      <c r="G1388" s="6" t="s">
        <v>65</v>
      </c>
      <c r="H1388" s="6" t="s">
        <v>20</v>
      </c>
      <c r="I1388" s="8">
        <v>0.35000000000000003</v>
      </c>
      <c r="J1388" s="9">
        <v>5750</v>
      </c>
      <c r="K1388" s="10">
        <f t="shared" ref="K1388:K1391" si="455">I1388*J1388</f>
        <v>2012.5000000000002</v>
      </c>
      <c r="L1388" s="10">
        <f t="shared" ref="L1388:L1391" si="456">K1388*M1388</f>
        <v>503.12500000000006</v>
      </c>
      <c r="M1388" s="11">
        <v>0.25</v>
      </c>
      <c r="P1388" s="1"/>
    </row>
    <row r="1389" spans="2:16" x14ac:dyDescent="0.3">
      <c r="B1389" s="6" t="s">
        <v>16</v>
      </c>
      <c r="C1389" s="6">
        <v>1185732</v>
      </c>
      <c r="D1389" s="7">
        <v>44263</v>
      </c>
      <c r="E1389" s="6" t="s">
        <v>46</v>
      </c>
      <c r="F1389" s="6" t="s">
        <v>47</v>
      </c>
      <c r="G1389" s="6" t="s">
        <v>65</v>
      </c>
      <c r="H1389" s="6" t="s">
        <v>21</v>
      </c>
      <c r="I1389" s="8">
        <v>0.39999999999999997</v>
      </c>
      <c r="J1389" s="9">
        <v>4250</v>
      </c>
      <c r="K1389" s="10">
        <f t="shared" si="455"/>
        <v>1699.9999999999998</v>
      </c>
      <c r="L1389" s="10">
        <f t="shared" si="456"/>
        <v>509.99999999999989</v>
      </c>
      <c r="M1389" s="11">
        <v>0.3</v>
      </c>
      <c r="P1389" s="1"/>
    </row>
    <row r="1390" spans="2:16" x14ac:dyDescent="0.3">
      <c r="B1390" s="6" t="s">
        <v>16</v>
      </c>
      <c r="C1390" s="6">
        <v>1185732</v>
      </c>
      <c r="D1390" s="7">
        <v>44263</v>
      </c>
      <c r="E1390" s="6" t="s">
        <v>46</v>
      </c>
      <c r="F1390" s="6" t="s">
        <v>47</v>
      </c>
      <c r="G1390" s="6" t="s">
        <v>65</v>
      </c>
      <c r="H1390" s="6" t="s">
        <v>22</v>
      </c>
      <c r="I1390" s="8">
        <v>0.55000000000000004</v>
      </c>
      <c r="J1390" s="9">
        <v>4750</v>
      </c>
      <c r="K1390" s="10">
        <f t="shared" si="455"/>
        <v>2612.5</v>
      </c>
      <c r="L1390" s="10">
        <f t="shared" si="456"/>
        <v>914.37499999999989</v>
      </c>
      <c r="M1390" s="11">
        <v>0.35</v>
      </c>
      <c r="P1390" s="1"/>
    </row>
    <row r="1391" spans="2:16" x14ac:dyDescent="0.3">
      <c r="B1391" s="6" t="s">
        <v>16</v>
      </c>
      <c r="C1391" s="6">
        <v>1185732</v>
      </c>
      <c r="D1391" s="7">
        <v>44263</v>
      </c>
      <c r="E1391" s="6" t="s">
        <v>46</v>
      </c>
      <c r="F1391" s="6" t="s">
        <v>47</v>
      </c>
      <c r="G1391" s="6" t="s">
        <v>65</v>
      </c>
      <c r="H1391" s="6" t="s">
        <v>23</v>
      </c>
      <c r="I1391" s="8">
        <v>0.45</v>
      </c>
      <c r="J1391" s="9">
        <v>5750</v>
      </c>
      <c r="K1391" s="10">
        <f t="shared" si="455"/>
        <v>2587.5</v>
      </c>
      <c r="L1391" s="10">
        <f t="shared" si="456"/>
        <v>1293.75</v>
      </c>
      <c r="M1391" s="11">
        <v>0.5</v>
      </c>
      <c r="P1391" s="1"/>
    </row>
    <row r="1392" spans="2:16" x14ac:dyDescent="0.3">
      <c r="B1392" s="6" t="s">
        <v>16</v>
      </c>
      <c r="C1392" s="6">
        <v>1185732</v>
      </c>
      <c r="D1392" s="7">
        <v>44295</v>
      </c>
      <c r="E1392" s="6" t="s">
        <v>46</v>
      </c>
      <c r="F1392" s="6" t="s">
        <v>47</v>
      </c>
      <c r="G1392" s="6" t="s">
        <v>65</v>
      </c>
      <c r="H1392" s="6" t="s">
        <v>18</v>
      </c>
      <c r="I1392" s="8">
        <v>0.45</v>
      </c>
      <c r="J1392" s="9">
        <v>8250</v>
      </c>
      <c r="K1392" s="10">
        <f>I1392*J1392</f>
        <v>3712.5</v>
      </c>
      <c r="L1392" s="10">
        <f>K1392*M1392</f>
        <v>1670.625</v>
      </c>
      <c r="M1392" s="11">
        <v>0.45</v>
      </c>
      <c r="P1392" s="1"/>
    </row>
    <row r="1393" spans="2:16" x14ac:dyDescent="0.3">
      <c r="B1393" s="6" t="s">
        <v>16</v>
      </c>
      <c r="C1393" s="6">
        <v>1185732</v>
      </c>
      <c r="D1393" s="7">
        <v>44295</v>
      </c>
      <c r="E1393" s="6" t="s">
        <v>46</v>
      </c>
      <c r="F1393" s="6" t="s">
        <v>47</v>
      </c>
      <c r="G1393" s="6" t="s">
        <v>65</v>
      </c>
      <c r="H1393" s="6" t="s">
        <v>19</v>
      </c>
      <c r="I1393" s="8">
        <v>0.45</v>
      </c>
      <c r="J1393" s="9">
        <v>5250</v>
      </c>
      <c r="K1393" s="10">
        <f>I1393*J1393</f>
        <v>2362.5</v>
      </c>
      <c r="L1393" s="10">
        <f>K1393*M1393</f>
        <v>826.875</v>
      </c>
      <c r="M1393" s="11">
        <v>0.35</v>
      </c>
      <c r="P1393" s="1"/>
    </row>
    <row r="1394" spans="2:16" x14ac:dyDescent="0.3">
      <c r="B1394" s="6" t="s">
        <v>16</v>
      </c>
      <c r="C1394" s="6">
        <v>1185732</v>
      </c>
      <c r="D1394" s="7">
        <v>44295</v>
      </c>
      <c r="E1394" s="6" t="s">
        <v>46</v>
      </c>
      <c r="F1394" s="6" t="s">
        <v>47</v>
      </c>
      <c r="G1394" s="6" t="s">
        <v>65</v>
      </c>
      <c r="H1394" s="6" t="s">
        <v>20</v>
      </c>
      <c r="I1394" s="8">
        <v>0.35000000000000003</v>
      </c>
      <c r="J1394" s="9">
        <v>5250</v>
      </c>
      <c r="K1394" s="10">
        <f t="shared" ref="K1394:K1397" si="457">I1394*J1394</f>
        <v>1837.5000000000002</v>
      </c>
      <c r="L1394" s="10">
        <f t="shared" ref="L1394:L1397" si="458">K1394*M1394</f>
        <v>459.37500000000006</v>
      </c>
      <c r="M1394" s="11">
        <v>0.25</v>
      </c>
      <c r="P1394" s="1"/>
    </row>
    <row r="1395" spans="2:16" x14ac:dyDescent="0.3">
      <c r="B1395" s="6" t="s">
        <v>16</v>
      </c>
      <c r="C1395" s="6">
        <v>1185732</v>
      </c>
      <c r="D1395" s="7">
        <v>44295</v>
      </c>
      <c r="E1395" s="6" t="s">
        <v>46</v>
      </c>
      <c r="F1395" s="6" t="s">
        <v>47</v>
      </c>
      <c r="G1395" s="6" t="s">
        <v>65</v>
      </c>
      <c r="H1395" s="6" t="s">
        <v>21</v>
      </c>
      <c r="I1395" s="8">
        <v>0.39999999999999997</v>
      </c>
      <c r="J1395" s="9">
        <v>4500</v>
      </c>
      <c r="K1395" s="10">
        <f t="shared" si="457"/>
        <v>1799.9999999999998</v>
      </c>
      <c r="L1395" s="10">
        <f t="shared" si="458"/>
        <v>539.99999999999989</v>
      </c>
      <c r="M1395" s="11">
        <v>0.3</v>
      </c>
      <c r="P1395" s="1"/>
    </row>
    <row r="1396" spans="2:16" x14ac:dyDescent="0.3">
      <c r="B1396" s="6" t="s">
        <v>16</v>
      </c>
      <c r="C1396" s="6">
        <v>1185732</v>
      </c>
      <c r="D1396" s="7">
        <v>44295</v>
      </c>
      <c r="E1396" s="6" t="s">
        <v>46</v>
      </c>
      <c r="F1396" s="6" t="s">
        <v>47</v>
      </c>
      <c r="G1396" s="6" t="s">
        <v>65</v>
      </c>
      <c r="H1396" s="6" t="s">
        <v>22</v>
      </c>
      <c r="I1396" s="8">
        <v>0.55000000000000004</v>
      </c>
      <c r="J1396" s="9">
        <v>4750</v>
      </c>
      <c r="K1396" s="10">
        <f t="shared" si="457"/>
        <v>2612.5</v>
      </c>
      <c r="L1396" s="10">
        <f t="shared" si="458"/>
        <v>914.37499999999989</v>
      </c>
      <c r="M1396" s="11">
        <v>0.35</v>
      </c>
      <c r="P1396" s="1"/>
    </row>
    <row r="1397" spans="2:16" x14ac:dyDescent="0.3">
      <c r="B1397" s="6" t="s">
        <v>16</v>
      </c>
      <c r="C1397" s="6">
        <v>1185732</v>
      </c>
      <c r="D1397" s="7">
        <v>44295</v>
      </c>
      <c r="E1397" s="6" t="s">
        <v>46</v>
      </c>
      <c r="F1397" s="6" t="s">
        <v>47</v>
      </c>
      <c r="G1397" s="6" t="s">
        <v>65</v>
      </c>
      <c r="H1397" s="6" t="s">
        <v>23</v>
      </c>
      <c r="I1397" s="8">
        <v>0.45</v>
      </c>
      <c r="J1397" s="9">
        <v>6000</v>
      </c>
      <c r="K1397" s="10">
        <f t="shared" si="457"/>
        <v>2700</v>
      </c>
      <c r="L1397" s="10">
        <f t="shared" si="458"/>
        <v>1350</v>
      </c>
      <c r="M1397" s="11">
        <v>0.5</v>
      </c>
      <c r="P1397" s="1"/>
    </row>
    <row r="1398" spans="2:16" x14ac:dyDescent="0.3">
      <c r="B1398" s="6" t="s">
        <v>16</v>
      </c>
      <c r="C1398" s="6">
        <v>1185732</v>
      </c>
      <c r="D1398" s="7">
        <v>44324</v>
      </c>
      <c r="E1398" s="6" t="s">
        <v>46</v>
      </c>
      <c r="F1398" s="6" t="s">
        <v>47</v>
      </c>
      <c r="G1398" s="6" t="s">
        <v>65</v>
      </c>
      <c r="H1398" s="6" t="s">
        <v>18</v>
      </c>
      <c r="I1398" s="8">
        <v>0.55000000000000004</v>
      </c>
      <c r="J1398" s="9">
        <v>8700</v>
      </c>
      <c r="K1398" s="10">
        <f>I1398*J1398</f>
        <v>4785</v>
      </c>
      <c r="L1398" s="10">
        <f>K1398*M1398</f>
        <v>2153.25</v>
      </c>
      <c r="M1398" s="11">
        <v>0.45</v>
      </c>
      <c r="P1398" s="1"/>
    </row>
    <row r="1399" spans="2:16" x14ac:dyDescent="0.3">
      <c r="B1399" s="6" t="s">
        <v>16</v>
      </c>
      <c r="C1399" s="6">
        <v>1185732</v>
      </c>
      <c r="D1399" s="7">
        <v>44324</v>
      </c>
      <c r="E1399" s="6" t="s">
        <v>46</v>
      </c>
      <c r="F1399" s="6" t="s">
        <v>47</v>
      </c>
      <c r="G1399" s="6" t="s">
        <v>65</v>
      </c>
      <c r="H1399" s="6" t="s">
        <v>19</v>
      </c>
      <c r="I1399" s="8">
        <v>0.55000000000000004</v>
      </c>
      <c r="J1399" s="9">
        <v>5750</v>
      </c>
      <c r="K1399" s="10">
        <f>I1399*J1399</f>
        <v>3162.5000000000005</v>
      </c>
      <c r="L1399" s="10">
        <f>K1399*M1399</f>
        <v>1106.875</v>
      </c>
      <c r="M1399" s="11">
        <v>0.35</v>
      </c>
      <c r="P1399" s="1"/>
    </row>
    <row r="1400" spans="2:16" x14ac:dyDescent="0.3">
      <c r="B1400" s="6" t="s">
        <v>16</v>
      </c>
      <c r="C1400" s="6">
        <v>1185732</v>
      </c>
      <c r="D1400" s="7">
        <v>44324</v>
      </c>
      <c r="E1400" s="6" t="s">
        <v>46</v>
      </c>
      <c r="F1400" s="6" t="s">
        <v>47</v>
      </c>
      <c r="G1400" s="6" t="s">
        <v>65</v>
      </c>
      <c r="H1400" s="6" t="s">
        <v>20</v>
      </c>
      <c r="I1400" s="8">
        <v>0.5</v>
      </c>
      <c r="J1400" s="9">
        <v>5500</v>
      </c>
      <c r="K1400" s="10">
        <f t="shared" ref="K1400:K1403" si="459">I1400*J1400</f>
        <v>2750</v>
      </c>
      <c r="L1400" s="10">
        <f t="shared" ref="L1400:L1403" si="460">K1400*M1400</f>
        <v>687.5</v>
      </c>
      <c r="M1400" s="11">
        <v>0.25</v>
      </c>
      <c r="P1400" s="1"/>
    </row>
    <row r="1401" spans="2:16" x14ac:dyDescent="0.3">
      <c r="B1401" s="6" t="s">
        <v>16</v>
      </c>
      <c r="C1401" s="6">
        <v>1185732</v>
      </c>
      <c r="D1401" s="7">
        <v>44324</v>
      </c>
      <c r="E1401" s="6" t="s">
        <v>46</v>
      </c>
      <c r="F1401" s="6" t="s">
        <v>47</v>
      </c>
      <c r="G1401" s="6" t="s">
        <v>65</v>
      </c>
      <c r="H1401" s="6" t="s">
        <v>21</v>
      </c>
      <c r="I1401" s="8">
        <v>0.5</v>
      </c>
      <c r="J1401" s="9">
        <v>5000</v>
      </c>
      <c r="K1401" s="10">
        <f t="shared" si="459"/>
        <v>2500</v>
      </c>
      <c r="L1401" s="10">
        <f t="shared" si="460"/>
        <v>750</v>
      </c>
      <c r="M1401" s="11">
        <v>0.3</v>
      </c>
      <c r="P1401" s="1"/>
    </row>
    <row r="1402" spans="2:16" x14ac:dyDescent="0.3">
      <c r="B1402" s="6" t="s">
        <v>16</v>
      </c>
      <c r="C1402" s="6">
        <v>1185732</v>
      </c>
      <c r="D1402" s="7">
        <v>44324</v>
      </c>
      <c r="E1402" s="6" t="s">
        <v>46</v>
      </c>
      <c r="F1402" s="6" t="s">
        <v>47</v>
      </c>
      <c r="G1402" s="6" t="s">
        <v>65</v>
      </c>
      <c r="H1402" s="6" t="s">
        <v>22</v>
      </c>
      <c r="I1402" s="8">
        <v>0.6</v>
      </c>
      <c r="J1402" s="9">
        <v>5250</v>
      </c>
      <c r="K1402" s="10">
        <f t="shared" si="459"/>
        <v>3150</v>
      </c>
      <c r="L1402" s="10">
        <f t="shared" si="460"/>
        <v>1102.5</v>
      </c>
      <c r="M1402" s="11">
        <v>0.35</v>
      </c>
      <c r="P1402" s="1"/>
    </row>
    <row r="1403" spans="2:16" x14ac:dyDescent="0.3">
      <c r="B1403" s="6" t="s">
        <v>16</v>
      </c>
      <c r="C1403" s="6">
        <v>1185732</v>
      </c>
      <c r="D1403" s="7">
        <v>44324</v>
      </c>
      <c r="E1403" s="6" t="s">
        <v>46</v>
      </c>
      <c r="F1403" s="6" t="s">
        <v>47</v>
      </c>
      <c r="G1403" s="6" t="s">
        <v>65</v>
      </c>
      <c r="H1403" s="6" t="s">
        <v>23</v>
      </c>
      <c r="I1403" s="8">
        <v>0.65</v>
      </c>
      <c r="J1403" s="9">
        <v>6250</v>
      </c>
      <c r="K1403" s="10">
        <f t="shared" si="459"/>
        <v>4062.5</v>
      </c>
      <c r="L1403" s="10">
        <f t="shared" si="460"/>
        <v>2031.25</v>
      </c>
      <c r="M1403" s="11">
        <v>0.5</v>
      </c>
      <c r="P1403" s="1"/>
    </row>
    <row r="1404" spans="2:16" x14ac:dyDescent="0.3">
      <c r="B1404" s="6" t="s">
        <v>16</v>
      </c>
      <c r="C1404" s="6">
        <v>1185732</v>
      </c>
      <c r="D1404" s="7">
        <v>44357</v>
      </c>
      <c r="E1404" s="6" t="s">
        <v>46</v>
      </c>
      <c r="F1404" s="6" t="s">
        <v>47</v>
      </c>
      <c r="G1404" s="6" t="s">
        <v>65</v>
      </c>
      <c r="H1404" s="6" t="s">
        <v>18</v>
      </c>
      <c r="I1404" s="8">
        <v>0.6</v>
      </c>
      <c r="J1404" s="9">
        <v>8750</v>
      </c>
      <c r="K1404" s="10">
        <f>I1404*J1404</f>
        <v>5250</v>
      </c>
      <c r="L1404" s="10">
        <f>K1404*M1404</f>
        <v>2362.5</v>
      </c>
      <c r="M1404" s="11">
        <v>0.45</v>
      </c>
      <c r="P1404" s="1"/>
    </row>
    <row r="1405" spans="2:16" x14ac:dyDescent="0.3">
      <c r="B1405" s="6" t="s">
        <v>16</v>
      </c>
      <c r="C1405" s="6">
        <v>1185732</v>
      </c>
      <c r="D1405" s="7">
        <v>44357</v>
      </c>
      <c r="E1405" s="6" t="s">
        <v>46</v>
      </c>
      <c r="F1405" s="6" t="s">
        <v>47</v>
      </c>
      <c r="G1405" s="6" t="s">
        <v>65</v>
      </c>
      <c r="H1405" s="6" t="s">
        <v>19</v>
      </c>
      <c r="I1405" s="8">
        <v>0.55000000000000004</v>
      </c>
      <c r="J1405" s="9">
        <v>6250</v>
      </c>
      <c r="K1405" s="10">
        <f>I1405*J1405</f>
        <v>3437.5000000000005</v>
      </c>
      <c r="L1405" s="10">
        <f>K1405*M1405</f>
        <v>1203.125</v>
      </c>
      <c r="M1405" s="11">
        <v>0.35</v>
      </c>
      <c r="P1405" s="1"/>
    </row>
    <row r="1406" spans="2:16" x14ac:dyDescent="0.3">
      <c r="B1406" s="6" t="s">
        <v>16</v>
      </c>
      <c r="C1406" s="6">
        <v>1185732</v>
      </c>
      <c r="D1406" s="7">
        <v>44357</v>
      </c>
      <c r="E1406" s="6" t="s">
        <v>46</v>
      </c>
      <c r="F1406" s="6" t="s">
        <v>47</v>
      </c>
      <c r="G1406" s="6" t="s">
        <v>65</v>
      </c>
      <c r="H1406" s="6" t="s">
        <v>20</v>
      </c>
      <c r="I1406" s="8">
        <v>0.5</v>
      </c>
      <c r="J1406" s="9">
        <v>6000</v>
      </c>
      <c r="K1406" s="10">
        <f t="shared" ref="K1406:K1409" si="461">I1406*J1406</f>
        <v>3000</v>
      </c>
      <c r="L1406" s="10">
        <f t="shared" ref="L1406:L1409" si="462">K1406*M1406</f>
        <v>750</v>
      </c>
      <c r="M1406" s="11">
        <v>0.25</v>
      </c>
      <c r="P1406" s="1"/>
    </row>
    <row r="1407" spans="2:16" x14ac:dyDescent="0.3">
      <c r="B1407" s="6" t="s">
        <v>16</v>
      </c>
      <c r="C1407" s="6">
        <v>1185732</v>
      </c>
      <c r="D1407" s="7">
        <v>44357</v>
      </c>
      <c r="E1407" s="6" t="s">
        <v>46</v>
      </c>
      <c r="F1407" s="6" t="s">
        <v>47</v>
      </c>
      <c r="G1407" s="6" t="s">
        <v>65</v>
      </c>
      <c r="H1407" s="6" t="s">
        <v>21</v>
      </c>
      <c r="I1407" s="8">
        <v>0.5</v>
      </c>
      <c r="J1407" s="9">
        <v>5750</v>
      </c>
      <c r="K1407" s="10">
        <f t="shared" si="461"/>
        <v>2875</v>
      </c>
      <c r="L1407" s="10">
        <f t="shared" si="462"/>
        <v>862.5</v>
      </c>
      <c r="M1407" s="11">
        <v>0.3</v>
      </c>
      <c r="P1407" s="1"/>
    </row>
    <row r="1408" spans="2:16" x14ac:dyDescent="0.3">
      <c r="B1408" s="6" t="s">
        <v>16</v>
      </c>
      <c r="C1408" s="6">
        <v>1185732</v>
      </c>
      <c r="D1408" s="7">
        <v>44357</v>
      </c>
      <c r="E1408" s="6" t="s">
        <v>46</v>
      </c>
      <c r="F1408" s="6" t="s">
        <v>47</v>
      </c>
      <c r="G1408" s="6" t="s">
        <v>65</v>
      </c>
      <c r="H1408" s="6" t="s">
        <v>22</v>
      </c>
      <c r="I1408" s="8">
        <v>0.65</v>
      </c>
      <c r="J1408" s="9">
        <v>5750</v>
      </c>
      <c r="K1408" s="10">
        <f t="shared" si="461"/>
        <v>3737.5</v>
      </c>
      <c r="L1408" s="10">
        <f t="shared" si="462"/>
        <v>1308.125</v>
      </c>
      <c r="M1408" s="11">
        <v>0.35</v>
      </c>
      <c r="P1408" s="1"/>
    </row>
    <row r="1409" spans="2:16" x14ac:dyDescent="0.3">
      <c r="B1409" s="6" t="s">
        <v>16</v>
      </c>
      <c r="C1409" s="6">
        <v>1185732</v>
      </c>
      <c r="D1409" s="7">
        <v>44357</v>
      </c>
      <c r="E1409" s="6" t="s">
        <v>46</v>
      </c>
      <c r="F1409" s="6" t="s">
        <v>47</v>
      </c>
      <c r="G1409" s="6" t="s">
        <v>65</v>
      </c>
      <c r="H1409" s="6" t="s">
        <v>23</v>
      </c>
      <c r="I1409" s="8">
        <v>0.70000000000000007</v>
      </c>
      <c r="J1409" s="9">
        <v>7250</v>
      </c>
      <c r="K1409" s="10">
        <f t="shared" si="461"/>
        <v>5075.0000000000009</v>
      </c>
      <c r="L1409" s="10">
        <f t="shared" si="462"/>
        <v>2537.5000000000005</v>
      </c>
      <c r="M1409" s="11">
        <v>0.5</v>
      </c>
      <c r="P1409" s="1"/>
    </row>
    <row r="1410" spans="2:16" x14ac:dyDescent="0.3">
      <c r="B1410" s="6" t="s">
        <v>16</v>
      </c>
      <c r="C1410" s="6">
        <v>1185732</v>
      </c>
      <c r="D1410" s="7">
        <v>44385</v>
      </c>
      <c r="E1410" s="6" t="s">
        <v>46</v>
      </c>
      <c r="F1410" s="6" t="s">
        <v>47</v>
      </c>
      <c r="G1410" s="6" t="s">
        <v>65</v>
      </c>
      <c r="H1410" s="6" t="s">
        <v>18</v>
      </c>
      <c r="I1410" s="8">
        <v>0.65</v>
      </c>
      <c r="J1410" s="9">
        <v>9500</v>
      </c>
      <c r="K1410" s="10">
        <f>I1410*J1410</f>
        <v>6175</v>
      </c>
      <c r="L1410" s="10">
        <f>K1410*M1410</f>
        <v>2778.75</v>
      </c>
      <c r="M1410" s="11">
        <v>0.45</v>
      </c>
      <c r="P1410" s="1"/>
    </row>
    <row r="1411" spans="2:16" x14ac:dyDescent="0.3">
      <c r="B1411" s="6" t="s">
        <v>16</v>
      </c>
      <c r="C1411" s="6">
        <v>1185732</v>
      </c>
      <c r="D1411" s="7">
        <v>44385</v>
      </c>
      <c r="E1411" s="6" t="s">
        <v>46</v>
      </c>
      <c r="F1411" s="6" t="s">
        <v>47</v>
      </c>
      <c r="G1411" s="6" t="s">
        <v>65</v>
      </c>
      <c r="H1411" s="6" t="s">
        <v>19</v>
      </c>
      <c r="I1411" s="8">
        <v>0.60000000000000009</v>
      </c>
      <c r="J1411" s="9">
        <v>7000</v>
      </c>
      <c r="K1411" s="10">
        <f>I1411*J1411</f>
        <v>4200.0000000000009</v>
      </c>
      <c r="L1411" s="10">
        <f>K1411*M1411</f>
        <v>1470.0000000000002</v>
      </c>
      <c r="M1411" s="11">
        <v>0.35</v>
      </c>
      <c r="P1411" s="1"/>
    </row>
    <row r="1412" spans="2:16" x14ac:dyDescent="0.3">
      <c r="B1412" s="6" t="s">
        <v>16</v>
      </c>
      <c r="C1412" s="6">
        <v>1185732</v>
      </c>
      <c r="D1412" s="7">
        <v>44385</v>
      </c>
      <c r="E1412" s="6" t="s">
        <v>46</v>
      </c>
      <c r="F1412" s="6" t="s">
        <v>47</v>
      </c>
      <c r="G1412" s="6" t="s">
        <v>65</v>
      </c>
      <c r="H1412" s="6" t="s">
        <v>20</v>
      </c>
      <c r="I1412" s="8">
        <v>0.55000000000000004</v>
      </c>
      <c r="J1412" s="9">
        <v>6250</v>
      </c>
      <c r="K1412" s="10">
        <f t="shared" ref="K1412:K1415" si="463">I1412*J1412</f>
        <v>3437.5000000000005</v>
      </c>
      <c r="L1412" s="10">
        <f t="shared" ref="L1412:L1415" si="464">K1412*M1412</f>
        <v>859.37500000000011</v>
      </c>
      <c r="M1412" s="11">
        <v>0.25</v>
      </c>
      <c r="P1412" s="1"/>
    </row>
    <row r="1413" spans="2:16" x14ac:dyDescent="0.3">
      <c r="B1413" s="6" t="s">
        <v>16</v>
      </c>
      <c r="C1413" s="6">
        <v>1185732</v>
      </c>
      <c r="D1413" s="7">
        <v>44385</v>
      </c>
      <c r="E1413" s="6" t="s">
        <v>46</v>
      </c>
      <c r="F1413" s="6" t="s">
        <v>47</v>
      </c>
      <c r="G1413" s="6" t="s">
        <v>65</v>
      </c>
      <c r="H1413" s="6" t="s">
        <v>21</v>
      </c>
      <c r="I1413" s="8">
        <v>0.55000000000000004</v>
      </c>
      <c r="J1413" s="9">
        <v>5750</v>
      </c>
      <c r="K1413" s="10">
        <f t="shared" si="463"/>
        <v>3162.5000000000005</v>
      </c>
      <c r="L1413" s="10">
        <f t="shared" si="464"/>
        <v>948.75000000000011</v>
      </c>
      <c r="M1413" s="11">
        <v>0.3</v>
      </c>
      <c r="P1413" s="1"/>
    </row>
    <row r="1414" spans="2:16" x14ac:dyDescent="0.3">
      <c r="B1414" s="6" t="s">
        <v>16</v>
      </c>
      <c r="C1414" s="6">
        <v>1185732</v>
      </c>
      <c r="D1414" s="7">
        <v>44385</v>
      </c>
      <c r="E1414" s="6" t="s">
        <v>46</v>
      </c>
      <c r="F1414" s="6" t="s">
        <v>47</v>
      </c>
      <c r="G1414" s="6" t="s">
        <v>65</v>
      </c>
      <c r="H1414" s="6" t="s">
        <v>22</v>
      </c>
      <c r="I1414" s="8">
        <v>0.65</v>
      </c>
      <c r="J1414" s="9">
        <v>6000</v>
      </c>
      <c r="K1414" s="10">
        <f t="shared" si="463"/>
        <v>3900</v>
      </c>
      <c r="L1414" s="10">
        <f t="shared" si="464"/>
        <v>1365</v>
      </c>
      <c r="M1414" s="11">
        <v>0.35</v>
      </c>
      <c r="P1414" s="1"/>
    </row>
    <row r="1415" spans="2:16" x14ac:dyDescent="0.3">
      <c r="B1415" s="6" t="s">
        <v>16</v>
      </c>
      <c r="C1415" s="6">
        <v>1185732</v>
      </c>
      <c r="D1415" s="7">
        <v>44385</v>
      </c>
      <c r="E1415" s="6" t="s">
        <v>46</v>
      </c>
      <c r="F1415" s="6" t="s">
        <v>47</v>
      </c>
      <c r="G1415" s="6" t="s">
        <v>65</v>
      </c>
      <c r="H1415" s="6" t="s">
        <v>23</v>
      </c>
      <c r="I1415" s="8">
        <v>0.70000000000000007</v>
      </c>
      <c r="J1415" s="9">
        <v>7750</v>
      </c>
      <c r="K1415" s="10">
        <f t="shared" si="463"/>
        <v>5425.0000000000009</v>
      </c>
      <c r="L1415" s="10">
        <f t="shared" si="464"/>
        <v>2712.5000000000005</v>
      </c>
      <c r="M1415" s="11">
        <v>0.5</v>
      </c>
      <c r="P1415" s="1"/>
    </row>
    <row r="1416" spans="2:16" x14ac:dyDescent="0.3">
      <c r="B1416" s="6" t="s">
        <v>16</v>
      </c>
      <c r="C1416" s="6">
        <v>1185732</v>
      </c>
      <c r="D1416" s="7">
        <v>44417</v>
      </c>
      <c r="E1416" s="6" t="s">
        <v>46</v>
      </c>
      <c r="F1416" s="6" t="s">
        <v>47</v>
      </c>
      <c r="G1416" s="6" t="s">
        <v>65</v>
      </c>
      <c r="H1416" s="6" t="s">
        <v>18</v>
      </c>
      <c r="I1416" s="8">
        <v>0.65</v>
      </c>
      <c r="J1416" s="9">
        <v>9250</v>
      </c>
      <c r="K1416" s="10">
        <f>I1416*J1416</f>
        <v>6012.5</v>
      </c>
      <c r="L1416" s="10">
        <f>K1416*M1416</f>
        <v>2705.625</v>
      </c>
      <c r="M1416" s="11">
        <v>0.45</v>
      </c>
      <c r="P1416" s="1"/>
    </row>
    <row r="1417" spans="2:16" x14ac:dyDescent="0.3">
      <c r="B1417" s="6" t="s">
        <v>16</v>
      </c>
      <c r="C1417" s="6">
        <v>1185732</v>
      </c>
      <c r="D1417" s="7">
        <v>44417</v>
      </c>
      <c r="E1417" s="6" t="s">
        <v>46</v>
      </c>
      <c r="F1417" s="6" t="s">
        <v>47</v>
      </c>
      <c r="G1417" s="6" t="s">
        <v>65</v>
      </c>
      <c r="H1417" s="6" t="s">
        <v>19</v>
      </c>
      <c r="I1417" s="8">
        <v>0.60000000000000009</v>
      </c>
      <c r="J1417" s="9">
        <v>7000</v>
      </c>
      <c r="K1417" s="10">
        <f>I1417*J1417</f>
        <v>4200.0000000000009</v>
      </c>
      <c r="L1417" s="10">
        <f>K1417*M1417</f>
        <v>1470.0000000000002</v>
      </c>
      <c r="M1417" s="11">
        <v>0.35</v>
      </c>
      <c r="P1417" s="1"/>
    </row>
    <row r="1418" spans="2:16" x14ac:dyDescent="0.3">
      <c r="B1418" s="6" t="s">
        <v>16</v>
      </c>
      <c r="C1418" s="6">
        <v>1185732</v>
      </c>
      <c r="D1418" s="7">
        <v>44417</v>
      </c>
      <c r="E1418" s="6" t="s">
        <v>46</v>
      </c>
      <c r="F1418" s="6" t="s">
        <v>47</v>
      </c>
      <c r="G1418" s="6" t="s">
        <v>65</v>
      </c>
      <c r="H1418" s="6" t="s">
        <v>20</v>
      </c>
      <c r="I1418" s="8">
        <v>0.55000000000000004</v>
      </c>
      <c r="J1418" s="9">
        <v>6250</v>
      </c>
      <c r="K1418" s="10">
        <f t="shared" ref="K1418:K1421" si="465">I1418*J1418</f>
        <v>3437.5000000000005</v>
      </c>
      <c r="L1418" s="10">
        <f t="shared" ref="L1418:L1421" si="466">K1418*M1418</f>
        <v>859.37500000000011</v>
      </c>
      <c r="M1418" s="11">
        <v>0.25</v>
      </c>
      <c r="P1418" s="1"/>
    </row>
    <row r="1419" spans="2:16" x14ac:dyDescent="0.3">
      <c r="B1419" s="6" t="s">
        <v>16</v>
      </c>
      <c r="C1419" s="6">
        <v>1185732</v>
      </c>
      <c r="D1419" s="7">
        <v>44417</v>
      </c>
      <c r="E1419" s="6" t="s">
        <v>46</v>
      </c>
      <c r="F1419" s="6" t="s">
        <v>47</v>
      </c>
      <c r="G1419" s="6" t="s">
        <v>65</v>
      </c>
      <c r="H1419" s="6" t="s">
        <v>21</v>
      </c>
      <c r="I1419" s="8">
        <v>0.45</v>
      </c>
      <c r="J1419" s="9">
        <v>5750</v>
      </c>
      <c r="K1419" s="10">
        <f t="shared" si="465"/>
        <v>2587.5</v>
      </c>
      <c r="L1419" s="10">
        <f t="shared" si="466"/>
        <v>776.25</v>
      </c>
      <c r="M1419" s="11">
        <v>0.3</v>
      </c>
      <c r="P1419" s="1"/>
    </row>
    <row r="1420" spans="2:16" x14ac:dyDescent="0.3">
      <c r="B1420" s="6" t="s">
        <v>16</v>
      </c>
      <c r="C1420" s="6">
        <v>1185732</v>
      </c>
      <c r="D1420" s="7">
        <v>44417</v>
      </c>
      <c r="E1420" s="6" t="s">
        <v>46</v>
      </c>
      <c r="F1420" s="6" t="s">
        <v>47</v>
      </c>
      <c r="G1420" s="6" t="s">
        <v>65</v>
      </c>
      <c r="H1420" s="6" t="s">
        <v>22</v>
      </c>
      <c r="I1420" s="8">
        <v>0.55000000000000004</v>
      </c>
      <c r="J1420" s="9">
        <v>5500</v>
      </c>
      <c r="K1420" s="10">
        <f t="shared" si="465"/>
        <v>3025.0000000000005</v>
      </c>
      <c r="L1420" s="10">
        <f t="shared" si="466"/>
        <v>1058.75</v>
      </c>
      <c r="M1420" s="11">
        <v>0.35</v>
      </c>
      <c r="P1420" s="1"/>
    </row>
    <row r="1421" spans="2:16" x14ac:dyDescent="0.3">
      <c r="B1421" s="6" t="s">
        <v>16</v>
      </c>
      <c r="C1421" s="6">
        <v>1185732</v>
      </c>
      <c r="D1421" s="7">
        <v>44417</v>
      </c>
      <c r="E1421" s="6" t="s">
        <v>46</v>
      </c>
      <c r="F1421" s="6" t="s">
        <v>47</v>
      </c>
      <c r="G1421" s="6" t="s">
        <v>65</v>
      </c>
      <c r="H1421" s="6" t="s">
        <v>23</v>
      </c>
      <c r="I1421" s="8">
        <v>0.60000000000000009</v>
      </c>
      <c r="J1421" s="9">
        <v>7250</v>
      </c>
      <c r="K1421" s="10">
        <f t="shared" si="465"/>
        <v>4350.0000000000009</v>
      </c>
      <c r="L1421" s="10">
        <f t="shared" si="466"/>
        <v>2175.0000000000005</v>
      </c>
      <c r="M1421" s="11">
        <v>0.5</v>
      </c>
      <c r="P1421" s="1"/>
    </row>
    <row r="1422" spans="2:16" x14ac:dyDescent="0.3">
      <c r="B1422" s="6" t="s">
        <v>16</v>
      </c>
      <c r="C1422" s="6">
        <v>1185732</v>
      </c>
      <c r="D1422" s="7">
        <v>44447</v>
      </c>
      <c r="E1422" s="6" t="s">
        <v>46</v>
      </c>
      <c r="F1422" s="6" t="s">
        <v>47</v>
      </c>
      <c r="G1422" s="6" t="s">
        <v>65</v>
      </c>
      <c r="H1422" s="6" t="s">
        <v>18</v>
      </c>
      <c r="I1422" s="8">
        <v>0.55000000000000004</v>
      </c>
      <c r="J1422" s="9">
        <v>8500</v>
      </c>
      <c r="K1422" s="10">
        <f>I1422*J1422</f>
        <v>4675</v>
      </c>
      <c r="L1422" s="10">
        <f>K1422*M1422</f>
        <v>2103.75</v>
      </c>
      <c r="M1422" s="11">
        <v>0.45</v>
      </c>
      <c r="P1422" s="1"/>
    </row>
    <row r="1423" spans="2:16" x14ac:dyDescent="0.3">
      <c r="B1423" s="6" t="s">
        <v>16</v>
      </c>
      <c r="C1423" s="6">
        <v>1185732</v>
      </c>
      <c r="D1423" s="7">
        <v>44447</v>
      </c>
      <c r="E1423" s="6" t="s">
        <v>46</v>
      </c>
      <c r="F1423" s="6" t="s">
        <v>47</v>
      </c>
      <c r="G1423" s="6" t="s">
        <v>65</v>
      </c>
      <c r="H1423" s="6" t="s">
        <v>19</v>
      </c>
      <c r="I1423" s="8">
        <v>0.50000000000000011</v>
      </c>
      <c r="J1423" s="9">
        <v>6500</v>
      </c>
      <c r="K1423" s="10">
        <f>I1423*J1423</f>
        <v>3250.0000000000009</v>
      </c>
      <c r="L1423" s="10">
        <f>K1423*M1423</f>
        <v>1137.5000000000002</v>
      </c>
      <c r="M1423" s="11">
        <v>0.35</v>
      </c>
      <c r="P1423" s="1"/>
    </row>
    <row r="1424" spans="2:16" x14ac:dyDescent="0.3">
      <c r="B1424" s="6" t="s">
        <v>16</v>
      </c>
      <c r="C1424" s="6">
        <v>1185732</v>
      </c>
      <c r="D1424" s="7">
        <v>44447</v>
      </c>
      <c r="E1424" s="6" t="s">
        <v>46</v>
      </c>
      <c r="F1424" s="6" t="s">
        <v>47</v>
      </c>
      <c r="G1424" s="6" t="s">
        <v>65</v>
      </c>
      <c r="H1424" s="6" t="s">
        <v>20</v>
      </c>
      <c r="I1424" s="8">
        <v>0.45</v>
      </c>
      <c r="J1424" s="9">
        <v>5500</v>
      </c>
      <c r="K1424" s="10">
        <f t="shared" ref="K1424:K1427" si="467">I1424*J1424</f>
        <v>2475</v>
      </c>
      <c r="L1424" s="10">
        <f t="shared" ref="L1424:L1427" si="468">K1424*M1424</f>
        <v>618.75</v>
      </c>
      <c r="M1424" s="11">
        <v>0.25</v>
      </c>
      <c r="P1424" s="1"/>
    </row>
    <row r="1425" spans="2:16" x14ac:dyDescent="0.3">
      <c r="B1425" s="6" t="s">
        <v>16</v>
      </c>
      <c r="C1425" s="6">
        <v>1185732</v>
      </c>
      <c r="D1425" s="7">
        <v>44447</v>
      </c>
      <c r="E1425" s="6" t="s">
        <v>46</v>
      </c>
      <c r="F1425" s="6" t="s">
        <v>47</v>
      </c>
      <c r="G1425" s="6" t="s">
        <v>65</v>
      </c>
      <c r="H1425" s="6" t="s">
        <v>21</v>
      </c>
      <c r="I1425" s="8">
        <v>0.45</v>
      </c>
      <c r="J1425" s="9">
        <v>5250</v>
      </c>
      <c r="K1425" s="10">
        <f t="shared" si="467"/>
        <v>2362.5</v>
      </c>
      <c r="L1425" s="10">
        <f t="shared" si="468"/>
        <v>708.75</v>
      </c>
      <c r="M1425" s="11">
        <v>0.3</v>
      </c>
      <c r="P1425" s="1"/>
    </row>
    <row r="1426" spans="2:16" x14ac:dyDescent="0.3">
      <c r="B1426" s="6" t="s">
        <v>16</v>
      </c>
      <c r="C1426" s="6">
        <v>1185732</v>
      </c>
      <c r="D1426" s="7">
        <v>44447</v>
      </c>
      <c r="E1426" s="6" t="s">
        <v>46</v>
      </c>
      <c r="F1426" s="6" t="s">
        <v>47</v>
      </c>
      <c r="G1426" s="6" t="s">
        <v>65</v>
      </c>
      <c r="H1426" s="6" t="s">
        <v>22</v>
      </c>
      <c r="I1426" s="8">
        <v>0.55000000000000004</v>
      </c>
      <c r="J1426" s="9">
        <v>5250</v>
      </c>
      <c r="K1426" s="10">
        <f t="shared" si="467"/>
        <v>2887.5000000000005</v>
      </c>
      <c r="L1426" s="10">
        <f t="shared" si="468"/>
        <v>1010.6250000000001</v>
      </c>
      <c r="M1426" s="11">
        <v>0.35</v>
      </c>
      <c r="P1426" s="1"/>
    </row>
    <row r="1427" spans="2:16" x14ac:dyDescent="0.3">
      <c r="B1427" s="6" t="s">
        <v>16</v>
      </c>
      <c r="C1427" s="6">
        <v>1185732</v>
      </c>
      <c r="D1427" s="7">
        <v>44447</v>
      </c>
      <c r="E1427" s="6" t="s">
        <v>46</v>
      </c>
      <c r="F1427" s="6" t="s">
        <v>47</v>
      </c>
      <c r="G1427" s="6" t="s">
        <v>65</v>
      </c>
      <c r="H1427" s="6" t="s">
        <v>23</v>
      </c>
      <c r="I1427" s="8">
        <v>0.60000000000000009</v>
      </c>
      <c r="J1427" s="9">
        <v>6250</v>
      </c>
      <c r="K1427" s="10">
        <f t="shared" si="467"/>
        <v>3750.0000000000005</v>
      </c>
      <c r="L1427" s="10">
        <f t="shared" si="468"/>
        <v>1875.0000000000002</v>
      </c>
      <c r="M1427" s="11">
        <v>0.5</v>
      </c>
      <c r="P1427" s="1"/>
    </row>
    <row r="1428" spans="2:16" x14ac:dyDescent="0.3">
      <c r="B1428" s="6" t="s">
        <v>16</v>
      </c>
      <c r="C1428" s="6">
        <v>1185732</v>
      </c>
      <c r="D1428" s="7">
        <v>44479</v>
      </c>
      <c r="E1428" s="6" t="s">
        <v>46</v>
      </c>
      <c r="F1428" s="6" t="s">
        <v>47</v>
      </c>
      <c r="G1428" s="6" t="s">
        <v>65</v>
      </c>
      <c r="H1428" s="6" t="s">
        <v>18</v>
      </c>
      <c r="I1428" s="8">
        <v>0.60000000000000009</v>
      </c>
      <c r="J1428" s="9">
        <v>8000</v>
      </c>
      <c r="K1428" s="10">
        <f>I1428*J1428</f>
        <v>4800.0000000000009</v>
      </c>
      <c r="L1428" s="10">
        <f>K1428*M1428</f>
        <v>2160.0000000000005</v>
      </c>
      <c r="M1428" s="11">
        <v>0.45</v>
      </c>
      <c r="P1428" s="1"/>
    </row>
    <row r="1429" spans="2:16" x14ac:dyDescent="0.3">
      <c r="B1429" s="6" t="s">
        <v>16</v>
      </c>
      <c r="C1429" s="6">
        <v>1185732</v>
      </c>
      <c r="D1429" s="7">
        <v>44479</v>
      </c>
      <c r="E1429" s="6" t="s">
        <v>46</v>
      </c>
      <c r="F1429" s="6" t="s">
        <v>47</v>
      </c>
      <c r="G1429" s="6" t="s">
        <v>65</v>
      </c>
      <c r="H1429" s="6" t="s">
        <v>19</v>
      </c>
      <c r="I1429" s="8">
        <v>0.50000000000000011</v>
      </c>
      <c r="J1429" s="9">
        <v>6250</v>
      </c>
      <c r="K1429" s="10">
        <f>I1429*J1429</f>
        <v>3125.0000000000009</v>
      </c>
      <c r="L1429" s="10">
        <f>K1429*M1429</f>
        <v>1093.7500000000002</v>
      </c>
      <c r="M1429" s="11">
        <v>0.35</v>
      </c>
      <c r="P1429" s="1"/>
    </row>
    <row r="1430" spans="2:16" x14ac:dyDescent="0.3">
      <c r="B1430" s="6" t="s">
        <v>16</v>
      </c>
      <c r="C1430" s="6">
        <v>1185732</v>
      </c>
      <c r="D1430" s="7">
        <v>44479</v>
      </c>
      <c r="E1430" s="6" t="s">
        <v>46</v>
      </c>
      <c r="F1430" s="6" t="s">
        <v>47</v>
      </c>
      <c r="G1430" s="6" t="s">
        <v>65</v>
      </c>
      <c r="H1430" s="6" t="s">
        <v>20</v>
      </c>
      <c r="I1430" s="8">
        <v>0.50000000000000011</v>
      </c>
      <c r="J1430" s="9">
        <v>5250</v>
      </c>
      <c r="K1430" s="10">
        <f t="shared" ref="K1430:K1433" si="469">I1430*J1430</f>
        <v>2625.0000000000005</v>
      </c>
      <c r="L1430" s="10">
        <f t="shared" ref="L1430:L1433" si="470">K1430*M1430</f>
        <v>656.25000000000011</v>
      </c>
      <c r="M1430" s="11">
        <v>0.25</v>
      </c>
      <c r="P1430" s="1"/>
    </row>
    <row r="1431" spans="2:16" x14ac:dyDescent="0.3">
      <c r="B1431" s="6" t="s">
        <v>16</v>
      </c>
      <c r="C1431" s="6">
        <v>1185732</v>
      </c>
      <c r="D1431" s="7">
        <v>44479</v>
      </c>
      <c r="E1431" s="6" t="s">
        <v>46</v>
      </c>
      <c r="F1431" s="6" t="s">
        <v>47</v>
      </c>
      <c r="G1431" s="6" t="s">
        <v>65</v>
      </c>
      <c r="H1431" s="6" t="s">
        <v>21</v>
      </c>
      <c r="I1431" s="8">
        <v>0.50000000000000011</v>
      </c>
      <c r="J1431" s="9">
        <v>5000</v>
      </c>
      <c r="K1431" s="10">
        <f t="shared" si="469"/>
        <v>2500.0000000000005</v>
      </c>
      <c r="L1431" s="10">
        <f t="shared" si="470"/>
        <v>750.00000000000011</v>
      </c>
      <c r="M1431" s="11">
        <v>0.3</v>
      </c>
      <c r="P1431" s="1"/>
    </row>
    <row r="1432" spans="2:16" x14ac:dyDescent="0.3">
      <c r="B1432" s="6" t="s">
        <v>16</v>
      </c>
      <c r="C1432" s="6">
        <v>1185732</v>
      </c>
      <c r="D1432" s="7">
        <v>44479</v>
      </c>
      <c r="E1432" s="6" t="s">
        <v>46</v>
      </c>
      <c r="F1432" s="6" t="s">
        <v>47</v>
      </c>
      <c r="G1432" s="6" t="s">
        <v>65</v>
      </c>
      <c r="H1432" s="6" t="s">
        <v>22</v>
      </c>
      <c r="I1432" s="8">
        <v>0.60000000000000009</v>
      </c>
      <c r="J1432" s="9">
        <v>5000</v>
      </c>
      <c r="K1432" s="10">
        <f t="shared" si="469"/>
        <v>3000.0000000000005</v>
      </c>
      <c r="L1432" s="10">
        <f t="shared" si="470"/>
        <v>1050</v>
      </c>
      <c r="M1432" s="11">
        <v>0.35</v>
      </c>
      <c r="P1432" s="1"/>
    </row>
    <row r="1433" spans="2:16" x14ac:dyDescent="0.3">
      <c r="B1433" s="6" t="s">
        <v>16</v>
      </c>
      <c r="C1433" s="6">
        <v>1185732</v>
      </c>
      <c r="D1433" s="7">
        <v>44479</v>
      </c>
      <c r="E1433" s="6" t="s">
        <v>46</v>
      </c>
      <c r="F1433" s="6" t="s">
        <v>47</v>
      </c>
      <c r="G1433" s="6" t="s">
        <v>65</v>
      </c>
      <c r="H1433" s="6" t="s">
        <v>23</v>
      </c>
      <c r="I1433" s="8">
        <v>0.65</v>
      </c>
      <c r="J1433" s="9">
        <v>6250</v>
      </c>
      <c r="K1433" s="10">
        <f t="shared" si="469"/>
        <v>4062.5</v>
      </c>
      <c r="L1433" s="10">
        <f t="shared" si="470"/>
        <v>2031.25</v>
      </c>
      <c r="M1433" s="11">
        <v>0.5</v>
      </c>
      <c r="P1433" s="1"/>
    </row>
    <row r="1434" spans="2:16" x14ac:dyDescent="0.3">
      <c r="B1434" s="6" t="s">
        <v>16</v>
      </c>
      <c r="C1434" s="6">
        <v>1185732</v>
      </c>
      <c r="D1434" s="7">
        <v>44509</v>
      </c>
      <c r="E1434" s="6" t="s">
        <v>46</v>
      </c>
      <c r="F1434" s="6" t="s">
        <v>47</v>
      </c>
      <c r="G1434" s="6" t="s">
        <v>65</v>
      </c>
      <c r="H1434" s="6" t="s">
        <v>18</v>
      </c>
      <c r="I1434" s="8">
        <v>0.60000000000000009</v>
      </c>
      <c r="J1434" s="9">
        <v>7750</v>
      </c>
      <c r="K1434" s="10">
        <f>I1434*J1434</f>
        <v>4650.0000000000009</v>
      </c>
      <c r="L1434" s="10">
        <f>K1434*M1434</f>
        <v>2092.5000000000005</v>
      </c>
      <c r="M1434" s="11">
        <v>0.45</v>
      </c>
      <c r="P1434" s="1"/>
    </row>
    <row r="1435" spans="2:16" x14ac:dyDescent="0.3">
      <c r="B1435" s="6" t="s">
        <v>16</v>
      </c>
      <c r="C1435" s="6">
        <v>1185732</v>
      </c>
      <c r="D1435" s="7">
        <v>44509</v>
      </c>
      <c r="E1435" s="6" t="s">
        <v>46</v>
      </c>
      <c r="F1435" s="6" t="s">
        <v>47</v>
      </c>
      <c r="G1435" s="6" t="s">
        <v>65</v>
      </c>
      <c r="H1435" s="6" t="s">
        <v>19</v>
      </c>
      <c r="I1435" s="8">
        <v>0.50000000000000011</v>
      </c>
      <c r="J1435" s="9">
        <v>6000</v>
      </c>
      <c r="K1435" s="10">
        <f>I1435*J1435</f>
        <v>3000.0000000000005</v>
      </c>
      <c r="L1435" s="10">
        <f>K1435*M1435</f>
        <v>1050</v>
      </c>
      <c r="M1435" s="11">
        <v>0.35</v>
      </c>
      <c r="P1435" s="1"/>
    </row>
    <row r="1436" spans="2:16" x14ac:dyDescent="0.3">
      <c r="B1436" s="6" t="s">
        <v>16</v>
      </c>
      <c r="C1436" s="6">
        <v>1185732</v>
      </c>
      <c r="D1436" s="7">
        <v>44509</v>
      </c>
      <c r="E1436" s="6" t="s">
        <v>46</v>
      </c>
      <c r="F1436" s="6" t="s">
        <v>47</v>
      </c>
      <c r="G1436" s="6" t="s">
        <v>65</v>
      </c>
      <c r="H1436" s="6" t="s">
        <v>20</v>
      </c>
      <c r="I1436" s="8">
        <v>0.50000000000000011</v>
      </c>
      <c r="J1436" s="9">
        <v>5450</v>
      </c>
      <c r="K1436" s="10">
        <f t="shared" ref="K1436:K1439" si="471">I1436*J1436</f>
        <v>2725.0000000000005</v>
      </c>
      <c r="L1436" s="10">
        <f t="shared" ref="L1436:L1439" si="472">K1436*M1436</f>
        <v>681.25000000000011</v>
      </c>
      <c r="M1436" s="11">
        <v>0.25</v>
      </c>
      <c r="P1436" s="1"/>
    </row>
    <row r="1437" spans="2:16" x14ac:dyDescent="0.3">
      <c r="B1437" s="6" t="s">
        <v>16</v>
      </c>
      <c r="C1437" s="6">
        <v>1185732</v>
      </c>
      <c r="D1437" s="7">
        <v>44509</v>
      </c>
      <c r="E1437" s="6" t="s">
        <v>46</v>
      </c>
      <c r="F1437" s="6" t="s">
        <v>47</v>
      </c>
      <c r="G1437" s="6" t="s">
        <v>65</v>
      </c>
      <c r="H1437" s="6" t="s">
        <v>21</v>
      </c>
      <c r="I1437" s="8">
        <v>0.50000000000000011</v>
      </c>
      <c r="J1437" s="9">
        <v>5750</v>
      </c>
      <c r="K1437" s="10">
        <f t="shared" si="471"/>
        <v>2875.0000000000005</v>
      </c>
      <c r="L1437" s="10">
        <f t="shared" si="472"/>
        <v>862.50000000000011</v>
      </c>
      <c r="M1437" s="11">
        <v>0.3</v>
      </c>
      <c r="P1437" s="1"/>
    </row>
    <row r="1438" spans="2:16" x14ac:dyDescent="0.3">
      <c r="B1438" s="6" t="s">
        <v>16</v>
      </c>
      <c r="C1438" s="6">
        <v>1185732</v>
      </c>
      <c r="D1438" s="7">
        <v>44509</v>
      </c>
      <c r="E1438" s="6" t="s">
        <v>46</v>
      </c>
      <c r="F1438" s="6" t="s">
        <v>47</v>
      </c>
      <c r="G1438" s="6" t="s">
        <v>65</v>
      </c>
      <c r="H1438" s="6" t="s">
        <v>22</v>
      </c>
      <c r="I1438" s="8">
        <v>0.65</v>
      </c>
      <c r="J1438" s="9">
        <v>5500</v>
      </c>
      <c r="K1438" s="10">
        <f t="shared" si="471"/>
        <v>3575</v>
      </c>
      <c r="L1438" s="10">
        <f t="shared" si="472"/>
        <v>1251.25</v>
      </c>
      <c r="M1438" s="11">
        <v>0.35</v>
      </c>
      <c r="P1438" s="1"/>
    </row>
    <row r="1439" spans="2:16" x14ac:dyDescent="0.3">
      <c r="B1439" s="6" t="s">
        <v>16</v>
      </c>
      <c r="C1439" s="6">
        <v>1185732</v>
      </c>
      <c r="D1439" s="7">
        <v>44509</v>
      </c>
      <c r="E1439" s="6" t="s">
        <v>46</v>
      </c>
      <c r="F1439" s="6" t="s">
        <v>47</v>
      </c>
      <c r="G1439" s="6" t="s">
        <v>65</v>
      </c>
      <c r="H1439" s="6" t="s">
        <v>23</v>
      </c>
      <c r="I1439" s="8">
        <v>0.7</v>
      </c>
      <c r="J1439" s="9">
        <v>6500</v>
      </c>
      <c r="K1439" s="10">
        <f t="shared" si="471"/>
        <v>4550</v>
      </c>
      <c r="L1439" s="10">
        <f t="shared" si="472"/>
        <v>2275</v>
      </c>
      <c r="M1439" s="11">
        <v>0.5</v>
      </c>
      <c r="P1439" s="1"/>
    </row>
    <row r="1440" spans="2:16" x14ac:dyDescent="0.3">
      <c r="B1440" s="6" t="s">
        <v>16</v>
      </c>
      <c r="C1440" s="6">
        <v>1185732</v>
      </c>
      <c r="D1440" s="7">
        <v>44538</v>
      </c>
      <c r="E1440" s="6" t="s">
        <v>46</v>
      </c>
      <c r="F1440" s="6" t="s">
        <v>47</v>
      </c>
      <c r="G1440" s="6" t="s">
        <v>65</v>
      </c>
      <c r="H1440" s="6" t="s">
        <v>18</v>
      </c>
      <c r="I1440" s="8">
        <v>0.65</v>
      </c>
      <c r="J1440" s="9">
        <v>8750</v>
      </c>
      <c r="K1440" s="10">
        <f>I1440*J1440</f>
        <v>5687.5</v>
      </c>
      <c r="L1440" s="10">
        <f>K1440*M1440</f>
        <v>2559.375</v>
      </c>
      <c r="M1440" s="11">
        <v>0.45</v>
      </c>
      <c r="P1440" s="1"/>
    </row>
    <row r="1441" spans="1:18" x14ac:dyDescent="0.3">
      <c r="B1441" s="6" t="s">
        <v>16</v>
      </c>
      <c r="C1441" s="6">
        <v>1185732</v>
      </c>
      <c r="D1441" s="7">
        <v>44538</v>
      </c>
      <c r="E1441" s="6" t="s">
        <v>46</v>
      </c>
      <c r="F1441" s="6" t="s">
        <v>47</v>
      </c>
      <c r="G1441" s="6" t="s">
        <v>65</v>
      </c>
      <c r="H1441" s="6" t="s">
        <v>19</v>
      </c>
      <c r="I1441" s="8">
        <v>0.55000000000000004</v>
      </c>
      <c r="J1441" s="9">
        <v>6750</v>
      </c>
      <c r="K1441" s="10">
        <f>I1441*J1441</f>
        <v>3712.5000000000005</v>
      </c>
      <c r="L1441" s="10">
        <f>K1441*M1441</f>
        <v>1299.375</v>
      </c>
      <c r="M1441" s="11">
        <v>0.35</v>
      </c>
      <c r="P1441" s="1"/>
    </row>
    <row r="1442" spans="1:18" x14ac:dyDescent="0.3">
      <c r="B1442" s="6" t="s">
        <v>16</v>
      </c>
      <c r="C1442" s="6">
        <v>1185732</v>
      </c>
      <c r="D1442" s="7">
        <v>44538</v>
      </c>
      <c r="E1442" s="6" t="s">
        <v>46</v>
      </c>
      <c r="F1442" s="6" t="s">
        <v>47</v>
      </c>
      <c r="G1442" s="6" t="s">
        <v>65</v>
      </c>
      <c r="H1442" s="6" t="s">
        <v>20</v>
      </c>
      <c r="I1442" s="8">
        <v>0.55000000000000004</v>
      </c>
      <c r="J1442" s="9">
        <v>6250</v>
      </c>
      <c r="K1442" s="10">
        <f t="shared" ref="K1442:K1445" si="473">I1442*J1442</f>
        <v>3437.5000000000005</v>
      </c>
      <c r="L1442" s="10">
        <f t="shared" ref="L1442:L1445" si="474">K1442*M1442</f>
        <v>859.37500000000011</v>
      </c>
      <c r="M1442" s="11">
        <v>0.25</v>
      </c>
      <c r="P1442" s="1"/>
    </row>
    <row r="1443" spans="1:18" x14ac:dyDescent="0.3">
      <c r="B1443" s="6" t="s">
        <v>16</v>
      </c>
      <c r="C1443" s="6">
        <v>1185732</v>
      </c>
      <c r="D1443" s="7">
        <v>44538</v>
      </c>
      <c r="E1443" s="6" t="s">
        <v>46</v>
      </c>
      <c r="F1443" s="6" t="s">
        <v>47</v>
      </c>
      <c r="G1443" s="6" t="s">
        <v>65</v>
      </c>
      <c r="H1443" s="6" t="s">
        <v>21</v>
      </c>
      <c r="I1443" s="8">
        <v>0.55000000000000004</v>
      </c>
      <c r="J1443" s="9">
        <v>5750</v>
      </c>
      <c r="K1443" s="10">
        <f t="shared" si="473"/>
        <v>3162.5000000000005</v>
      </c>
      <c r="L1443" s="10">
        <f t="shared" si="474"/>
        <v>948.75000000000011</v>
      </c>
      <c r="M1443" s="11">
        <v>0.3</v>
      </c>
      <c r="P1443" s="1"/>
    </row>
    <row r="1444" spans="1:18" x14ac:dyDescent="0.3">
      <c r="B1444" s="6" t="s">
        <v>16</v>
      </c>
      <c r="C1444" s="6">
        <v>1185732</v>
      </c>
      <c r="D1444" s="7">
        <v>44538</v>
      </c>
      <c r="E1444" s="6" t="s">
        <v>46</v>
      </c>
      <c r="F1444" s="6" t="s">
        <v>47</v>
      </c>
      <c r="G1444" s="6" t="s">
        <v>65</v>
      </c>
      <c r="H1444" s="6" t="s">
        <v>22</v>
      </c>
      <c r="I1444" s="8">
        <v>0.65</v>
      </c>
      <c r="J1444" s="9">
        <v>5750</v>
      </c>
      <c r="K1444" s="10">
        <f t="shared" si="473"/>
        <v>3737.5</v>
      </c>
      <c r="L1444" s="10">
        <f t="shared" si="474"/>
        <v>1308.125</v>
      </c>
      <c r="M1444" s="11">
        <v>0.35</v>
      </c>
      <c r="P1444" s="1"/>
    </row>
    <row r="1445" spans="1:18" x14ac:dyDescent="0.3">
      <c r="B1445" s="6" t="s">
        <v>16</v>
      </c>
      <c r="C1445" s="6">
        <v>1185732</v>
      </c>
      <c r="D1445" s="7">
        <v>44538</v>
      </c>
      <c r="E1445" s="6" t="s">
        <v>46</v>
      </c>
      <c r="F1445" s="6" t="s">
        <v>47</v>
      </c>
      <c r="G1445" s="6" t="s">
        <v>65</v>
      </c>
      <c r="H1445" s="6" t="s">
        <v>23</v>
      </c>
      <c r="I1445" s="8">
        <v>0.7</v>
      </c>
      <c r="J1445" s="9">
        <v>6750</v>
      </c>
      <c r="K1445" s="10">
        <f t="shared" si="473"/>
        <v>4725</v>
      </c>
      <c r="L1445" s="10">
        <f t="shared" si="474"/>
        <v>2362.5</v>
      </c>
      <c r="M1445" s="11">
        <v>0.5</v>
      </c>
      <c r="P1445" s="1"/>
    </row>
    <row r="1446" spans="1:18" x14ac:dyDescent="0.3">
      <c r="A1446" t="s">
        <v>39</v>
      </c>
      <c r="B1446" s="6" t="s">
        <v>16</v>
      </c>
      <c r="C1446" s="6">
        <v>1185732</v>
      </c>
      <c r="D1446" s="7">
        <v>44210</v>
      </c>
      <c r="E1446" s="6" t="s">
        <v>3</v>
      </c>
      <c r="F1446" s="6" t="s">
        <v>17</v>
      </c>
      <c r="G1446" s="6" t="s">
        <v>66</v>
      </c>
      <c r="H1446" s="6" t="s">
        <v>18</v>
      </c>
      <c r="I1446" s="8">
        <v>0.4</v>
      </c>
      <c r="J1446" s="9">
        <v>8000</v>
      </c>
      <c r="K1446" s="10">
        <f>I1446*J1446</f>
        <v>3200</v>
      </c>
      <c r="L1446" s="10">
        <f>K1446*M1446</f>
        <v>1600</v>
      </c>
      <c r="M1446" s="11">
        <v>0.5</v>
      </c>
      <c r="O1446" s="15"/>
      <c r="P1446" s="16"/>
      <c r="Q1446" s="1"/>
      <c r="R1446" s="12"/>
    </row>
    <row r="1447" spans="1:18" x14ac:dyDescent="0.3">
      <c r="B1447" s="6" t="s">
        <v>16</v>
      </c>
      <c r="C1447" s="6">
        <v>1185732</v>
      </c>
      <c r="D1447" s="7">
        <v>44210</v>
      </c>
      <c r="E1447" s="6" t="s">
        <v>3</v>
      </c>
      <c r="F1447" s="6" t="s">
        <v>17</v>
      </c>
      <c r="G1447" s="6" t="s">
        <v>66</v>
      </c>
      <c r="H1447" s="6" t="s">
        <v>19</v>
      </c>
      <c r="I1447" s="8">
        <v>0.4</v>
      </c>
      <c r="J1447" s="9">
        <v>6000</v>
      </c>
      <c r="K1447" s="10">
        <f>I1447*J1447</f>
        <v>2400</v>
      </c>
      <c r="L1447" s="10">
        <f>K1447*M1447</f>
        <v>720</v>
      </c>
      <c r="M1447" s="11">
        <v>0.3</v>
      </c>
      <c r="O1447" s="15"/>
      <c r="P1447" s="16"/>
      <c r="Q1447" s="1"/>
      <c r="R1447" s="12"/>
    </row>
    <row r="1448" spans="1:18" x14ac:dyDescent="0.3">
      <c r="B1448" s="6" t="s">
        <v>16</v>
      </c>
      <c r="C1448" s="6">
        <v>1185732</v>
      </c>
      <c r="D1448" s="7">
        <v>44210</v>
      </c>
      <c r="E1448" s="6" t="s">
        <v>3</v>
      </c>
      <c r="F1448" s="6" t="s">
        <v>17</v>
      </c>
      <c r="G1448" s="6" t="s">
        <v>66</v>
      </c>
      <c r="H1448" s="6" t="s">
        <v>20</v>
      </c>
      <c r="I1448" s="8">
        <v>0.30000000000000004</v>
      </c>
      <c r="J1448" s="9">
        <v>6000</v>
      </c>
      <c r="K1448" s="10">
        <f t="shared" ref="K1448:K1451" si="475">I1448*J1448</f>
        <v>1800.0000000000002</v>
      </c>
      <c r="L1448" s="10">
        <f t="shared" ref="L1448:L1457" si="476">K1448*M1448</f>
        <v>630</v>
      </c>
      <c r="M1448" s="11">
        <v>0.35</v>
      </c>
      <c r="O1448" s="15"/>
      <c r="P1448" s="16"/>
      <c r="Q1448" s="1"/>
      <c r="R1448" s="12"/>
    </row>
    <row r="1449" spans="1:18" x14ac:dyDescent="0.3">
      <c r="B1449" s="6" t="s">
        <v>16</v>
      </c>
      <c r="C1449" s="6">
        <v>1185732</v>
      </c>
      <c r="D1449" s="7">
        <v>44210</v>
      </c>
      <c r="E1449" s="6" t="s">
        <v>3</v>
      </c>
      <c r="F1449" s="6" t="s">
        <v>17</v>
      </c>
      <c r="G1449" s="6" t="s">
        <v>66</v>
      </c>
      <c r="H1449" s="6" t="s">
        <v>21</v>
      </c>
      <c r="I1449" s="8">
        <v>0.35</v>
      </c>
      <c r="J1449" s="9">
        <v>4500</v>
      </c>
      <c r="K1449" s="10">
        <f t="shared" si="475"/>
        <v>1575</v>
      </c>
      <c r="L1449" s="10">
        <f t="shared" si="476"/>
        <v>551.25</v>
      </c>
      <c r="M1449" s="11">
        <v>0.35</v>
      </c>
      <c r="O1449" s="15"/>
      <c r="P1449" s="16"/>
      <c r="Q1449" s="1"/>
      <c r="R1449" s="12"/>
    </row>
    <row r="1450" spans="1:18" x14ac:dyDescent="0.3">
      <c r="B1450" s="6" t="s">
        <v>16</v>
      </c>
      <c r="C1450" s="6">
        <v>1185732</v>
      </c>
      <c r="D1450" s="7">
        <v>44210</v>
      </c>
      <c r="E1450" s="6" t="s">
        <v>3</v>
      </c>
      <c r="F1450" s="6" t="s">
        <v>17</v>
      </c>
      <c r="G1450" s="6" t="s">
        <v>66</v>
      </c>
      <c r="H1450" s="6" t="s">
        <v>22</v>
      </c>
      <c r="I1450" s="8">
        <v>0.5</v>
      </c>
      <c r="J1450" s="9">
        <v>5000</v>
      </c>
      <c r="K1450" s="10">
        <f t="shared" si="475"/>
        <v>2500</v>
      </c>
      <c r="L1450" s="10">
        <f t="shared" si="476"/>
        <v>750</v>
      </c>
      <c r="M1450" s="11">
        <v>0.3</v>
      </c>
      <c r="O1450" s="15"/>
      <c r="P1450" s="16"/>
      <c r="Q1450" s="1"/>
      <c r="R1450" s="12"/>
    </row>
    <row r="1451" spans="1:18" x14ac:dyDescent="0.3">
      <c r="B1451" s="6" t="s">
        <v>16</v>
      </c>
      <c r="C1451" s="6">
        <v>1185732</v>
      </c>
      <c r="D1451" s="7">
        <v>44210</v>
      </c>
      <c r="E1451" s="6" t="s">
        <v>3</v>
      </c>
      <c r="F1451" s="6" t="s">
        <v>17</v>
      </c>
      <c r="G1451" s="6" t="s">
        <v>66</v>
      </c>
      <c r="H1451" s="6" t="s">
        <v>23</v>
      </c>
      <c r="I1451" s="8">
        <v>0.4</v>
      </c>
      <c r="J1451" s="9">
        <v>6000</v>
      </c>
      <c r="K1451" s="10">
        <f t="shared" si="475"/>
        <v>2400</v>
      </c>
      <c r="L1451" s="10">
        <f t="shared" si="476"/>
        <v>600</v>
      </c>
      <c r="M1451" s="11">
        <v>0.25</v>
      </c>
      <c r="O1451" s="15"/>
      <c r="P1451" s="16"/>
      <c r="Q1451" s="1"/>
      <c r="R1451" s="12"/>
    </row>
    <row r="1452" spans="1:18" x14ac:dyDescent="0.3">
      <c r="B1452" s="6" t="s">
        <v>16</v>
      </c>
      <c r="C1452" s="6">
        <v>1185732</v>
      </c>
      <c r="D1452" s="7">
        <v>44239</v>
      </c>
      <c r="E1452" s="6" t="s">
        <v>3</v>
      </c>
      <c r="F1452" s="6" t="s">
        <v>17</v>
      </c>
      <c r="G1452" s="6" t="s">
        <v>66</v>
      </c>
      <c r="H1452" s="6" t="s">
        <v>18</v>
      </c>
      <c r="I1452" s="8">
        <v>0.4</v>
      </c>
      <c r="J1452" s="9">
        <v>8500</v>
      </c>
      <c r="K1452" s="10">
        <f>I1452*J1452</f>
        <v>3400</v>
      </c>
      <c r="L1452" s="10">
        <f>K1452*M1452</f>
        <v>1700</v>
      </c>
      <c r="M1452" s="11">
        <v>0.5</v>
      </c>
      <c r="O1452" s="15"/>
      <c r="P1452" s="16"/>
      <c r="Q1452" s="1"/>
      <c r="R1452" s="12"/>
    </row>
    <row r="1453" spans="1:18" x14ac:dyDescent="0.3">
      <c r="B1453" s="6" t="s">
        <v>16</v>
      </c>
      <c r="C1453" s="6">
        <v>1185732</v>
      </c>
      <c r="D1453" s="7">
        <v>44239</v>
      </c>
      <c r="E1453" s="6" t="s">
        <v>3</v>
      </c>
      <c r="F1453" s="6" t="s">
        <v>17</v>
      </c>
      <c r="G1453" s="6" t="s">
        <v>66</v>
      </c>
      <c r="H1453" s="6" t="s">
        <v>19</v>
      </c>
      <c r="I1453" s="8">
        <v>0.4</v>
      </c>
      <c r="J1453" s="9">
        <v>5000</v>
      </c>
      <c r="K1453" s="10">
        <f>I1453*J1453</f>
        <v>2000</v>
      </c>
      <c r="L1453" s="10">
        <f>K1453*M1453</f>
        <v>600</v>
      </c>
      <c r="M1453" s="11">
        <v>0.3</v>
      </c>
      <c r="O1453" s="15"/>
      <c r="P1453" s="16"/>
      <c r="Q1453" s="1"/>
      <c r="R1453" s="12"/>
    </row>
    <row r="1454" spans="1:18" x14ac:dyDescent="0.3">
      <c r="B1454" s="6" t="s">
        <v>16</v>
      </c>
      <c r="C1454" s="6">
        <v>1185732</v>
      </c>
      <c r="D1454" s="7">
        <v>44239</v>
      </c>
      <c r="E1454" s="6" t="s">
        <v>3</v>
      </c>
      <c r="F1454" s="6" t="s">
        <v>17</v>
      </c>
      <c r="G1454" s="6" t="s">
        <v>66</v>
      </c>
      <c r="H1454" s="6" t="s">
        <v>20</v>
      </c>
      <c r="I1454" s="8">
        <v>0.30000000000000004</v>
      </c>
      <c r="J1454" s="9">
        <v>5500</v>
      </c>
      <c r="K1454" s="10">
        <f t="shared" ref="K1454:K1457" si="477">I1454*J1454</f>
        <v>1650.0000000000002</v>
      </c>
      <c r="L1454" s="10">
        <f t="shared" si="476"/>
        <v>577.5</v>
      </c>
      <c r="M1454" s="11">
        <v>0.35</v>
      </c>
      <c r="O1454" s="15"/>
      <c r="P1454" s="16"/>
      <c r="Q1454" s="1"/>
      <c r="R1454" s="12"/>
    </row>
    <row r="1455" spans="1:18" x14ac:dyDescent="0.3">
      <c r="B1455" s="6" t="s">
        <v>16</v>
      </c>
      <c r="C1455" s="6">
        <v>1185732</v>
      </c>
      <c r="D1455" s="7">
        <v>44239</v>
      </c>
      <c r="E1455" s="6" t="s">
        <v>3</v>
      </c>
      <c r="F1455" s="6" t="s">
        <v>17</v>
      </c>
      <c r="G1455" s="6" t="s">
        <v>66</v>
      </c>
      <c r="H1455" s="6" t="s">
        <v>21</v>
      </c>
      <c r="I1455" s="8">
        <v>0.35</v>
      </c>
      <c r="J1455" s="9">
        <v>4250</v>
      </c>
      <c r="K1455" s="10">
        <f t="shared" si="477"/>
        <v>1487.5</v>
      </c>
      <c r="L1455" s="10">
        <f t="shared" si="476"/>
        <v>520.625</v>
      </c>
      <c r="M1455" s="11">
        <v>0.35</v>
      </c>
      <c r="O1455" s="15"/>
      <c r="P1455" s="16"/>
      <c r="Q1455" s="1"/>
      <c r="R1455" s="12"/>
    </row>
    <row r="1456" spans="1:18" x14ac:dyDescent="0.3">
      <c r="B1456" s="6" t="s">
        <v>16</v>
      </c>
      <c r="C1456" s="6">
        <v>1185732</v>
      </c>
      <c r="D1456" s="7">
        <v>44239</v>
      </c>
      <c r="E1456" s="6" t="s">
        <v>3</v>
      </c>
      <c r="F1456" s="6" t="s">
        <v>17</v>
      </c>
      <c r="G1456" s="6" t="s">
        <v>66</v>
      </c>
      <c r="H1456" s="6" t="s">
        <v>22</v>
      </c>
      <c r="I1456" s="8">
        <v>0.5</v>
      </c>
      <c r="J1456" s="9">
        <v>5000</v>
      </c>
      <c r="K1456" s="10">
        <f t="shared" si="477"/>
        <v>2500</v>
      </c>
      <c r="L1456" s="10">
        <f t="shared" si="476"/>
        <v>750</v>
      </c>
      <c r="M1456" s="11">
        <v>0.3</v>
      </c>
      <c r="O1456" s="15"/>
      <c r="P1456" s="16"/>
      <c r="Q1456" s="1"/>
      <c r="R1456" s="12"/>
    </row>
    <row r="1457" spans="2:18" x14ac:dyDescent="0.3">
      <c r="B1457" s="6" t="s">
        <v>16</v>
      </c>
      <c r="C1457" s="6">
        <v>1185732</v>
      </c>
      <c r="D1457" s="7">
        <v>44239</v>
      </c>
      <c r="E1457" s="6" t="s">
        <v>3</v>
      </c>
      <c r="F1457" s="6" t="s">
        <v>17</v>
      </c>
      <c r="G1457" s="6" t="s">
        <v>66</v>
      </c>
      <c r="H1457" s="6" t="s">
        <v>23</v>
      </c>
      <c r="I1457" s="8">
        <v>0.4</v>
      </c>
      <c r="J1457" s="9">
        <v>6000</v>
      </c>
      <c r="K1457" s="10">
        <f t="shared" si="477"/>
        <v>2400</v>
      </c>
      <c r="L1457" s="10">
        <f t="shared" si="476"/>
        <v>600</v>
      </c>
      <c r="M1457" s="11">
        <v>0.25</v>
      </c>
      <c r="O1457" s="15"/>
      <c r="P1457" s="16"/>
      <c r="Q1457" s="1"/>
      <c r="R1457" s="12"/>
    </row>
    <row r="1458" spans="2:18" x14ac:dyDescent="0.3">
      <c r="B1458" s="6" t="s">
        <v>16</v>
      </c>
      <c r="C1458" s="6">
        <v>1185732</v>
      </c>
      <c r="D1458" s="7">
        <v>44265</v>
      </c>
      <c r="E1458" s="6" t="s">
        <v>3</v>
      </c>
      <c r="F1458" s="6" t="s">
        <v>17</v>
      </c>
      <c r="G1458" s="6" t="s">
        <v>66</v>
      </c>
      <c r="H1458" s="6" t="s">
        <v>18</v>
      </c>
      <c r="I1458" s="8">
        <v>0.4</v>
      </c>
      <c r="J1458" s="9">
        <v>8200</v>
      </c>
      <c r="K1458" s="10">
        <f>I1458*J1458</f>
        <v>3280</v>
      </c>
      <c r="L1458" s="10">
        <f>K1458*M1458</f>
        <v>1640</v>
      </c>
      <c r="M1458" s="11">
        <v>0.5</v>
      </c>
      <c r="O1458" s="15"/>
      <c r="P1458" s="16"/>
      <c r="Q1458" s="1"/>
      <c r="R1458" s="12"/>
    </row>
    <row r="1459" spans="2:18" x14ac:dyDescent="0.3">
      <c r="B1459" s="6" t="s">
        <v>16</v>
      </c>
      <c r="C1459" s="6">
        <v>1185732</v>
      </c>
      <c r="D1459" s="7">
        <v>44265</v>
      </c>
      <c r="E1459" s="6" t="s">
        <v>3</v>
      </c>
      <c r="F1459" s="6" t="s">
        <v>17</v>
      </c>
      <c r="G1459" s="6" t="s">
        <v>66</v>
      </c>
      <c r="H1459" s="6" t="s">
        <v>19</v>
      </c>
      <c r="I1459" s="8">
        <v>0.4</v>
      </c>
      <c r="J1459" s="9">
        <v>5250</v>
      </c>
      <c r="K1459" s="10">
        <f>I1459*J1459</f>
        <v>2100</v>
      </c>
      <c r="L1459" s="10">
        <f>K1459*M1459</f>
        <v>630</v>
      </c>
      <c r="M1459" s="11">
        <v>0.3</v>
      </c>
      <c r="O1459" s="15"/>
      <c r="P1459" s="16"/>
      <c r="Q1459" s="1"/>
      <c r="R1459" s="12"/>
    </row>
    <row r="1460" spans="2:18" x14ac:dyDescent="0.3">
      <c r="B1460" s="6" t="s">
        <v>16</v>
      </c>
      <c r="C1460" s="6">
        <v>1185732</v>
      </c>
      <c r="D1460" s="7">
        <v>44265</v>
      </c>
      <c r="E1460" s="6" t="s">
        <v>3</v>
      </c>
      <c r="F1460" s="6" t="s">
        <v>17</v>
      </c>
      <c r="G1460" s="6" t="s">
        <v>66</v>
      </c>
      <c r="H1460" s="6" t="s">
        <v>20</v>
      </c>
      <c r="I1460" s="8">
        <v>0.30000000000000004</v>
      </c>
      <c r="J1460" s="9">
        <v>5500</v>
      </c>
      <c r="K1460" s="10">
        <f t="shared" ref="K1460:K1463" si="478">I1460*J1460</f>
        <v>1650.0000000000002</v>
      </c>
      <c r="L1460" s="10">
        <f t="shared" ref="L1460:L1463" si="479">K1460*M1460</f>
        <v>577.5</v>
      </c>
      <c r="M1460" s="11">
        <v>0.35</v>
      </c>
      <c r="O1460" s="15"/>
      <c r="P1460" s="16"/>
      <c r="Q1460" s="1"/>
      <c r="R1460" s="12"/>
    </row>
    <row r="1461" spans="2:18" x14ac:dyDescent="0.3">
      <c r="B1461" s="6" t="s">
        <v>16</v>
      </c>
      <c r="C1461" s="6">
        <v>1185732</v>
      </c>
      <c r="D1461" s="7">
        <v>44265</v>
      </c>
      <c r="E1461" s="6" t="s">
        <v>3</v>
      </c>
      <c r="F1461" s="6" t="s">
        <v>17</v>
      </c>
      <c r="G1461" s="6" t="s">
        <v>66</v>
      </c>
      <c r="H1461" s="6" t="s">
        <v>21</v>
      </c>
      <c r="I1461" s="8">
        <v>0.35</v>
      </c>
      <c r="J1461" s="9">
        <v>4000</v>
      </c>
      <c r="K1461" s="10">
        <f t="shared" si="478"/>
        <v>1400</v>
      </c>
      <c r="L1461" s="10">
        <f t="shared" si="479"/>
        <v>489.99999999999994</v>
      </c>
      <c r="M1461" s="11">
        <v>0.35</v>
      </c>
      <c r="O1461" s="15"/>
      <c r="P1461" s="16"/>
      <c r="Q1461" s="1"/>
      <c r="R1461" s="12"/>
    </row>
    <row r="1462" spans="2:18" x14ac:dyDescent="0.3">
      <c r="B1462" s="6" t="s">
        <v>16</v>
      </c>
      <c r="C1462" s="6">
        <v>1185732</v>
      </c>
      <c r="D1462" s="7">
        <v>44265</v>
      </c>
      <c r="E1462" s="6" t="s">
        <v>3</v>
      </c>
      <c r="F1462" s="6" t="s">
        <v>17</v>
      </c>
      <c r="G1462" s="6" t="s">
        <v>66</v>
      </c>
      <c r="H1462" s="6" t="s">
        <v>22</v>
      </c>
      <c r="I1462" s="8">
        <v>0.5</v>
      </c>
      <c r="J1462" s="9">
        <v>4500</v>
      </c>
      <c r="K1462" s="10">
        <f t="shared" si="478"/>
        <v>2250</v>
      </c>
      <c r="L1462" s="10">
        <f t="shared" si="479"/>
        <v>675</v>
      </c>
      <c r="M1462" s="11">
        <v>0.3</v>
      </c>
      <c r="O1462" s="15"/>
      <c r="P1462" s="16"/>
      <c r="Q1462" s="1"/>
      <c r="R1462" s="12"/>
    </row>
    <row r="1463" spans="2:18" x14ac:dyDescent="0.3">
      <c r="B1463" s="6" t="s">
        <v>16</v>
      </c>
      <c r="C1463" s="6">
        <v>1185732</v>
      </c>
      <c r="D1463" s="7">
        <v>44265</v>
      </c>
      <c r="E1463" s="6" t="s">
        <v>3</v>
      </c>
      <c r="F1463" s="6" t="s">
        <v>17</v>
      </c>
      <c r="G1463" s="6" t="s">
        <v>66</v>
      </c>
      <c r="H1463" s="6" t="s">
        <v>23</v>
      </c>
      <c r="I1463" s="8">
        <v>0.4</v>
      </c>
      <c r="J1463" s="9">
        <v>5500</v>
      </c>
      <c r="K1463" s="10">
        <f t="shared" si="478"/>
        <v>2200</v>
      </c>
      <c r="L1463" s="10">
        <f t="shared" si="479"/>
        <v>550</v>
      </c>
      <c r="M1463" s="11">
        <v>0.25</v>
      </c>
      <c r="O1463" s="15"/>
      <c r="P1463" s="16"/>
      <c r="Q1463" s="1"/>
      <c r="R1463" s="12"/>
    </row>
    <row r="1464" spans="2:18" x14ac:dyDescent="0.3">
      <c r="B1464" s="6" t="s">
        <v>16</v>
      </c>
      <c r="C1464" s="6">
        <v>1185732</v>
      </c>
      <c r="D1464" s="7">
        <v>44297</v>
      </c>
      <c r="E1464" s="6" t="s">
        <v>3</v>
      </c>
      <c r="F1464" s="6" t="s">
        <v>17</v>
      </c>
      <c r="G1464" s="6" t="s">
        <v>66</v>
      </c>
      <c r="H1464" s="6" t="s">
        <v>18</v>
      </c>
      <c r="I1464" s="8">
        <v>0.4</v>
      </c>
      <c r="J1464" s="9">
        <v>8000</v>
      </c>
      <c r="K1464" s="10">
        <f>I1464*J1464</f>
        <v>3200</v>
      </c>
      <c r="L1464" s="10">
        <f>K1464*M1464</f>
        <v>1600</v>
      </c>
      <c r="M1464" s="11">
        <v>0.5</v>
      </c>
      <c r="O1464" s="15"/>
      <c r="P1464" s="16"/>
      <c r="Q1464" s="1"/>
      <c r="R1464" s="12"/>
    </row>
    <row r="1465" spans="2:18" x14ac:dyDescent="0.3">
      <c r="B1465" s="6" t="s">
        <v>16</v>
      </c>
      <c r="C1465" s="6">
        <v>1185732</v>
      </c>
      <c r="D1465" s="7">
        <v>44297</v>
      </c>
      <c r="E1465" s="6" t="s">
        <v>3</v>
      </c>
      <c r="F1465" s="6" t="s">
        <v>17</v>
      </c>
      <c r="G1465" s="6" t="s">
        <v>66</v>
      </c>
      <c r="H1465" s="6" t="s">
        <v>19</v>
      </c>
      <c r="I1465" s="8">
        <v>0.4</v>
      </c>
      <c r="J1465" s="9">
        <v>5000</v>
      </c>
      <c r="K1465" s="10">
        <f>I1465*J1465</f>
        <v>2000</v>
      </c>
      <c r="L1465" s="10">
        <f>K1465*M1465</f>
        <v>600</v>
      </c>
      <c r="M1465" s="11">
        <v>0.3</v>
      </c>
      <c r="O1465" s="15"/>
      <c r="P1465" s="16"/>
      <c r="Q1465" s="1"/>
      <c r="R1465" s="12"/>
    </row>
    <row r="1466" spans="2:18" x14ac:dyDescent="0.3">
      <c r="B1466" s="6" t="s">
        <v>16</v>
      </c>
      <c r="C1466" s="6">
        <v>1185732</v>
      </c>
      <c r="D1466" s="7">
        <v>44297</v>
      </c>
      <c r="E1466" s="6" t="s">
        <v>3</v>
      </c>
      <c r="F1466" s="6" t="s">
        <v>17</v>
      </c>
      <c r="G1466" s="6" t="s">
        <v>66</v>
      </c>
      <c r="H1466" s="6" t="s">
        <v>20</v>
      </c>
      <c r="I1466" s="8">
        <v>0.30000000000000004</v>
      </c>
      <c r="J1466" s="9">
        <v>5000</v>
      </c>
      <c r="K1466" s="10">
        <f t="shared" ref="K1466:K1469" si="480">I1466*J1466</f>
        <v>1500.0000000000002</v>
      </c>
      <c r="L1466" s="10">
        <f t="shared" ref="L1466:L1469" si="481">K1466*M1466</f>
        <v>525</v>
      </c>
      <c r="M1466" s="11">
        <v>0.35</v>
      </c>
      <c r="O1466" s="15"/>
      <c r="P1466" s="16"/>
      <c r="Q1466" s="1"/>
      <c r="R1466" s="12"/>
    </row>
    <row r="1467" spans="2:18" x14ac:dyDescent="0.3">
      <c r="B1467" s="6" t="s">
        <v>16</v>
      </c>
      <c r="C1467" s="6">
        <v>1185732</v>
      </c>
      <c r="D1467" s="7">
        <v>44297</v>
      </c>
      <c r="E1467" s="6" t="s">
        <v>3</v>
      </c>
      <c r="F1467" s="6" t="s">
        <v>17</v>
      </c>
      <c r="G1467" s="6" t="s">
        <v>66</v>
      </c>
      <c r="H1467" s="6" t="s">
        <v>21</v>
      </c>
      <c r="I1467" s="8">
        <v>0.35</v>
      </c>
      <c r="J1467" s="9">
        <v>4250</v>
      </c>
      <c r="K1467" s="10">
        <f t="shared" si="480"/>
        <v>1487.5</v>
      </c>
      <c r="L1467" s="10">
        <f t="shared" si="481"/>
        <v>520.625</v>
      </c>
      <c r="M1467" s="11">
        <v>0.35</v>
      </c>
      <c r="O1467" s="15"/>
      <c r="P1467" s="16"/>
      <c r="Q1467" s="1"/>
      <c r="R1467" s="12"/>
    </row>
    <row r="1468" spans="2:18" x14ac:dyDescent="0.3">
      <c r="B1468" s="6" t="s">
        <v>16</v>
      </c>
      <c r="C1468" s="6">
        <v>1185732</v>
      </c>
      <c r="D1468" s="7">
        <v>44297</v>
      </c>
      <c r="E1468" s="6" t="s">
        <v>3</v>
      </c>
      <c r="F1468" s="6" t="s">
        <v>17</v>
      </c>
      <c r="G1468" s="6" t="s">
        <v>66</v>
      </c>
      <c r="H1468" s="6" t="s">
        <v>22</v>
      </c>
      <c r="I1468" s="8">
        <v>0.5</v>
      </c>
      <c r="J1468" s="9">
        <v>4250</v>
      </c>
      <c r="K1468" s="10">
        <f t="shared" si="480"/>
        <v>2125</v>
      </c>
      <c r="L1468" s="10">
        <f t="shared" si="481"/>
        <v>637.5</v>
      </c>
      <c r="M1468" s="11">
        <v>0.3</v>
      </c>
      <c r="O1468" s="15"/>
      <c r="P1468" s="16"/>
      <c r="Q1468" s="1"/>
      <c r="R1468" s="12"/>
    </row>
    <row r="1469" spans="2:18" x14ac:dyDescent="0.3">
      <c r="B1469" s="6" t="s">
        <v>16</v>
      </c>
      <c r="C1469" s="6">
        <v>1185732</v>
      </c>
      <c r="D1469" s="7">
        <v>44297</v>
      </c>
      <c r="E1469" s="6" t="s">
        <v>3</v>
      </c>
      <c r="F1469" s="6" t="s">
        <v>17</v>
      </c>
      <c r="G1469" s="6" t="s">
        <v>66</v>
      </c>
      <c r="H1469" s="6" t="s">
        <v>23</v>
      </c>
      <c r="I1469" s="8">
        <v>0.4</v>
      </c>
      <c r="J1469" s="9">
        <v>5500</v>
      </c>
      <c r="K1469" s="10">
        <f t="shared" si="480"/>
        <v>2200</v>
      </c>
      <c r="L1469" s="10">
        <f t="shared" si="481"/>
        <v>550</v>
      </c>
      <c r="M1469" s="11">
        <v>0.25</v>
      </c>
      <c r="O1469" s="15"/>
      <c r="P1469" s="16"/>
      <c r="Q1469" s="1"/>
      <c r="R1469" s="12"/>
    </row>
    <row r="1470" spans="2:18" x14ac:dyDescent="0.3">
      <c r="B1470" s="6" t="s">
        <v>16</v>
      </c>
      <c r="C1470" s="6">
        <v>1185732</v>
      </c>
      <c r="D1470" s="7">
        <v>44326</v>
      </c>
      <c r="E1470" s="6" t="s">
        <v>3</v>
      </c>
      <c r="F1470" s="6" t="s">
        <v>17</v>
      </c>
      <c r="G1470" s="6" t="s">
        <v>66</v>
      </c>
      <c r="H1470" s="6" t="s">
        <v>18</v>
      </c>
      <c r="I1470" s="8">
        <v>0.5</v>
      </c>
      <c r="J1470" s="9">
        <v>8200</v>
      </c>
      <c r="K1470" s="10">
        <f>I1470*J1470</f>
        <v>4100</v>
      </c>
      <c r="L1470" s="10">
        <f>K1470*M1470</f>
        <v>2050</v>
      </c>
      <c r="M1470" s="11">
        <v>0.5</v>
      </c>
      <c r="O1470" s="15"/>
      <c r="P1470" s="16"/>
      <c r="Q1470" s="1"/>
      <c r="R1470" s="12"/>
    </row>
    <row r="1471" spans="2:18" x14ac:dyDescent="0.3">
      <c r="B1471" s="6" t="s">
        <v>16</v>
      </c>
      <c r="C1471" s="6">
        <v>1185732</v>
      </c>
      <c r="D1471" s="7">
        <v>44326</v>
      </c>
      <c r="E1471" s="6" t="s">
        <v>3</v>
      </c>
      <c r="F1471" s="6" t="s">
        <v>17</v>
      </c>
      <c r="G1471" s="6" t="s">
        <v>66</v>
      </c>
      <c r="H1471" s="6" t="s">
        <v>19</v>
      </c>
      <c r="I1471" s="8">
        <v>0.45000000000000007</v>
      </c>
      <c r="J1471" s="9">
        <v>5250</v>
      </c>
      <c r="K1471" s="10">
        <f>I1471*J1471</f>
        <v>2362.5000000000005</v>
      </c>
      <c r="L1471" s="10">
        <f>K1471*M1471</f>
        <v>708.75000000000011</v>
      </c>
      <c r="M1471" s="11">
        <v>0.3</v>
      </c>
      <c r="O1471" s="15"/>
      <c r="P1471" s="16"/>
      <c r="Q1471" s="1"/>
      <c r="R1471" s="12"/>
    </row>
    <row r="1472" spans="2:18" x14ac:dyDescent="0.3">
      <c r="B1472" s="6" t="s">
        <v>16</v>
      </c>
      <c r="C1472" s="6">
        <v>1185732</v>
      </c>
      <c r="D1472" s="7">
        <v>44326</v>
      </c>
      <c r="E1472" s="6" t="s">
        <v>3</v>
      </c>
      <c r="F1472" s="6" t="s">
        <v>17</v>
      </c>
      <c r="G1472" s="6" t="s">
        <v>66</v>
      </c>
      <c r="H1472" s="6" t="s">
        <v>20</v>
      </c>
      <c r="I1472" s="8">
        <v>0.4</v>
      </c>
      <c r="J1472" s="9">
        <v>5000</v>
      </c>
      <c r="K1472" s="10">
        <f t="shared" ref="K1472:K1475" si="482">I1472*J1472</f>
        <v>2000</v>
      </c>
      <c r="L1472" s="10">
        <f t="shared" ref="L1472:L1475" si="483">K1472*M1472</f>
        <v>700</v>
      </c>
      <c r="M1472" s="11">
        <v>0.35</v>
      </c>
      <c r="O1472" s="15"/>
      <c r="P1472" s="16"/>
      <c r="Q1472" s="1"/>
      <c r="R1472" s="12"/>
    </row>
    <row r="1473" spans="2:18" x14ac:dyDescent="0.3">
      <c r="B1473" s="6" t="s">
        <v>16</v>
      </c>
      <c r="C1473" s="6">
        <v>1185732</v>
      </c>
      <c r="D1473" s="7">
        <v>44326</v>
      </c>
      <c r="E1473" s="6" t="s">
        <v>3</v>
      </c>
      <c r="F1473" s="6" t="s">
        <v>17</v>
      </c>
      <c r="G1473" s="6" t="s">
        <v>66</v>
      </c>
      <c r="H1473" s="6" t="s">
        <v>21</v>
      </c>
      <c r="I1473" s="8">
        <v>0.4</v>
      </c>
      <c r="J1473" s="9">
        <v>4500</v>
      </c>
      <c r="K1473" s="10">
        <f t="shared" si="482"/>
        <v>1800</v>
      </c>
      <c r="L1473" s="10">
        <f t="shared" si="483"/>
        <v>630</v>
      </c>
      <c r="M1473" s="11">
        <v>0.35</v>
      </c>
      <c r="O1473" s="15"/>
      <c r="P1473" s="16"/>
      <c r="Q1473" s="1"/>
      <c r="R1473" s="12"/>
    </row>
    <row r="1474" spans="2:18" x14ac:dyDescent="0.3">
      <c r="B1474" s="6" t="s">
        <v>16</v>
      </c>
      <c r="C1474" s="6">
        <v>1185732</v>
      </c>
      <c r="D1474" s="7">
        <v>44326</v>
      </c>
      <c r="E1474" s="6" t="s">
        <v>3</v>
      </c>
      <c r="F1474" s="6" t="s">
        <v>17</v>
      </c>
      <c r="G1474" s="6" t="s">
        <v>66</v>
      </c>
      <c r="H1474" s="6" t="s">
        <v>22</v>
      </c>
      <c r="I1474" s="8">
        <v>0.5</v>
      </c>
      <c r="J1474" s="9">
        <v>4750</v>
      </c>
      <c r="K1474" s="10">
        <f t="shared" si="482"/>
        <v>2375</v>
      </c>
      <c r="L1474" s="10">
        <f t="shared" si="483"/>
        <v>712.5</v>
      </c>
      <c r="M1474" s="11">
        <v>0.3</v>
      </c>
      <c r="O1474" s="15"/>
      <c r="P1474" s="16"/>
      <c r="Q1474" s="1"/>
      <c r="R1474" s="12"/>
    </row>
    <row r="1475" spans="2:18" x14ac:dyDescent="0.3">
      <c r="B1475" s="6" t="s">
        <v>16</v>
      </c>
      <c r="C1475" s="6">
        <v>1185732</v>
      </c>
      <c r="D1475" s="7">
        <v>44326</v>
      </c>
      <c r="E1475" s="6" t="s">
        <v>3</v>
      </c>
      <c r="F1475" s="6" t="s">
        <v>17</v>
      </c>
      <c r="G1475" s="6" t="s">
        <v>66</v>
      </c>
      <c r="H1475" s="6" t="s">
        <v>23</v>
      </c>
      <c r="I1475" s="8">
        <v>0.55000000000000004</v>
      </c>
      <c r="J1475" s="9">
        <v>6000</v>
      </c>
      <c r="K1475" s="10">
        <f t="shared" si="482"/>
        <v>3300.0000000000005</v>
      </c>
      <c r="L1475" s="10">
        <f t="shared" si="483"/>
        <v>825.00000000000011</v>
      </c>
      <c r="M1475" s="11">
        <v>0.25</v>
      </c>
      <c r="O1475" s="15"/>
      <c r="P1475" s="16"/>
      <c r="Q1475" s="1"/>
      <c r="R1475" s="12"/>
    </row>
    <row r="1476" spans="2:18" x14ac:dyDescent="0.3">
      <c r="B1476" s="6" t="s">
        <v>16</v>
      </c>
      <c r="C1476" s="6">
        <v>1185732</v>
      </c>
      <c r="D1476" s="7">
        <v>44359</v>
      </c>
      <c r="E1476" s="6" t="s">
        <v>3</v>
      </c>
      <c r="F1476" s="6" t="s">
        <v>17</v>
      </c>
      <c r="G1476" s="6" t="s">
        <v>66</v>
      </c>
      <c r="H1476" s="6" t="s">
        <v>18</v>
      </c>
      <c r="I1476" s="8">
        <v>0.5</v>
      </c>
      <c r="J1476" s="9">
        <v>8500</v>
      </c>
      <c r="K1476" s="10">
        <f>I1476*J1476</f>
        <v>4250</v>
      </c>
      <c r="L1476" s="10">
        <f>K1476*M1476</f>
        <v>2125</v>
      </c>
      <c r="M1476" s="11">
        <v>0.5</v>
      </c>
      <c r="O1476" s="15"/>
      <c r="P1476" s="16"/>
      <c r="Q1476" s="1"/>
      <c r="R1476" s="12"/>
    </row>
    <row r="1477" spans="2:18" x14ac:dyDescent="0.3">
      <c r="B1477" s="6" t="s">
        <v>16</v>
      </c>
      <c r="C1477" s="6">
        <v>1185732</v>
      </c>
      <c r="D1477" s="7">
        <v>44359</v>
      </c>
      <c r="E1477" s="6" t="s">
        <v>3</v>
      </c>
      <c r="F1477" s="6" t="s">
        <v>17</v>
      </c>
      <c r="G1477" s="6" t="s">
        <v>66</v>
      </c>
      <c r="H1477" s="6" t="s">
        <v>19</v>
      </c>
      <c r="I1477" s="8">
        <v>0.45000000000000007</v>
      </c>
      <c r="J1477" s="9">
        <v>6000</v>
      </c>
      <c r="K1477" s="10">
        <f>I1477*J1477</f>
        <v>2700.0000000000005</v>
      </c>
      <c r="L1477" s="10">
        <f>K1477*M1477</f>
        <v>810.00000000000011</v>
      </c>
      <c r="M1477" s="11">
        <v>0.3</v>
      </c>
      <c r="O1477" s="15"/>
      <c r="P1477" s="16"/>
      <c r="Q1477" s="1"/>
      <c r="R1477" s="12"/>
    </row>
    <row r="1478" spans="2:18" x14ac:dyDescent="0.3">
      <c r="B1478" s="6" t="s">
        <v>16</v>
      </c>
      <c r="C1478" s="6">
        <v>1185732</v>
      </c>
      <c r="D1478" s="7">
        <v>44359</v>
      </c>
      <c r="E1478" s="6" t="s">
        <v>3</v>
      </c>
      <c r="F1478" s="6" t="s">
        <v>17</v>
      </c>
      <c r="G1478" s="6" t="s">
        <v>66</v>
      </c>
      <c r="H1478" s="6" t="s">
        <v>20</v>
      </c>
      <c r="I1478" s="8">
        <v>0.4</v>
      </c>
      <c r="J1478" s="9">
        <v>5250</v>
      </c>
      <c r="K1478" s="10">
        <f t="shared" ref="K1478:K1481" si="484">I1478*J1478</f>
        <v>2100</v>
      </c>
      <c r="L1478" s="10">
        <f t="shared" ref="L1478:L1481" si="485">K1478*M1478</f>
        <v>735</v>
      </c>
      <c r="M1478" s="11">
        <v>0.35</v>
      </c>
      <c r="O1478" s="15"/>
      <c r="P1478" s="16"/>
      <c r="Q1478" s="1"/>
      <c r="R1478" s="12"/>
    </row>
    <row r="1479" spans="2:18" x14ac:dyDescent="0.3">
      <c r="B1479" s="6" t="s">
        <v>16</v>
      </c>
      <c r="C1479" s="6">
        <v>1185732</v>
      </c>
      <c r="D1479" s="7">
        <v>44359</v>
      </c>
      <c r="E1479" s="6" t="s">
        <v>3</v>
      </c>
      <c r="F1479" s="6" t="s">
        <v>17</v>
      </c>
      <c r="G1479" s="6" t="s">
        <v>66</v>
      </c>
      <c r="H1479" s="6" t="s">
        <v>21</v>
      </c>
      <c r="I1479" s="8">
        <v>0.4</v>
      </c>
      <c r="J1479" s="9">
        <v>5000</v>
      </c>
      <c r="K1479" s="10">
        <f t="shared" si="484"/>
        <v>2000</v>
      </c>
      <c r="L1479" s="10">
        <f t="shared" si="485"/>
        <v>700</v>
      </c>
      <c r="M1479" s="11">
        <v>0.35</v>
      </c>
      <c r="O1479" s="15"/>
      <c r="P1479" s="16"/>
      <c r="Q1479" s="1"/>
      <c r="R1479" s="12"/>
    </row>
    <row r="1480" spans="2:18" x14ac:dyDescent="0.3">
      <c r="B1480" s="6" t="s">
        <v>16</v>
      </c>
      <c r="C1480" s="6">
        <v>1185732</v>
      </c>
      <c r="D1480" s="7">
        <v>44359</v>
      </c>
      <c r="E1480" s="6" t="s">
        <v>3</v>
      </c>
      <c r="F1480" s="6" t="s">
        <v>17</v>
      </c>
      <c r="G1480" s="6" t="s">
        <v>66</v>
      </c>
      <c r="H1480" s="6" t="s">
        <v>22</v>
      </c>
      <c r="I1480" s="8">
        <v>0.5</v>
      </c>
      <c r="J1480" s="9">
        <v>5000</v>
      </c>
      <c r="K1480" s="10">
        <f t="shared" si="484"/>
        <v>2500</v>
      </c>
      <c r="L1480" s="10">
        <f t="shared" si="485"/>
        <v>750</v>
      </c>
      <c r="M1480" s="11">
        <v>0.3</v>
      </c>
      <c r="O1480" s="15"/>
      <c r="P1480" s="16"/>
      <c r="Q1480" s="1"/>
      <c r="R1480" s="12"/>
    </row>
    <row r="1481" spans="2:18" x14ac:dyDescent="0.3">
      <c r="B1481" s="6" t="s">
        <v>16</v>
      </c>
      <c r="C1481" s="6">
        <v>1185732</v>
      </c>
      <c r="D1481" s="7">
        <v>44359</v>
      </c>
      <c r="E1481" s="6" t="s">
        <v>3</v>
      </c>
      <c r="F1481" s="6" t="s">
        <v>17</v>
      </c>
      <c r="G1481" s="6" t="s">
        <v>66</v>
      </c>
      <c r="H1481" s="6" t="s">
        <v>23</v>
      </c>
      <c r="I1481" s="8">
        <v>0.55000000000000004</v>
      </c>
      <c r="J1481" s="9">
        <v>6500</v>
      </c>
      <c r="K1481" s="10">
        <f t="shared" si="484"/>
        <v>3575.0000000000005</v>
      </c>
      <c r="L1481" s="10">
        <f t="shared" si="485"/>
        <v>893.75000000000011</v>
      </c>
      <c r="M1481" s="11">
        <v>0.25</v>
      </c>
      <c r="O1481" s="15"/>
      <c r="P1481" s="16"/>
      <c r="Q1481" s="1"/>
      <c r="R1481" s="12"/>
    </row>
    <row r="1482" spans="2:18" x14ac:dyDescent="0.3">
      <c r="B1482" s="6" t="s">
        <v>16</v>
      </c>
      <c r="C1482" s="6">
        <v>1185732</v>
      </c>
      <c r="D1482" s="7">
        <v>44387</v>
      </c>
      <c r="E1482" s="6" t="s">
        <v>3</v>
      </c>
      <c r="F1482" s="6" t="s">
        <v>17</v>
      </c>
      <c r="G1482" s="6" t="s">
        <v>66</v>
      </c>
      <c r="H1482" s="6" t="s">
        <v>18</v>
      </c>
      <c r="I1482" s="8">
        <v>0.5</v>
      </c>
      <c r="J1482" s="9">
        <v>8750</v>
      </c>
      <c r="K1482" s="10">
        <f>I1482*J1482</f>
        <v>4375</v>
      </c>
      <c r="L1482" s="10">
        <f>K1482*M1482</f>
        <v>2187.5</v>
      </c>
      <c r="M1482" s="11">
        <v>0.5</v>
      </c>
      <c r="O1482" s="15"/>
      <c r="P1482" s="16"/>
      <c r="Q1482" s="1"/>
      <c r="R1482" s="12"/>
    </row>
    <row r="1483" spans="2:18" x14ac:dyDescent="0.3">
      <c r="B1483" s="6" t="s">
        <v>16</v>
      </c>
      <c r="C1483" s="6">
        <v>1185732</v>
      </c>
      <c r="D1483" s="7">
        <v>44387</v>
      </c>
      <c r="E1483" s="6" t="s">
        <v>3</v>
      </c>
      <c r="F1483" s="6" t="s">
        <v>17</v>
      </c>
      <c r="G1483" s="6" t="s">
        <v>66</v>
      </c>
      <c r="H1483" s="6" t="s">
        <v>19</v>
      </c>
      <c r="I1483" s="8">
        <v>0.45000000000000007</v>
      </c>
      <c r="J1483" s="9">
        <v>6250</v>
      </c>
      <c r="K1483" s="10">
        <f>I1483*J1483</f>
        <v>2812.5000000000005</v>
      </c>
      <c r="L1483" s="10">
        <f>K1483*M1483</f>
        <v>843.75000000000011</v>
      </c>
      <c r="M1483" s="11">
        <v>0.3</v>
      </c>
      <c r="O1483" s="15"/>
      <c r="P1483" s="16"/>
      <c r="Q1483" s="1"/>
      <c r="R1483" s="12"/>
    </row>
    <row r="1484" spans="2:18" x14ac:dyDescent="0.3">
      <c r="B1484" s="6" t="s">
        <v>16</v>
      </c>
      <c r="C1484" s="6">
        <v>1185732</v>
      </c>
      <c r="D1484" s="7">
        <v>44387</v>
      </c>
      <c r="E1484" s="6" t="s">
        <v>3</v>
      </c>
      <c r="F1484" s="6" t="s">
        <v>17</v>
      </c>
      <c r="G1484" s="6" t="s">
        <v>66</v>
      </c>
      <c r="H1484" s="6" t="s">
        <v>20</v>
      </c>
      <c r="I1484" s="8">
        <v>0.4</v>
      </c>
      <c r="J1484" s="9">
        <v>5500</v>
      </c>
      <c r="K1484" s="10">
        <f t="shared" ref="K1484:K1487" si="486">I1484*J1484</f>
        <v>2200</v>
      </c>
      <c r="L1484" s="10">
        <f t="shared" ref="L1484:L1487" si="487">K1484*M1484</f>
        <v>770</v>
      </c>
      <c r="M1484" s="11">
        <v>0.35</v>
      </c>
      <c r="O1484" s="15"/>
      <c r="P1484" s="16"/>
      <c r="Q1484" s="1"/>
      <c r="R1484" s="12"/>
    </row>
    <row r="1485" spans="2:18" x14ac:dyDescent="0.3">
      <c r="B1485" s="6" t="s">
        <v>16</v>
      </c>
      <c r="C1485" s="6">
        <v>1185732</v>
      </c>
      <c r="D1485" s="7">
        <v>44387</v>
      </c>
      <c r="E1485" s="6" t="s">
        <v>3</v>
      </c>
      <c r="F1485" s="6" t="s">
        <v>17</v>
      </c>
      <c r="G1485" s="6" t="s">
        <v>66</v>
      </c>
      <c r="H1485" s="6" t="s">
        <v>21</v>
      </c>
      <c r="I1485" s="8">
        <v>0.4</v>
      </c>
      <c r="J1485" s="9">
        <v>5000</v>
      </c>
      <c r="K1485" s="10">
        <f t="shared" si="486"/>
        <v>2000</v>
      </c>
      <c r="L1485" s="10">
        <f t="shared" si="487"/>
        <v>700</v>
      </c>
      <c r="M1485" s="11">
        <v>0.35</v>
      </c>
      <c r="O1485" s="15"/>
      <c r="P1485" s="16"/>
      <c r="Q1485" s="1"/>
      <c r="R1485" s="12"/>
    </row>
    <row r="1486" spans="2:18" x14ac:dyDescent="0.3">
      <c r="B1486" s="6" t="s">
        <v>16</v>
      </c>
      <c r="C1486" s="6">
        <v>1185732</v>
      </c>
      <c r="D1486" s="7">
        <v>44387</v>
      </c>
      <c r="E1486" s="6" t="s">
        <v>3</v>
      </c>
      <c r="F1486" s="6" t="s">
        <v>17</v>
      </c>
      <c r="G1486" s="6" t="s">
        <v>66</v>
      </c>
      <c r="H1486" s="6" t="s">
        <v>22</v>
      </c>
      <c r="I1486" s="8">
        <v>0.5</v>
      </c>
      <c r="J1486" s="9">
        <v>5250</v>
      </c>
      <c r="K1486" s="10">
        <f t="shared" si="486"/>
        <v>2625</v>
      </c>
      <c r="L1486" s="10">
        <f t="shared" si="487"/>
        <v>787.5</v>
      </c>
      <c r="M1486" s="11">
        <v>0.3</v>
      </c>
      <c r="O1486" s="15"/>
      <c r="P1486" s="16"/>
      <c r="Q1486" s="1"/>
      <c r="R1486" s="12"/>
    </row>
    <row r="1487" spans="2:18" x14ac:dyDescent="0.3">
      <c r="B1487" s="6" t="s">
        <v>16</v>
      </c>
      <c r="C1487" s="6">
        <v>1185732</v>
      </c>
      <c r="D1487" s="7">
        <v>44387</v>
      </c>
      <c r="E1487" s="6" t="s">
        <v>3</v>
      </c>
      <c r="F1487" s="6" t="s">
        <v>17</v>
      </c>
      <c r="G1487" s="6" t="s">
        <v>66</v>
      </c>
      <c r="H1487" s="6" t="s">
        <v>23</v>
      </c>
      <c r="I1487" s="8">
        <v>0.55000000000000004</v>
      </c>
      <c r="J1487" s="9">
        <v>7000</v>
      </c>
      <c r="K1487" s="10">
        <f t="shared" si="486"/>
        <v>3850.0000000000005</v>
      </c>
      <c r="L1487" s="10">
        <f t="shared" si="487"/>
        <v>962.50000000000011</v>
      </c>
      <c r="M1487" s="11">
        <v>0.25</v>
      </c>
      <c r="O1487" s="15"/>
      <c r="P1487" s="16"/>
      <c r="Q1487" s="1"/>
      <c r="R1487" s="12"/>
    </row>
    <row r="1488" spans="2:18" x14ac:dyDescent="0.3">
      <c r="B1488" s="6" t="s">
        <v>16</v>
      </c>
      <c r="C1488" s="6">
        <v>1185732</v>
      </c>
      <c r="D1488" s="7">
        <v>44419</v>
      </c>
      <c r="E1488" s="6" t="s">
        <v>3</v>
      </c>
      <c r="F1488" s="6" t="s">
        <v>17</v>
      </c>
      <c r="G1488" s="6" t="s">
        <v>66</v>
      </c>
      <c r="H1488" s="6" t="s">
        <v>18</v>
      </c>
      <c r="I1488" s="8">
        <v>0.5</v>
      </c>
      <c r="J1488" s="9">
        <v>8500</v>
      </c>
      <c r="K1488" s="10">
        <f>I1488*J1488</f>
        <v>4250</v>
      </c>
      <c r="L1488" s="10">
        <f>K1488*M1488</f>
        <v>2125</v>
      </c>
      <c r="M1488" s="11">
        <v>0.5</v>
      </c>
      <c r="O1488" s="15"/>
      <c r="P1488" s="16"/>
      <c r="Q1488" s="1"/>
      <c r="R1488" s="12"/>
    </row>
    <row r="1489" spans="2:18" x14ac:dyDescent="0.3">
      <c r="B1489" s="6" t="s">
        <v>16</v>
      </c>
      <c r="C1489" s="6">
        <v>1185732</v>
      </c>
      <c r="D1489" s="7">
        <v>44419</v>
      </c>
      <c r="E1489" s="6" t="s">
        <v>3</v>
      </c>
      <c r="F1489" s="6" t="s">
        <v>17</v>
      </c>
      <c r="G1489" s="6" t="s">
        <v>66</v>
      </c>
      <c r="H1489" s="6" t="s">
        <v>19</v>
      </c>
      <c r="I1489" s="8">
        <v>0.45000000000000007</v>
      </c>
      <c r="J1489" s="9">
        <v>6250</v>
      </c>
      <c r="K1489" s="10">
        <f>I1489*J1489</f>
        <v>2812.5000000000005</v>
      </c>
      <c r="L1489" s="10">
        <f>K1489*M1489</f>
        <v>843.75000000000011</v>
      </c>
      <c r="M1489" s="11">
        <v>0.3</v>
      </c>
      <c r="O1489" s="15"/>
      <c r="P1489" s="16"/>
      <c r="Q1489" s="1"/>
      <c r="R1489" s="12"/>
    </row>
    <row r="1490" spans="2:18" x14ac:dyDescent="0.3">
      <c r="B1490" s="6" t="s">
        <v>16</v>
      </c>
      <c r="C1490" s="6">
        <v>1185732</v>
      </c>
      <c r="D1490" s="7">
        <v>44419</v>
      </c>
      <c r="E1490" s="6" t="s">
        <v>3</v>
      </c>
      <c r="F1490" s="6" t="s">
        <v>17</v>
      </c>
      <c r="G1490" s="6" t="s">
        <v>66</v>
      </c>
      <c r="H1490" s="6" t="s">
        <v>20</v>
      </c>
      <c r="I1490" s="8">
        <v>0.4</v>
      </c>
      <c r="J1490" s="9">
        <v>5500</v>
      </c>
      <c r="K1490" s="10">
        <f t="shared" ref="K1490:K1493" si="488">I1490*J1490</f>
        <v>2200</v>
      </c>
      <c r="L1490" s="10">
        <f t="shared" ref="L1490:L1493" si="489">K1490*M1490</f>
        <v>770</v>
      </c>
      <c r="M1490" s="11">
        <v>0.35</v>
      </c>
      <c r="O1490" s="15"/>
      <c r="P1490" s="16"/>
      <c r="Q1490" s="1"/>
      <c r="R1490" s="12"/>
    </row>
    <row r="1491" spans="2:18" x14ac:dyDescent="0.3">
      <c r="B1491" s="6" t="s">
        <v>16</v>
      </c>
      <c r="C1491" s="6">
        <v>1185732</v>
      </c>
      <c r="D1491" s="7">
        <v>44419</v>
      </c>
      <c r="E1491" s="6" t="s">
        <v>3</v>
      </c>
      <c r="F1491" s="6" t="s">
        <v>17</v>
      </c>
      <c r="G1491" s="6" t="s">
        <v>66</v>
      </c>
      <c r="H1491" s="6" t="s">
        <v>21</v>
      </c>
      <c r="I1491" s="8">
        <v>0.4</v>
      </c>
      <c r="J1491" s="9">
        <v>5250</v>
      </c>
      <c r="K1491" s="10">
        <f t="shared" si="488"/>
        <v>2100</v>
      </c>
      <c r="L1491" s="10">
        <f t="shared" si="489"/>
        <v>735</v>
      </c>
      <c r="M1491" s="11">
        <v>0.35</v>
      </c>
      <c r="O1491" s="15"/>
      <c r="P1491" s="16"/>
      <c r="Q1491" s="1"/>
      <c r="R1491" s="12"/>
    </row>
    <row r="1492" spans="2:18" x14ac:dyDescent="0.3">
      <c r="B1492" s="6" t="s">
        <v>16</v>
      </c>
      <c r="C1492" s="6">
        <v>1185732</v>
      </c>
      <c r="D1492" s="7">
        <v>44419</v>
      </c>
      <c r="E1492" s="6" t="s">
        <v>3</v>
      </c>
      <c r="F1492" s="6" t="s">
        <v>17</v>
      </c>
      <c r="G1492" s="6" t="s">
        <v>66</v>
      </c>
      <c r="H1492" s="6" t="s">
        <v>22</v>
      </c>
      <c r="I1492" s="8">
        <v>0.5</v>
      </c>
      <c r="J1492" s="9">
        <v>5000</v>
      </c>
      <c r="K1492" s="10">
        <f t="shared" si="488"/>
        <v>2500</v>
      </c>
      <c r="L1492" s="10">
        <f t="shared" si="489"/>
        <v>750</v>
      </c>
      <c r="M1492" s="11">
        <v>0.3</v>
      </c>
      <c r="O1492" s="15"/>
      <c r="P1492" s="16"/>
      <c r="Q1492" s="1"/>
      <c r="R1492" s="12"/>
    </row>
    <row r="1493" spans="2:18" x14ac:dyDescent="0.3">
      <c r="B1493" s="6" t="s">
        <v>16</v>
      </c>
      <c r="C1493" s="6">
        <v>1185732</v>
      </c>
      <c r="D1493" s="7">
        <v>44419</v>
      </c>
      <c r="E1493" s="6" t="s">
        <v>3</v>
      </c>
      <c r="F1493" s="6" t="s">
        <v>17</v>
      </c>
      <c r="G1493" s="6" t="s">
        <v>66</v>
      </c>
      <c r="H1493" s="6" t="s">
        <v>23</v>
      </c>
      <c r="I1493" s="8">
        <v>0.55000000000000004</v>
      </c>
      <c r="J1493" s="9">
        <v>6750</v>
      </c>
      <c r="K1493" s="10">
        <f t="shared" si="488"/>
        <v>3712.5000000000005</v>
      </c>
      <c r="L1493" s="10">
        <f t="shared" si="489"/>
        <v>928.12500000000011</v>
      </c>
      <c r="M1493" s="11">
        <v>0.25</v>
      </c>
      <c r="O1493" s="15"/>
      <c r="P1493" s="16"/>
      <c r="Q1493" s="1"/>
      <c r="R1493" s="12"/>
    </row>
    <row r="1494" spans="2:18" x14ac:dyDescent="0.3">
      <c r="B1494" s="6" t="s">
        <v>16</v>
      </c>
      <c r="C1494" s="6">
        <v>1185732</v>
      </c>
      <c r="D1494" s="7">
        <v>44449</v>
      </c>
      <c r="E1494" s="6" t="s">
        <v>3</v>
      </c>
      <c r="F1494" s="6" t="s">
        <v>17</v>
      </c>
      <c r="G1494" s="6" t="s">
        <v>66</v>
      </c>
      <c r="H1494" s="6" t="s">
        <v>18</v>
      </c>
      <c r="I1494" s="8">
        <v>0.5</v>
      </c>
      <c r="J1494" s="9">
        <v>8000</v>
      </c>
      <c r="K1494" s="10">
        <f>I1494*J1494</f>
        <v>4000</v>
      </c>
      <c r="L1494" s="10">
        <f>K1494*M1494</f>
        <v>2000</v>
      </c>
      <c r="M1494" s="11">
        <v>0.5</v>
      </c>
      <c r="O1494" s="15"/>
      <c r="P1494" s="16"/>
      <c r="Q1494" s="1"/>
      <c r="R1494" s="12"/>
    </row>
    <row r="1495" spans="2:18" x14ac:dyDescent="0.3">
      <c r="B1495" s="6" t="s">
        <v>16</v>
      </c>
      <c r="C1495" s="6">
        <v>1185732</v>
      </c>
      <c r="D1495" s="7">
        <v>44449</v>
      </c>
      <c r="E1495" s="6" t="s">
        <v>3</v>
      </c>
      <c r="F1495" s="6" t="s">
        <v>17</v>
      </c>
      <c r="G1495" s="6" t="s">
        <v>66</v>
      </c>
      <c r="H1495" s="6" t="s">
        <v>19</v>
      </c>
      <c r="I1495" s="8">
        <v>0.45000000000000007</v>
      </c>
      <c r="J1495" s="9">
        <v>6000</v>
      </c>
      <c r="K1495" s="10">
        <f>I1495*J1495</f>
        <v>2700.0000000000005</v>
      </c>
      <c r="L1495" s="10">
        <f>K1495*M1495</f>
        <v>810.00000000000011</v>
      </c>
      <c r="M1495" s="11">
        <v>0.3</v>
      </c>
      <c r="O1495" s="15"/>
      <c r="P1495" s="16"/>
      <c r="Q1495" s="1"/>
      <c r="R1495" s="12"/>
    </row>
    <row r="1496" spans="2:18" x14ac:dyDescent="0.3">
      <c r="B1496" s="6" t="s">
        <v>16</v>
      </c>
      <c r="C1496" s="6">
        <v>1185732</v>
      </c>
      <c r="D1496" s="7">
        <v>44449</v>
      </c>
      <c r="E1496" s="6" t="s">
        <v>3</v>
      </c>
      <c r="F1496" s="6" t="s">
        <v>17</v>
      </c>
      <c r="G1496" s="6" t="s">
        <v>66</v>
      </c>
      <c r="H1496" s="6" t="s">
        <v>20</v>
      </c>
      <c r="I1496" s="8">
        <v>0.4</v>
      </c>
      <c r="J1496" s="9">
        <v>5250</v>
      </c>
      <c r="K1496" s="10">
        <f t="shared" ref="K1496:K1499" si="490">I1496*J1496</f>
        <v>2100</v>
      </c>
      <c r="L1496" s="10">
        <f t="shared" ref="L1496:L1499" si="491">K1496*M1496</f>
        <v>735</v>
      </c>
      <c r="M1496" s="11">
        <v>0.35</v>
      </c>
      <c r="O1496" s="15"/>
      <c r="P1496" s="16"/>
      <c r="Q1496" s="1"/>
      <c r="R1496" s="12"/>
    </row>
    <row r="1497" spans="2:18" x14ac:dyDescent="0.3">
      <c r="B1497" s="6" t="s">
        <v>16</v>
      </c>
      <c r="C1497" s="6">
        <v>1185732</v>
      </c>
      <c r="D1497" s="7">
        <v>44449</v>
      </c>
      <c r="E1497" s="6" t="s">
        <v>3</v>
      </c>
      <c r="F1497" s="6" t="s">
        <v>17</v>
      </c>
      <c r="G1497" s="6" t="s">
        <v>66</v>
      </c>
      <c r="H1497" s="6" t="s">
        <v>21</v>
      </c>
      <c r="I1497" s="8">
        <v>0.4</v>
      </c>
      <c r="J1497" s="9">
        <v>5000</v>
      </c>
      <c r="K1497" s="10">
        <f t="shared" si="490"/>
        <v>2000</v>
      </c>
      <c r="L1497" s="10">
        <f t="shared" si="491"/>
        <v>700</v>
      </c>
      <c r="M1497" s="11">
        <v>0.35</v>
      </c>
      <c r="O1497" s="15"/>
      <c r="P1497" s="16"/>
      <c r="Q1497" s="1"/>
      <c r="R1497" s="12"/>
    </row>
    <row r="1498" spans="2:18" x14ac:dyDescent="0.3">
      <c r="B1498" s="6" t="s">
        <v>16</v>
      </c>
      <c r="C1498" s="6">
        <v>1185732</v>
      </c>
      <c r="D1498" s="7">
        <v>44449</v>
      </c>
      <c r="E1498" s="6" t="s">
        <v>3</v>
      </c>
      <c r="F1498" s="6" t="s">
        <v>17</v>
      </c>
      <c r="G1498" s="6" t="s">
        <v>66</v>
      </c>
      <c r="H1498" s="6" t="s">
        <v>22</v>
      </c>
      <c r="I1498" s="8">
        <v>0.5</v>
      </c>
      <c r="J1498" s="9">
        <v>5000</v>
      </c>
      <c r="K1498" s="10">
        <f t="shared" si="490"/>
        <v>2500</v>
      </c>
      <c r="L1498" s="10">
        <f t="shared" si="491"/>
        <v>750</v>
      </c>
      <c r="M1498" s="11">
        <v>0.3</v>
      </c>
      <c r="O1498" s="15"/>
      <c r="P1498" s="16"/>
      <c r="Q1498" s="1"/>
      <c r="R1498" s="12"/>
    </row>
    <row r="1499" spans="2:18" x14ac:dyDescent="0.3">
      <c r="B1499" s="6" t="s">
        <v>16</v>
      </c>
      <c r="C1499" s="6">
        <v>1185732</v>
      </c>
      <c r="D1499" s="7">
        <v>44449</v>
      </c>
      <c r="E1499" s="6" t="s">
        <v>3</v>
      </c>
      <c r="F1499" s="6" t="s">
        <v>17</v>
      </c>
      <c r="G1499" s="6" t="s">
        <v>66</v>
      </c>
      <c r="H1499" s="6" t="s">
        <v>23</v>
      </c>
      <c r="I1499" s="8">
        <v>0.55000000000000004</v>
      </c>
      <c r="J1499" s="9">
        <v>6000</v>
      </c>
      <c r="K1499" s="10">
        <f t="shared" si="490"/>
        <v>3300.0000000000005</v>
      </c>
      <c r="L1499" s="10">
        <f t="shared" si="491"/>
        <v>825.00000000000011</v>
      </c>
      <c r="M1499" s="11">
        <v>0.25</v>
      </c>
      <c r="O1499" s="15"/>
      <c r="P1499" s="16"/>
      <c r="Q1499" s="1"/>
      <c r="R1499" s="12"/>
    </row>
    <row r="1500" spans="2:18" x14ac:dyDescent="0.3">
      <c r="B1500" s="6" t="s">
        <v>16</v>
      </c>
      <c r="C1500" s="6">
        <v>1185732</v>
      </c>
      <c r="D1500" s="7">
        <v>44481</v>
      </c>
      <c r="E1500" s="6" t="s">
        <v>3</v>
      </c>
      <c r="F1500" s="6" t="s">
        <v>17</v>
      </c>
      <c r="G1500" s="6" t="s">
        <v>66</v>
      </c>
      <c r="H1500" s="6" t="s">
        <v>18</v>
      </c>
      <c r="I1500" s="8">
        <v>0.55000000000000004</v>
      </c>
      <c r="J1500" s="9">
        <v>7750</v>
      </c>
      <c r="K1500" s="10">
        <f>I1500*J1500</f>
        <v>4262.5</v>
      </c>
      <c r="L1500" s="10">
        <f>K1500*M1500</f>
        <v>2131.25</v>
      </c>
      <c r="M1500" s="11">
        <v>0.5</v>
      </c>
      <c r="O1500" s="15"/>
      <c r="P1500" s="16"/>
      <c r="Q1500" s="1"/>
      <c r="R1500" s="12"/>
    </row>
    <row r="1501" spans="2:18" x14ac:dyDescent="0.3">
      <c r="B1501" s="6" t="s">
        <v>16</v>
      </c>
      <c r="C1501" s="6">
        <v>1185732</v>
      </c>
      <c r="D1501" s="7">
        <v>44481</v>
      </c>
      <c r="E1501" s="6" t="s">
        <v>3</v>
      </c>
      <c r="F1501" s="6" t="s">
        <v>17</v>
      </c>
      <c r="G1501" s="6" t="s">
        <v>66</v>
      </c>
      <c r="H1501" s="6" t="s">
        <v>19</v>
      </c>
      <c r="I1501" s="8">
        <v>0.45000000000000007</v>
      </c>
      <c r="J1501" s="9">
        <v>6000</v>
      </c>
      <c r="K1501" s="10">
        <f>I1501*J1501</f>
        <v>2700.0000000000005</v>
      </c>
      <c r="L1501" s="10">
        <f>K1501*M1501</f>
        <v>810.00000000000011</v>
      </c>
      <c r="M1501" s="11">
        <v>0.3</v>
      </c>
      <c r="O1501" s="15"/>
      <c r="P1501" s="16"/>
      <c r="Q1501" s="1"/>
      <c r="R1501" s="12"/>
    </row>
    <row r="1502" spans="2:18" x14ac:dyDescent="0.3">
      <c r="B1502" s="6" t="s">
        <v>16</v>
      </c>
      <c r="C1502" s="6">
        <v>1185732</v>
      </c>
      <c r="D1502" s="7">
        <v>44481</v>
      </c>
      <c r="E1502" s="6" t="s">
        <v>3</v>
      </c>
      <c r="F1502" s="6" t="s">
        <v>17</v>
      </c>
      <c r="G1502" s="6" t="s">
        <v>66</v>
      </c>
      <c r="H1502" s="6" t="s">
        <v>20</v>
      </c>
      <c r="I1502" s="8">
        <v>0.45000000000000007</v>
      </c>
      <c r="J1502" s="9">
        <v>5000</v>
      </c>
      <c r="K1502" s="10">
        <f t="shared" ref="K1502:K1505" si="492">I1502*J1502</f>
        <v>2250.0000000000005</v>
      </c>
      <c r="L1502" s="10">
        <f t="shared" ref="L1502:L1505" si="493">K1502*M1502</f>
        <v>787.50000000000011</v>
      </c>
      <c r="M1502" s="11">
        <v>0.35</v>
      </c>
      <c r="O1502" s="15"/>
      <c r="P1502" s="16"/>
      <c r="Q1502" s="1"/>
      <c r="R1502" s="12"/>
    </row>
    <row r="1503" spans="2:18" x14ac:dyDescent="0.3">
      <c r="B1503" s="6" t="s">
        <v>16</v>
      </c>
      <c r="C1503" s="6">
        <v>1185732</v>
      </c>
      <c r="D1503" s="7">
        <v>44481</v>
      </c>
      <c r="E1503" s="6" t="s">
        <v>3</v>
      </c>
      <c r="F1503" s="6" t="s">
        <v>17</v>
      </c>
      <c r="G1503" s="6" t="s">
        <v>66</v>
      </c>
      <c r="H1503" s="6" t="s">
        <v>21</v>
      </c>
      <c r="I1503" s="8">
        <v>0.45000000000000007</v>
      </c>
      <c r="J1503" s="9">
        <v>4750</v>
      </c>
      <c r="K1503" s="10">
        <f t="shared" si="492"/>
        <v>2137.5000000000005</v>
      </c>
      <c r="L1503" s="10">
        <f t="shared" si="493"/>
        <v>748.12500000000011</v>
      </c>
      <c r="M1503" s="11">
        <v>0.35</v>
      </c>
      <c r="O1503" s="15"/>
      <c r="P1503" s="16"/>
      <c r="Q1503" s="1"/>
      <c r="R1503" s="12"/>
    </row>
    <row r="1504" spans="2:18" x14ac:dyDescent="0.3">
      <c r="B1504" s="6" t="s">
        <v>16</v>
      </c>
      <c r="C1504" s="6">
        <v>1185732</v>
      </c>
      <c r="D1504" s="7">
        <v>44481</v>
      </c>
      <c r="E1504" s="6" t="s">
        <v>3</v>
      </c>
      <c r="F1504" s="6" t="s">
        <v>17</v>
      </c>
      <c r="G1504" s="6" t="s">
        <v>66</v>
      </c>
      <c r="H1504" s="6" t="s">
        <v>22</v>
      </c>
      <c r="I1504" s="8">
        <v>0.55000000000000004</v>
      </c>
      <c r="J1504" s="9">
        <v>4750</v>
      </c>
      <c r="K1504" s="10">
        <f t="shared" si="492"/>
        <v>2612.5</v>
      </c>
      <c r="L1504" s="10">
        <f t="shared" si="493"/>
        <v>783.75</v>
      </c>
      <c r="M1504" s="11">
        <v>0.3</v>
      </c>
      <c r="O1504" s="15"/>
      <c r="P1504" s="16"/>
      <c r="Q1504" s="1"/>
      <c r="R1504" s="12"/>
    </row>
    <row r="1505" spans="1:18" x14ac:dyDescent="0.3">
      <c r="B1505" s="6" t="s">
        <v>16</v>
      </c>
      <c r="C1505" s="6">
        <v>1185732</v>
      </c>
      <c r="D1505" s="7">
        <v>44481</v>
      </c>
      <c r="E1505" s="6" t="s">
        <v>3</v>
      </c>
      <c r="F1505" s="6" t="s">
        <v>17</v>
      </c>
      <c r="G1505" s="6" t="s">
        <v>66</v>
      </c>
      <c r="H1505" s="6" t="s">
        <v>23</v>
      </c>
      <c r="I1505" s="8">
        <v>0.6</v>
      </c>
      <c r="J1505" s="9">
        <v>6000</v>
      </c>
      <c r="K1505" s="10">
        <f t="shared" si="492"/>
        <v>3600</v>
      </c>
      <c r="L1505" s="10">
        <f t="shared" si="493"/>
        <v>900</v>
      </c>
      <c r="M1505" s="11">
        <v>0.25</v>
      </c>
      <c r="O1505" s="15"/>
      <c r="P1505" s="16"/>
      <c r="Q1505" s="1"/>
      <c r="R1505" s="12"/>
    </row>
    <row r="1506" spans="1:18" x14ac:dyDescent="0.3">
      <c r="B1506" s="6" t="s">
        <v>16</v>
      </c>
      <c r="C1506" s="6">
        <v>1185732</v>
      </c>
      <c r="D1506" s="7">
        <v>44511</v>
      </c>
      <c r="E1506" s="6" t="s">
        <v>3</v>
      </c>
      <c r="F1506" s="6" t="s">
        <v>17</v>
      </c>
      <c r="G1506" s="6" t="s">
        <v>66</v>
      </c>
      <c r="H1506" s="6" t="s">
        <v>18</v>
      </c>
      <c r="I1506" s="8">
        <v>0.55000000000000004</v>
      </c>
      <c r="J1506" s="9">
        <v>7500</v>
      </c>
      <c r="K1506" s="10">
        <f>I1506*J1506</f>
        <v>4125</v>
      </c>
      <c r="L1506" s="10">
        <f>K1506*M1506</f>
        <v>2062.5</v>
      </c>
      <c r="M1506" s="11">
        <v>0.5</v>
      </c>
      <c r="O1506" s="15"/>
      <c r="P1506" s="16"/>
      <c r="Q1506" s="1"/>
      <c r="R1506" s="12"/>
    </row>
    <row r="1507" spans="1:18" x14ac:dyDescent="0.3">
      <c r="B1507" s="6" t="s">
        <v>16</v>
      </c>
      <c r="C1507" s="6">
        <v>1185732</v>
      </c>
      <c r="D1507" s="7">
        <v>44511</v>
      </c>
      <c r="E1507" s="6" t="s">
        <v>3</v>
      </c>
      <c r="F1507" s="6" t="s">
        <v>17</v>
      </c>
      <c r="G1507" s="6" t="s">
        <v>66</v>
      </c>
      <c r="H1507" s="6" t="s">
        <v>19</v>
      </c>
      <c r="I1507" s="8">
        <v>0.45000000000000007</v>
      </c>
      <c r="J1507" s="9">
        <v>5750</v>
      </c>
      <c r="K1507" s="10">
        <f>I1507*J1507</f>
        <v>2587.5000000000005</v>
      </c>
      <c r="L1507" s="10">
        <f>K1507*M1507</f>
        <v>776.25000000000011</v>
      </c>
      <c r="M1507" s="11">
        <v>0.3</v>
      </c>
      <c r="O1507" s="15"/>
      <c r="P1507" s="16"/>
      <c r="Q1507" s="1"/>
      <c r="R1507" s="12"/>
    </row>
    <row r="1508" spans="1:18" x14ac:dyDescent="0.3">
      <c r="B1508" s="6" t="s">
        <v>16</v>
      </c>
      <c r="C1508" s="6">
        <v>1185732</v>
      </c>
      <c r="D1508" s="7">
        <v>44511</v>
      </c>
      <c r="E1508" s="6" t="s">
        <v>3</v>
      </c>
      <c r="F1508" s="6" t="s">
        <v>17</v>
      </c>
      <c r="G1508" s="6" t="s">
        <v>66</v>
      </c>
      <c r="H1508" s="6" t="s">
        <v>20</v>
      </c>
      <c r="I1508" s="8">
        <v>0.45000000000000007</v>
      </c>
      <c r="J1508" s="9">
        <v>5200</v>
      </c>
      <c r="K1508" s="10">
        <f t="shared" ref="K1508:K1511" si="494">I1508*J1508</f>
        <v>2340.0000000000005</v>
      </c>
      <c r="L1508" s="10">
        <f t="shared" ref="L1508:L1511" si="495">K1508*M1508</f>
        <v>819.00000000000011</v>
      </c>
      <c r="M1508" s="11">
        <v>0.35</v>
      </c>
      <c r="O1508" s="15"/>
      <c r="P1508" s="16"/>
      <c r="Q1508" s="1"/>
      <c r="R1508" s="12"/>
    </row>
    <row r="1509" spans="1:18" x14ac:dyDescent="0.3">
      <c r="B1509" s="6" t="s">
        <v>16</v>
      </c>
      <c r="C1509" s="6">
        <v>1185732</v>
      </c>
      <c r="D1509" s="7">
        <v>44511</v>
      </c>
      <c r="E1509" s="6" t="s">
        <v>3</v>
      </c>
      <c r="F1509" s="6" t="s">
        <v>17</v>
      </c>
      <c r="G1509" s="6" t="s">
        <v>66</v>
      </c>
      <c r="H1509" s="6" t="s">
        <v>21</v>
      </c>
      <c r="I1509" s="8">
        <v>0.45000000000000007</v>
      </c>
      <c r="J1509" s="9">
        <v>5000</v>
      </c>
      <c r="K1509" s="10">
        <f t="shared" si="494"/>
        <v>2250.0000000000005</v>
      </c>
      <c r="L1509" s="10">
        <f t="shared" si="495"/>
        <v>787.50000000000011</v>
      </c>
      <c r="M1509" s="11">
        <v>0.35</v>
      </c>
      <c r="O1509" s="15"/>
      <c r="P1509" s="16"/>
      <c r="Q1509" s="1"/>
      <c r="R1509" s="12"/>
    </row>
    <row r="1510" spans="1:18" x14ac:dyDescent="0.3">
      <c r="B1510" s="6" t="s">
        <v>16</v>
      </c>
      <c r="C1510" s="6">
        <v>1185732</v>
      </c>
      <c r="D1510" s="7">
        <v>44511</v>
      </c>
      <c r="E1510" s="6" t="s">
        <v>3</v>
      </c>
      <c r="F1510" s="6" t="s">
        <v>17</v>
      </c>
      <c r="G1510" s="6" t="s">
        <v>66</v>
      </c>
      <c r="H1510" s="6" t="s">
        <v>22</v>
      </c>
      <c r="I1510" s="8">
        <v>0.55000000000000004</v>
      </c>
      <c r="J1510" s="9">
        <v>4750</v>
      </c>
      <c r="K1510" s="10">
        <f t="shared" si="494"/>
        <v>2612.5</v>
      </c>
      <c r="L1510" s="10">
        <f t="shared" si="495"/>
        <v>783.75</v>
      </c>
      <c r="M1510" s="11">
        <v>0.3</v>
      </c>
      <c r="O1510" s="15"/>
      <c r="P1510" s="16"/>
      <c r="Q1510" s="1"/>
      <c r="R1510" s="12"/>
    </row>
    <row r="1511" spans="1:18" x14ac:dyDescent="0.3">
      <c r="B1511" s="6" t="s">
        <v>16</v>
      </c>
      <c r="C1511" s="6">
        <v>1185732</v>
      </c>
      <c r="D1511" s="7">
        <v>44511</v>
      </c>
      <c r="E1511" s="6" t="s">
        <v>3</v>
      </c>
      <c r="F1511" s="6" t="s">
        <v>17</v>
      </c>
      <c r="G1511" s="6" t="s">
        <v>66</v>
      </c>
      <c r="H1511" s="6" t="s">
        <v>23</v>
      </c>
      <c r="I1511" s="8">
        <v>0.6</v>
      </c>
      <c r="J1511" s="9">
        <v>5750</v>
      </c>
      <c r="K1511" s="10">
        <f t="shared" si="494"/>
        <v>3450</v>
      </c>
      <c r="L1511" s="10">
        <f t="shared" si="495"/>
        <v>862.5</v>
      </c>
      <c r="M1511" s="11">
        <v>0.25</v>
      </c>
      <c r="O1511" s="15"/>
      <c r="P1511" s="16"/>
      <c r="Q1511" s="1"/>
      <c r="R1511" s="12"/>
    </row>
    <row r="1512" spans="1:18" x14ac:dyDescent="0.3">
      <c r="B1512" s="6" t="s">
        <v>16</v>
      </c>
      <c r="C1512" s="6">
        <v>1185732</v>
      </c>
      <c r="D1512" s="7">
        <v>44540</v>
      </c>
      <c r="E1512" s="6" t="s">
        <v>3</v>
      </c>
      <c r="F1512" s="6" t="s">
        <v>17</v>
      </c>
      <c r="G1512" s="6" t="s">
        <v>66</v>
      </c>
      <c r="H1512" s="6" t="s">
        <v>18</v>
      </c>
      <c r="I1512" s="8">
        <v>0.55000000000000004</v>
      </c>
      <c r="J1512" s="9">
        <v>8000</v>
      </c>
      <c r="K1512" s="10">
        <f>I1512*J1512</f>
        <v>4400</v>
      </c>
      <c r="L1512" s="10">
        <f>K1512*M1512</f>
        <v>2200</v>
      </c>
      <c r="M1512" s="11">
        <v>0.5</v>
      </c>
      <c r="O1512" s="15"/>
      <c r="P1512" s="16"/>
      <c r="Q1512" s="1"/>
      <c r="R1512" s="12"/>
    </row>
    <row r="1513" spans="1:18" x14ac:dyDescent="0.3">
      <c r="B1513" s="6" t="s">
        <v>16</v>
      </c>
      <c r="C1513" s="6">
        <v>1185732</v>
      </c>
      <c r="D1513" s="7">
        <v>44540</v>
      </c>
      <c r="E1513" s="6" t="s">
        <v>3</v>
      </c>
      <c r="F1513" s="6" t="s">
        <v>17</v>
      </c>
      <c r="G1513" s="6" t="s">
        <v>66</v>
      </c>
      <c r="H1513" s="6" t="s">
        <v>19</v>
      </c>
      <c r="I1513" s="8">
        <v>0.45000000000000007</v>
      </c>
      <c r="J1513" s="9">
        <v>6000</v>
      </c>
      <c r="K1513" s="10">
        <f>I1513*J1513</f>
        <v>2700.0000000000005</v>
      </c>
      <c r="L1513" s="10">
        <f>K1513*M1513</f>
        <v>810.00000000000011</v>
      </c>
      <c r="M1513" s="11">
        <v>0.3</v>
      </c>
      <c r="O1513" s="15"/>
      <c r="P1513" s="16"/>
      <c r="Q1513" s="1"/>
      <c r="R1513" s="12"/>
    </row>
    <row r="1514" spans="1:18" x14ac:dyDescent="0.3">
      <c r="B1514" s="6" t="s">
        <v>16</v>
      </c>
      <c r="C1514" s="6">
        <v>1185732</v>
      </c>
      <c r="D1514" s="7">
        <v>44540</v>
      </c>
      <c r="E1514" s="6" t="s">
        <v>3</v>
      </c>
      <c r="F1514" s="6" t="s">
        <v>17</v>
      </c>
      <c r="G1514" s="6" t="s">
        <v>66</v>
      </c>
      <c r="H1514" s="6" t="s">
        <v>20</v>
      </c>
      <c r="I1514" s="8">
        <v>0.45000000000000007</v>
      </c>
      <c r="J1514" s="9">
        <v>5500</v>
      </c>
      <c r="K1514" s="10">
        <f t="shared" ref="K1514:K1517" si="496">I1514*J1514</f>
        <v>2475.0000000000005</v>
      </c>
      <c r="L1514" s="10">
        <f t="shared" ref="L1514:L1517" si="497">K1514*M1514</f>
        <v>866.25000000000011</v>
      </c>
      <c r="M1514" s="11">
        <v>0.35</v>
      </c>
      <c r="O1514" s="15"/>
      <c r="P1514" s="16"/>
      <c r="Q1514" s="1"/>
      <c r="R1514" s="12"/>
    </row>
    <row r="1515" spans="1:18" x14ac:dyDescent="0.3">
      <c r="B1515" s="6" t="s">
        <v>16</v>
      </c>
      <c r="C1515" s="6">
        <v>1185732</v>
      </c>
      <c r="D1515" s="7">
        <v>44540</v>
      </c>
      <c r="E1515" s="6" t="s">
        <v>3</v>
      </c>
      <c r="F1515" s="6" t="s">
        <v>17</v>
      </c>
      <c r="G1515" s="6" t="s">
        <v>66</v>
      </c>
      <c r="H1515" s="6" t="s">
        <v>21</v>
      </c>
      <c r="I1515" s="8">
        <v>0.45000000000000007</v>
      </c>
      <c r="J1515" s="9">
        <v>5000</v>
      </c>
      <c r="K1515" s="10">
        <f t="shared" si="496"/>
        <v>2250.0000000000005</v>
      </c>
      <c r="L1515" s="10">
        <f t="shared" si="497"/>
        <v>787.50000000000011</v>
      </c>
      <c r="M1515" s="11">
        <v>0.35</v>
      </c>
      <c r="O1515" s="15"/>
      <c r="P1515" s="16"/>
      <c r="Q1515" s="1"/>
      <c r="R1515" s="12"/>
    </row>
    <row r="1516" spans="1:18" x14ac:dyDescent="0.3">
      <c r="B1516" s="6" t="s">
        <v>16</v>
      </c>
      <c r="C1516" s="6">
        <v>1185732</v>
      </c>
      <c r="D1516" s="7">
        <v>44540</v>
      </c>
      <c r="E1516" s="6" t="s">
        <v>3</v>
      </c>
      <c r="F1516" s="6" t="s">
        <v>17</v>
      </c>
      <c r="G1516" s="6" t="s">
        <v>66</v>
      </c>
      <c r="H1516" s="6" t="s">
        <v>22</v>
      </c>
      <c r="I1516" s="8">
        <v>0.55000000000000004</v>
      </c>
      <c r="J1516" s="9">
        <v>5000</v>
      </c>
      <c r="K1516" s="10">
        <f t="shared" si="496"/>
        <v>2750</v>
      </c>
      <c r="L1516" s="10">
        <f t="shared" si="497"/>
        <v>825</v>
      </c>
      <c r="M1516" s="11">
        <v>0.3</v>
      </c>
      <c r="O1516" s="15"/>
      <c r="P1516" s="16"/>
      <c r="Q1516" s="1"/>
      <c r="R1516" s="12"/>
    </row>
    <row r="1517" spans="1:18" x14ac:dyDescent="0.3">
      <c r="B1517" s="6" t="s">
        <v>16</v>
      </c>
      <c r="C1517" s="6">
        <v>1185732</v>
      </c>
      <c r="D1517" s="7">
        <v>44540</v>
      </c>
      <c r="E1517" s="6" t="s">
        <v>3</v>
      </c>
      <c r="F1517" s="6" t="s">
        <v>17</v>
      </c>
      <c r="G1517" s="6" t="s">
        <v>66</v>
      </c>
      <c r="H1517" s="6" t="s">
        <v>23</v>
      </c>
      <c r="I1517" s="8">
        <v>0.6</v>
      </c>
      <c r="J1517" s="9">
        <v>6000</v>
      </c>
      <c r="K1517" s="10">
        <f t="shared" si="496"/>
        <v>3600</v>
      </c>
      <c r="L1517" s="10">
        <f t="shared" si="497"/>
        <v>900</v>
      </c>
      <c r="M1517" s="11">
        <v>0.25</v>
      </c>
      <c r="O1517" s="15"/>
      <c r="P1517" s="16"/>
      <c r="Q1517" s="1"/>
      <c r="R1517" s="12"/>
    </row>
    <row r="1518" spans="1:18" x14ac:dyDescent="0.3">
      <c r="A1518" t="s">
        <v>39</v>
      </c>
      <c r="B1518" s="6" t="s">
        <v>28</v>
      </c>
      <c r="C1518" s="6">
        <v>1128299</v>
      </c>
      <c r="D1518" s="7">
        <v>44220</v>
      </c>
      <c r="E1518" s="6" t="s">
        <v>29</v>
      </c>
      <c r="F1518" s="6" t="s">
        <v>67</v>
      </c>
      <c r="G1518" s="6" t="s">
        <v>68</v>
      </c>
      <c r="H1518" s="6" t="s">
        <v>18</v>
      </c>
      <c r="I1518" s="8">
        <v>0.30000000000000004</v>
      </c>
      <c r="J1518" s="9">
        <v>3500</v>
      </c>
      <c r="K1518" s="10">
        <f>I1518*J1518</f>
        <v>1050.0000000000002</v>
      </c>
      <c r="L1518" s="10">
        <f>K1518*M1518</f>
        <v>367.50000000000006</v>
      </c>
      <c r="M1518" s="11">
        <v>0.35</v>
      </c>
      <c r="O1518" s="15"/>
      <c r="P1518" s="16"/>
      <c r="Q1518" s="1"/>
      <c r="R1518" s="12"/>
    </row>
    <row r="1519" spans="1:18" x14ac:dyDescent="0.3">
      <c r="B1519" s="6" t="s">
        <v>28</v>
      </c>
      <c r="C1519" s="6">
        <v>1128299</v>
      </c>
      <c r="D1519" s="7">
        <v>44220</v>
      </c>
      <c r="E1519" s="6" t="s">
        <v>29</v>
      </c>
      <c r="F1519" s="6" t="s">
        <v>67</v>
      </c>
      <c r="G1519" s="6" t="s">
        <v>68</v>
      </c>
      <c r="H1519" s="6" t="s">
        <v>19</v>
      </c>
      <c r="I1519" s="8">
        <v>0.4</v>
      </c>
      <c r="J1519" s="9">
        <v>3500</v>
      </c>
      <c r="K1519" s="10">
        <f>I1519*J1519</f>
        <v>1400</v>
      </c>
      <c r="L1519" s="10">
        <f>K1519*M1519</f>
        <v>489.99999999999994</v>
      </c>
      <c r="M1519" s="11">
        <v>0.35</v>
      </c>
      <c r="O1519" s="15"/>
      <c r="P1519" s="16"/>
      <c r="Q1519" s="1"/>
      <c r="R1519" s="12"/>
    </row>
    <row r="1520" spans="1:18" x14ac:dyDescent="0.3">
      <c r="B1520" s="6" t="s">
        <v>28</v>
      </c>
      <c r="C1520" s="6">
        <v>1128299</v>
      </c>
      <c r="D1520" s="7">
        <v>44220</v>
      </c>
      <c r="E1520" s="6" t="s">
        <v>29</v>
      </c>
      <c r="F1520" s="6" t="s">
        <v>67</v>
      </c>
      <c r="G1520" s="6" t="s">
        <v>68</v>
      </c>
      <c r="H1520" s="6" t="s">
        <v>20</v>
      </c>
      <c r="I1520" s="8">
        <v>0.4</v>
      </c>
      <c r="J1520" s="9">
        <v>3500</v>
      </c>
      <c r="K1520" s="10">
        <f t="shared" ref="K1520:K1523" si="498">I1520*J1520</f>
        <v>1400</v>
      </c>
      <c r="L1520" s="10">
        <f t="shared" ref="L1520:L1523" si="499">K1520*M1520</f>
        <v>489.99999999999994</v>
      </c>
      <c r="M1520" s="11">
        <v>0.35</v>
      </c>
      <c r="O1520" s="15"/>
      <c r="P1520" s="16"/>
      <c r="Q1520" s="1"/>
      <c r="R1520" s="12"/>
    </row>
    <row r="1521" spans="2:18" x14ac:dyDescent="0.3">
      <c r="B1521" s="6" t="s">
        <v>28</v>
      </c>
      <c r="C1521" s="6">
        <v>1128299</v>
      </c>
      <c r="D1521" s="7">
        <v>44220</v>
      </c>
      <c r="E1521" s="6" t="s">
        <v>29</v>
      </c>
      <c r="F1521" s="6" t="s">
        <v>67</v>
      </c>
      <c r="G1521" s="6" t="s">
        <v>68</v>
      </c>
      <c r="H1521" s="6" t="s">
        <v>21</v>
      </c>
      <c r="I1521" s="8">
        <v>0.4</v>
      </c>
      <c r="J1521" s="9">
        <v>2000</v>
      </c>
      <c r="K1521" s="10">
        <f t="shared" si="498"/>
        <v>800</v>
      </c>
      <c r="L1521" s="10">
        <f t="shared" si="499"/>
        <v>280</v>
      </c>
      <c r="M1521" s="11">
        <v>0.35</v>
      </c>
      <c r="O1521" s="15"/>
      <c r="P1521" s="16"/>
      <c r="Q1521" s="1"/>
      <c r="R1521" s="12"/>
    </row>
    <row r="1522" spans="2:18" x14ac:dyDescent="0.3">
      <c r="B1522" s="6" t="s">
        <v>28</v>
      </c>
      <c r="C1522" s="6">
        <v>1128299</v>
      </c>
      <c r="D1522" s="7">
        <v>44220</v>
      </c>
      <c r="E1522" s="6" t="s">
        <v>29</v>
      </c>
      <c r="F1522" s="6" t="s">
        <v>67</v>
      </c>
      <c r="G1522" s="6" t="s">
        <v>68</v>
      </c>
      <c r="H1522" s="6" t="s">
        <v>22</v>
      </c>
      <c r="I1522" s="8">
        <v>0.45000000000000007</v>
      </c>
      <c r="J1522" s="9">
        <v>1500</v>
      </c>
      <c r="K1522" s="10">
        <f t="shared" si="498"/>
        <v>675.00000000000011</v>
      </c>
      <c r="L1522" s="10">
        <f t="shared" si="499"/>
        <v>270.00000000000006</v>
      </c>
      <c r="M1522" s="11">
        <v>0.4</v>
      </c>
      <c r="O1522" s="15"/>
      <c r="P1522" s="16"/>
      <c r="Q1522" s="1"/>
      <c r="R1522" s="12"/>
    </row>
    <row r="1523" spans="2:18" x14ac:dyDescent="0.3">
      <c r="B1523" s="6" t="s">
        <v>28</v>
      </c>
      <c r="C1523" s="6">
        <v>1128299</v>
      </c>
      <c r="D1523" s="7">
        <v>44220</v>
      </c>
      <c r="E1523" s="6" t="s">
        <v>29</v>
      </c>
      <c r="F1523" s="6" t="s">
        <v>67</v>
      </c>
      <c r="G1523" s="6" t="s">
        <v>68</v>
      </c>
      <c r="H1523" s="6" t="s">
        <v>23</v>
      </c>
      <c r="I1523" s="8">
        <v>0.4</v>
      </c>
      <c r="J1523" s="9">
        <v>4000</v>
      </c>
      <c r="K1523" s="10">
        <f t="shared" si="498"/>
        <v>1600</v>
      </c>
      <c r="L1523" s="10">
        <f t="shared" si="499"/>
        <v>480</v>
      </c>
      <c r="M1523" s="11">
        <v>0.3</v>
      </c>
      <c r="O1523" s="15"/>
      <c r="P1523" s="16"/>
      <c r="Q1523" s="1"/>
      <c r="R1523" s="12"/>
    </row>
    <row r="1524" spans="2:18" x14ac:dyDescent="0.3">
      <c r="B1524" s="6" t="s">
        <v>28</v>
      </c>
      <c r="C1524" s="6">
        <v>1128299</v>
      </c>
      <c r="D1524" s="7">
        <v>44251</v>
      </c>
      <c r="E1524" s="6" t="s">
        <v>29</v>
      </c>
      <c r="F1524" s="6" t="s">
        <v>67</v>
      </c>
      <c r="G1524" s="6" t="s">
        <v>68</v>
      </c>
      <c r="H1524" s="6" t="s">
        <v>18</v>
      </c>
      <c r="I1524" s="8">
        <v>0.30000000000000004</v>
      </c>
      <c r="J1524" s="9">
        <v>4500</v>
      </c>
      <c r="K1524" s="10">
        <f>I1524*J1524</f>
        <v>1350.0000000000002</v>
      </c>
      <c r="L1524" s="10">
        <f>K1524*M1524</f>
        <v>472.50000000000006</v>
      </c>
      <c r="M1524" s="11">
        <v>0.35</v>
      </c>
      <c r="O1524" s="15"/>
      <c r="P1524" s="16"/>
      <c r="Q1524" s="1"/>
      <c r="R1524" s="12"/>
    </row>
    <row r="1525" spans="2:18" x14ac:dyDescent="0.3">
      <c r="B1525" s="6" t="s">
        <v>28</v>
      </c>
      <c r="C1525" s="6">
        <v>1128299</v>
      </c>
      <c r="D1525" s="7">
        <v>44251</v>
      </c>
      <c r="E1525" s="6" t="s">
        <v>29</v>
      </c>
      <c r="F1525" s="6" t="s">
        <v>67</v>
      </c>
      <c r="G1525" s="6" t="s">
        <v>68</v>
      </c>
      <c r="H1525" s="6" t="s">
        <v>19</v>
      </c>
      <c r="I1525" s="8">
        <v>0.4</v>
      </c>
      <c r="J1525" s="9">
        <v>3500</v>
      </c>
      <c r="K1525" s="10">
        <f>I1525*J1525</f>
        <v>1400</v>
      </c>
      <c r="L1525" s="10">
        <f>K1525*M1525</f>
        <v>489.99999999999994</v>
      </c>
      <c r="M1525" s="11">
        <v>0.35</v>
      </c>
      <c r="O1525" s="15"/>
      <c r="P1525" s="16"/>
      <c r="Q1525" s="1"/>
      <c r="R1525" s="12"/>
    </row>
    <row r="1526" spans="2:18" x14ac:dyDescent="0.3">
      <c r="B1526" s="6" t="s">
        <v>28</v>
      </c>
      <c r="C1526" s="6">
        <v>1128299</v>
      </c>
      <c r="D1526" s="7">
        <v>44251</v>
      </c>
      <c r="E1526" s="6" t="s">
        <v>29</v>
      </c>
      <c r="F1526" s="6" t="s">
        <v>67</v>
      </c>
      <c r="G1526" s="6" t="s">
        <v>68</v>
      </c>
      <c r="H1526" s="6" t="s">
        <v>20</v>
      </c>
      <c r="I1526" s="8">
        <v>0.4</v>
      </c>
      <c r="J1526" s="9">
        <v>3500</v>
      </c>
      <c r="K1526" s="10">
        <f t="shared" ref="K1526:K1529" si="500">I1526*J1526</f>
        <v>1400</v>
      </c>
      <c r="L1526" s="10">
        <f t="shared" ref="L1526:L1529" si="501">K1526*M1526</f>
        <v>489.99999999999994</v>
      </c>
      <c r="M1526" s="11">
        <v>0.35</v>
      </c>
      <c r="O1526" s="15"/>
      <c r="P1526" s="16"/>
      <c r="Q1526" s="1"/>
      <c r="R1526" s="12"/>
    </row>
    <row r="1527" spans="2:18" x14ac:dyDescent="0.3">
      <c r="B1527" s="6" t="s">
        <v>28</v>
      </c>
      <c r="C1527" s="6">
        <v>1128299</v>
      </c>
      <c r="D1527" s="7">
        <v>44251</v>
      </c>
      <c r="E1527" s="6" t="s">
        <v>29</v>
      </c>
      <c r="F1527" s="6" t="s">
        <v>67</v>
      </c>
      <c r="G1527" s="6" t="s">
        <v>68</v>
      </c>
      <c r="H1527" s="6" t="s">
        <v>21</v>
      </c>
      <c r="I1527" s="8">
        <v>0.4</v>
      </c>
      <c r="J1527" s="9">
        <v>2000</v>
      </c>
      <c r="K1527" s="10">
        <f t="shared" si="500"/>
        <v>800</v>
      </c>
      <c r="L1527" s="10">
        <f t="shared" si="501"/>
        <v>280</v>
      </c>
      <c r="M1527" s="11">
        <v>0.35</v>
      </c>
      <c r="O1527" s="15"/>
      <c r="P1527" s="16"/>
      <c r="Q1527" s="1"/>
      <c r="R1527" s="12"/>
    </row>
    <row r="1528" spans="2:18" x14ac:dyDescent="0.3">
      <c r="B1528" s="6" t="s">
        <v>28</v>
      </c>
      <c r="C1528" s="6">
        <v>1128299</v>
      </c>
      <c r="D1528" s="7">
        <v>44251</v>
      </c>
      <c r="E1528" s="6" t="s">
        <v>29</v>
      </c>
      <c r="F1528" s="6" t="s">
        <v>67</v>
      </c>
      <c r="G1528" s="6" t="s">
        <v>68</v>
      </c>
      <c r="H1528" s="6" t="s">
        <v>22</v>
      </c>
      <c r="I1528" s="8">
        <v>0.45000000000000007</v>
      </c>
      <c r="J1528" s="9">
        <v>1250</v>
      </c>
      <c r="K1528" s="10">
        <f t="shared" si="500"/>
        <v>562.50000000000011</v>
      </c>
      <c r="L1528" s="10">
        <f t="shared" si="501"/>
        <v>225.00000000000006</v>
      </c>
      <c r="M1528" s="11">
        <v>0.4</v>
      </c>
      <c r="O1528" s="15"/>
      <c r="P1528" s="16"/>
      <c r="Q1528" s="1"/>
      <c r="R1528" s="12"/>
    </row>
    <row r="1529" spans="2:18" x14ac:dyDescent="0.3">
      <c r="B1529" s="6" t="s">
        <v>28</v>
      </c>
      <c r="C1529" s="6">
        <v>1128299</v>
      </c>
      <c r="D1529" s="7">
        <v>44251</v>
      </c>
      <c r="E1529" s="6" t="s">
        <v>29</v>
      </c>
      <c r="F1529" s="6" t="s">
        <v>67</v>
      </c>
      <c r="G1529" s="6" t="s">
        <v>68</v>
      </c>
      <c r="H1529" s="6" t="s">
        <v>23</v>
      </c>
      <c r="I1529" s="8">
        <v>0.4</v>
      </c>
      <c r="J1529" s="9">
        <v>3250</v>
      </c>
      <c r="K1529" s="10">
        <f t="shared" si="500"/>
        <v>1300</v>
      </c>
      <c r="L1529" s="10">
        <f t="shared" si="501"/>
        <v>390</v>
      </c>
      <c r="M1529" s="11">
        <v>0.3</v>
      </c>
      <c r="O1529" s="15"/>
      <c r="P1529" s="16"/>
      <c r="Q1529" s="1"/>
      <c r="R1529" s="12"/>
    </row>
    <row r="1530" spans="2:18" x14ac:dyDescent="0.3">
      <c r="B1530" s="6" t="s">
        <v>28</v>
      </c>
      <c r="C1530" s="6">
        <v>1128299</v>
      </c>
      <c r="D1530" s="7">
        <v>44278</v>
      </c>
      <c r="E1530" s="6" t="s">
        <v>29</v>
      </c>
      <c r="F1530" s="6" t="s">
        <v>67</v>
      </c>
      <c r="G1530" s="6" t="s">
        <v>68</v>
      </c>
      <c r="H1530" s="6" t="s">
        <v>18</v>
      </c>
      <c r="I1530" s="8">
        <v>0.4</v>
      </c>
      <c r="J1530" s="9">
        <v>4750</v>
      </c>
      <c r="K1530" s="10">
        <f>I1530*J1530</f>
        <v>1900</v>
      </c>
      <c r="L1530" s="10">
        <f>K1530*M1530</f>
        <v>665</v>
      </c>
      <c r="M1530" s="11">
        <v>0.35</v>
      </c>
      <c r="O1530" s="15"/>
      <c r="P1530" s="16"/>
      <c r="Q1530" s="1"/>
      <c r="R1530" s="12"/>
    </row>
    <row r="1531" spans="2:18" x14ac:dyDescent="0.3">
      <c r="B1531" s="6" t="s">
        <v>28</v>
      </c>
      <c r="C1531" s="6">
        <v>1128299</v>
      </c>
      <c r="D1531" s="7">
        <v>44278</v>
      </c>
      <c r="E1531" s="6" t="s">
        <v>29</v>
      </c>
      <c r="F1531" s="6" t="s">
        <v>67</v>
      </c>
      <c r="G1531" s="6" t="s">
        <v>68</v>
      </c>
      <c r="H1531" s="6" t="s">
        <v>19</v>
      </c>
      <c r="I1531" s="8">
        <v>0.5</v>
      </c>
      <c r="J1531" s="9">
        <v>3250</v>
      </c>
      <c r="K1531" s="10">
        <f>I1531*J1531</f>
        <v>1625</v>
      </c>
      <c r="L1531" s="10">
        <f>K1531*M1531</f>
        <v>568.75</v>
      </c>
      <c r="M1531" s="11">
        <v>0.35</v>
      </c>
      <c r="O1531" s="15"/>
      <c r="P1531" s="16"/>
      <c r="Q1531" s="1"/>
      <c r="R1531" s="12"/>
    </row>
    <row r="1532" spans="2:18" x14ac:dyDescent="0.3">
      <c r="B1532" s="6" t="s">
        <v>28</v>
      </c>
      <c r="C1532" s="6">
        <v>1128299</v>
      </c>
      <c r="D1532" s="7">
        <v>44278</v>
      </c>
      <c r="E1532" s="6" t="s">
        <v>29</v>
      </c>
      <c r="F1532" s="6" t="s">
        <v>67</v>
      </c>
      <c r="G1532" s="6" t="s">
        <v>68</v>
      </c>
      <c r="H1532" s="6" t="s">
        <v>20</v>
      </c>
      <c r="I1532" s="8">
        <v>0.54999999999999993</v>
      </c>
      <c r="J1532" s="9">
        <v>3500</v>
      </c>
      <c r="K1532" s="10">
        <f t="shared" ref="K1532:K1535" si="502">I1532*J1532</f>
        <v>1924.9999999999998</v>
      </c>
      <c r="L1532" s="10">
        <f t="shared" ref="L1532:L1535" si="503">K1532*M1532</f>
        <v>673.74999999999989</v>
      </c>
      <c r="M1532" s="11">
        <v>0.35</v>
      </c>
      <c r="O1532" s="15"/>
      <c r="P1532" s="16"/>
      <c r="Q1532" s="1"/>
      <c r="R1532" s="12"/>
    </row>
    <row r="1533" spans="2:18" x14ac:dyDescent="0.3">
      <c r="B1533" s="6" t="s">
        <v>28</v>
      </c>
      <c r="C1533" s="6">
        <v>1128299</v>
      </c>
      <c r="D1533" s="7">
        <v>44278</v>
      </c>
      <c r="E1533" s="6" t="s">
        <v>29</v>
      </c>
      <c r="F1533" s="6" t="s">
        <v>67</v>
      </c>
      <c r="G1533" s="6" t="s">
        <v>68</v>
      </c>
      <c r="H1533" s="6" t="s">
        <v>21</v>
      </c>
      <c r="I1533" s="8">
        <v>0.5</v>
      </c>
      <c r="J1533" s="9">
        <v>2500</v>
      </c>
      <c r="K1533" s="10">
        <f t="shared" si="502"/>
        <v>1250</v>
      </c>
      <c r="L1533" s="10">
        <f t="shared" si="503"/>
        <v>437.5</v>
      </c>
      <c r="M1533" s="11">
        <v>0.35</v>
      </c>
      <c r="O1533" s="15"/>
      <c r="P1533" s="16"/>
      <c r="Q1533" s="1"/>
      <c r="R1533" s="12"/>
    </row>
    <row r="1534" spans="2:18" x14ac:dyDescent="0.3">
      <c r="B1534" s="6" t="s">
        <v>28</v>
      </c>
      <c r="C1534" s="6">
        <v>1128299</v>
      </c>
      <c r="D1534" s="7">
        <v>44278</v>
      </c>
      <c r="E1534" s="6" t="s">
        <v>29</v>
      </c>
      <c r="F1534" s="6" t="s">
        <v>67</v>
      </c>
      <c r="G1534" s="6" t="s">
        <v>68</v>
      </c>
      <c r="H1534" s="6" t="s">
        <v>22</v>
      </c>
      <c r="I1534" s="8">
        <v>0.55000000000000004</v>
      </c>
      <c r="J1534" s="9">
        <v>1000</v>
      </c>
      <c r="K1534" s="10">
        <f t="shared" si="502"/>
        <v>550</v>
      </c>
      <c r="L1534" s="10">
        <f t="shared" si="503"/>
        <v>220</v>
      </c>
      <c r="M1534" s="11">
        <v>0.4</v>
      </c>
      <c r="O1534" s="15"/>
      <c r="P1534" s="16"/>
      <c r="Q1534" s="1"/>
      <c r="R1534" s="12"/>
    </row>
    <row r="1535" spans="2:18" x14ac:dyDescent="0.3">
      <c r="B1535" s="6" t="s">
        <v>28</v>
      </c>
      <c r="C1535" s="6">
        <v>1128299</v>
      </c>
      <c r="D1535" s="7">
        <v>44278</v>
      </c>
      <c r="E1535" s="6" t="s">
        <v>29</v>
      </c>
      <c r="F1535" s="6" t="s">
        <v>67</v>
      </c>
      <c r="G1535" s="6" t="s">
        <v>68</v>
      </c>
      <c r="H1535" s="6" t="s">
        <v>23</v>
      </c>
      <c r="I1535" s="8">
        <v>0.5</v>
      </c>
      <c r="J1535" s="9">
        <v>3000</v>
      </c>
      <c r="K1535" s="10">
        <f t="shared" si="502"/>
        <v>1500</v>
      </c>
      <c r="L1535" s="10">
        <f t="shared" si="503"/>
        <v>450</v>
      </c>
      <c r="M1535" s="11">
        <v>0.3</v>
      </c>
      <c r="O1535" s="15"/>
      <c r="P1535" s="16"/>
      <c r="Q1535" s="1"/>
      <c r="R1535" s="12"/>
    </row>
    <row r="1536" spans="2:18" x14ac:dyDescent="0.3">
      <c r="B1536" s="6" t="s">
        <v>28</v>
      </c>
      <c r="C1536" s="6">
        <v>1128299</v>
      </c>
      <c r="D1536" s="7">
        <v>44310</v>
      </c>
      <c r="E1536" s="6" t="s">
        <v>29</v>
      </c>
      <c r="F1536" s="6" t="s">
        <v>67</v>
      </c>
      <c r="G1536" s="6" t="s">
        <v>68</v>
      </c>
      <c r="H1536" s="6" t="s">
        <v>18</v>
      </c>
      <c r="I1536" s="8">
        <v>0.55000000000000004</v>
      </c>
      <c r="J1536" s="9">
        <v>4750</v>
      </c>
      <c r="K1536" s="10">
        <f>I1536*J1536</f>
        <v>2612.5</v>
      </c>
      <c r="L1536" s="10">
        <f>K1536*M1536</f>
        <v>914.37499999999989</v>
      </c>
      <c r="M1536" s="11">
        <v>0.35</v>
      </c>
      <c r="O1536" s="15"/>
      <c r="P1536" s="16"/>
      <c r="Q1536" s="1"/>
      <c r="R1536" s="12"/>
    </row>
    <row r="1537" spans="2:18" x14ac:dyDescent="0.3">
      <c r="B1537" s="6" t="s">
        <v>28</v>
      </c>
      <c r="C1537" s="6">
        <v>1128299</v>
      </c>
      <c r="D1537" s="7">
        <v>44310</v>
      </c>
      <c r="E1537" s="6" t="s">
        <v>29</v>
      </c>
      <c r="F1537" s="6" t="s">
        <v>67</v>
      </c>
      <c r="G1537" s="6" t="s">
        <v>68</v>
      </c>
      <c r="H1537" s="6" t="s">
        <v>19</v>
      </c>
      <c r="I1537" s="8">
        <v>0.60000000000000009</v>
      </c>
      <c r="J1537" s="9">
        <v>2750</v>
      </c>
      <c r="K1537" s="10">
        <f>I1537*J1537</f>
        <v>1650.0000000000002</v>
      </c>
      <c r="L1537" s="10">
        <f>K1537*M1537</f>
        <v>577.5</v>
      </c>
      <c r="M1537" s="11">
        <v>0.35</v>
      </c>
      <c r="O1537" s="15"/>
      <c r="P1537" s="16"/>
      <c r="Q1537" s="1"/>
      <c r="R1537" s="12"/>
    </row>
    <row r="1538" spans="2:18" x14ac:dyDescent="0.3">
      <c r="B1538" s="6" t="s">
        <v>28</v>
      </c>
      <c r="C1538" s="6">
        <v>1128299</v>
      </c>
      <c r="D1538" s="7">
        <v>44310</v>
      </c>
      <c r="E1538" s="6" t="s">
        <v>29</v>
      </c>
      <c r="F1538" s="6" t="s">
        <v>67</v>
      </c>
      <c r="G1538" s="6" t="s">
        <v>68</v>
      </c>
      <c r="H1538" s="6" t="s">
        <v>20</v>
      </c>
      <c r="I1538" s="8">
        <v>0.60000000000000009</v>
      </c>
      <c r="J1538" s="9">
        <v>3250</v>
      </c>
      <c r="K1538" s="10">
        <f t="shared" ref="K1538:K1541" si="504">I1538*J1538</f>
        <v>1950.0000000000002</v>
      </c>
      <c r="L1538" s="10">
        <f t="shared" ref="L1538:L1541" si="505">K1538*M1538</f>
        <v>682.5</v>
      </c>
      <c r="M1538" s="11">
        <v>0.35</v>
      </c>
      <c r="O1538" s="15"/>
      <c r="P1538" s="16"/>
      <c r="Q1538" s="1"/>
      <c r="R1538" s="12"/>
    </row>
    <row r="1539" spans="2:18" x14ac:dyDescent="0.3">
      <c r="B1539" s="6" t="s">
        <v>28</v>
      </c>
      <c r="C1539" s="6">
        <v>1128299</v>
      </c>
      <c r="D1539" s="7">
        <v>44310</v>
      </c>
      <c r="E1539" s="6" t="s">
        <v>29</v>
      </c>
      <c r="F1539" s="6" t="s">
        <v>67</v>
      </c>
      <c r="G1539" s="6" t="s">
        <v>68</v>
      </c>
      <c r="H1539" s="6" t="s">
        <v>21</v>
      </c>
      <c r="I1539" s="8">
        <v>0.45000000000000007</v>
      </c>
      <c r="J1539" s="9">
        <v>2250</v>
      </c>
      <c r="K1539" s="10">
        <f t="shared" si="504"/>
        <v>1012.5000000000001</v>
      </c>
      <c r="L1539" s="10">
        <f t="shared" si="505"/>
        <v>354.375</v>
      </c>
      <c r="M1539" s="11">
        <v>0.35</v>
      </c>
      <c r="O1539" s="15"/>
      <c r="P1539" s="16"/>
      <c r="Q1539" s="1"/>
      <c r="R1539" s="12"/>
    </row>
    <row r="1540" spans="2:18" x14ac:dyDescent="0.3">
      <c r="B1540" s="6" t="s">
        <v>28</v>
      </c>
      <c r="C1540" s="6">
        <v>1128299</v>
      </c>
      <c r="D1540" s="7">
        <v>44310</v>
      </c>
      <c r="E1540" s="6" t="s">
        <v>29</v>
      </c>
      <c r="F1540" s="6" t="s">
        <v>67</v>
      </c>
      <c r="G1540" s="6" t="s">
        <v>68</v>
      </c>
      <c r="H1540" s="6" t="s">
        <v>22</v>
      </c>
      <c r="I1540" s="8">
        <v>0.50000000000000011</v>
      </c>
      <c r="J1540" s="9">
        <v>1250</v>
      </c>
      <c r="K1540" s="10">
        <f t="shared" si="504"/>
        <v>625.00000000000011</v>
      </c>
      <c r="L1540" s="10">
        <f t="shared" si="505"/>
        <v>250.00000000000006</v>
      </c>
      <c r="M1540" s="11">
        <v>0.4</v>
      </c>
      <c r="O1540" s="15"/>
      <c r="P1540" s="16"/>
      <c r="Q1540" s="1"/>
      <c r="R1540" s="12"/>
    </row>
    <row r="1541" spans="2:18" x14ac:dyDescent="0.3">
      <c r="B1541" s="6" t="s">
        <v>28</v>
      </c>
      <c r="C1541" s="6">
        <v>1128299</v>
      </c>
      <c r="D1541" s="7">
        <v>44310</v>
      </c>
      <c r="E1541" s="6" t="s">
        <v>29</v>
      </c>
      <c r="F1541" s="6" t="s">
        <v>67</v>
      </c>
      <c r="G1541" s="6" t="s">
        <v>68</v>
      </c>
      <c r="H1541" s="6" t="s">
        <v>23</v>
      </c>
      <c r="I1541" s="8">
        <v>0.65000000000000013</v>
      </c>
      <c r="J1541" s="9">
        <v>3000</v>
      </c>
      <c r="K1541" s="10">
        <f t="shared" si="504"/>
        <v>1950.0000000000005</v>
      </c>
      <c r="L1541" s="10">
        <f t="shared" si="505"/>
        <v>585.00000000000011</v>
      </c>
      <c r="M1541" s="11">
        <v>0.3</v>
      </c>
      <c r="O1541" s="15"/>
      <c r="P1541" s="16"/>
      <c r="Q1541" s="1"/>
      <c r="R1541" s="12"/>
    </row>
    <row r="1542" spans="2:18" x14ac:dyDescent="0.3">
      <c r="B1542" s="6" t="s">
        <v>28</v>
      </c>
      <c r="C1542" s="6">
        <v>1128299</v>
      </c>
      <c r="D1542" s="7">
        <v>44341</v>
      </c>
      <c r="E1542" s="6" t="s">
        <v>29</v>
      </c>
      <c r="F1542" s="6" t="s">
        <v>67</v>
      </c>
      <c r="G1542" s="6" t="s">
        <v>68</v>
      </c>
      <c r="H1542" s="6" t="s">
        <v>18</v>
      </c>
      <c r="I1542" s="8">
        <v>0.5</v>
      </c>
      <c r="J1542" s="9">
        <v>5000</v>
      </c>
      <c r="K1542" s="10">
        <f>I1542*J1542</f>
        <v>2500</v>
      </c>
      <c r="L1542" s="10">
        <f>K1542*M1542</f>
        <v>875</v>
      </c>
      <c r="M1542" s="11">
        <v>0.35</v>
      </c>
      <c r="O1542" s="15"/>
      <c r="P1542" s="16"/>
      <c r="Q1542" s="1"/>
      <c r="R1542" s="12"/>
    </row>
    <row r="1543" spans="2:18" x14ac:dyDescent="0.3">
      <c r="B1543" s="6" t="s">
        <v>28</v>
      </c>
      <c r="C1543" s="6">
        <v>1128299</v>
      </c>
      <c r="D1543" s="7">
        <v>44341</v>
      </c>
      <c r="E1543" s="6" t="s">
        <v>29</v>
      </c>
      <c r="F1543" s="6" t="s">
        <v>67</v>
      </c>
      <c r="G1543" s="6" t="s">
        <v>68</v>
      </c>
      <c r="H1543" s="6" t="s">
        <v>19</v>
      </c>
      <c r="I1543" s="8">
        <v>0.55000000000000004</v>
      </c>
      <c r="J1543" s="9">
        <v>3500</v>
      </c>
      <c r="K1543" s="10">
        <f>I1543*J1543</f>
        <v>1925.0000000000002</v>
      </c>
      <c r="L1543" s="10">
        <f>K1543*M1543</f>
        <v>673.75</v>
      </c>
      <c r="M1543" s="11">
        <v>0.35</v>
      </c>
      <c r="O1543" s="15"/>
      <c r="P1543" s="16"/>
      <c r="Q1543" s="1"/>
      <c r="R1543" s="12"/>
    </row>
    <row r="1544" spans="2:18" x14ac:dyDescent="0.3">
      <c r="B1544" s="6" t="s">
        <v>28</v>
      </c>
      <c r="C1544" s="6">
        <v>1128299</v>
      </c>
      <c r="D1544" s="7">
        <v>44341</v>
      </c>
      <c r="E1544" s="6" t="s">
        <v>29</v>
      </c>
      <c r="F1544" s="6" t="s">
        <v>67</v>
      </c>
      <c r="G1544" s="6" t="s">
        <v>68</v>
      </c>
      <c r="H1544" s="6" t="s">
        <v>20</v>
      </c>
      <c r="I1544" s="8">
        <v>0.55000000000000004</v>
      </c>
      <c r="J1544" s="9">
        <v>3500</v>
      </c>
      <c r="K1544" s="10">
        <f t="shared" ref="K1544:K1547" si="506">I1544*J1544</f>
        <v>1925.0000000000002</v>
      </c>
      <c r="L1544" s="10">
        <f t="shared" ref="L1544:L1547" si="507">K1544*M1544</f>
        <v>673.75</v>
      </c>
      <c r="M1544" s="11">
        <v>0.35</v>
      </c>
      <c r="O1544" s="15"/>
      <c r="P1544" s="16"/>
      <c r="Q1544" s="1"/>
      <c r="R1544" s="12"/>
    </row>
    <row r="1545" spans="2:18" x14ac:dyDescent="0.3">
      <c r="B1545" s="6" t="s">
        <v>28</v>
      </c>
      <c r="C1545" s="6">
        <v>1128299</v>
      </c>
      <c r="D1545" s="7">
        <v>44341</v>
      </c>
      <c r="E1545" s="6" t="s">
        <v>29</v>
      </c>
      <c r="F1545" s="6" t="s">
        <v>67</v>
      </c>
      <c r="G1545" s="6" t="s">
        <v>68</v>
      </c>
      <c r="H1545" s="6" t="s">
        <v>21</v>
      </c>
      <c r="I1545" s="8">
        <v>0.5</v>
      </c>
      <c r="J1545" s="9">
        <v>2750</v>
      </c>
      <c r="K1545" s="10">
        <f t="shared" si="506"/>
        <v>1375</v>
      </c>
      <c r="L1545" s="10">
        <f t="shared" si="507"/>
        <v>481.24999999999994</v>
      </c>
      <c r="M1545" s="11">
        <v>0.35</v>
      </c>
      <c r="O1545" s="15"/>
      <c r="P1545" s="16"/>
      <c r="Q1545" s="1"/>
      <c r="R1545" s="12"/>
    </row>
    <row r="1546" spans="2:18" x14ac:dyDescent="0.3">
      <c r="B1546" s="6" t="s">
        <v>28</v>
      </c>
      <c r="C1546" s="6">
        <v>1128299</v>
      </c>
      <c r="D1546" s="7">
        <v>44341</v>
      </c>
      <c r="E1546" s="6" t="s">
        <v>29</v>
      </c>
      <c r="F1546" s="6" t="s">
        <v>67</v>
      </c>
      <c r="G1546" s="6" t="s">
        <v>68</v>
      </c>
      <c r="H1546" s="6" t="s">
        <v>22</v>
      </c>
      <c r="I1546" s="8">
        <v>0.44999999999999996</v>
      </c>
      <c r="J1546" s="9">
        <v>1750</v>
      </c>
      <c r="K1546" s="10">
        <f t="shared" si="506"/>
        <v>787.49999999999989</v>
      </c>
      <c r="L1546" s="10">
        <f t="shared" si="507"/>
        <v>315</v>
      </c>
      <c r="M1546" s="11">
        <v>0.4</v>
      </c>
      <c r="O1546" s="15"/>
      <c r="P1546" s="16"/>
      <c r="Q1546" s="1"/>
      <c r="R1546" s="12"/>
    </row>
    <row r="1547" spans="2:18" x14ac:dyDescent="0.3">
      <c r="B1547" s="6" t="s">
        <v>28</v>
      </c>
      <c r="C1547" s="6">
        <v>1128299</v>
      </c>
      <c r="D1547" s="7">
        <v>44341</v>
      </c>
      <c r="E1547" s="6" t="s">
        <v>29</v>
      </c>
      <c r="F1547" s="6" t="s">
        <v>67</v>
      </c>
      <c r="G1547" s="6" t="s">
        <v>68</v>
      </c>
      <c r="H1547" s="6" t="s">
        <v>23</v>
      </c>
      <c r="I1547" s="8">
        <v>0.6</v>
      </c>
      <c r="J1547" s="9">
        <v>5250</v>
      </c>
      <c r="K1547" s="10">
        <f t="shared" si="506"/>
        <v>3150</v>
      </c>
      <c r="L1547" s="10">
        <f t="shared" si="507"/>
        <v>945</v>
      </c>
      <c r="M1547" s="11">
        <v>0.3</v>
      </c>
      <c r="O1547" s="15"/>
      <c r="P1547" s="16"/>
      <c r="Q1547" s="1"/>
      <c r="R1547" s="12"/>
    </row>
    <row r="1548" spans="2:18" x14ac:dyDescent="0.3">
      <c r="B1548" s="6" t="s">
        <v>28</v>
      </c>
      <c r="C1548" s="6">
        <v>1128299</v>
      </c>
      <c r="D1548" s="7">
        <v>44371</v>
      </c>
      <c r="E1548" s="6" t="s">
        <v>29</v>
      </c>
      <c r="F1548" s="6" t="s">
        <v>67</v>
      </c>
      <c r="G1548" s="6" t="s">
        <v>68</v>
      </c>
      <c r="H1548" s="6" t="s">
        <v>18</v>
      </c>
      <c r="I1548" s="8">
        <v>0.54999999999999993</v>
      </c>
      <c r="J1548" s="9">
        <v>7750</v>
      </c>
      <c r="K1548" s="10">
        <f>I1548*J1548</f>
        <v>4262.4999999999991</v>
      </c>
      <c r="L1548" s="10">
        <f>K1548*M1548</f>
        <v>1491.8749999999995</v>
      </c>
      <c r="M1548" s="11">
        <v>0.35</v>
      </c>
      <c r="O1548" s="15"/>
      <c r="P1548" s="16"/>
      <c r="Q1548" s="1"/>
      <c r="R1548" s="12"/>
    </row>
    <row r="1549" spans="2:18" x14ac:dyDescent="0.3">
      <c r="B1549" s="6" t="s">
        <v>28</v>
      </c>
      <c r="C1549" s="6">
        <v>1128299</v>
      </c>
      <c r="D1549" s="7">
        <v>44371</v>
      </c>
      <c r="E1549" s="6" t="s">
        <v>29</v>
      </c>
      <c r="F1549" s="6" t="s">
        <v>67</v>
      </c>
      <c r="G1549" s="6" t="s">
        <v>68</v>
      </c>
      <c r="H1549" s="6" t="s">
        <v>19</v>
      </c>
      <c r="I1549" s="8">
        <v>0.64999999999999991</v>
      </c>
      <c r="J1549" s="9">
        <v>6500</v>
      </c>
      <c r="K1549" s="10">
        <f>I1549*J1549</f>
        <v>4224.9999999999991</v>
      </c>
      <c r="L1549" s="10">
        <f>K1549*M1549</f>
        <v>1478.7499999999995</v>
      </c>
      <c r="M1549" s="11">
        <v>0.35</v>
      </c>
      <c r="O1549" s="15"/>
      <c r="P1549" s="16"/>
      <c r="Q1549" s="1"/>
      <c r="R1549" s="12"/>
    </row>
    <row r="1550" spans="2:18" x14ac:dyDescent="0.3">
      <c r="B1550" s="6" t="s">
        <v>28</v>
      </c>
      <c r="C1550" s="6">
        <v>1128299</v>
      </c>
      <c r="D1550" s="7">
        <v>44371</v>
      </c>
      <c r="E1550" s="6" t="s">
        <v>29</v>
      </c>
      <c r="F1550" s="6" t="s">
        <v>67</v>
      </c>
      <c r="G1550" s="6" t="s">
        <v>68</v>
      </c>
      <c r="H1550" s="6" t="s">
        <v>20</v>
      </c>
      <c r="I1550" s="8">
        <v>0.79999999999999993</v>
      </c>
      <c r="J1550" s="9">
        <v>6500</v>
      </c>
      <c r="K1550" s="10">
        <f t="shared" ref="K1550:K1553" si="508">I1550*J1550</f>
        <v>5200</v>
      </c>
      <c r="L1550" s="10">
        <f t="shared" ref="L1550:L1553" si="509">K1550*M1550</f>
        <v>1819.9999999999998</v>
      </c>
      <c r="M1550" s="11">
        <v>0.35</v>
      </c>
      <c r="O1550" s="15"/>
      <c r="P1550" s="16"/>
      <c r="Q1550" s="1"/>
      <c r="R1550" s="12"/>
    </row>
    <row r="1551" spans="2:18" x14ac:dyDescent="0.3">
      <c r="B1551" s="6" t="s">
        <v>28</v>
      </c>
      <c r="C1551" s="6">
        <v>1128299</v>
      </c>
      <c r="D1551" s="7">
        <v>44371</v>
      </c>
      <c r="E1551" s="6" t="s">
        <v>29</v>
      </c>
      <c r="F1551" s="6" t="s">
        <v>67</v>
      </c>
      <c r="G1551" s="6" t="s">
        <v>68</v>
      </c>
      <c r="H1551" s="6" t="s">
        <v>21</v>
      </c>
      <c r="I1551" s="8">
        <v>0.79999999999999993</v>
      </c>
      <c r="J1551" s="9">
        <v>5250</v>
      </c>
      <c r="K1551" s="10">
        <f t="shared" si="508"/>
        <v>4200</v>
      </c>
      <c r="L1551" s="10">
        <f t="shared" si="509"/>
        <v>1470</v>
      </c>
      <c r="M1551" s="11">
        <v>0.35</v>
      </c>
      <c r="O1551" s="15"/>
      <c r="P1551" s="16"/>
      <c r="Q1551" s="1"/>
      <c r="R1551" s="12"/>
    </row>
    <row r="1552" spans="2:18" x14ac:dyDescent="0.3">
      <c r="B1552" s="6" t="s">
        <v>28</v>
      </c>
      <c r="C1552" s="6">
        <v>1128299</v>
      </c>
      <c r="D1552" s="7">
        <v>44371</v>
      </c>
      <c r="E1552" s="6" t="s">
        <v>29</v>
      </c>
      <c r="F1552" s="6" t="s">
        <v>67</v>
      </c>
      <c r="G1552" s="6" t="s">
        <v>68</v>
      </c>
      <c r="H1552" s="6" t="s">
        <v>22</v>
      </c>
      <c r="I1552" s="8">
        <v>0.9</v>
      </c>
      <c r="J1552" s="9">
        <v>4000</v>
      </c>
      <c r="K1552" s="10">
        <f t="shared" si="508"/>
        <v>3600</v>
      </c>
      <c r="L1552" s="10">
        <f t="shared" si="509"/>
        <v>1440</v>
      </c>
      <c r="M1552" s="11">
        <v>0.4</v>
      </c>
      <c r="O1552" s="15"/>
      <c r="P1552" s="16"/>
      <c r="Q1552" s="1"/>
      <c r="R1552" s="12"/>
    </row>
    <row r="1553" spans="2:18" x14ac:dyDescent="0.3">
      <c r="B1553" s="6" t="s">
        <v>28</v>
      </c>
      <c r="C1553" s="6">
        <v>1128299</v>
      </c>
      <c r="D1553" s="7">
        <v>44371</v>
      </c>
      <c r="E1553" s="6" t="s">
        <v>29</v>
      </c>
      <c r="F1553" s="6" t="s">
        <v>67</v>
      </c>
      <c r="G1553" s="6" t="s">
        <v>68</v>
      </c>
      <c r="H1553" s="6" t="s">
        <v>23</v>
      </c>
      <c r="I1553" s="8">
        <v>1.05</v>
      </c>
      <c r="J1553" s="9">
        <v>7000</v>
      </c>
      <c r="K1553" s="10">
        <f t="shared" si="508"/>
        <v>7350</v>
      </c>
      <c r="L1553" s="10">
        <f t="shared" si="509"/>
        <v>2205</v>
      </c>
      <c r="M1553" s="11">
        <v>0.3</v>
      </c>
      <c r="O1553" s="15"/>
      <c r="P1553" s="16"/>
      <c r="Q1553" s="1"/>
      <c r="R1553" s="12"/>
    </row>
    <row r="1554" spans="2:18" x14ac:dyDescent="0.3">
      <c r="B1554" s="6" t="s">
        <v>28</v>
      </c>
      <c r="C1554" s="6">
        <v>1128299</v>
      </c>
      <c r="D1554" s="7">
        <v>44400</v>
      </c>
      <c r="E1554" s="6" t="s">
        <v>29</v>
      </c>
      <c r="F1554" s="6" t="s">
        <v>67</v>
      </c>
      <c r="G1554" s="6" t="s">
        <v>68</v>
      </c>
      <c r="H1554" s="6" t="s">
        <v>18</v>
      </c>
      <c r="I1554" s="8">
        <v>0.85</v>
      </c>
      <c r="J1554" s="9">
        <v>8500</v>
      </c>
      <c r="K1554" s="10">
        <f>I1554*J1554</f>
        <v>7225</v>
      </c>
      <c r="L1554" s="10">
        <f>K1554*M1554</f>
        <v>2528.75</v>
      </c>
      <c r="M1554" s="11">
        <v>0.35</v>
      </c>
      <c r="O1554" s="15"/>
      <c r="P1554" s="16"/>
      <c r="Q1554" s="1"/>
      <c r="R1554" s="12"/>
    </row>
    <row r="1555" spans="2:18" x14ac:dyDescent="0.3">
      <c r="B1555" s="6" t="s">
        <v>28</v>
      </c>
      <c r="C1555" s="6">
        <v>1128299</v>
      </c>
      <c r="D1555" s="7">
        <v>44400</v>
      </c>
      <c r="E1555" s="6" t="s">
        <v>29</v>
      </c>
      <c r="F1555" s="6" t="s">
        <v>67</v>
      </c>
      <c r="G1555" s="6" t="s">
        <v>68</v>
      </c>
      <c r="H1555" s="6" t="s">
        <v>19</v>
      </c>
      <c r="I1555" s="8">
        <v>0.9</v>
      </c>
      <c r="J1555" s="9">
        <v>7000</v>
      </c>
      <c r="K1555" s="10">
        <f>I1555*J1555</f>
        <v>6300</v>
      </c>
      <c r="L1555" s="10">
        <f>K1555*M1555</f>
        <v>2205</v>
      </c>
      <c r="M1555" s="11">
        <v>0.35</v>
      </c>
      <c r="O1555" s="15"/>
      <c r="P1555" s="16"/>
      <c r="Q1555" s="1"/>
      <c r="R1555" s="12"/>
    </row>
    <row r="1556" spans="2:18" x14ac:dyDescent="0.3">
      <c r="B1556" s="6" t="s">
        <v>28</v>
      </c>
      <c r="C1556" s="6">
        <v>1128299</v>
      </c>
      <c r="D1556" s="7">
        <v>44400</v>
      </c>
      <c r="E1556" s="6" t="s">
        <v>29</v>
      </c>
      <c r="F1556" s="6" t="s">
        <v>67</v>
      </c>
      <c r="G1556" s="6" t="s">
        <v>68</v>
      </c>
      <c r="H1556" s="6" t="s">
        <v>20</v>
      </c>
      <c r="I1556" s="8">
        <v>0.9</v>
      </c>
      <c r="J1556" s="9">
        <v>6500</v>
      </c>
      <c r="K1556" s="10">
        <f t="shared" ref="K1556:K1559" si="510">I1556*J1556</f>
        <v>5850</v>
      </c>
      <c r="L1556" s="10">
        <f t="shared" ref="L1556:L1559" si="511">K1556*M1556</f>
        <v>2047.4999999999998</v>
      </c>
      <c r="M1556" s="11">
        <v>0.35</v>
      </c>
      <c r="O1556" s="15"/>
      <c r="P1556" s="16"/>
      <c r="Q1556" s="1"/>
      <c r="R1556" s="12"/>
    </row>
    <row r="1557" spans="2:18" x14ac:dyDescent="0.3">
      <c r="B1557" s="6" t="s">
        <v>28</v>
      </c>
      <c r="C1557" s="6">
        <v>1128299</v>
      </c>
      <c r="D1557" s="7">
        <v>44400</v>
      </c>
      <c r="E1557" s="6" t="s">
        <v>29</v>
      </c>
      <c r="F1557" s="6" t="s">
        <v>67</v>
      </c>
      <c r="G1557" s="6" t="s">
        <v>68</v>
      </c>
      <c r="H1557" s="6" t="s">
        <v>21</v>
      </c>
      <c r="I1557" s="8">
        <v>0.85</v>
      </c>
      <c r="J1557" s="9">
        <v>5500</v>
      </c>
      <c r="K1557" s="10">
        <f t="shared" si="510"/>
        <v>4675</v>
      </c>
      <c r="L1557" s="10">
        <f t="shared" si="511"/>
        <v>1636.25</v>
      </c>
      <c r="M1557" s="11">
        <v>0.35</v>
      </c>
      <c r="O1557" s="15"/>
      <c r="P1557" s="16"/>
      <c r="Q1557" s="1"/>
      <c r="R1557" s="12"/>
    </row>
    <row r="1558" spans="2:18" x14ac:dyDescent="0.3">
      <c r="B1558" s="6" t="s">
        <v>28</v>
      </c>
      <c r="C1558" s="6">
        <v>1128299</v>
      </c>
      <c r="D1558" s="7">
        <v>44400</v>
      </c>
      <c r="E1558" s="6" t="s">
        <v>29</v>
      </c>
      <c r="F1558" s="6" t="s">
        <v>67</v>
      </c>
      <c r="G1558" s="6" t="s">
        <v>68</v>
      </c>
      <c r="H1558" s="6" t="s">
        <v>22</v>
      </c>
      <c r="I1558" s="8">
        <v>0.9</v>
      </c>
      <c r="J1558" s="9">
        <v>6000</v>
      </c>
      <c r="K1558" s="10">
        <f t="shared" si="510"/>
        <v>5400</v>
      </c>
      <c r="L1558" s="10">
        <f t="shared" si="511"/>
        <v>2160</v>
      </c>
      <c r="M1558" s="11">
        <v>0.4</v>
      </c>
      <c r="O1558" s="15"/>
      <c r="P1558" s="16"/>
      <c r="Q1558" s="1"/>
      <c r="R1558" s="12"/>
    </row>
    <row r="1559" spans="2:18" x14ac:dyDescent="0.3">
      <c r="B1559" s="6" t="s">
        <v>28</v>
      </c>
      <c r="C1559" s="6">
        <v>1128299</v>
      </c>
      <c r="D1559" s="7">
        <v>44400</v>
      </c>
      <c r="E1559" s="6" t="s">
        <v>29</v>
      </c>
      <c r="F1559" s="6" t="s">
        <v>67</v>
      </c>
      <c r="G1559" s="6" t="s">
        <v>68</v>
      </c>
      <c r="H1559" s="6" t="s">
        <v>23</v>
      </c>
      <c r="I1559" s="8">
        <v>1.05</v>
      </c>
      <c r="J1559" s="9">
        <v>6000</v>
      </c>
      <c r="K1559" s="10">
        <f t="shared" si="510"/>
        <v>6300</v>
      </c>
      <c r="L1559" s="10">
        <f t="shared" si="511"/>
        <v>1890</v>
      </c>
      <c r="M1559" s="11">
        <v>0.3</v>
      </c>
      <c r="O1559" s="15"/>
      <c r="P1559" s="16"/>
      <c r="Q1559" s="1"/>
      <c r="R1559" s="12"/>
    </row>
    <row r="1560" spans="2:18" x14ac:dyDescent="0.3">
      <c r="B1560" s="6" t="s">
        <v>28</v>
      </c>
      <c r="C1560" s="6">
        <v>1128299</v>
      </c>
      <c r="D1560" s="7">
        <v>44432</v>
      </c>
      <c r="E1560" s="6" t="s">
        <v>29</v>
      </c>
      <c r="F1560" s="6" t="s">
        <v>67</v>
      </c>
      <c r="G1560" s="6" t="s">
        <v>68</v>
      </c>
      <c r="H1560" s="6" t="s">
        <v>18</v>
      </c>
      <c r="I1560" s="8">
        <v>0.9</v>
      </c>
      <c r="J1560" s="9">
        <v>8000</v>
      </c>
      <c r="K1560" s="10">
        <f>I1560*J1560</f>
        <v>7200</v>
      </c>
      <c r="L1560" s="10">
        <f>K1560*M1560</f>
        <v>2520</v>
      </c>
      <c r="M1560" s="11">
        <v>0.35</v>
      </c>
      <c r="O1560" s="15"/>
      <c r="P1560" s="16"/>
      <c r="Q1560" s="1"/>
      <c r="R1560" s="12"/>
    </row>
    <row r="1561" spans="2:18" x14ac:dyDescent="0.3">
      <c r="B1561" s="6" t="s">
        <v>28</v>
      </c>
      <c r="C1561" s="6">
        <v>1128299</v>
      </c>
      <c r="D1561" s="7">
        <v>44432</v>
      </c>
      <c r="E1561" s="6" t="s">
        <v>29</v>
      </c>
      <c r="F1561" s="6" t="s">
        <v>67</v>
      </c>
      <c r="G1561" s="6" t="s">
        <v>68</v>
      </c>
      <c r="H1561" s="6" t="s">
        <v>19</v>
      </c>
      <c r="I1561" s="8">
        <v>0.8</v>
      </c>
      <c r="J1561" s="9">
        <v>7750</v>
      </c>
      <c r="K1561" s="10">
        <f>I1561*J1561</f>
        <v>6200</v>
      </c>
      <c r="L1561" s="10">
        <f>K1561*M1561</f>
        <v>2170</v>
      </c>
      <c r="M1561" s="11">
        <v>0.35</v>
      </c>
      <c r="O1561" s="15"/>
      <c r="P1561" s="16"/>
      <c r="Q1561" s="1"/>
      <c r="R1561" s="12"/>
    </row>
    <row r="1562" spans="2:18" x14ac:dyDescent="0.3">
      <c r="B1562" s="6" t="s">
        <v>28</v>
      </c>
      <c r="C1562" s="6">
        <v>1128299</v>
      </c>
      <c r="D1562" s="7">
        <v>44432</v>
      </c>
      <c r="E1562" s="6" t="s">
        <v>29</v>
      </c>
      <c r="F1562" s="6" t="s">
        <v>67</v>
      </c>
      <c r="G1562" s="6" t="s">
        <v>68</v>
      </c>
      <c r="H1562" s="6" t="s">
        <v>20</v>
      </c>
      <c r="I1562" s="8">
        <v>0.70000000000000007</v>
      </c>
      <c r="J1562" s="9">
        <v>6500</v>
      </c>
      <c r="K1562" s="10">
        <f t="shared" ref="K1562:K1565" si="512">I1562*J1562</f>
        <v>4550</v>
      </c>
      <c r="L1562" s="10">
        <f t="shared" ref="L1562:L1565" si="513">K1562*M1562</f>
        <v>1592.5</v>
      </c>
      <c r="M1562" s="11">
        <v>0.35</v>
      </c>
      <c r="O1562" s="15"/>
      <c r="P1562" s="16"/>
      <c r="Q1562" s="1"/>
      <c r="R1562" s="12"/>
    </row>
    <row r="1563" spans="2:18" x14ac:dyDescent="0.3">
      <c r="B1563" s="6" t="s">
        <v>28</v>
      </c>
      <c r="C1563" s="6">
        <v>1128299</v>
      </c>
      <c r="D1563" s="7">
        <v>44432</v>
      </c>
      <c r="E1563" s="6" t="s">
        <v>29</v>
      </c>
      <c r="F1563" s="6" t="s">
        <v>67</v>
      </c>
      <c r="G1563" s="6" t="s">
        <v>68</v>
      </c>
      <c r="H1563" s="6" t="s">
        <v>21</v>
      </c>
      <c r="I1563" s="8">
        <v>0.70000000000000007</v>
      </c>
      <c r="J1563" s="9">
        <v>4250</v>
      </c>
      <c r="K1563" s="10">
        <f t="shared" si="512"/>
        <v>2975.0000000000005</v>
      </c>
      <c r="L1563" s="10">
        <f t="shared" si="513"/>
        <v>1041.25</v>
      </c>
      <c r="M1563" s="11">
        <v>0.35</v>
      </c>
      <c r="O1563" s="15"/>
      <c r="P1563" s="16"/>
      <c r="Q1563" s="1"/>
      <c r="R1563" s="12"/>
    </row>
    <row r="1564" spans="2:18" x14ac:dyDescent="0.3">
      <c r="B1564" s="6" t="s">
        <v>28</v>
      </c>
      <c r="C1564" s="6">
        <v>1128299</v>
      </c>
      <c r="D1564" s="7">
        <v>44432</v>
      </c>
      <c r="E1564" s="6" t="s">
        <v>29</v>
      </c>
      <c r="F1564" s="6" t="s">
        <v>67</v>
      </c>
      <c r="G1564" s="6" t="s">
        <v>68</v>
      </c>
      <c r="H1564" s="6" t="s">
        <v>22</v>
      </c>
      <c r="I1564" s="8">
        <v>0.7</v>
      </c>
      <c r="J1564" s="9">
        <v>4250</v>
      </c>
      <c r="K1564" s="10">
        <f t="shared" si="512"/>
        <v>2975</v>
      </c>
      <c r="L1564" s="10">
        <f t="shared" si="513"/>
        <v>1190</v>
      </c>
      <c r="M1564" s="11">
        <v>0.4</v>
      </c>
      <c r="O1564" s="15"/>
      <c r="P1564" s="16"/>
      <c r="Q1564" s="1"/>
      <c r="R1564" s="12"/>
    </row>
    <row r="1565" spans="2:18" x14ac:dyDescent="0.3">
      <c r="B1565" s="6" t="s">
        <v>28</v>
      </c>
      <c r="C1565" s="6">
        <v>1128299</v>
      </c>
      <c r="D1565" s="7">
        <v>44432</v>
      </c>
      <c r="E1565" s="6" t="s">
        <v>29</v>
      </c>
      <c r="F1565" s="6" t="s">
        <v>67</v>
      </c>
      <c r="G1565" s="6" t="s">
        <v>68</v>
      </c>
      <c r="H1565" s="6" t="s">
        <v>23</v>
      </c>
      <c r="I1565" s="8">
        <v>0.75</v>
      </c>
      <c r="J1565" s="9">
        <v>2500</v>
      </c>
      <c r="K1565" s="10">
        <f t="shared" si="512"/>
        <v>1875</v>
      </c>
      <c r="L1565" s="10">
        <f t="shared" si="513"/>
        <v>562.5</v>
      </c>
      <c r="M1565" s="11">
        <v>0.3</v>
      </c>
      <c r="O1565" s="15"/>
      <c r="P1565" s="16"/>
      <c r="Q1565" s="1"/>
      <c r="R1565" s="12"/>
    </row>
    <row r="1566" spans="2:18" x14ac:dyDescent="0.3">
      <c r="B1566" s="6" t="s">
        <v>28</v>
      </c>
      <c r="C1566" s="6">
        <v>1128299</v>
      </c>
      <c r="D1566" s="7">
        <v>44464</v>
      </c>
      <c r="E1566" s="6" t="s">
        <v>29</v>
      </c>
      <c r="F1566" s="6" t="s">
        <v>67</v>
      </c>
      <c r="G1566" s="6" t="s">
        <v>68</v>
      </c>
      <c r="H1566" s="6" t="s">
        <v>18</v>
      </c>
      <c r="I1566" s="8">
        <v>0.50000000000000011</v>
      </c>
      <c r="J1566" s="9">
        <v>4500</v>
      </c>
      <c r="K1566" s="10">
        <f>I1566*J1566</f>
        <v>2250.0000000000005</v>
      </c>
      <c r="L1566" s="10">
        <f>K1566*M1566</f>
        <v>787.50000000000011</v>
      </c>
      <c r="M1566" s="11">
        <v>0.35</v>
      </c>
      <c r="O1566" s="15"/>
      <c r="P1566" s="16"/>
      <c r="Q1566" s="1"/>
      <c r="R1566" s="12"/>
    </row>
    <row r="1567" spans="2:18" x14ac:dyDescent="0.3">
      <c r="B1567" s="6" t="s">
        <v>28</v>
      </c>
      <c r="C1567" s="6">
        <v>1128299</v>
      </c>
      <c r="D1567" s="7">
        <v>44464</v>
      </c>
      <c r="E1567" s="6" t="s">
        <v>29</v>
      </c>
      <c r="F1567" s="6" t="s">
        <v>67</v>
      </c>
      <c r="G1567" s="6" t="s">
        <v>68</v>
      </c>
      <c r="H1567" s="6" t="s">
        <v>19</v>
      </c>
      <c r="I1567" s="8">
        <v>0.55000000000000016</v>
      </c>
      <c r="J1567" s="9">
        <v>4500</v>
      </c>
      <c r="K1567" s="10">
        <f>I1567*J1567</f>
        <v>2475.0000000000009</v>
      </c>
      <c r="L1567" s="10">
        <f>K1567*M1567</f>
        <v>866.25000000000023</v>
      </c>
      <c r="M1567" s="11">
        <v>0.35</v>
      </c>
      <c r="O1567" s="15"/>
      <c r="P1567" s="16"/>
      <c r="Q1567" s="1"/>
      <c r="R1567" s="12"/>
    </row>
    <row r="1568" spans="2:18" x14ac:dyDescent="0.3">
      <c r="B1568" s="6" t="s">
        <v>28</v>
      </c>
      <c r="C1568" s="6">
        <v>1128299</v>
      </c>
      <c r="D1568" s="7">
        <v>44464</v>
      </c>
      <c r="E1568" s="6" t="s">
        <v>29</v>
      </c>
      <c r="F1568" s="6" t="s">
        <v>67</v>
      </c>
      <c r="G1568" s="6" t="s">
        <v>68</v>
      </c>
      <c r="H1568" s="6" t="s">
        <v>20</v>
      </c>
      <c r="I1568" s="8">
        <v>0.50000000000000011</v>
      </c>
      <c r="J1568" s="9">
        <v>2500</v>
      </c>
      <c r="K1568" s="10">
        <f t="shared" ref="K1568:K1571" si="514">I1568*J1568</f>
        <v>1250.0000000000002</v>
      </c>
      <c r="L1568" s="10">
        <f t="shared" ref="L1568:L1571" si="515">K1568*M1568</f>
        <v>437.50000000000006</v>
      </c>
      <c r="M1568" s="11">
        <v>0.35</v>
      </c>
      <c r="O1568" s="15"/>
      <c r="P1568" s="16"/>
      <c r="Q1568" s="1"/>
      <c r="R1568" s="12"/>
    </row>
    <row r="1569" spans="2:18" x14ac:dyDescent="0.3">
      <c r="B1569" s="6" t="s">
        <v>28</v>
      </c>
      <c r="C1569" s="6">
        <v>1128299</v>
      </c>
      <c r="D1569" s="7">
        <v>44464</v>
      </c>
      <c r="E1569" s="6" t="s">
        <v>29</v>
      </c>
      <c r="F1569" s="6" t="s">
        <v>67</v>
      </c>
      <c r="G1569" s="6" t="s">
        <v>68</v>
      </c>
      <c r="H1569" s="6" t="s">
        <v>21</v>
      </c>
      <c r="I1569" s="8">
        <v>0.50000000000000011</v>
      </c>
      <c r="J1569" s="9">
        <v>2000</v>
      </c>
      <c r="K1569" s="10">
        <f t="shared" si="514"/>
        <v>1000.0000000000002</v>
      </c>
      <c r="L1569" s="10">
        <f t="shared" si="515"/>
        <v>350.00000000000006</v>
      </c>
      <c r="M1569" s="11">
        <v>0.35</v>
      </c>
      <c r="O1569" s="15"/>
      <c r="P1569" s="16"/>
      <c r="Q1569" s="1"/>
      <c r="R1569" s="12"/>
    </row>
    <row r="1570" spans="2:18" x14ac:dyDescent="0.3">
      <c r="B1570" s="6" t="s">
        <v>28</v>
      </c>
      <c r="C1570" s="6">
        <v>1128299</v>
      </c>
      <c r="D1570" s="7">
        <v>44464</v>
      </c>
      <c r="E1570" s="6" t="s">
        <v>29</v>
      </c>
      <c r="F1570" s="6" t="s">
        <v>67</v>
      </c>
      <c r="G1570" s="6" t="s">
        <v>68</v>
      </c>
      <c r="H1570" s="6" t="s">
        <v>22</v>
      </c>
      <c r="I1570" s="8">
        <v>0.60000000000000009</v>
      </c>
      <c r="J1570" s="9">
        <v>2250</v>
      </c>
      <c r="K1570" s="10">
        <f t="shared" si="514"/>
        <v>1350.0000000000002</v>
      </c>
      <c r="L1570" s="10">
        <f t="shared" si="515"/>
        <v>540.00000000000011</v>
      </c>
      <c r="M1570" s="11">
        <v>0.4</v>
      </c>
      <c r="O1570" s="15"/>
      <c r="P1570" s="16"/>
      <c r="Q1570" s="1"/>
      <c r="R1570" s="12"/>
    </row>
    <row r="1571" spans="2:18" x14ac:dyDescent="0.3">
      <c r="B1571" s="6" t="s">
        <v>28</v>
      </c>
      <c r="C1571" s="6">
        <v>1128299</v>
      </c>
      <c r="D1571" s="7">
        <v>44464</v>
      </c>
      <c r="E1571" s="6" t="s">
        <v>29</v>
      </c>
      <c r="F1571" s="6" t="s">
        <v>67</v>
      </c>
      <c r="G1571" s="6" t="s">
        <v>68</v>
      </c>
      <c r="H1571" s="6" t="s">
        <v>23</v>
      </c>
      <c r="I1571" s="8">
        <v>0.44999999999999996</v>
      </c>
      <c r="J1571" s="9">
        <v>2500</v>
      </c>
      <c r="K1571" s="10">
        <f t="shared" si="514"/>
        <v>1125</v>
      </c>
      <c r="L1571" s="10">
        <f t="shared" si="515"/>
        <v>337.5</v>
      </c>
      <c r="M1571" s="11">
        <v>0.3</v>
      </c>
      <c r="O1571" s="15"/>
      <c r="P1571" s="16"/>
      <c r="Q1571" s="1"/>
      <c r="R1571" s="12"/>
    </row>
    <row r="1572" spans="2:18" x14ac:dyDescent="0.3">
      <c r="B1572" s="6" t="s">
        <v>28</v>
      </c>
      <c r="C1572" s="6">
        <v>1128299</v>
      </c>
      <c r="D1572" s="7">
        <v>44493</v>
      </c>
      <c r="E1572" s="6" t="s">
        <v>29</v>
      </c>
      <c r="F1572" s="6" t="s">
        <v>67</v>
      </c>
      <c r="G1572" s="6" t="s">
        <v>68</v>
      </c>
      <c r="H1572" s="6" t="s">
        <v>18</v>
      </c>
      <c r="I1572" s="8">
        <v>0.4</v>
      </c>
      <c r="J1572" s="9">
        <v>3500</v>
      </c>
      <c r="K1572" s="10">
        <f>I1572*J1572</f>
        <v>1400</v>
      </c>
      <c r="L1572" s="10">
        <f>K1572*M1572</f>
        <v>489.99999999999994</v>
      </c>
      <c r="M1572" s="11">
        <v>0.35</v>
      </c>
      <c r="O1572" s="15"/>
      <c r="P1572" s="16"/>
      <c r="Q1572" s="1"/>
      <c r="R1572" s="12"/>
    </row>
    <row r="1573" spans="2:18" x14ac:dyDescent="0.3">
      <c r="B1573" s="6" t="s">
        <v>28</v>
      </c>
      <c r="C1573" s="6">
        <v>1128299</v>
      </c>
      <c r="D1573" s="7">
        <v>44493</v>
      </c>
      <c r="E1573" s="6" t="s">
        <v>29</v>
      </c>
      <c r="F1573" s="6" t="s">
        <v>67</v>
      </c>
      <c r="G1573" s="6" t="s">
        <v>68</v>
      </c>
      <c r="H1573" s="6" t="s">
        <v>19</v>
      </c>
      <c r="I1573" s="8">
        <v>0.55000000000000016</v>
      </c>
      <c r="J1573" s="9">
        <v>5250</v>
      </c>
      <c r="K1573" s="10">
        <f>I1573*J1573</f>
        <v>2887.5000000000009</v>
      </c>
      <c r="L1573" s="10">
        <f>K1573*M1573</f>
        <v>1010.6250000000002</v>
      </c>
      <c r="M1573" s="11">
        <v>0.35</v>
      </c>
      <c r="O1573" s="15"/>
      <c r="P1573" s="16"/>
      <c r="Q1573" s="1"/>
      <c r="R1573" s="12"/>
    </row>
    <row r="1574" spans="2:18" x14ac:dyDescent="0.3">
      <c r="B1574" s="6" t="s">
        <v>28</v>
      </c>
      <c r="C1574" s="6">
        <v>1128299</v>
      </c>
      <c r="D1574" s="7">
        <v>44493</v>
      </c>
      <c r="E1574" s="6" t="s">
        <v>29</v>
      </c>
      <c r="F1574" s="6" t="s">
        <v>67</v>
      </c>
      <c r="G1574" s="6" t="s">
        <v>68</v>
      </c>
      <c r="H1574" s="6" t="s">
        <v>20</v>
      </c>
      <c r="I1574" s="8">
        <v>0.50000000000000011</v>
      </c>
      <c r="J1574" s="9">
        <v>3500</v>
      </c>
      <c r="K1574" s="10">
        <f t="shared" ref="K1574:K1577" si="516">I1574*J1574</f>
        <v>1750.0000000000005</v>
      </c>
      <c r="L1574" s="10">
        <f t="shared" ref="L1574:L1577" si="517">K1574*M1574</f>
        <v>612.50000000000011</v>
      </c>
      <c r="M1574" s="11">
        <v>0.35</v>
      </c>
      <c r="O1574" s="15"/>
      <c r="P1574" s="16"/>
      <c r="Q1574" s="1"/>
      <c r="R1574" s="12"/>
    </row>
    <row r="1575" spans="2:18" x14ac:dyDescent="0.3">
      <c r="B1575" s="6" t="s">
        <v>28</v>
      </c>
      <c r="C1575" s="6">
        <v>1128299</v>
      </c>
      <c r="D1575" s="7">
        <v>44493</v>
      </c>
      <c r="E1575" s="6" t="s">
        <v>29</v>
      </c>
      <c r="F1575" s="6" t="s">
        <v>67</v>
      </c>
      <c r="G1575" s="6" t="s">
        <v>68</v>
      </c>
      <c r="H1575" s="6" t="s">
        <v>21</v>
      </c>
      <c r="I1575" s="8">
        <v>0.45000000000000007</v>
      </c>
      <c r="J1575" s="9">
        <v>3250</v>
      </c>
      <c r="K1575" s="10">
        <f t="shared" si="516"/>
        <v>1462.5000000000002</v>
      </c>
      <c r="L1575" s="10">
        <f t="shared" si="517"/>
        <v>511.87500000000006</v>
      </c>
      <c r="M1575" s="11">
        <v>0.35</v>
      </c>
      <c r="O1575" s="15"/>
      <c r="P1575" s="16"/>
      <c r="Q1575" s="1"/>
      <c r="R1575" s="12"/>
    </row>
    <row r="1576" spans="2:18" x14ac:dyDescent="0.3">
      <c r="B1576" s="6" t="s">
        <v>28</v>
      </c>
      <c r="C1576" s="6">
        <v>1128299</v>
      </c>
      <c r="D1576" s="7">
        <v>44493</v>
      </c>
      <c r="E1576" s="6" t="s">
        <v>29</v>
      </c>
      <c r="F1576" s="6" t="s">
        <v>67</v>
      </c>
      <c r="G1576" s="6" t="s">
        <v>68</v>
      </c>
      <c r="H1576" s="6" t="s">
        <v>22</v>
      </c>
      <c r="I1576" s="8">
        <v>0.55000000000000004</v>
      </c>
      <c r="J1576" s="9">
        <v>3000</v>
      </c>
      <c r="K1576" s="10">
        <f t="shared" si="516"/>
        <v>1650.0000000000002</v>
      </c>
      <c r="L1576" s="10">
        <f t="shared" si="517"/>
        <v>660.00000000000011</v>
      </c>
      <c r="M1576" s="11">
        <v>0.4</v>
      </c>
      <c r="O1576" s="15"/>
      <c r="P1576" s="16"/>
      <c r="Q1576" s="1"/>
      <c r="R1576" s="12"/>
    </row>
    <row r="1577" spans="2:18" x14ac:dyDescent="0.3">
      <c r="B1577" s="6" t="s">
        <v>28</v>
      </c>
      <c r="C1577" s="6">
        <v>1128299</v>
      </c>
      <c r="D1577" s="7">
        <v>44493</v>
      </c>
      <c r="E1577" s="6" t="s">
        <v>29</v>
      </c>
      <c r="F1577" s="6" t="s">
        <v>67</v>
      </c>
      <c r="G1577" s="6" t="s">
        <v>68</v>
      </c>
      <c r="H1577" s="6" t="s">
        <v>23</v>
      </c>
      <c r="I1577" s="8">
        <v>0.60000000000000009</v>
      </c>
      <c r="J1577" s="9">
        <v>3500</v>
      </c>
      <c r="K1577" s="10">
        <f t="shared" si="516"/>
        <v>2100.0000000000005</v>
      </c>
      <c r="L1577" s="10">
        <f t="shared" si="517"/>
        <v>630.00000000000011</v>
      </c>
      <c r="M1577" s="11">
        <v>0.3</v>
      </c>
      <c r="O1577" s="15"/>
      <c r="P1577" s="16"/>
      <c r="Q1577" s="1"/>
      <c r="R1577" s="12"/>
    </row>
    <row r="1578" spans="2:18" x14ac:dyDescent="0.3">
      <c r="B1578" s="6" t="s">
        <v>28</v>
      </c>
      <c r="C1578" s="6">
        <v>1128299</v>
      </c>
      <c r="D1578" s="7">
        <v>44524</v>
      </c>
      <c r="E1578" s="6" t="s">
        <v>29</v>
      </c>
      <c r="F1578" s="6" t="s">
        <v>67</v>
      </c>
      <c r="G1578" s="6" t="s">
        <v>68</v>
      </c>
      <c r="H1578" s="6" t="s">
        <v>18</v>
      </c>
      <c r="I1578" s="8">
        <v>0.45000000000000007</v>
      </c>
      <c r="J1578" s="9">
        <v>5750</v>
      </c>
      <c r="K1578" s="10">
        <f>I1578*J1578</f>
        <v>2587.5000000000005</v>
      </c>
      <c r="L1578" s="10">
        <f>K1578*M1578</f>
        <v>905.62500000000011</v>
      </c>
      <c r="M1578" s="11">
        <v>0.35</v>
      </c>
      <c r="O1578" s="15"/>
      <c r="P1578" s="16"/>
      <c r="Q1578" s="1"/>
      <c r="R1578" s="12"/>
    </row>
    <row r="1579" spans="2:18" x14ac:dyDescent="0.3">
      <c r="B1579" s="6" t="s">
        <v>28</v>
      </c>
      <c r="C1579" s="6">
        <v>1128299</v>
      </c>
      <c r="D1579" s="7">
        <v>44524</v>
      </c>
      <c r="E1579" s="6" t="s">
        <v>29</v>
      </c>
      <c r="F1579" s="6" t="s">
        <v>67</v>
      </c>
      <c r="G1579" s="6" t="s">
        <v>68</v>
      </c>
      <c r="H1579" s="6" t="s">
        <v>19</v>
      </c>
      <c r="I1579" s="8">
        <v>0.50000000000000011</v>
      </c>
      <c r="J1579" s="9">
        <v>6500</v>
      </c>
      <c r="K1579" s="10">
        <f>I1579*J1579</f>
        <v>3250.0000000000009</v>
      </c>
      <c r="L1579" s="10">
        <f>K1579*M1579</f>
        <v>1137.5000000000002</v>
      </c>
      <c r="M1579" s="11">
        <v>0.35</v>
      </c>
      <c r="O1579" s="15"/>
      <c r="P1579" s="16"/>
      <c r="Q1579" s="1"/>
      <c r="R1579" s="12"/>
    </row>
    <row r="1580" spans="2:18" x14ac:dyDescent="0.3">
      <c r="B1580" s="6" t="s">
        <v>28</v>
      </c>
      <c r="C1580" s="6">
        <v>1128299</v>
      </c>
      <c r="D1580" s="7">
        <v>44524</v>
      </c>
      <c r="E1580" s="6" t="s">
        <v>29</v>
      </c>
      <c r="F1580" s="6" t="s">
        <v>67</v>
      </c>
      <c r="G1580" s="6" t="s">
        <v>68</v>
      </c>
      <c r="H1580" s="6" t="s">
        <v>20</v>
      </c>
      <c r="I1580" s="8">
        <v>0.45000000000000007</v>
      </c>
      <c r="J1580" s="9">
        <v>4750</v>
      </c>
      <c r="K1580" s="10">
        <f t="shared" ref="K1580:K1583" si="518">I1580*J1580</f>
        <v>2137.5000000000005</v>
      </c>
      <c r="L1580" s="10">
        <f t="shared" ref="L1580:L1583" si="519">K1580*M1580</f>
        <v>748.12500000000011</v>
      </c>
      <c r="M1580" s="11">
        <v>0.35</v>
      </c>
      <c r="O1580" s="15"/>
      <c r="P1580" s="16"/>
      <c r="Q1580" s="1"/>
      <c r="R1580" s="12"/>
    </row>
    <row r="1581" spans="2:18" x14ac:dyDescent="0.3">
      <c r="B1581" s="6" t="s">
        <v>28</v>
      </c>
      <c r="C1581" s="6">
        <v>1128299</v>
      </c>
      <c r="D1581" s="7">
        <v>44524</v>
      </c>
      <c r="E1581" s="6" t="s">
        <v>29</v>
      </c>
      <c r="F1581" s="6" t="s">
        <v>67</v>
      </c>
      <c r="G1581" s="6" t="s">
        <v>68</v>
      </c>
      <c r="H1581" s="6" t="s">
        <v>21</v>
      </c>
      <c r="I1581" s="8">
        <v>0.55000000000000016</v>
      </c>
      <c r="J1581" s="9">
        <v>4500</v>
      </c>
      <c r="K1581" s="10">
        <f t="shared" si="518"/>
        <v>2475.0000000000009</v>
      </c>
      <c r="L1581" s="10">
        <f t="shared" si="519"/>
        <v>866.25000000000023</v>
      </c>
      <c r="M1581" s="11">
        <v>0.35</v>
      </c>
      <c r="O1581" s="15"/>
      <c r="P1581" s="16"/>
      <c r="Q1581" s="1"/>
      <c r="R1581" s="12"/>
    </row>
    <row r="1582" spans="2:18" x14ac:dyDescent="0.3">
      <c r="B1582" s="6" t="s">
        <v>28</v>
      </c>
      <c r="C1582" s="6">
        <v>1128299</v>
      </c>
      <c r="D1582" s="7">
        <v>44524</v>
      </c>
      <c r="E1582" s="6" t="s">
        <v>29</v>
      </c>
      <c r="F1582" s="6" t="s">
        <v>67</v>
      </c>
      <c r="G1582" s="6" t="s">
        <v>68</v>
      </c>
      <c r="H1582" s="6" t="s">
        <v>22</v>
      </c>
      <c r="I1582" s="8">
        <v>0.75000000000000011</v>
      </c>
      <c r="J1582" s="9">
        <v>4250</v>
      </c>
      <c r="K1582" s="10">
        <f t="shared" si="518"/>
        <v>3187.5000000000005</v>
      </c>
      <c r="L1582" s="10">
        <f t="shared" si="519"/>
        <v>1275.0000000000002</v>
      </c>
      <c r="M1582" s="11">
        <v>0.4</v>
      </c>
      <c r="O1582" s="15"/>
      <c r="P1582" s="16"/>
      <c r="Q1582" s="1"/>
      <c r="R1582" s="12"/>
    </row>
    <row r="1583" spans="2:18" x14ac:dyDescent="0.3">
      <c r="B1583" s="6" t="s">
        <v>28</v>
      </c>
      <c r="C1583" s="6">
        <v>1128299</v>
      </c>
      <c r="D1583" s="7">
        <v>44524</v>
      </c>
      <c r="E1583" s="6" t="s">
        <v>29</v>
      </c>
      <c r="F1583" s="6" t="s">
        <v>67</v>
      </c>
      <c r="G1583" s="6" t="s">
        <v>68</v>
      </c>
      <c r="H1583" s="6" t="s">
        <v>23</v>
      </c>
      <c r="I1583" s="8">
        <v>0.80000000000000016</v>
      </c>
      <c r="J1583" s="9">
        <v>5500</v>
      </c>
      <c r="K1583" s="10">
        <f t="shared" si="518"/>
        <v>4400.0000000000009</v>
      </c>
      <c r="L1583" s="10">
        <f t="shared" si="519"/>
        <v>1320.0000000000002</v>
      </c>
      <c r="M1583" s="11">
        <v>0.3</v>
      </c>
      <c r="O1583" s="15"/>
      <c r="P1583" s="16"/>
      <c r="Q1583" s="1"/>
      <c r="R1583" s="12"/>
    </row>
    <row r="1584" spans="2:18" x14ac:dyDescent="0.3">
      <c r="B1584" s="6" t="s">
        <v>28</v>
      </c>
      <c r="C1584" s="6">
        <v>1128299</v>
      </c>
      <c r="D1584" s="7">
        <v>44553</v>
      </c>
      <c r="E1584" s="6" t="s">
        <v>29</v>
      </c>
      <c r="F1584" s="6" t="s">
        <v>67</v>
      </c>
      <c r="G1584" s="6" t="s">
        <v>68</v>
      </c>
      <c r="H1584" s="6" t="s">
        <v>18</v>
      </c>
      <c r="I1584" s="8">
        <v>0.65000000000000013</v>
      </c>
      <c r="J1584" s="9">
        <v>7500</v>
      </c>
      <c r="K1584" s="10">
        <f>I1584*J1584</f>
        <v>4875.0000000000009</v>
      </c>
      <c r="L1584" s="10">
        <f>K1584*M1584</f>
        <v>1706.2500000000002</v>
      </c>
      <c r="M1584" s="11">
        <v>0.35</v>
      </c>
      <c r="O1584" s="15"/>
      <c r="P1584" s="16"/>
      <c r="Q1584" s="1"/>
      <c r="R1584" s="12"/>
    </row>
    <row r="1585" spans="1:18" x14ac:dyDescent="0.3">
      <c r="B1585" s="6" t="s">
        <v>28</v>
      </c>
      <c r="C1585" s="6">
        <v>1128299</v>
      </c>
      <c r="D1585" s="7">
        <v>44553</v>
      </c>
      <c r="E1585" s="6" t="s">
        <v>29</v>
      </c>
      <c r="F1585" s="6" t="s">
        <v>67</v>
      </c>
      <c r="G1585" s="6" t="s">
        <v>68</v>
      </c>
      <c r="H1585" s="6" t="s">
        <v>19</v>
      </c>
      <c r="I1585" s="8">
        <v>0.75000000000000022</v>
      </c>
      <c r="J1585" s="9">
        <v>7500</v>
      </c>
      <c r="K1585" s="10">
        <f>I1585*J1585</f>
        <v>5625.0000000000018</v>
      </c>
      <c r="L1585" s="10">
        <f>K1585*M1585</f>
        <v>1968.7500000000005</v>
      </c>
      <c r="M1585" s="11">
        <v>0.35</v>
      </c>
      <c r="O1585" s="15"/>
      <c r="P1585" s="16"/>
      <c r="Q1585" s="1"/>
      <c r="R1585" s="12"/>
    </row>
    <row r="1586" spans="1:18" x14ac:dyDescent="0.3">
      <c r="B1586" s="6" t="s">
        <v>28</v>
      </c>
      <c r="C1586" s="6">
        <v>1128299</v>
      </c>
      <c r="D1586" s="7">
        <v>44553</v>
      </c>
      <c r="E1586" s="6" t="s">
        <v>29</v>
      </c>
      <c r="F1586" s="6" t="s">
        <v>67</v>
      </c>
      <c r="G1586" s="6" t="s">
        <v>68</v>
      </c>
      <c r="H1586" s="6" t="s">
        <v>20</v>
      </c>
      <c r="I1586" s="8">
        <v>0.70000000000000018</v>
      </c>
      <c r="J1586" s="9">
        <v>5500</v>
      </c>
      <c r="K1586" s="10">
        <f t="shared" ref="K1586:K1589" si="520">I1586*J1586</f>
        <v>3850.0000000000009</v>
      </c>
      <c r="L1586" s="10">
        <f t="shared" ref="L1586:L1589" si="521">K1586*M1586</f>
        <v>1347.5000000000002</v>
      </c>
      <c r="M1586" s="11">
        <v>0.35</v>
      </c>
      <c r="O1586" s="15"/>
      <c r="P1586" s="16"/>
      <c r="Q1586" s="1"/>
      <c r="R1586" s="12"/>
    </row>
    <row r="1587" spans="1:18" x14ac:dyDescent="0.3">
      <c r="B1587" s="6" t="s">
        <v>28</v>
      </c>
      <c r="C1587" s="6">
        <v>1128299</v>
      </c>
      <c r="D1587" s="7">
        <v>44553</v>
      </c>
      <c r="E1587" s="6" t="s">
        <v>29</v>
      </c>
      <c r="F1587" s="6" t="s">
        <v>67</v>
      </c>
      <c r="G1587" s="6" t="s">
        <v>68</v>
      </c>
      <c r="H1587" s="6" t="s">
        <v>21</v>
      </c>
      <c r="I1587" s="8">
        <v>0.70000000000000018</v>
      </c>
      <c r="J1587" s="9">
        <v>5500</v>
      </c>
      <c r="K1587" s="10">
        <f t="shared" si="520"/>
        <v>3850.0000000000009</v>
      </c>
      <c r="L1587" s="10">
        <f t="shared" si="521"/>
        <v>1347.5000000000002</v>
      </c>
      <c r="M1587" s="11">
        <v>0.35</v>
      </c>
      <c r="O1587" s="15"/>
      <c r="P1587" s="16"/>
      <c r="Q1587" s="1"/>
      <c r="R1587" s="12"/>
    </row>
    <row r="1588" spans="1:18" x14ac:dyDescent="0.3">
      <c r="B1588" s="6" t="s">
        <v>28</v>
      </c>
      <c r="C1588" s="6">
        <v>1128299</v>
      </c>
      <c r="D1588" s="7">
        <v>44553</v>
      </c>
      <c r="E1588" s="6" t="s">
        <v>29</v>
      </c>
      <c r="F1588" s="6" t="s">
        <v>67</v>
      </c>
      <c r="G1588" s="6" t="s">
        <v>68</v>
      </c>
      <c r="H1588" s="6" t="s">
        <v>22</v>
      </c>
      <c r="I1588" s="8">
        <v>0.80000000000000016</v>
      </c>
      <c r="J1588" s="9">
        <v>4750</v>
      </c>
      <c r="K1588" s="10">
        <f t="shared" si="520"/>
        <v>3800.0000000000009</v>
      </c>
      <c r="L1588" s="10">
        <f t="shared" si="521"/>
        <v>1520.0000000000005</v>
      </c>
      <c r="M1588" s="11">
        <v>0.4</v>
      </c>
      <c r="O1588" s="15"/>
      <c r="P1588" s="16"/>
      <c r="Q1588" s="1"/>
      <c r="R1588" s="12"/>
    </row>
    <row r="1589" spans="1:18" x14ac:dyDescent="0.3">
      <c r="B1589" s="6" t="s">
        <v>28</v>
      </c>
      <c r="C1589" s="6">
        <v>1128299</v>
      </c>
      <c r="D1589" s="7">
        <v>44553</v>
      </c>
      <c r="E1589" s="6" t="s">
        <v>29</v>
      </c>
      <c r="F1589" s="6" t="s">
        <v>67</v>
      </c>
      <c r="G1589" s="6" t="s">
        <v>68</v>
      </c>
      <c r="H1589" s="6" t="s">
        <v>23</v>
      </c>
      <c r="I1589" s="8">
        <v>0.8500000000000002</v>
      </c>
      <c r="J1589" s="9">
        <v>5750</v>
      </c>
      <c r="K1589" s="10">
        <f t="shared" si="520"/>
        <v>4887.5000000000009</v>
      </c>
      <c r="L1589" s="10">
        <f t="shared" si="521"/>
        <v>1466.2500000000002</v>
      </c>
      <c r="M1589" s="11">
        <v>0.3</v>
      </c>
      <c r="O1589" s="15"/>
      <c r="P1589" s="16"/>
      <c r="Q1589" s="1"/>
      <c r="R1589" s="12"/>
    </row>
    <row r="1590" spans="1:18" x14ac:dyDescent="0.3">
      <c r="A1590" t="s">
        <v>39</v>
      </c>
      <c r="B1590" s="6" t="s">
        <v>16</v>
      </c>
      <c r="C1590" s="6">
        <v>1185732</v>
      </c>
      <c r="D1590" s="7">
        <v>44215</v>
      </c>
      <c r="E1590" s="6" t="s">
        <v>46</v>
      </c>
      <c r="F1590" s="6" t="s">
        <v>69</v>
      </c>
      <c r="G1590" s="6" t="s">
        <v>70</v>
      </c>
      <c r="H1590" s="6" t="s">
        <v>18</v>
      </c>
      <c r="I1590" s="8">
        <v>0.35</v>
      </c>
      <c r="J1590" s="9">
        <v>7500</v>
      </c>
      <c r="K1590" s="10">
        <f>I1590*J1590</f>
        <v>2625</v>
      </c>
      <c r="L1590" s="10">
        <f>K1590*M1590</f>
        <v>1312.5</v>
      </c>
      <c r="M1590" s="11">
        <v>0.5</v>
      </c>
      <c r="O1590" s="15"/>
      <c r="P1590" s="16"/>
      <c r="Q1590" s="1"/>
      <c r="R1590" s="12"/>
    </row>
    <row r="1591" spans="1:18" x14ac:dyDescent="0.3">
      <c r="B1591" s="6" t="s">
        <v>16</v>
      </c>
      <c r="C1591" s="6">
        <v>1185732</v>
      </c>
      <c r="D1591" s="7">
        <v>44215</v>
      </c>
      <c r="E1591" s="6" t="s">
        <v>46</v>
      </c>
      <c r="F1591" s="6" t="s">
        <v>69</v>
      </c>
      <c r="G1591" s="6" t="s">
        <v>70</v>
      </c>
      <c r="H1591" s="6" t="s">
        <v>19</v>
      </c>
      <c r="I1591" s="8">
        <v>0.35</v>
      </c>
      <c r="J1591" s="9">
        <v>5500</v>
      </c>
      <c r="K1591" s="10">
        <f>I1591*J1591</f>
        <v>1924.9999999999998</v>
      </c>
      <c r="L1591" s="10">
        <f>K1591*M1591</f>
        <v>769.99999999999989</v>
      </c>
      <c r="M1591" s="11">
        <v>0.39999999999999997</v>
      </c>
      <c r="O1591" s="15"/>
      <c r="P1591" s="16"/>
      <c r="Q1591" s="1"/>
      <c r="R1591" s="12"/>
    </row>
    <row r="1592" spans="1:18" x14ac:dyDescent="0.3">
      <c r="B1592" s="6" t="s">
        <v>16</v>
      </c>
      <c r="C1592" s="6">
        <v>1185732</v>
      </c>
      <c r="D1592" s="7">
        <v>44215</v>
      </c>
      <c r="E1592" s="6" t="s">
        <v>46</v>
      </c>
      <c r="F1592" s="6" t="s">
        <v>69</v>
      </c>
      <c r="G1592" s="6" t="s">
        <v>70</v>
      </c>
      <c r="H1592" s="6" t="s">
        <v>20</v>
      </c>
      <c r="I1592" s="8">
        <v>0.25</v>
      </c>
      <c r="J1592" s="9">
        <v>5500</v>
      </c>
      <c r="K1592" s="10">
        <f t="shared" ref="K1592:K1595" si="522">I1592*J1592</f>
        <v>1375</v>
      </c>
      <c r="L1592" s="10">
        <f t="shared" ref="L1592:L1601" si="523">K1592*M1592</f>
        <v>412.5</v>
      </c>
      <c r="M1592" s="11">
        <v>0.3</v>
      </c>
      <c r="O1592" s="15"/>
      <c r="P1592" s="16"/>
      <c r="Q1592" s="1"/>
      <c r="R1592" s="12"/>
    </row>
    <row r="1593" spans="1:18" x14ac:dyDescent="0.3">
      <c r="B1593" s="6" t="s">
        <v>16</v>
      </c>
      <c r="C1593" s="6">
        <v>1185732</v>
      </c>
      <c r="D1593" s="7">
        <v>44215</v>
      </c>
      <c r="E1593" s="6" t="s">
        <v>46</v>
      </c>
      <c r="F1593" s="6" t="s">
        <v>69</v>
      </c>
      <c r="G1593" s="6" t="s">
        <v>70</v>
      </c>
      <c r="H1593" s="6" t="s">
        <v>21</v>
      </c>
      <c r="I1593" s="8">
        <v>0.29999999999999993</v>
      </c>
      <c r="J1593" s="9">
        <v>4000</v>
      </c>
      <c r="K1593" s="10">
        <f t="shared" si="522"/>
        <v>1199.9999999999998</v>
      </c>
      <c r="L1593" s="10">
        <f t="shared" si="523"/>
        <v>419.99999999999989</v>
      </c>
      <c r="M1593" s="11">
        <v>0.35</v>
      </c>
      <c r="O1593" s="15"/>
      <c r="P1593" s="16"/>
      <c r="Q1593" s="1"/>
      <c r="R1593" s="12"/>
    </row>
    <row r="1594" spans="1:18" x14ac:dyDescent="0.3">
      <c r="B1594" s="6" t="s">
        <v>16</v>
      </c>
      <c r="C1594" s="6">
        <v>1185732</v>
      </c>
      <c r="D1594" s="7">
        <v>44215</v>
      </c>
      <c r="E1594" s="6" t="s">
        <v>46</v>
      </c>
      <c r="F1594" s="6" t="s">
        <v>69</v>
      </c>
      <c r="G1594" s="6" t="s">
        <v>70</v>
      </c>
      <c r="H1594" s="6" t="s">
        <v>22</v>
      </c>
      <c r="I1594" s="8">
        <v>0.45000000000000007</v>
      </c>
      <c r="J1594" s="9">
        <v>4500</v>
      </c>
      <c r="K1594" s="10">
        <f t="shared" si="522"/>
        <v>2025.0000000000002</v>
      </c>
      <c r="L1594" s="10">
        <f t="shared" si="523"/>
        <v>810</v>
      </c>
      <c r="M1594" s="11">
        <v>0.39999999999999997</v>
      </c>
      <c r="O1594" s="15"/>
      <c r="P1594" s="16"/>
      <c r="Q1594" s="1"/>
      <c r="R1594" s="12"/>
    </row>
    <row r="1595" spans="1:18" x14ac:dyDescent="0.3">
      <c r="B1595" s="6" t="s">
        <v>16</v>
      </c>
      <c r="C1595" s="6">
        <v>1185732</v>
      </c>
      <c r="D1595" s="7">
        <v>44215</v>
      </c>
      <c r="E1595" s="6" t="s">
        <v>46</v>
      </c>
      <c r="F1595" s="6" t="s">
        <v>69</v>
      </c>
      <c r="G1595" s="6" t="s">
        <v>70</v>
      </c>
      <c r="H1595" s="6" t="s">
        <v>23</v>
      </c>
      <c r="I1595" s="8">
        <v>0.35</v>
      </c>
      <c r="J1595" s="9">
        <v>5500</v>
      </c>
      <c r="K1595" s="10">
        <f t="shared" si="522"/>
        <v>1924.9999999999998</v>
      </c>
      <c r="L1595" s="10">
        <f t="shared" si="523"/>
        <v>1058.75</v>
      </c>
      <c r="M1595" s="11">
        <v>0.55000000000000004</v>
      </c>
      <c r="O1595" s="15"/>
      <c r="P1595" s="16"/>
      <c r="Q1595" s="1"/>
      <c r="R1595" s="12"/>
    </row>
    <row r="1596" spans="1:18" x14ac:dyDescent="0.3">
      <c r="B1596" s="6" t="s">
        <v>16</v>
      </c>
      <c r="C1596" s="6">
        <v>1185732</v>
      </c>
      <c r="D1596" s="7">
        <v>44244</v>
      </c>
      <c r="E1596" s="6" t="s">
        <v>46</v>
      </c>
      <c r="F1596" s="6" t="s">
        <v>69</v>
      </c>
      <c r="G1596" s="6" t="s">
        <v>70</v>
      </c>
      <c r="H1596" s="6" t="s">
        <v>18</v>
      </c>
      <c r="I1596" s="8">
        <v>0.35</v>
      </c>
      <c r="J1596" s="9">
        <v>8000</v>
      </c>
      <c r="K1596" s="10">
        <f>I1596*J1596</f>
        <v>2800</v>
      </c>
      <c r="L1596" s="10">
        <f>K1596*M1596</f>
        <v>1400</v>
      </c>
      <c r="M1596" s="11">
        <v>0.5</v>
      </c>
      <c r="O1596" s="15"/>
      <c r="P1596" s="16"/>
      <c r="Q1596" s="1"/>
      <c r="R1596" s="12"/>
    </row>
    <row r="1597" spans="1:18" x14ac:dyDescent="0.3">
      <c r="B1597" s="6" t="s">
        <v>16</v>
      </c>
      <c r="C1597" s="6">
        <v>1185732</v>
      </c>
      <c r="D1597" s="7">
        <v>44244</v>
      </c>
      <c r="E1597" s="6" t="s">
        <v>46</v>
      </c>
      <c r="F1597" s="6" t="s">
        <v>69</v>
      </c>
      <c r="G1597" s="6" t="s">
        <v>70</v>
      </c>
      <c r="H1597" s="6" t="s">
        <v>19</v>
      </c>
      <c r="I1597" s="8">
        <v>0.35</v>
      </c>
      <c r="J1597" s="9">
        <v>4500</v>
      </c>
      <c r="K1597" s="10">
        <f>I1597*J1597</f>
        <v>1575</v>
      </c>
      <c r="L1597" s="10">
        <f>K1597*M1597</f>
        <v>630</v>
      </c>
      <c r="M1597" s="11">
        <v>0.39999999999999997</v>
      </c>
      <c r="O1597" s="15"/>
      <c r="P1597" s="16"/>
      <c r="Q1597" s="1"/>
      <c r="R1597" s="12"/>
    </row>
    <row r="1598" spans="1:18" x14ac:dyDescent="0.3">
      <c r="B1598" s="6" t="s">
        <v>16</v>
      </c>
      <c r="C1598" s="6">
        <v>1185732</v>
      </c>
      <c r="D1598" s="7">
        <v>44244</v>
      </c>
      <c r="E1598" s="6" t="s">
        <v>46</v>
      </c>
      <c r="F1598" s="6" t="s">
        <v>69</v>
      </c>
      <c r="G1598" s="6" t="s">
        <v>70</v>
      </c>
      <c r="H1598" s="6" t="s">
        <v>20</v>
      </c>
      <c r="I1598" s="8">
        <v>0.25</v>
      </c>
      <c r="J1598" s="9">
        <v>5000</v>
      </c>
      <c r="K1598" s="10">
        <f t="shared" ref="K1598:K1601" si="524">I1598*J1598</f>
        <v>1250</v>
      </c>
      <c r="L1598" s="10">
        <f t="shared" si="523"/>
        <v>375</v>
      </c>
      <c r="M1598" s="11">
        <v>0.3</v>
      </c>
      <c r="O1598" s="15"/>
      <c r="P1598" s="16"/>
      <c r="Q1598" s="1"/>
      <c r="R1598" s="12"/>
    </row>
    <row r="1599" spans="1:18" x14ac:dyDescent="0.3">
      <c r="B1599" s="6" t="s">
        <v>16</v>
      </c>
      <c r="C1599" s="6">
        <v>1185732</v>
      </c>
      <c r="D1599" s="7">
        <v>44244</v>
      </c>
      <c r="E1599" s="6" t="s">
        <v>46</v>
      </c>
      <c r="F1599" s="6" t="s">
        <v>69</v>
      </c>
      <c r="G1599" s="6" t="s">
        <v>70</v>
      </c>
      <c r="H1599" s="6" t="s">
        <v>21</v>
      </c>
      <c r="I1599" s="8">
        <v>0.29999999999999993</v>
      </c>
      <c r="J1599" s="9">
        <v>3750</v>
      </c>
      <c r="K1599" s="10">
        <f t="shared" si="524"/>
        <v>1124.9999999999998</v>
      </c>
      <c r="L1599" s="10">
        <f t="shared" si="523"/>
        <v>393.74999999999989</v>
      </c>
      <c r="M1599" s="11">
        <v>0.35</v>
      </c>
      <c r="O1599" s="15"/>
      <c r="P1599" s="16"/>
      <c r="Q1599" s="1"/>
      <c r="R1599" s="12"/>
    </row>
    <row r="1600" spans="1:18" x14ac:dyDescent="0.3">
      <c r="B1600" s="6" t="s">
        <v>16</v>
      </c>
      <c r="C1600" s="6">
        <v>1185732</v>
      </c>
      <c r="D1600" s="7">
        <v>44244</v>
      </c>
      <c r="E1600" s="6" t="s">
        <v>46</v>
      </c>
      <c r="F1600" s="6" t="s">
        <v>69</v>
      </c>
      <c r="G1600" s="6" t="s">
        <v>70</v>
      </c>
      <c r="H1600" s="6" t="s">
        <v>22</v>
      </c>
      <c r="I1600" s="8">
        <v>0.45000000000000007</v>
      </c>
      <c r="J1600" s="9">
        <v>4500</v>
      </c>
      <c r="K1600" s="10">
        <f t="shared" si="524"/>
        <v>2025.0000000000002</v>
      </c>
      <c r="L1600" s="10">
        <f t="shared" si="523"/>
        <v>810</v>
      </c>
      <c r="M1600" s="11">
        <v>0.39999999999999997</v>
      </c>
      <c r="O1600" s="15"/>
      <c r="P1600" s="16"/>
      <c r="Q1600" s="1"/>
      <c r="R1600" s="12"/>
    </row>
    <row r="1601" spans="2:18" x14ac:dyDescent="0.3">
      <c r="B1601" s="6" t="s">
        <v>16</v>
      </c>
      <c r="C1601" s="6">
        <v>1185732</v>
      </c>
      <c r="D1601" s="7">
        <v>44244</v>
      </c>
      <c r="E1601" s="6" t="s">
        <v>46</v>
      </c>
      <c r="F1601" s="6" t="s">
        <v>69</v>
      </c>
      <c r="G1601" s="6" t="s">
        <v>70</v>
      </c>
      <c r="H1601" s="6" t="s">
        <v>23</v>
      </c>
      <c r="I1601" s="8">
        <v>0.35</v>
      </c>
      <c r="J1601" s="9">
        <v>5500</v>
      </c>
      <c r="K1601" s="10">
        <f t="shared" si="524"/>
        <v>1924.9999999999998</v>
      </c>
      <c r="L1601" s="10">
        <f t="shared" si="523"/>
        <v>1058.75</v>
      </c>
      <c r="M1601" s="11">
        <v>0.55000000000000004</v>
      </c>
      <c r="O1601" s="15"/>
      <c r="P1601" s="16"/>
      <c r="Q1601" s="1"/>
      <c r="R1601" s="12"/>
    </row>
    <row r="1602" spans="2:18" x14ac:dyDescent="0.3">
      <c r="B1602" s="6" t="s">
        <v>16</v>
      </c>
      <c r="C1602" s="6">
        <v>1185732</v>
      </c>
      <c r="D1602" s="7">
        <v>44270</v>
      </c>
      <c r="E1602" s="6" t="s">
        <v>46</v>
      </c>
      <c r="F1602" s="6" t="s">
        <v>69</v>
      </c>
      <c r="G1602" s="6" t="s">
        <v>70</v>
      </c>
      <c r="H1602" s="6" t="s">
        <v>18</v>
      </c>
      <c r="I1602" s="8">
        <v>0.35</v>
      </c>
      <c r="J1602" s="9">
        <v>7700</v>
      </c>
      <c r="K1602" s="10">
        <f>I1602*J1602</f>
        <v>2695</v>
      </c>
      <c r="L1602" s="10">
        <f>K1602*M1602</f>
        <v>1347.5</v>
      </c>
      <c r="M1602" s="11">
        <v>0.5</v>
      </c>
      <c r="O1602" s="15"/>
      <c r="P1602" s="16"/>
      <c r="Q1602" s="1"/>
      <c r="R1602" s="12"/>
    </row>
    <row r="1603" spans="2:18" x14ac:dyDescent="0.3">
      <c r="B1603" s="6" t="s">
        <v>16</v>
      </c>
      <c r="C1603" s="6">
        <v>1185732</v>
      </c>
      <c r="D1603" s="7">
        <v>44270</v>
      </c>
      <c r="E1603" s="6" t="s">
        <v>46</v>
      </c>
      <c r="F1603" s="6" t="s">
        <v>69</v>
      </c>
      <c r="G1603" s="6" t="s">
        <v>70</v>
      </c>
      <c r="H1603" s="6" t="s">
        <v>19</v>
      </c>
      <c r="I1603" s="8">
        <v>0.35</v>
      </c>
      <c r="J1603" s="9">
        <v>4500</v>
      </c>
      <c r="K1603" s="10">
        <f>I1603*J1603</f>
        <v>1575</v>
      </c>
      <c r="L1603" s="10">
        <f>K1603*M1603</f>
        <v>630</v>
      </c>
      <c r="M1603" s="11">
        <v>0.39999999999999997</v>
      </c>
      <c r="O1603" s="15"/>
      <c r="P1603" s="16"/>
      <c r="Q1603" s="1"/>
      <c r="R1603" s="12"/>
    </row>
    <row r="1604" spans="2:18" x14ac:dyDescent="0.3">
      <c r="B1604" s="6" t="s">
        <v>16</v>
      </c>
      <c r="C1604" s="6">
        <v>1185732</v>
      </c>
      <c r="D1604" s="7">
        <v>44270</v>
      </c>
      <c r="E1604" s="6" t="s">
        <v>46</v>
      </c>
      <c r="F1604" s="6" t="s">
        <v>69</v>
      </c>
      <c r="G1604" s="6" t="s">
        <v>70</v>
      </c>
      <c r="H1604" s="6" t="s">
        <v>20</v>
      </c>
      <c r="I1604" s="8">
        <v>0.25</v>
      </c>
      <c r="J1604" s="9">
        <v>4750</v>
      </c>
      <c r="K1604" s="10">
        <f t="shared" ref="K1604:K1607" si="525">I1604*J1604</f>
        <v>1187.5</v>
      </c>
      <c r="L1604" s="10">
        <f t="shared" ref="L1604:L1607" si="526">K1604*M1604</f>
        <v>356.25</v>
      </c>
      <c r="M1604" s="11">
        <v>0.3</v>
      </c>
      <c r="O1604" s="15"/>
      <c r="P1604" s="16"/>
      <c r="Q1604" s="1"/>
      <c r="R1604" s="12"/>
    </row>
    <row r="1605" spans="2:18" x14ac:dyDescent="0.3">
      <c r="B1605" s="6" t="s">
        <v>16</v>
      </c>
      <c r="C1605" s="6">
        <v>1185732</v>
      </c>
      <c r="D1605" s="7">
        <v>44270</v>
      </c>
      <c r="E1605" s="6" t="s">
        <v>46</v>
      </c>
      <c r="F1605" s="6" t="s">
        <v>69</v>
      </c>
      <c r="G1605" s="6" t="s">
        <v>70</v>
      </c>
      <c r="H1605" s="6" t="s">
        <v>21</v>
      </c>
      <c r="I1605" s="8">
        <v>0.29999999999999993</v>
      </c>
      <c r="J1605" s="9">
        <v>3250</v>
      </c>
      <c r="K1605" s="10">
        <f t="shared" si="525"/>
        <v>974.99999999999977</v>
      </c>
      <c r="L1605" s="10">
        <f t="shared" si="526"/>
        <v>341.24999999999989</v>
      </c>
      <c r="M1605" s="11">
        <v>0.35</v>
      </c>
      <c r="O1605" s="15"/>
      <c r="P1605" s="16"/>
      <c r="Q1605" s="1"/>
      <c r="R1605" s="12"/>
    </row>
    <row r="1606" spans="2:18" x14ac:dyDescent="0.3">
      <c r="B1606" s="6" t="s">
        <v>16</v>
      </c>
      <c r="C1606" s="6">
        <v>1185732</v>
      </c>
      <c r="D1606" s="7">
        <v>44270</v>
      </c>
      <c r="E1606" s="6" t="s">
        <v>46</v>
      </c>
      <c r="F1606" s="6" t="s">
        <v>69</v>
      </c>
      <c r="G1606" s="6" t="s">
        <v>70</v>
      </c>
      <c r="H1606" s="6" t="s">
        <v>22</v>
      </c>
      <c r="I1606" s="8">
        <v>0.45000000000000007</v>
      </c>
      <c r="J1606" s="9">
        <v>3750</v>
      </c>
      <c r="K1606" s="10">
        <f t="shared" si="525"/>
        <v>1687.5000000000002</v>
      </c>
      <c r="L1606" s="10">
        <f t="shared" si="526"/>
        <v>675</v>
      </c>
      <c r="M1606" s="11">
        <v>0.39999999999999997</v>
      </c>
      <c r="O1606" s="15"/>
      <c r="P1606" s="16"/>
      <c r="Q1606" s="1"/>
      <c r="R1606" s="12"/>
    </row>
    <row r="1607" spans="2:18" x14ac:dyDescent="0.3">
      <c r="B1607" s="6" t="s">
        <v>16</v>
      </c>
      <c r="C1607" s="6">
        <v>1185732</v>
      </c>
      <c r="D1607" s="7">
        <v>44270</v>
      </c>
      <c r="E1607" s="6" t="s">
        <v>46</v>
      </c>
      <c r="F1607" s="6" t="s">
        <v>69</v>
      </c>
      <c r="G1607" s="6" t="s">
        <v>70</v>
      </c>
      <c r="H1607" s="6" t="s">
        <v>23</v>
      </c>
      <c r="I1607" s="8">
        <v>0.35</v>
      </c>
      <c r="J1607" s="9">
        <v>4750</v>
      </c>
      <c r="K1607" s="10">
        <f t="shared" si="525"/>
        <v>1662.5</v>
      </c>
      <c r="L1607" s="10">
        <f t="shared" si="526"/>
        <v>914.37500000000011</v>
      </c>
      <c r="M1607" s="11">
        <v>0.55000000000000004</v>
      </c>
      <c r="O1607" s="15"/>
      <c r="P1607" s="16"/>
      <c r="Q1607" s="1"/>
      <c r="R1607" s="12"/>
    </row>
    <row r="1608" spans="2:18" x14ac:dyDescent="0.3">
      <c r="B1608" s="6" t="s">
        <v>16</v>
      </c>
      <c r="C1608" s="6">
        <v>1185732</v>
      </c>
      <c r="D1608" s="7">
        <v>44302</v>
      </c>
      <c r="E1608" s="6" t="s">
        <v>46</v>
      </c>
      <c r="F1608" s="6" t="s">
        <v>69</v>
      </c>
      <c r="G1608" s="6" t="s">
        <v>70</v>
      </c>
      <c r="H1608" s="6" t="s">
        <v>18</v>
      </c>
      <c r="I1608" s="8">
        <v>0.35</v>
      </c>
      <c r="J1608" s="9">
        <v>7250</v>
      </c>
      <c r="K1608" s="10">
        <f>I1608*J1608</f>
        <v>2537.5</v>
      </c>
      <c r="L1608" s="10">
        <f>K1608*M1608</f>
        <v>1268.75</v>
      </c>
      <c r="M1608" s="11">
        <v>0.5</v>
      </c>
      <c r="O1608" s="15"/>
      <c r="P1608" s="16"/>
      <c r="Q1608" s="1"/>
      <c r="R1608" s="12"/>
    </row>
    <row r="1609" spans="2:18" x14ac:dyDescent="0.3">
      <c r="B1609" s="6" t="s">
        <v>16</v>
      </c>
      <c r="C1609" s="6">
        <v>1185732</v>
      </c>
      <c r="D1609" s="7">
        <v>44302</v>
      </c>
      <c r="E1609" s="6" t="s">
        <v>46</v>
      </c>
      <c r="F1609" s="6" t="s">
        <v>69</v>
      </c>
      <c r="G1609" s="6" t="s">
        <v>70</v>
      </c>
      <c r="H1609" s="6" t="s">
        <v>19</v>
      </c>
      <c r="I1609" s="8">
        <v>0.4</v>
      </c>
      <c r="J1609" s="9">
        <v>4250</v>
      </c>
      <c r="K1609" s="10">
        <f>I1609*J1609</f>
        <v>1700</v>
      </c>
      <c r="L1609" s="10">
        <f>K1609*M1609</f>
        <v>680</v>
      </c>
      <c r="M1609" s="11">
        <v>0.39999999999999997</v>
      </c>
      <c r="O1609" s="15"/>
      <c r="P1609" s="16"/>
      <c r="Q1609" s="1"/>
      <c r="R1609" s="12"/>
    </row>
    <row r="1610" spans="2:18" x14ac:dyDescent="0.3">
      <c r="B1610" s="6" t="s">
        <v>16</v>
      </c>
      <c r="C1610" s="6">
        <v>1185732</v>
      </c>
      <c r="D1610" s="7">
        <v>44302</v>
      </c>
      <c r="E1610" s="6" t="s">
        <v>46</v>
      </c>
      <c r="F1610" s="6" t="s">
        <v>69</v>
      </c>
      <c r="G1610" s="6" t="s">
        <v>70</v>
      </c>
      <c r="H1610" s="6" t="s">
        <v>20</v>
      </c>
      <c r="I1610" s="8">
        <v>0.30000000000000004</v>
      </c>
      <c r="J1610" s="9">
        <v>4500</v>
      </c>
      <c r="K1610" s="10">
        <f t="shared" ref="K1610:K1613" si="527">I1610*J1610</f>
        <v>1350.0000000000002</v>
      </c>
      <c r="L1610" s="10">
        <f t="shared" ref="L1610:L1613" si="528">K1610*M1610</f>
        <v>405.00000000000006</v>
      </c>
      <c r="M1610" s="11">
        <v>0.3</v>
      </c>
      <c r="O1610" s="15"/>
      <c r="P1610" s="16"/>
      <c r="Q1610" s="1"/>
      <c r="R1610" s="12"/>
    </row>
    <row r="1611" spans="2:18" x14ac:dyDescent="0.3">
      <c r="B1611" s="6" t="s">
        <v>16</v>
      </c>
      <c r="C1611" s="6">
        <v>1185732</v>
      </c>
      <c r="D1611" s="7">
        <v>44302</v>
      </c>
      <c r="E1611" s="6" t="s">
        <v>46</v>
      </c>
      <c r="F1611" s="6" t="s">
        <v>69</v>
      </c>
      <c r="G1611" s="6" t="s">
        <v>70</v>
      </c>
      <c r="H1611" s="6" t="s">
        <v>21</v>
      </c>
      <c r="I1611" s="8">
        <v>0.35</v>
      </c>
      <c r="J1611" s="9">
        <v>3750</v>
      </c>
      <c r="K1611" s="10">
        <f t="shared" si="527"/>
        <v>1312.5</v>
      </c>
      <c r="L1611" s="10">
        <f t="shared" si="528"/>
        <v>459.37499999999994</v>
      </c>
      <c r="M1611" s="11">
        <v>0.35</v>
      </c>
      <c r="O1611" s="15"/>
      <c r="P1611" s="16"/>
      <c r="Q1611" s="1"/>
      <c r="R1611" s="12"/>
    </row>
    <row r="1612" spans="2:18" x14ac:dyDescent="0.3">
      <c r="B1612" s="6" t="s">
        <v>16</v>
      </c>
      <c r="C1612" s="6">
        <v>1185732</v>
      </c>
      <c r="D1612" s="7">
        <v>44302</v>
      </c>
      <c r="E1612" s="6" t="s">
        <v>46</v>
      </c>
      <c r="F1612" s="6" t="s">
        <v>69</v>
      </c>
      <c r="G1612" s="6" t="s">
        <v>70</v>
      </c>
      <c r="H1612" s="6" t="s">
        <v>22</v>
      </c>
      <c r="I1612" s="8">
        <v>0.5</v>
      </c>
      <c r="J1612" s="9">
        <v>4000</v>
      </c>
      <c r="K1612" s="10">
        <f t="shared" si="527"/>
        <v>2000</v>
      </c>
      <c r="L1612" s="10">
        <f t="shared" si="528"/>
        <v>799.99999999999989</v>
      </c>
      <c r="M1612" s="11">
        <v>0.39999999999999997</v>
      </c>
      <c r="O1612" s="15"/>
      <c r="P1612" s="16"/>
      <c r="Q1612" s="1"/>
      <c r="R1612" s="12"/>
    </row>
    <row r="1613" spans="2:18" x14ac:dyDescent="0.3">
      <c r="B1613" s="6" t="s">
        <v>16</v>
      </c>
      <c r="C1613" s="6">
        <v>1185732</v>
      </c>
      <c r="D1613" s="7">
        <v>44302</v>
      </c>
      <c r="E1613" s="6" t="s">
        <v>46</v>
      </c>
      <c r="F1613" s="6" t="s">
        <v>69</v>
      </c>
      <c r="G1613" s="6" t="s">
        <v>70</v>
      </c>
      <c r="H1613" s="6" t="s">
        <v>23</v>
      </c>
      <c r="I1613" s="8">
        <v>0.4</v>
      </c>
      <c r="J1613" s="9">
        <v>5250</v>
      </c>
      <c r="K1613" s="10">
        <f t="shared" si="527"/>
        <v>2100</v>
      </c>
      <c r="L1613" s="10">
        <f t="shared" si="528"/>
        <v>1155</v>
      </c>
      <c r="M1613" s="11">
        <v>0.55000000000000004</v>
      </c>
      <c r="O1613" s="15"/>
      <c r="P1613" s="16"/>
      <c r="Q1613" s="1"/>
      <c r="R1613" s="12"/>
    </row>
    <row r="1614" spans="2:18" x14ac:dyDescent="0.3">
      <c r="B1614" s="6" t="s">
        <v>16</v>
      </c>
      <c r="C1614" s="6">
        <v>1185732</v>
      </c>
      <c r="D1614" s="7">
        <v>44331</v>
      </c>
      <c r="E1614" s="6" t="s">
        <v>46</v>
      </c>
      <c r="F1614" s="6" t="s">
        <v>69</v>
      </c>
      <c r="G1614" s="6" t="s">
        <v>70</v>
      </c>
      <c r="H1614" s="6" t="s">
        <v>18</v>
      </c>
      <c r="I1614" s="8">
        <v>0.5</v>
      </c>
      <c r="J1614" s="9">
        <v>7950</v>
      </c>
      <c r="K1614" s="10">
        <f>I1614*J1614</f>
        <v>3975</v>
      </c>
      <c r="L1614" s="10">
        <f>K1614*M1614</f>
        <v>1987.5</v>
      </c>
      <c r="M1614" s="11">
        <v>0.5</v>
      </c>
      <c r="O1614" s="15"/>
      <c r="P1614" s="16"/>
      <c r="Q1614" s="1"/>
      <c r="R1614" s="12"/>
    </row>
    <row r="1615" spans="2:18" x14ac:dyDescent="0.3">
      <c r="B1615" s="6" t="s">
        <v>16</v>
      </c>
      <c r="C1615" s="6">
        <v>1185732</v>
      </c>
      <c r="D1615" s="7">
        <v>44331</v>
      </c>
      <c r="E1615" s="6" t="s">
        <v>46</v>
      </c>
      <c r="F1615" s="6" t="s">
        <v>69</v>
      </c>
      <c r="G1615" s="6" t="s">
        <v>70</v>
      </c>
      <c r="H1615" s="6" t="s">
        <v>19</v>
      </c>
      <c r="I1615" s="8">
        <v>0.5</v>
      </c>
      <c r="J1615" s="9">
        <v>5000</v>
      </c>
      <c r="K1615" s="10">
        <f>I1615*J1615</f>
        <v>2500</v>
      </c>
      <c r="L1615" s="10">
        <f>K1615*M1615</f>
        <v>999.99999999999989</v>
      </c>
      <c r="M1615" s="11">
        <v>0.39999999999999997</v>
      </c>
      <c r="O1615" s="15"/>
      <c r="P1615" s="16"/>
      <c r="Q1615" s="1"/>
      <c r="R1615" s="12"/>
    </row>
    <row r="1616" spans="2:18" x14ac:dyDescent="0.3">
      <c r="B1616" s="6" t="s">
        <v>16</v>
      </c>
      <c r="C1616" s="6">
        <v>1185732</v>
      </c>
      <c r="D1616" s="7">
        <v>44331</v>
      </c>
      <c r="E1616" s="6" t="s">
        <v>46</v>
      </c>
      <c r="F1616" s="6" t="s">
        <v>69</v>
      </c>
      <c r="G1616" s="6" t="s">
        <v>70</v>
      </c>
      <c r="H1616" s="6" t="s">
        <v>20</v>
      </c>
      <c r="I1616" s="8">
        <v>0.45</v>
      </c>
      <c r="J1616" s="9">
        <v>4750</v>
      </c>
      <c r="K1616" s="10">
        <f t="shared" ref="K1616:K1619" si="529">I1616*J1616</f>
        <v>2137.5</v>
      </c>
      <c r="L1616" s="10">
        <f t="shared" ref="L1616:L1619" si="530">K1616*M1616</f>
        <v>641.25</v>
      </c>
      <c r="M1616" s="11">
        <v>0.3</v>
      </c>
      <c r="O1616" s="15"/>
      <c r="P1616" s="16"/>
      <c r="Q1616" s="1"/>
      <c r="R1616" s="12"/>
    </row>
    <row r="1617" spans="2:18" x14ac:dyDescent="0.3">
      <c r="B1617" s="6" t="s">
        <v>16</v>
      </c>
      <c r="C1617" s="6">
        <v>1185732</v>
      </c>
      <c r="D1617" s="7">
        <v>44331</v>
      </c>
      <c r="E1617" s="6" t="s">
        <v>46</v>
      </c>
      <c r="F1617" s="6" t="s">
        <v>69</v>
      </c>
      <c r="G1617" s="6" t="s">
        <v>70</v>
      </c>
      <c r="H1617" s="6" t="s">
        <v>21</v>
      </c>
      <c r="I1617" s="8">
        <v>0.45</v>
      </c>
      <c r="J1617" s="9">
        <v>4500</v>
      </c>
      <c r="K1617" s="10">
        <f t="shared" si="529"/>
        <v>2025</v>
      </c>
      <c r="L1617" s="10">
        <f t="shared" si="530"/>
        <v>708.75</v>
      </c>
      <c r="M1617" s="11">
        <v>0.35</v>
      </c>
      <c r="O1617" s="15"/>
      <c r="P1617" s="16"/>
      <c r="Q1617" s="1"/>
      <c r="R1617" s="12"/>
    </row>
    <row r="1618" spans="2:18" x14ac:dyDescent="0.3">
      <c r="B1618" s="6" t="s">
        <v>16</v>
      </c>
      <c r="C1618" s="6">
        <v>1185732</v>
      </c>
      <c r="D1618" s="7">
        <v>44331</v>
      </c>
      <c r="E1618" s="6" t="s">
        <v>46</v>
      </c>
      <c r="F1618" s="6" t="s">
        <v>69</v>
      </c>
      <c r="G1618" s="6" t="s">
        <v>70</v>
      </c>
      <c r="H1618" s="6" t="s">
        <v>22</v>
      </c>
      <c r="I1618" s="8">
        <v>0.54999999999999993</v>
      </c>
      <c r="J1618" s="9">
        <v>4750</v>
      </c>
      <c r="K1618" s="10">
        <f t="shared" si="529"/>
        <v>2612.4999999999995</v>
      </c>
      <c r="L1618" s="10">
        <f t="shared" si="530"/>
        <v>1044.9999999999998</v>
      </c>
      <c r="M1618" s="11">
        <v>0.39999999999999997</v>
      </c>
      <c r="O1618" s="15"/>
      <c r="P1618" s="16"/>
      <c r="Q1618" s="1"/>
      <c r="R1618" s="12"/>
    </row>
    <row r="1619" spans="2:18" x14ac:dyDescent="0.3">
      <c r="B1619" s="6" t="s">
        <v>16</v>
      </c>
      <c r="C1619" s="6">
        <v>1185732</v>
      </c>
      <c r="D1619" s="7">
        <v>44331</v>
      </c>
      <c r="E1619" s="6" t="s">
        <v>46</v>
      </c>
      <c r="F1619" s="6" t="s">
        <v>69</v>
      </c>
      <c r="G1619" s="6" t="s">
        <v>70</v>
      </c>
      <c r="H1619" s="6" t="s">
        <v>23</v>
      </c>
      <c r="I1619" s="8">
        <v>0.6</v>
      </c>
      <c r="J1619" s="9">
        <v>5750</v>
      </c>
      <c r="K1619" s="10">
        <f t="shared" si="529"/>
        <v>3450</v>
      </c>
      <c r="L1619" s="10">
        <f t="shared" si="530"/>
        <v>1897.5000000000002</v>
      </c>
      <c r="M1619" s="11">
        <v>0.55000000000000004</v>
      </c>
      <c r="O1619" s="15"/>
      <c r="P1619" s="16"/>
      <c r="Q1619" s="1"/>
      <c r="R1619" s="12"/>
    </row>
    <row r="1620" spans="2:18" x14ac:dyDescent="0.3">
      <c r="B1620" s="6" t="s">
        <v>16</v>
      </c>
      <c r="C1620" s="6">
        <v>1185732</v>
      </c>
      <c r="D1620" s="7">
        <v>44364</v>
      </c>
      <c r="E1620" s="6" t="s">
        <v>46</v>
      </c>
      <c r="F1620" s="6" t="s">
        <v>69</v>
      </c>
      <c r="G1620" s="6" t="s">
        <v>70</v>
      </c>
      <c r="H1620" s="6" t="s">
        <v>18</v>
      </c>
      <c r="I1620" s="8">
        <v>0.54999999999999993</v>
      </c>
      <c r="J1620" s="9">
        <v>8250</v>
      </c>
      <c r="K1620" s="10">
        <f>I1620*J1620</f>
        <v>4537.4999999999991</v>
      </c>
      <c r="L1620" s="10">
        <f>K1620*M1620</f>
        <v>2268.7499999999995</v>
      </c>
      <c r="M1620" s="11">
        <v>0.5</v>
      </c>
      <c r="O1620" s="15"/>
      <c r="P1620" s="16"/>
      <c r="Q1620" s="1"/>
      <c r="R1620" s="12"/>
    </row>
    <row r="1621" spans="2:18" x14ac:dyDescent="0.3">
      <c r="B1621" s="6" t="s">
        <v>16</v>
      </c>
      <c r="C1621" s="6">
        <v>1185732</v>
      </c>
      <c r="D1621" s="7">
        <v>44364</v>
      </c>
      <c r="E1621" s="6" t="s">
        <v>46</v>
      </c>
      <c r="F1621" s="6" t="s">
        <v>69</v>
      </c>
      <c r="G1621" s="6" t="s">
        <v>70</v>
      </c>
      <c r="H1621" s="6" t="s">
        <v>19</v>
      </c>
      <c r="I1621" s="8">
        <v>0.5</v>
      </c>
      <c r="J1621" s="9">
        <v>5750</v>
      </c>
      <c r="K1621" s="10">
        <f>I1621*J1621</f>
        <v>2875</v>
      </c>
      <c r="L1621" s="10">
        <f>K1621*M1621</f>
        <v>1150</v>
      </c>
      <c r="M1621" s="11">
        <v>0.39999999999999997</v>
      </c>
      <c r="O1621" s="15"/>
      <c r="P1621" s="16"/>
      <c r="Q1621" s="1"/>
      <c r="R1621" s="12"/>
    </row>
    <row r="1622" spans="2:18" x14ac:dyDescent="0.3">
      <c r="B1622" s="6" t="s">
        <v>16</v>
      </c>
      <c r="C1622" s="6">
        <v>1185732</v>
      </c>
      <c r="D1622" s="7">
        <v>44364</v>
      </c>
      <c r="E1622" s="6" t="s">
        <v>46</v>
      </c>
      <c r="F1622" s="6" t="s">
        <v>69</v>
      </c>
      <c r="G1622" s="6" t="s">
        <v>70</v>
      </c>
      <c r="H1622" s="6" t="s">
        <v>20</v>
      </c>
      <c r="I1622" s="8">
        <v>0.45</v>
      </c>
      <c r="J1622" s="9">
        <v>5500</v>
      </c>
      <c r="K1622" s="10">
        <f t="shared" ref="K1622:K1625" si="531">I1622*J1622</f>
        <v>2475</v>
      </c>
      <c r="L1622" s="10">
        <f t="shared" ref="L1622:L1625" si="532">K1622*M1622</f>
        <v>742.5</v>
      </c>
      <c r="M1622" s="11">
        <v>0.3</v>
      </c>
      <c r="O1622" s="15"/>
      <c r="P1622" s="16"/>
      <c r="Q1622" s="1"/>
      <c r="R1622" s="12"/>
    </row>
    <row r="1623" spans="2:18" x14ac:dyDescent="0.3">
      <c r="B1623" s="6" t="s">
        <v>16</v>
      </c>
      <c r="C1623" s="6">
        <v>1185732</v>
      </c>
      <c r="D1623" s="7">
        <v>44364</v>
      </c>
      <c r="E1623" s="6" t="s">
        <v>46</v>
      </c>
      <c r="F1623" s="6" t="s">
        <v>69</v>
      </c>
      <c r="G1623" s="6" t="s">
        <v>70</v>
      </c>
      <c r="H1623" s="6" t="s">
        <v>21</v>
      </c>
      <c r="I1623" s="8">
        <v>0.45</v>
      </c>
      <c r="J1623" s="9">
        <v>5250</v>
      </c>
      <c r="K1623" s="10">
        <f t="shared" si="531"/>
        <v>2362.5</v>
      </c>
      <c r="L1623" s="10">
        <f t="shared" si="532"/>
        <v>826.875</v>
      </c>
      <c r="M1623" s="11">
        <v>0.35</v>
      </c>
      <c r="O1623" s="15"/>
      <c r="P1623" s="16"/>
      <c r="Q1623" s="1"/>
      <c r="R1623" s="12"/>
    </row>
    <row r="1624" spans="2:18" x14ac:dyDescent="0.3">
      <c r="B1624" s="6" t="s">
        <v>16</v>
      </c>
      <c r="C1624" s="6">
        <v>1185732</v>
      </c>
      <c r="D1624" s="7">
        <v>44364</v>
      </c>
      <c r="E1624" s="6" t="s">
        <v>46</v>
      </c>
      <c r="F1624" s="6" t="s">
        <v>69</v>
      </c>
      <c r="G1624" s="6" t="s">
        <v>70</v>
      </c>
      <c r="H1624" s="6" t="s">
        <v>22</v>
      </c>
      <c r="I1624" s="8">
        <v>0.6</v>
      </c>
      <c r="J1624" s="9">
        <v>5250</v>
      </c>
      <c r="K1624" s="10">
        <f t="shared" si="531"/>
        <v>3150</v>
      </c>
      <c r="L1624" s="10">
        <f t="shared" si="532"/>
        <v>1260</v>
      </c>
      <c r="M1624" s="11">
        <v>0.39999999999999997</v>
      </c>
      <c r="O1624" s="15"/>
      <c r="P1624" s="16"/>
      <c r="Q1624" s="1"/>
      <c r="R1624" s="12"/>
    </row>
    <row r="1625" spans="2:18" x14ac:dyDescent="0.3">
      <c r="B1625" s="6" t="s">
        <v>16</v>
      </c>
      <c r="C1625" s="6">
        <v>1185732</v>
      </c>
      <c r="D1625" s="7">
        <v>44364</v>
      </c>
      <c r="E1625" s="6" t="s">
        <v>46</v>
      </c>
      <c r="F1625" s="6" t="s">
        <v>69</v>
      </c>
      <c r="G1625" s="6" t="s">
        <v>70</v>
      </c>
      <c r="H1625" s="6" t="s">
        <v>23</v>
      </c>
      <c r="I1625" s="8">
        <v>0.65</v>
      </c>
      <c r="J1625" s="9">
        <v>6750</v>
      </c>
      <c r="K1625" s="10">
        <f t="shared" si="531"/>
        <v>4387.5</v>
      </c>
      <c r="L1625" s="10">
        <f t="shared" si="532"/>
        <v>2413.125</v>
      </c>
      <c r="M1625" s="11">
        <v>0.55000000000000004</v>
      </c>
      <c r="O1625" s="15"/>
      <c r="P1625" s="16"/>
      <c r="Q1625" s="1"/>
      <c r="R1625" s="12"/>
    </row>
    <row r="1626" spans="2:18" x14ac:dyDescent="0.3">
      <c r="B1626" s="6" t="s">
        <v>16</v>
      </c>
      <c r="C1626" s="6">
        <v>1185732</v>
      </c>
      <c r="D1626" s="7">
        <v>44392</v>
      </c>
      <c r="E1626" s="6" t="s">
        <v>46</v>
      </c>
      <c r="F1626" s="6" t="s">
        <v>69</v>
      </c>
      <c r="G1626" s="6" t="s">
        <v>70</v>
      </c>
      <c r="H1626" s="6" t="s">
        <v>18</v>
      </c>
      <c r="I1626" s="8">
        <v>0.6</v>
      </c>
      <c r="J1626" s="9">
        <v>9000</v>
      </c>
      <c r="K1626" s="10">
        <f>I1626*J1626</f>
        <v>5400</v>
      </c>
      <c r="L1626" s="10">
        <f>K1626*M1626</f>
        <v>2700</v>
      </c>
      <c r="M1626" s="11">
        <v>0.5</v>
      </c>
      <c r="O1626" s="15"/>
      <c r="P1626" s="16"/>
      <c r="Q1626" s="1"/>
      <c r="R1626" s="12"/>
    </row>
    <row r="1627" spans="2:18" x14ac:dyDescent="0.3">
      <c r="B1627" s="6" t="s">
        <v>16</v>
      </c>
      <c r="C1627" s="6">
        <v>1185732</v>
      </c>
      <c r="D1627" s="7">
        <v>44392</v>
      </c>
      <c r="E1627" s="6" t="s">
        <v>46</v>
      </c>
      <c r="F1627" s="6" t="s">
        <v>69</v>
      </c>
      <c r="G1627" s="6" t="s">
        <v>70</v>
      </c>
      <c r="H1627" s="6" t="s">
        <v>19</v>
      </c>
      <c r="I1627" s="8">
        <v>0.55000000000000004</v>
      </c>
      <c r="J1627" s="9">
        <v>6500</v>
      </c>
      <c r="K1627" s="10">
        <f>I1627*J1627</f>
        <v>3575.0000000000005</v>
      </c>
      <c r="L1627" s="10">
        <f>K1627*M1627</f>
        <v>1430</v>
      </c>
      <c r="M1627" s="11">
        <v>0.39999999999999997</v>
      </c>
      <c r="O1627" s="15"/>
      <c r="P1627" s="16"/>
      <c r="Q1627" s="1"/>
      <c r="R1627" s="12"/>
    </row>
    <row r="1628" spans="2:18" x14ac:dyDescent="0.3">
      <c r="B1628" s="6" t="s">
        <v>16</v>
      </c>
      <c r="C1628" s="6">
        <v>1185732</v>
      </c>
      <c r="D1628" s="7">
        <v>44392</v>
      </c>
      <c r="E1628" s="6" t="s">
        <v>46</v>
      </c>
      <c r="F1628" s="6" t="s">
        <v>69</v>
      </c>
      <c r="G1628" s="6" t="s">
        <v>70</v>
      </c>
      <c r="H1628" s="6" t="s">
        <v>20</v>
      </c>
      <c r="I1628" s="8">
        <v>0.5</v>
      </c>
      <c r="J1628" s="9">
        <v>5750</v>
      </c>
      <c r="K1628" s="10">
        <f t="shared" ref="K1628:K1631" si="533">I1628*J1628</f>
        <v>2875</v>
      </c>
      <c r="L1628" s="10">
        <f t="shared" ref="L1628:L1631" si="534">K1628*M1628</f>
        <v>862.5</v>
      </c>
      <c r="M1628" s="11">
        <v>0.3</v>
      </c>
      <c r="O1628" s="15"/>
      <c r="P1628" s="16"/>
      <c r="Q1628" s="1"/>
      <c r="R1628" s="12"/>
    </row>
    <row r="1629" spans="2:18" x14ac:dyDescent="0.3">
      <c r="B1629" s="6" t="s">
        <v>16</v>
      </c>
      <c r="C1629" s="6">
        <v>1185732</v>
      </c>
      <c r="D1629" s="7">
        <v>44392</v>
      </c>
      <c r="E1629" s="6" t="s">
        <v>46</v>
      </c>
      <c r="F1629" s="6" t="s">
        <v>69</v>
      </c>
      <c r="G1629" s="6" t="s">
        <v>70</v>
      </c>
      <c r="H1629" s="6" t="s">
        <v>21</v>
      </c>
      <c r="I1629" s="8">
        <v>0.5</v>
      </c>
      <c r="J1629" s="9">
        <v>5250</v>
      </c>
      <c r="K1629" s="10">
        <f t="shared" si="533"/>
        <v>2625</v>
      </c>
      <c r="L1629" s="10">
        <f t="shared" si="534"/>
        <v>918.74999999999989</v>
      </c>
      <c r="M1629" s="11">
        <v>0.35</v>
      </c>
      <c r="O1629" s="15"/>
      <c r="P1629" s="16"/>
      <c r="Q1629" s="1"/>
      <c r="R1629" s="12"/>
    </row>
    <row r="1630" spans="2:18" x14ac:dyDescent="0.3">
      <c r="B1630" s="6" t="s">
        <v>16</v>
      </c>
      <c r="C1630" s="6">
        <v>1185732</v>
      </c>
      <c r="D1630" s="7">
        <v>44392</v>
      </c>
      <c r="E1630" s="6" t="s">
        <v>46</v>
      </c>
      <c r="F1630" s="6" t="s">
        <v>69</v>
      </c>
      <c r="G1630" s="6" t="s">
        <v>70</v>
      </c>
      <c r="H1630" s="6" t="s">
        <v>22</v>
      </c>
      <c r="I1630" s="8">
        <v>0.6</v>
      </c>
      <c r="J1630" s="9">
        <v>5500</v>
      </c>
      <c r="K1630" s="10">
        <f t="shared" si="533"/>
        <v>3300</v>
      </c>
      <c r="L1630" s="10">
        <f t="shared" si="534"/>
        <v>1320</v>
      </c>
      <c r="M1630" s="11">
        <v>0.39999999999999997</v>
      </c>
      <c r="O1630" s="15"/>
      <c r="P1630" s="16"/>
      <c r="Q1630" s="1"/>
      <c r="R1630" s="12"/>
    </row>
    <row r="1631" spans="2:18" x14ac:dyDescent="0.3">
      <c r="B1631" s="6" t="s">
        <v>16</v>
      </c>
      <c r="C1631" s="6">
        <v>1185732</v>
      </c>
      <c r="D1631" s="7">
        <v>44392</v>
      </c>
      <c r="E1631" s="6" t="s">
        <v>46</v>
      </c>
      <c r="F1631" s="6" t="s">
        <v>69</v>
      </c>
      <c r="G1631" s="6" t="s">
        <v>70</v>
      </c>
      <c r="H1631" s="6" t="s">
        <v>23</v>
      </c>
      <c r="I1631" s="8">
        <v>0.65</v>
      </c>
      <c r="J1631" s="9">
        <v>7250</v>
      </c>
      <c r="K1631" s="10">
        <f t="shared" si="533"/>
        <v>4712.5</v>
      </c>
      <c r="L1631" s="10">
        <f t="shared" si="534"/>
        <v>2591.875</v>
      </c>
      <c r="M1631" s="11">
        <v>0.55000000000000004</v>
      </c>
      <c r="O1631" s="15"/>
      <c r="P1631" s="16"/>
      <c r="Q1631" s="1"/>
      <c r="R1631" s="12"/>
    </row>
    <row r="1632" spans="2:18" x14ac:dyDescent="0.3">
      <c r="B1632" s="6" t="s">
        <v>16</v>
      </c>
      <c r="C1632" s="6">
        <v>1185732</v>
      </c>
      <c r="D1632" s="7">
        <v>44424</v>
      </c>
      <c r="E1632" s="6" t="s">
        <v>46</v>
      </c>
      <c r="F1632" s="6" t="s">
        <v>69</v>
      </c>
      <c r="G1632" s="6" t="s">
        <v>70</v>
      </c>
      <c r="H1632" s="6" t="s">
        <v>18</v>
      </c>
      <c r="I1632" s="8">
        <v>0.6</v>
      </c>
      <c r="J1632" s="9">
        <v>8750</v>
      </c>
      <c r="K1632" s="10">
        <f>I1632*J1632</f>
        <v>5250</v>
      </c>
      <c r="L1632" s="10">
        <f>K1632*M1632</f>
        <v>2625</v>
      </c>
      <c r="M1632" s="11">
        <v>0.5</v>
      </c>
      <c r="O1632" s="15"/>
      <c r="P1632" s="16"/>
      <c r="Q1632" s="1"/>
      <c r="R1632" s="12"/>
    </row>
    <row r="1633" spans="2:18" x14ac:dyDescent="0.3">
      <c r="B1633" s="6" t="s">
        <v>16</v>
      </c>
      <c r="C1633" s="6">
        <v>1185732</v>
      </c>
      <c r="D1633" s="7">
        <v>44424</v>
      </c>
      <c r="E1633" s="6" t="s">
        <v>46</v>
      </c>
      <c r="F1633" s="6" t="s">
        <v>69</v>
      </c>
      <c r="G1633" s="6" t="s">
        <v>70</v>
      </c>
      <c r="H1633" s="6" t="s">
        <v>19</v>
      </c>
      <c r="I1633" s="8">
        <v>0.55000000000000004</v>
      </c>
      <c r="J1633" s="9">
        <v>6500</v>
      </c>
      <c r="K1633" s="10">
        <f>I1633*J1633</f>
        <v>3575.0000000000005</v>
      </c>
      <c r="L1633" s="10">
        <f>K1633*M1633</f>
        <v>1430</v>
      </c>
      <c r="M1633" s="11">
        <v>0.39999999999999997</v>
      </c>
      <c r="O1633" s="15"/>
      <c r="P1633" s="16"/>
      <c r="Q1633" s="1"/>
      <c r="R1633" s="12"/>
    </row>
    <row r="1634" spans="2:18" x14ac:dyDescent="0.3">
      <c r="B1634" s="6" t="s">
        <v>16</v>
      </c>
      <c r="C1634" s="6">
        <v>1185732</v>
      </c>
      <c r="D1634" s="7">
        <v>44424</v>
      </c>
      <c r="E1634" s="6" t="s">
        <v>46</v>
      </c>
      <c r="F1634" s="6" t="s">
        <v>69</v>
      </c>
      <c r="G1634" s="6" t="s">
        <v>70</v>
      </c>
      <c r="H1634" s="6" t="s">
        <v>20</v>
      </c>
      <c r="I1634" s="8">
        <v>0.45000000000000007</v>
      </c>
      <c r="J1634" s="9">
        <v>5750</v>
      </c>
      <c r="K1634" s="10">
        <f t="shared" ref="K1634:K1637" si="535">I1634*J1634</f>
        <v>2587.5000000000005</v>
      </c>
      <c r="L1634" s="10">
        <f t="shared" ref="L1634:L1637" si="536">K1634*M1634</f>
        <v>776.25000000000011</v>
      </c>
      <c r="M1634" s="11">
        <v>0.3</v>
      </c>
      <c r="O1634" s="15"/>
      <c r="P1634" s="16"/>
      <c r="Q1634" s="1"/>
      <c r="R1634" s="12"/>
    </row>
    <row r="1635" spans="2:18" x14ac:dyDescent="0.3">
      <c r="B1635" s="6" t="s">
        <v>16</v>
      </c>
      <c r="C1635" s="6">
        <v>1185732</v>
      </c>
      <c r="D1635" s="7">
        <v>44424</v>
      </c>
      <c r="E1635" s="6" t="s">
        <v>46</v>
      </c>
      <c r="F1635" s="6" t="s">
        <v>69</v>
      </c>
      <c r="G1635" s="6" t="s">
        <v>70</v>
      </c>
      <c r="H1635" s="6" t="s">
        <v>21</v>
      </c>
      <c r="I1635" s="8">
        <v>0.35</v>
      </c>
      <c r="J1635" s="9">
        <v>5250</v>
      </c>
      <c r="K1635" s="10">
        <f t="shared" si="535"/>
        <v>1837.4999999999998</v>
      </c>
      <c r="L1635" s="10">
        <f t="shared" si="536"/>
        <v>643.12499999999989</v>
      </c>
      <c r="M1635" s="11">
        <v>0.35</v>
      </c>
      <c r="O1635" s="15"/>
      <c r="P1635" s="16"/>
      <c r="Q1635" s="1"/>
      <c r="R1635" s="12"/>
    </row>
    <row r="1636" spans="2:18" x14ac:dyDescent="0.3">
      <c r="B1636" s="6" t="s">
        <v>16</v>
      </c>
      <c r="C1636" s="6">
        <v>1185732</v>
      </c>
      <c r="D1636" s="7">
        <v>44424</v>
      </c>
      <c r="E1636" s="6" t="s">
        <v>46</v>
      </c>
      <c r="F1636" s="6" t="s">
        <v>69</v>
      </c>
      <c r="G1636" s="6" t="s">
        <v>70</v>
      </c>
      <c r="H1636" s="6" t="s">
        <v>22</v>
      </c>
      <c r="I1636" s="8">
        <v>0.45000000000000007</v>
      </c>
      <c r="J1636" s="9">
        <v>5000</v>
      </c>
      <c r="K1636" s="10">
        <f t="shared" si="535"/>
        <v>2250.0000000000005</v>
      </c>
      <c r="L1636" s="10">
        <f t="shared" si="536"/>
        <v>900.00000000000011</v>
      </c>
      <c r="M1636" s="11">
        <v>0.39999999999999997</v>
      </c>
      <c r="O1636" s="15"/>
      <c r="P1636" s="16"/>
      <c r="Q1636" s="1"/>
      <c r="R1636" s="12"/>
    </row>
    <row r="1637" spans="2:18" x14ac:dyDescent="0.3">
      <c r="B1637" s="6" t="s">
        <v>16</v>
      </c>
      <c r="C1637" s="6">
        <v>1185732</v>
      </c>
      <c r="D1637" s="7">
        <v>44424</v>
      </c>
      <c r="E1637" s="6" t="s">
        <v>46</v>
      </c>
      <c r="F1637" s="6" t="s">
        <v>69</v>
      </c>
      <c r="G1637" s="6" t="s">
        <v>70</v>
      </c>
      <c r="H1637" s="6" t="s">
        <v>23</v>
      </c>
      <c r="I1637" s="8">
        <v>0.50000000000000011</v>
      </c>
      <c r="J1637" s="9">
        <v>6750</v>
      </c>
      <c r="K1637" s="10">
        <f t="shared" si="535"/>
        <v>3375.0000000000009</v>
      </c>
      <c r="L1637" s="10">
        <f t="shared" si="536"/>
        <v>1856.2500000000007</v>
      </c>
      <c r="M1637" s="11">
        <v>0.55000000000000004</v>
      </c>
      <c r="O1637" s="15"/>
      <c r="P1637" s="16"/>
      <c r="Q1637" s="1"/>
      <c r="R1637" s="12"/>
    </row>
    <row r="1638" spans="2:18" x14ac:dyDescent="0.3">
      <c r="B1638" s="6" t="s">
        <v>16</v>
      </c>
      <c r="C1638" s="6">
        <v>1185732</v>
      </c>
      <c r="D1638" s="7">
        <v>44454</v>
      </c>
      <c r="E1638" s="6" t="s">
        <v>46</v>
      </c>
      <c r="F1638" s="6" t="s">
        <v>69</v>
      </c>
      <c r="G1638" s="6" t="s">
        <v>70</v>
      </c>
      <c r="H1638" s="6" t="s">
        <v>18</v>
      </c>
      <c r="I1638" s="8">
        <v>0.45000000000000007</v>
      </c>
      <c r="J1638" s="9">
        <v>8000</v>
      </c>
      <c r="K1638" s="10">
        <f>I1638*J1638</f>
        <v>3600.0000000000005</v>
      </c>
      <c r="L1638" s="10">
        <f>K1638*M1638</f>
        <v>1800.0000000000002</v>
      </c>
      <c r="M1638" s="11">
        <v>0.5</v>
      </c>
      <c r="O1638" s="15"/>
      <c r="P1638" s="16"/>
      <c r="Q1638" s="1"/>
      <c r="R1638" s="12"/>
    </row>
    <row r="1639" spans="2:18" x14ac:dyDescent="0.3">
      <c r="B1639" s="6" t="s">
        <v>16</v>
      </c>
      <c r="C1639" s="6">
        <v>1185732</v>
      </c>
      <c r="D1639" s="7">
        <v>44454</v>
      </c>
      <c r="E1639" s="6" t="s">
        <v>46</v>
      </c>
      <c r="F1639" s="6" t="s">
        <v>69</v>
      </c>
      <c r="G1639" s="6" t="s">
        <v>70</v>
      </c>
      <c r="H1639" s="6" t="s">
        <v>19</v>
      </c>
      <c r="I1639" s="8">
        <v>0.40000000000000013</v>
      </c>
      <c r="J1639" s="9">
        <v>6000</v>
      </c>
      <c r="K1639" s="10">
        <f>I1639*J1639</f>
        <v>2400.0000000000009</v>
      </c>
      <c r="L1639" s="10">
        <f>K1639*M1639</f>
        <v>960.00000000000023</v>
      </c>
      <c r="M1639" s="11">
        <v>0.39999999999999997</v>
      </c>
      <c r="O1639" s="15"/>
      <c r="P1639" s="16"/>
      <c r="Q1639" s="1"/>
      <c r="R1639" s="12"/>
    </row>
    <row r="1640" spans="2:18" x14ac:dyDescent="0.3">
      <c r="B1640" s="6" t="s">
        <v>16</v>
      </c>
      <c r="C1640" s="6">
        <v>1185732</v>
      </c>
      <c r="D1640" s="7">
        <v>44454</v>
      </c>
      <c r="E1640" s="6" t="s">
        <v>46</v>
      </c>
      <c r="F1640" s="6" t="s">
        <v>69</v>
      </c>
      <c r="G1640" s="6" t="s">
        <v>70</v>
      </c>
      <c r="H1640" s="6" t="s">
        <v>20</v>
      </c>
      <c r="I1640" s="8">
        <v>0.35</v>
      </c>
      <c r="J1640" s="9">
        <v>5000</v>
      </c>
      <c r="K1640" s="10">
        <f t="shared" ref="K1640:K1643" si="537">I1640*J1640</f>
        <v>1750</v>
      </c>
      <c r="L1640" s="10">
        <f t="shared" ref="L1640:L1643" si="538">K1640*M1640</f>
        <v>525</v>
      </c>
      <c r="M1640" s="11">
        <v>0.3</v>
      </c>
      <c r="O1640" s="15"/>
      <c r="P1640" s="16"/>
      <c r="Q1640" s="1"/>
      <c r="R1640" s="12"/>
    </row>
    <row r="1641" spans="2:18" x14ac:dyDescent="0.3">
      <c r="B1641" s="6" t="s">
        <v>16</v>
      </c>
      <c r="C1641" s="6">
        <v>1185732</v>
      </c>
      <c r="D1641" s="7">
        <v>44454</v>
      </c>
      <c r="E1641" s="6" t="s">
        <v>46</v>
      </c>
      <c r="F1641" s="6" t="s">
        <v>69</v>
      </c>
      <c r="G1641" s="6" t="s">
        <v>70</v>
      </c>
      <c r="H1641" s="6" t="s">
        <v>21</v>
      </c>
      <c r="I1641" s="8">
        <v>0.35</v>
      </c>
      <c r="J1641" s="9">
        <v>4750</v>
      </c>
      <c r="K1641" s="10">
        <f t="shared" si="537"/>
        <v>1662.5</v>
      </c>
      <c r="L1641" s="10">
        <f t="shared" si="538"/>
        <v>581.875</v>
      </c>
      <c r="M1641" s="11">
        <v>0.35</v>
      </c>
      <c r="O1641" s="15"/>
      <c r="P1641" s="16"/>
      <c r="Q1641" s="1"/>
      <c r="R1641" s="12"/>
    </row>
    <row r="1642" spans="2:18" x14ac:dyDescent="0.3">
      <c r="B1642" s="6" t="s">
        <v>16</v>
      </c>
      <c r="C1642" s="6">
        <v>1185732</v>
      </c>
      <c r="D1642" s="7">
        <v>44454</v>
      </c>
      <c r="E1642" s="6" t="s">
        <v>46</v>
      </c>
      <c r="F1642" s="6" t="s">
        <v>69</v>
      </c>
      <c r="G1642" s="6" t="s">
        <v>70</v>
      </c>
      <c r="H1642" s="6" t="s">
        <v>22</v>
      </c>
      <c r="I1642" s="8">
        <v>0.45000000000000007</v>
      </c>
      <c r="J1642" s="9">
        <v>4750</v>
      </c>
      <c r="K1642" s="10">
        <f t="shared" si="537"/>
        <v>2137.5000000000005</v>
      </c>
      <c r="L1642" s="10">
        <f t="shared" si="538"/>
        <v>855.00000000000011</v>
      </c>
      <c r="M1642" s="11">
        <v>0.39999999999999997</v>
      </c>
      <c r="O1642" s="15"/>
      <c r="P1642" s="16"/>
      <c r="Q1642" s="1"/>
      <c r="R1642" s="12"/>
    </row>
    <row r="1643" spans="2:18" x14ac:dyDescent="0.3">
      <c r="B1643" s="6" t="s">
        <v>16</v>
      </c>
      <c r="C1643" s="6">
        <v>1185732</v>
      </c>
      <c r="D1643" s="7">
        <v>44454</v>
      </c>
      <c r="E1643" s="6" t="s">
        <v>46</v>
      </c>
      <c r="F1643" s="6" t="s">
        <v>69</v>
      </c>
      <c r="G1643" s="6" t="s">
        <v>70</v>
      </c>
      <c r="H1643" s="6" t="s">
        <v>23</v>
      </c>
      <c r="I1643" s="8">
        <v>0.50000000000000011</v>
      </c>
      <c r="J1643" s="9">
        <v>5750</v>
      </c>
      <c r="K1643" s="10">
        <f t="shared" si="537"/>
        <v>2875.0000000000005</v>
      </c>
      <c r="L1643" s="10">
        <f t="shared" si="538"/>
        <v>1581.2500000000005</v>
      </c>
      <c r="M1643" s="11">
        <v>0.55000000000000004</v>
      </c>
      <c r="O1643" s="15"/>
      <c r="P1643" s="16"/>
      <c r="Q1643" s="1"/>
      <c r="R1643" s="12"/>
    </row>
    <row r="1644" spans="2:18" x14ac:dyDescent="0.3">
      <c r="B1644" s="6" t="s">
        <v>16</v>
      </c>
      <c r="C1644" s="6">
        <v>1185732</v>
      </c>
      <c r="D1644" s="7">
        <v>44486</v>
      </c>
      <c r="E1644" s="6" t="s">
        <v>46</v>
      </c>
      <c r="F1644" s="6" t="s">
        <v>69</v>
      </c>
      <c r="G1644" s="6" t="s">
        <v>70</v>
      </c>
      <c r="H1644" s="6" t="s">
        <v>18</v>
      </c>
      <c r="I1644" s="8">
        <v>0.50000000000000011</v>
      </c>
      <c r="J1644" s="9">
        <v>7500</v>
      </c>
      <c r="K1644" s="10">
        <f>I1644*J1644</f>
        <v>3750.0000000000009</v>
      </c>
      <c r="L1644" s="10">
        <f>K1644*M1644</f>
        <v>1875.0000000000005</v>
      </c>
      <c r="M1644" s="11">
        <v>0.5</v>
      </c>
      <c r="O1644" s="15"/>
      <c r="P1644" s="16"/>
      <c r="Q1644" s="1"/>
      <c r="R1644" s="12"/>
    </row>
    <row r="1645" spans="2:18" x14ac:dyDescent="0.3">
      <c r="B1645" s="6" t="s">
        <v>16</v>
      </c>
      <c r="C1645" s="6">
        <v>1185732</v>
      </c>
      <c r="D1645" s="7">
        <v>44486</v>
      </c>
      <c r="E1645" s="6" t="s">
        <v>46</v>
      </c>
      <c r="F1645" s="6" t="s">
        <v>69</v>
      </c>
      <c r="G1645" s="6" t="s">
        <v>70</v>
      </c>
      <c r="H1645" s="6" t="s">
        <v>19</v>
      </c>
      <c r="I1645" s="8">
        <v>0.40000000000000013</v>
      </c>
      <c r="J1645" s="9">
        <v>5750</v>
      </c>
      <c r="K1645" s="10">
        <f>I1645*J1645</f>
        <v>2300.0000000000009</v>
      </c>
      <c r="L1645" s="10">
        <f>K1645*M1645</f>
        <v>920.00000000000034</v>
      </c>
      <c r="M1645" s="11">
        <v>0.39999999999999997</v>
      </c>
      <c r="O1645" s="15"/>
      <c r="P1645" s="16"/>
      <c r="Q1645" s="1"/>
      <c r="R1645" s="12"/>
    </row>
    <row r="1646" spans="2:18" x14ac:dyDescent="0.3">
      <c r="B1646" s="6" t="s">
        <v>16</v>
      </c>
      <c r="C1646" s="6">
        <v>1185732</v>
      </c>
      <c r="D1646" s="7">
        <v>44486</v>
      </c>
      <c r="E1646" s="6" t="s">
        <v>46</v>
      </c>
      <c r="F1646" s="6" t="s">
        <v>69</v>
      </c>
      <c r="G1646" s="6" t="s">
        <v>70</v>
      </c>
      <c r="H1646" s="6" t="s">
        <v>20</v>
      </c>
      <c r="I1646" s="8">
        <v>0.40000000000000013</v>
      </c>
      <c r="J1646" s="9">
        <v>4250</v>
      </c>
      <c r="K1646" s="10">
        <f t="shared" ref="K1646:K1649" si="539">I1646*J1646</f>
        <v>1700.0000000000005</v>
      </c>
      <c r="L1646" s="10">
        <f t="shared" ref="L1646:L1649" si="540">K1646*M1646</f>
        <v>510.00000000000011</v>
      </c>
      <c r="M1646" s="11">
        <v>0.3</v>
      </c>
      <c r="O1646" s="15"/>
      <c r="P1646" s="16"/>
      <c r="Q1646" s="1"/>
      <c r="R1646" s="12"/>
    </row>
    <row r="1647" spans="2:18" x14ac:dyDescent="0.3">
      <c r="B1647" s="6" t="s">
        <v>16</v>
      </c>
      <c r="C1647" s="6">
        <v>1185732</v>
      </c>
      <c r="D1647" s="7">
        <v>44486</v>
      </c>
      <c r="E1647" s="6" t="s">
        <v>46</v>
      </c>
      <c r="F1647" s="6" t="s">
        <v>69</v>
      </c>
      <c r="G1647" s="6" t="s">
        <v>70</v>
      </c>
      <c r="H1647" s="6" t="s">
        <v>21</v>
      </c>
      <c r="I1647" s="8">
        <v>0.40000000000000013</v>
      </c>
      <c r="J1647" s="9">
        <v>4000</v>
      </c>
      <c r="K1647" s="10">
        <f t="shared" si="539"/>
        <v>1600.0000000000005</v>
      </c>
      <c r="L1647" s="10">
        <f t="shared" si="540"/>
        <v>560.00000000000011</v>
      </c>
      <c r="M1647" s="11">
        <v>0.35</v>
      </c>
      <c r="O1647" s="15"/>
      <c r="P1647" s="16"/>
      <c r="Q1647" s="1"/>
      <c r="R1647" s="12"/>
    </row>
    <row r="1648" spans="2:18" x14ac:dyDescent="0.3">
      <c r="B1648" s="6" t="s">
        <v>16</v>
      </c>
      <c r="C1648" s="6">
        <v>1185732</v>
      </c>
      <c r="D1648" s="7">
        <v>44486</v>
      </c>
      <c r="E1648" s="6" t="s">
        <v>46</v>
      </c>
      <c r="F1648" s="6" t="s">
        <v>69</v>
      </c>
      <c r="G1648" s="6" t="s">
        <v>70</v>
      </c>
      <c r="H1648" s="6" t="s">
        <v>22</v>
      </c>
      <c r="I1648" s="8">
        <v>0.50000000000000011</v>
      </c>
      <c r="J1648" s="9">
        <v>4000</v>
      </c>
      <c r="K1648" s="10">
        <f t="shared" si="539"/>
        <v>2000.0000000000005</v>
      </c>
      <c r="L1648" s="10">
        <f t="shared" si="540"/>
        <v>800.00000000000011</v>
      </c>
      <c r="M1648" s="11">
        <v>0.39999999999999997</v>
      </c>
      <c r="O1648" s="15"/>
      <c r="P1648" s="16"/>
      <c r="Q1648" s="1"/>
      <c r="R1648" s="12"/>
    </row>
    <row r="1649" spans="1:18" x14ac:dyDescent="0.3">
      <c r="B1649" s="6" t="s">
        <v>16</v>
      </c>
      <c r="C1649" s="6">
        <v>1185732</v>
      </c>
      <c r="D1649" s="7">
        <v>44486</v>
      </c>
      <c r="E1649" s="6" t="s">
        <v>46</v>
      </c>
      <c r="F1649" s="6" t="s">
        <v>69</v>
      </c>
      <c r="G1649" s="6" t="s">
        <v>70</v>
      </c>
      <c r="H1649" s="6" t="s">
        <v>23</v>
      </c>
      <c r="I1649" s="8">
        <v>0.55000000000000004</v>
      </c>
      <c r="J1649" s="9">
        <v>5250</v>
      </c>
      <c r="K1649" s="10">
        <f t="shared" si="539"/>
        <v>2887.5000000000005</v>
      </c>
      <c r="L1649" s="10">
        <f t="shared" si="540"/>
        <v>1588.1250000000005</v>
      </c>
      <c r="M1649" s="11">
        <v>0.55000000000000004</v>
      </c>
      <c r="O1649" s="15"/>
      <c r="P1649" s="16"/>
      <c r="Q1649" s="1"/>
      <c r="R1649" s="12"/>
    </row>
    <row r="1650" spans="1:18" x14ac:dyDescent="0.3">
      <c r="B1650" s="6" t="s">
        <v>16</v>
      </c>
      <c r="C1650" s="6">
        <v>1185732</v>
      </c>
      <c r="D1650" s="7">
        <v>44516</v>
      </c>
      <c r="E1650" s="6" t="s">
        <v>46</v>
      </c>
      <c r="F1650" s="6" t="s">
        <v>69</v>
      </c>
      <c r="G1650" s="6" t="s">
        <v>70</v>
      </c>
      <c r="H1650" s="6" t="s">
        <v>18</v>
      </c>
      <c r="I1650" s="8">
        <v>0.50000000000000011</v>
      </c>
      <c r="J1650" s="9">
        <v>6750</v>
      </c>
      <c r="K1650" s="10">
        <f>I1650*J1650</f>
        <v>3375.0000000000009</v>
      </c>
      <c r="L1650" s="10">
        <f>K1650*M1650</f>
        <v>1687.5000000000005</v>
      </c>
      <c r="M1650" s="11">
        <v>0.5</v>
      </c>
      <c r="O1650" s="15"/>
      <c r="P1650" s="16"/>
      <c r="Q1650" s="1"/>
      <c r="R1650" s="12"/>
    </row>
    <row r="1651" spans="1:18" x14ac:dyDescent="0.3">
      <c r="B1651" s="6" t="s">
        <v>16</v>
      </c>
      <c r="C1651" s="6">
        <v>1185732</v>
      </c>
      <c r="D1651" s="7">
        <v>44516</v>
      </c>
      <c r="E1651" s="6" t="s">
        <v>46</v>
      </c>
      <c r="F1651" s="6" t="s">
        <v>69</v>
      </c>
      <c r="G1651" s="6" t="s">
        <v>70</v>
      </c>
      <c r="H1651" s="6" t="s">
        <v>19</v>
      </c>
      <c r="I1651" s="8">
        <v>0.45000000000000012</v>
      </c>
      <c r="J1651" s="9">
        <v>5000</v>
      </c>
      <c r="K1651" s="10">
        <f>I1651*J1651</f>
        <v>2250.0000000000005</v>
      </c>
      <c r="L1651" s="10">
        <f>K1651*M1651</f>
        <v>900.00000000000011</v>
      </c>
      <c r="M1651" s="11">
        <v>0.39999999999999997</v>
      </c>
      <c r="O1651" s="15"/>
      <c r="P1651" s="16"/>
      <c r="Q1651" s="1"/>
      <c r="R1651" s="12"/>
    </row>
    <row r="1652" spans="1:18" x14ac:dyDescent="0.3">
      <c r="B1652" s="6" t="s">
        <v>16</v>
      </c>
      <c r="C1652" s="6">
        <v>1185732</v>
      </c>
      <c r="D1652" s="7">
        <v>44516</v>
      </c>
      <c r="E1652" s="6" t="s">
        <v>46</v>
      </c>
      <c r="F1652" s="6" t="s">
        <v>69</v>
      </c>
      <c r="G1652" s="6" t="s">
        <v>70</v>
      </c>
      <c r="H1652" s="6" t="s">
        <v>20</v>
      </c>
      <c r="I1652" s="8">
        <v>0.45000000000000012</v>
      </c>
      <c r="J1652" s="9">
        <v>4450</v>
      </c>
      <c r="K1652" s="10">
        <f t="shared" ref="K1652:K1655" si="541">I1652*J1652</f>
        <v>2002.5000000000005</v>
      </c>
      <c r="L1652" s="10">
        <f t="shared" ref="L1652:L1655" si="542">K1652*M1652</f>
        <v>600.75000000000011</v>
      </c>
      <c r="M1652" s="11">
        <v>0.3</v>
      </c>
      <c r="O1652" s="15"/>
      <c r="P1652" s="16"/>
      <c r="Q1652" s="1"/>
      <c r="R1652" s="12"/>
    </row>
    <row r="1653" spans="1:18" x14ac:dyDescent="0.3">
      <c r="B1653" s="6" t="s">
        <v>16</v>
      </c>
      <c r="C1653" s="6">
        <v>1185732</v>
      </c>
      <c r="D1653" s="7">
        <v>44516</v>
      </c>
      <c r="E1653" s="6" t="s">
        <v>46</v>
      </c>
      <c r="F1653" s="6" t="s">
        <v>69</v>
      </c>
      <c r="G1653" s="6" t="s">
        <v>70</v>
      </c>
      <c r="H1653" s="6" t="s">
        <v>21</v>
      </c>
      <c r="I1653" s="8">
        <v>0.45000000000000012</v>
      </c>
      <c r="J1653" s="9">
        <v>4750</v>
      </c>
      <c r="K1653" s="10">
        <f t="shared" si="541"/>
        <v>2137.5000000000005</v>
      </c>
      <c r="L1653" s="10">
        <f t="shared" si="542"/>
        <v>748.12500000000011</v>
      </c>
      <c r="M1653" s="11">
        <v>0.35</v>
      </c>
      <c r="O1653" s="15"/>
      <c r="P1653" s="16"/>
      <c r="Q1653" s="1"/>
      <c r="R1653" s="12"/>
    </row>
    <row r="1654" spans="1:18" x14ac:dyDescent="0.3">
      <c r="B1654" s="6" t="s">
        <v>16</v>
      </c>
      <c r="C1654" s="6">
        <v>1185732</v>
      </c>
      <c r="D1654" s="7">
        <v>44516</v>
      </c>
      <c r="E1654" s="6" t="s">
        <v>46</v>
      </c>
      <c r="F1654" s="6" t="s">
        <v>69</v>
      </c>
      <c r="G1654" s="6" t="s">
        <v>70</v>
      </c>
      <c r="H1654" s="6" t="s">
        <v>22</v>
      </c>
      <c r="I1654" s="8">
        <v>0.6</v>
      </c>
      <c r="J1654" s="9">
        <v>4500</v>
      </c>
      <c r="K1654" s="10">
        <f t="shared" si="541"/>
        <v>2700</v>
      </c>
      <c r="L1654" s="10">
        <f t="shared" si="542"/>
        <v>1080</v>
      </c>
      <c r="M1654" s="11">
        <v>0.39999999999999997</v>
      </c>
      <c r="O1654" s="15"/>
      <c r="P1654" s="16"/>
      <c r="Q1654" s="1"/>
      <c r="R1654" s="12"/>
    </row>
    <row r="1655" spans="1:18" x14ac:dyDescent="0.3">
      <c r="B1655" s="6" t="s">
        <v>16</v>
      </c>
      <c r="C1655" s="6">
        <v>1185732</v>
      </c>
      <c r="D1655" s="7">
        <v>44516</v>
      </c>
      <c r="E1655" s="6" t="s">
        <v>46</v>
      </c>
      <c r="F1655" s="6" t="s">
        <v>69</v>
      </c>
      <c r="G1655" s="6" t="s">
        <v>70</v>
      </c>
      <c r="H1655" s="6" t="s">
        <v>23</v>
      </c>
      <c r="I1655" s="8">
        <v>0.64999999999999991</v>
      </c>
      <c r="J1655" s="9">
        <v>6250</v>
      </c>
      <c r="K1655" s="10">
        <f t="shared" si="541"/>
        <v>4062.4999999999995</v>
      </c>
      <c r="L1655" s="10">
        <f t="shared" si="542"/>
        <v>2234.375</v>
      </c>
      <c r="M1655" s="11">
        <v>0.55000000000000004</v>
      </c>
      <c r="O1655" s="15"/>
      <c r="P1655" s="16"/>
      <c r="Q1655" s="1"/>
      <c r="R1655" s="12"/>
    </row>
    <row r="1656" spans="1:18" x14ac:dyDescent="0.3">
      <c r="B1656" s="6" t="s">
        <v>16</v>
      </c>
      <c r="C1656" s="6">
        <v>1185732</v>
      </c>
      <c r="D1656" s="7">
        <v>44545</v>
      </c>
      <c r="E1656" s="6" t="s">
        <v>46</v>
      </c>
      <c r="F1656" s="6" t="s">
        <v>69</v>
      </c>
      <c r="G1656" s="6" t="s">
        <v>70</v>
      </c>
      <c r="H1656" s="6" t="s">
        <v>18</v>
      </c>
      <c r="I1656" s="8">
        <v>0.6</v>
      </c>
      <c r="J1656" s="9">
        <v>8500</v>
      </c>
      <c r="K1656" s="10">
        <f>I1656*J1656</f>
        <v>5100</v>
      </c>
      <c r="L1656" s="10">
        <f>K1656*M1656</f>
        <v>2550</v>
      </c>
      <c r="M1656" s="11">
        <v>0.5</v>
      </c>
      <c r="O1656" s="15"/>
      <c r="P1656" s="16"/>
      <c r="Q1656" s="1"/>
      <c r="R1656" s="12"/>
    </row>
    <row r="1657" spans="1:18" x14ac:dyDescent="0.3">
      <c r="B1657" s="6" t="s">
        <v>16</v>
      </c>
      <c r="C1657" s="6">
        <v>1185732</v>
      </c>
      <c r="D1657" s="7">
        <v>44545</v>
      </c>
      <c r="E1657" s="6" t="s">
        <v>46</v>
      </c>
      <c r="F1657" s="6" t="s">
        <v>69</v>
      </c>
      <c r="G1657" s="6" t="s">
        <v>70</v>
      </c>
      <c r="H1657" s="6" t="s">
        <v>19</v>
      </c>
      <c r="I1657" s="8">
        <v>0.5</v>
      </c>
      <c r="J1657" s="9">
        <v>6500</v>
      </c>
      <c r="K1657" s="10">
        <f>I1657*J1657</f>
        <v>3250</v>
      </c>
      <c r="L1657" s="10">
        <f>K1657*M1657</f>
        <v>1300</v>
      </c>
      <c r="M1657" s="11">
        <v>0.39999999999999997</v>
      </c>
      <c r="O1657" s="15"/>
      <c r="P1657" s="16"/>
      <c r="Q1657" s="1"/>
      <c r="R1657" s="12"/>
    </row>
    <row r="1658" spans="1:18" x14ac:dyDescent="0.3">
      <c r="B1658" s="6" t="s">
        <v>16</v>
      </c>
      <c r="C1658" s="6">
        <v>1185732</v>
      </c>
      <c r="D1658" s="7">
        <v>44545</v>
      </c>
      <c r="E1658" s="6" t="s">
        <v>46</v>
      </c>
      <c r="F1658" s="6" t="s">
        <v>69</v>
      </c>
      <c r="G1658" s="6" t="s">
        <v>70</v>
      </c>
      <c r="H1658" s="6" t="s">
        <v>20</v>
      </c>
      <c r="I1658" s="8">
        <v>0.5</v>
      </c>
      <c r="J1658" s="9">
        <v>6000</v>
      </c>
      <c r="K1658" s="10">
        <f t="shared" ref="K1658:K1661" si="543">I1658*J1658</f>
        <v>3000</v>
      </c>
      <c r="L1658" s="10">
        <f t="shared" ref="L1658:L1661" si="544">K1658*M1658</f>
        <v>900</v>
      </c>
      <c r="M1658" s="11">
        <v>0.3</v>
      </c>
      <c r="O1658" s="15"/>
      <c r="P1658" s="16"/>
      <c r="Q1658" s="1"/>
      <c r="R1658" s="12"/>
    </row>
    <row r="1659" spans="1:18" x14ac:dyDescent="0.3">
      <c r="B1659" s="6" t="s">
        <v>16</v>
      </c>
      <c r="C1659" s="6">
        <v>1185732</v>
      </c>
      <c r="D1659" s="7">
        <v>44545</v>
      </c>
      <c r="E1659" s="6" t="s">
        <v>46</v>
      </c>
      <c r="F1659" s="6" t="s">
        <v>69</v>
      </c>
      <c r="G1659" s="6" t="s">
        <v>70</v>
      </c>
      <c r="H1659" s="6" t="s">
        <v>21</v>
      </c>
      <c r="I1659" s="8">
        <v>0.5</v>
      </c>
      <c r="J1659" s="9">
        <v>5500</v>
      </c>
      <c r="K1659" s="10">
        <f t="shared" si="543"/>
        <v>2750</v>
      </c>
      <c r="L1659" s="10">
        <f t="shared" si="544"/>
        <v>962.49999999999989</v>
      </c>
      <c r="M1659" s="11">
        <v>0.35</v>
      </c>
      <c r="O1659" s="15"/>
      <c r="P1659" s="16"/>
      <c r="Q1659" s="1"/>
      <c r="R1659" s="12"/>
    </row>
    <row r="1660" spans="1:18" x14ac:dyDescent="0.3">
      <c r="B1660" s="6" t="s">
        <v>16</v>
      </c>
      <c r="C1660" s="6">
        <v>1185732</v>
      </c>
      <c r="D1660" s="7">
        <v>44545</v>
      </c>
      <c r="E1660" s="6" t="s">
        <v>46</v>
      </c>
      <c r="F1660" s="6" t="s">
        <v>69</v>
      </c>
      <c r="G1660" s="6" t="s">
        <v>70</v>
      </c>
      <c r="H1660" s="6" t="s">
        <v>22</v>
      </c>
      <c r="I1660" s="8">
        <v>0.6</v>
      </c>
      <c r="J1660" s="9">
        <v>5500</v>
      </c>
      <c r="K1660" s="10">
        <f t="shared" si="543"/>
        <v>3300</v>
      </c>
      <c r="L1660" s="10">
        <f t="shared" si="544"/>
        <v>1320</v>
      </c>
      <c r="M1660" s="11">
        <v>0.39999999999999997</v>
      </c>
      <c r="O1660" s="15"/>
      <c r="P1660" s="16"/>
      <c r="Q1660" s="1"/>
      <c r="R1660" s="12"/>
    </row>
    <row r="1661" spans="1:18" x14ac:dyDescent="0.3">
      <c r="B1661" s="6" t="s">
        <v>16</v>
      </c>
      <c r="C1661" s="6">
        <v>1185732</v>
      </c>
      <c r="D1661" s="7">
        <v>44545</v>
      </c>
      <c r="E1661" s="6" t="s">
        <v>46</v>
      </c>
      <c r="F1661" s="6" t="s">
        <v>69</v>
      </c>
      <c r="G1661" s="6" t="s">
        <v>70</v>
      </c>
      <c r="H1661" s="6" t="s">
        <v>23</v>
      </c>
      <c r="I1661" s="8">
        <v>0.64999999999999991</v>
      </c>
      <c r="J1661" s="9">
        <v>6500</v>
      </c>
      <c r="K1661" s="10">
        <f t="shared" si="543"/>
        <v>4224.9999999999991</v>
      </c>
      <c r="L1661" s="10">
        <f t="shared" si="544"/>
        <v>2323.7499999999995</v>
      </c>
      <c r="M1661" s="11">
        <v>0.55000000000000004</v>
      </c>
      <c r="O1661" s="15"/>
      <c r="P1661" s="16"/>
      <c r="Q1661" s="1"/>
      <c r="R1661" s="12"/>
    </row>
    <row r="1662" spans="1:18" x14ac:dyDescent="0.3">
      <c r="A1662" t="s">
        <v>39</v>
      </c>
      <c r="B1662" s="6" t="s">
        <v>16</v>
      </c>
      <c r="C1662" s="6">
        <v>1185732</v>
      </c>
      <c r="D1662" s="7">
        <v>44214</v>
      </c>
      <c r="E1662" s="6" t="s">
        <v>2</v>
      </c>
      <c r="F1662" s="6" t="s">
        <v>71</v>
      </c>
      <c r="G1662" s="6" t="s">
        <v>72</v>
      </c>
      <c r="H1662" s="6" t="s">
        <v>18</v>
      </c>
      <c r="I1662" s="8">
        <v>0.3</v>
      </c>
      <c r="J1662" s="9">
        <v>6250</v>
      </c>
      <c r="K1662" s="10">
        <f>I1662*J1662</f>
        <v>1875</v>
      </c>
      <c r="L1662" s="10">
        <f>K1662*M1662</f>
        <v>750</v>
      </c>
      <c r="M1662" s="11">
        <v>0.4</v>
      </c>
      <c r="O1662" s="15"/>
      <c r="P1662" s="13"/>
      <c r="Q1662" s="1"/>
      <c r="R1662" s="12"/>
    </row>
    <row r="1663" spans="1:18" x14ac:dyDescent="0.3">
      <c r="B1663" s="6" t="s">
        <v>16</v>
      </c>
      <c r="C1663" s="6">
        <v>1185732</v>
      </c>
      <c r="D1663" s="7">
        <v>44214</v>
      </c>
      <c r="E1663" s="6" t="s">
        <v>2</v>
      </c>
      <c r="F1663" s="6" t="s">
        <v>71</v>
      </c>
      <c r="G1663" s="6" t="s">
        <v>72</v>
      </c>
      <c r="H1663" s="6" t="s">
        <v>19</v>
      </c>
      <c r="I1663" s="8">
        <v>0.3</v>
      </c>
      <c r="J1663" s="9">
        <v>4250</v>
      </c>
      <c r="K1663" s="10">
        <f>I1663*J1663</f>
        <v>1275</v>
      </c>
      <c r="L1663" s="10">
        <f>K1663*M1663</f>
        <v>446.25</v>
      </c>
      <c r="M1663" s="11">
        <v>0.35</v>
      </c>
      <c r="O1663" s="15"/>
      <c r="P1663" s="13"/>
      <c r="Q1663" s="1"/>
      <c r="R1663" s="12"/>
    </row>
    <row r="1664" spans="1:18" x14ac:dyDescent="0.3">
      <c r="B1664" s="6" t="s">
        <v>16</v>
      </c>
      <c r="C1664" s="6">
        <v>1185732</v>
      </c>
      <c r="D1664" s="7">
        <v>44214</v>
      </c>
      <c r="E1664" s="6" t="s">
        <v>2</v>
      </c>
      <c r="F1664" s="6" t="s">
        <v>71</v>
      </c>
      <c r="G1664" s="6" t="s">
        <v>72</v>
      </c>
      <c r="H1664" s="6" t="s">
        <v>20</v>
      </c>
      <c r="I1664" s="8">
        <v>0.2</v>
      </c>
      <c r="J1664" s="9">
        <v>4250</v>
      </c>
      <c r="K1664" s="10">
        <f t="shared" ref="K1664:K1667" si="545">I1664*J1664</f>
        <v>850</v>
      </c>
      <c r="L1664" s="10">
        <f t="shared" ref="L1664:L1667" si="546">K1664*M1664</f>
        <v>297.5</v>
      </c>
      <c r="M1664" s="11">
        <v>0.35</v>
      </c>
      <c r="O1664" s="15"/>
      <c r="P1664" s="13"/>
      <c r="Q1664" s="1"/>
      <c r="R1664" s="12"/>
    </row>
    <row r="1665" spans="2:18" x14ac:dyDescent="0.3">
      <c r="B1665" s="6" t="s">
        <v>16</v>
      </c>
      <c r="C1665" s="6">
        <v>1185732</v>
      </c>
      <c r="D1665" s="7">
        <v>44214</v>
      </c>
      <c r="E1665" s="6" t="s">
        <v>2</v>
      </c>
      <c r="F1665" s="6" t="s">
        <v>71</v>
      </c>
      <c r="G1665" s="6" t="s">
        <v>72</v>
      </c>
      <c r="H1665" s="6" t="s">
        <v>21</v>
      </c>
      <c r="I1665" s="8">
        <v>0.25000000000000006</v>
      </c>
      <c r="J1665" s="9">
        <v>2750</v>
      </c>
      <c r="K1665" s="10">
        <f t="shared" si="545"/>
        <v>687.50000000000011</v>
      </c>
      <c r="L1665" s="10">
        <f t="shared" si="546"/>
        <v>275.00000000000006</v>
      </c>
      <c r="M1665" s="11">
        <v>0.4</v>
      </c>
      <c r="O1665" s="15"/>
      <c r="P1665" s="13"/>
      <c r="Q1665" s="1"/>
      <c r="R1665" s="12"/>
    </row>
    <row r="1666" spans="2:18" x14ac:dyDescent="0.3">
      <c r="B1666" s="6" t="s">
        <v>16</v>
      </c>
      <c r="C1666" s="6">
        <v>1185732</v>
      </c>
      <c r="D1666" s="7">
        <v>44214</v>
      </c>
      <c r="E1666" s="6" t="s">
        <v>2</v>
      </c>
      <c r="F1666" s="6" t="s">
        <v>71</v>
      </c>
      <c r="G1666" s="6" t="s">
        <v>72</v>
      </c>
      <c r="H1666" s="6" t="s">
        <v>22</v>
      </c>
      <c r="I1666" s="8">
        <v>0.39999999999999997</v>
      </c>
      <c r="J1666" s="9">
        <v>3250</v>
      </c>
      <c r="K1666" s="10">
        <f t="shared" si="545"/>
        <v>1300</v>
      </c>
      <c r="L1666" s="10">
        <f t="shared" si="546"/>
        <v>454.99999999999994</v>
      </c>
      <c r="M1666" s="11">
        <v>0.35</v>
      </c>
      <c r="O1666" s="15"/>
      <c r="P1666" s="13"/>
      <c r="Q1666" s="1"/>
      <c r="R1666" s="12"/>
    </row>
    <row r="1667" spans="2:18" x14ac:dyDescent="0.3">
      <c r="B1667" s="6" t="s">
        <v>16</v>
      </c>
      <c r="C1667" s="6">
        <v>1185732</v>
      </c>
      <c r="D1667" s="7">
        <v>44214</v>
      </c>
      <c r="E1667" s="6" t="s">
        <v>2</v>
      </c>
      <c r="F1667" s="6" t="s">
        <v>71</v>
      </c>
      <c r="G1667" s="6" t="s">
        <v>72</v>
      </c>
      <c r="H1667" s="6" t="s">
        <v>23</v>
      </c>
      <c r="I1667" s="8">
        <v>0.3</v>
      </c>
      <c r="J1667" s="9">
        <v>4250</v>
      </c>
      <c r="K1667" s="10">
        <f t="shared" si="545"/>
        <v>1275</v>
      </c>
      <c r="L1667" s="10">
        <f t="shared" si="546"/>
        <v>637.5</v>
      </c>
      <c r="M1667" s="11">
        <v>0.5</v>
      </c>
      <c r="O1667" s="15"/>
      <c r="P1667" s="13"/>
      <c r="Q1667" s="1"/>
      <c r="R1667" s="12"/>
    </row>
    <row r="1668" spans="2:18" x14ac:dyDescent="0.3">
      <c r="B1668" s="6" t="s">
        <v>16</v>
      </c>
      <c r="C1668" s="6">
        <v>1185732</v>
      </c>
      <c r="D1668" s="7">
        <v>44245</v>
      </c>
      <c r="E1668" s="6" t="s">
        <v>2</v>
      </c>
      <c r="F1668" s="6" t="s">
        <v>71</v>
      </c>
      <c r="G1668" s="6" t="s">
        <v>72</v>
      </c>
      <c r="H1668" s="6" t="s">
        <v>18</v>
      </c>
      <c r="I1668" s="8">
        <v>0.3</v>
      </c>
      <c r="J1668" s="9">
        <v>6750</v>
      </c>
      <c r="K1668" s="10">
        <f>I1668*J1668</f>
        <v>2025</v>
      </c>
      <c r="L1668" s="10">
        <f>K1668*M1668</f>
        <v>810</v>
      </c>
      <c r="M1668" s="11">
        <v>0.4</v>
      </c>
      <c r="O1668" s="15"/>
      <c r="P1668" s="13"/>
      <c r="Q1668" s="1"/>
      <c r="R1668" s="12"/>
    </row>
    <row r="1669" spans="2:18" x14ac:dyDescent="0.3">
      <c r="B1669" s="6" t="s">
        <v>16</v>
      </c>
      <c r="C1669" s="6">
        <v>1185732</v>
      </c>
      <c r="D1669" s="7">
        <v>44245</v>
      </c>
      <c r="E1669" s="6" t="s">
        <v>2</v>
      </c>
      <c r="F1669" s="6" t="s">
        <v>71</v>
      </c>
      <c r="G1669" s="6" t="s">
        <v>72</v>
      </c>
      <c r="H1669" s="6" t="s">
        <v>19</v>
      </c>
      <c r="I1669" s="8">
        <v>0.3</v>
      </c>
      <c r="J1669" s="9">
        <v>3250</v>
      </c>
      <c r="K1669" s="10">
        <f>I1669*J1669</f>
        <v>975</v>
      </c>
      <c r="L1669" s="10">
        <f>K1669*M1669</f>
        <v>341.25</v>
      </c>
      <c r="M1669" s="11">
        <v>0.35</v>
      </c>
      <c r="O1669" s="15"/>
      <c r="P1669" s="13"/>
      <c r="Q1669" s="1"/>
      <c r="R1669" s="12"/>
    </row>
    <row r="1670" spans="2:18" x14ac:dyDescent="0.3">
      <c r="B1670" s="6" t="s">
        <v>16</v>
      </c>
      <c r="C1670" s="6">
        <v>1185732</v>
      </c>
      <c r="D1670" s="7">
        <v>44245</v>
      </c>
      <c r="E1670" s="6" t="s">
        <v>2</v>
      </c>
      <c r="F1670" s="6" t="s">
        <v>71</v>
      </c>
      <c r="G1670" s="6" t="s">
        <v>72</v>
      </c>
      <c r="H1670" s="6" t="s">
        <v>20</v>
      </c>
      <c r="I1670" s="8">
        <v>0.2</v>
      </c>
      <c r="J1670" s="9">
        <v>3750</v>
      </c>
      <c r="K1670" s="10">
        <f t="shared" ref="K1670:K1673" si="547">I1670*J1670</f>
        <v>750</v>
      </c>
      <c r="L1670" s="10">
        <f t="shared" ref="L1670:L1673" si="548">K1670*M1670</f>
        <v>262.5</v>
      </c>
      <c r="M1670" s="11">
        <v>0.35</v>
      </c>
      <c r="O1670" s="15"/>
      <c r="P1670" s="13"/>
      <c r="Q1670" s="1"/>
      <c r="R1670" s="12"/>
    </row>
    <row r="1671" spans="2:18" x14ac:dyDescent="0.3">
      <c r="B1671" s="6" t="s">
        <v>16</v>
      </c>
      <c r="C1671" s="6">
        <v>1185732</v>
      </c>
      <c r="D1671" s="7">
        <v>44245</v>
      </c>
      <c r="E1671" s="6" t="s">
        <v>2</v>
      </c>
      <c r="F1671" s="6" t="s">
        <v>71</v>
      </c>
      <c r="G1671" s="6" t="s">
        <v>72</v>
      </c>
      <c r="H1671" s="6" t="s">
        <v>21</v>
      </c>
      <c r="I1671" s="8">
        <v>0.25000000000000006</v>
      </c>
      <c r="J1671" s="9">
        <v>2500</v>
      </c>
      <c r="K1671" s="10">
        <f t="shared" si="547"/>
        <v>625.00000000000011</v>
      </c>
      <c r="L1671" s="10">
        <f t="shared" si="548"/>
        <v>250.00000000000006</v>
      </c>
      <c r="M1671" s="11">
        <v>0.4</v>
      </c>
      <c r="O1671" s="15"/>
      <c r="P1671" s="13"/>
      <c r="Q1671" s="1"/>
      <c r="R1671" s="12"/>
    </row>
    <row r="1672" spans="2:18" x14ac:dyDescent="0.3">
      <c r="B1672" s="6" t="s">
        <v>16</v>
      </c>
      <c r="C1672" s="6">
        <v>1185732</v>
      </c>
      <c r="D1672" s="7">
        <v>44245</v>
      </c>
      <c r="E1672" s="6" t="s">
        <v>2</v>
      </c>
      <c r="F1672" s="6" t="s">
        <v>71</v>
      </c>
      <c r="G1672" s="6" t="s">
        <v>72</v>
      </c>
      <c r="H1672" s="6" t="s">
        <v>22</v>
      </c>
      <c r="I1672" s="8">
        <v>0.39999999999999997</v>
      </c>
      <c r="J1672" s="9">
        <v>3250</v>
      </c>
      <c r="K1672" s="10">
        <f t="shared" si="547"/>
        <v>1300</v>
      </c>
      <c r="L1672" s="10">
        <f t="shared" si="548"/>
        <v>454.99999999999994</v>
      </c>
      <c r="M1672" s="11">
        <v>0.35</v>
      </c>
      <c r="O1672" s="15"/>
      <c r="P1672" s="13"/>
      <c r="Q1672" s="1"/>
      <c r="R1672" s="12"/>
    </row>
    <row r="1673" spans="2:18" x14ac:dyDescent="0.3">
      <c r="B1673" s="6" t="s">
        <v>16</v>
      </c>
      <c r="C1673" s="6">
        <v>1185732</v>
      </c>
      <c r="D1673" s="7">
        <v>44245</v>
      </c>
      <c r="E1673" s="6" t="s">
        <v>2</v>
      </c>
      <c r="F1673" s="6" t="s">
        <v>71</v>
      </c>
      <c r="G1673" s="6" t="s">
        <v>72</v>
      </c>
      <c r="H1673" s="6" t="s">
        <v>23</v>
      </c>
      <c r="I1673" s="8">
        <v>0.3</v>
      </c>
      <c r="J1673" s="9">
        <v>4000</v>
      </c>
      <c r="K1673" s="10">
        <f t="shared" si="547"/>
        <v>1200</v>
      </c>
      <c r="L1673" s="10">
        <f t="shared" si="548"/>
        <v>600</v>
      </c>
      <c r="M1673" s="11">
        <v>0.5</v>
      </c>
      <c r="O1673" s="15"/>
      <c r="P1673" s="13"/>
      <c r="Q1673" s="1"/>
      <c r="R1673" s="12"/>
    </row>
    <row r="1674" spans="2:18" x14ac:dyDescent="0.3">
      <c r="B1674" s="6" t="s">
        <v>16</v>
      </c>
      <c r="C1674" s="6">
        <v>1185732</v>
      </c>
      <c r="D1674" s="7">
        <v>44272</v>
      </c>
      <c r="E1674" s="6" t="s">
        <v>2</v>
      </c>
      <c r="F1674" s="6" t="s">
        <v>71</v>
      </c>
      <c r="G1674" s="6" t="s">
        <v>72</v>
      </c>
      <c r="H1674" s="6" t="s">
        <v>18</v>
      </c>
      <c r="I1674" s="8">
        <v>0.35000000000000003</v>
      </c>
      <c r="J1674" s="9">
        <v>6200</v>
      </c>
      <c r="K1674" s="10">
        <f>I1674*J1674</f>
        <v>2170</v>
      </c>
      <c r="L1674" s="10">
        <f>K1674*M1674</f>
        <v>868</v>
      </c>
      <c r="M1674" s="11">
        <v>0.4</v>
      </c>
      <c r="O1674" s="15"/>
      <c r="P1674" s="13"/>
      <c r="Q1674" s="1"/>
      <c r="R1674" s="12"/>
    </row>
    <row r="1675" spans="2:18" x14ac:dyDescent="0.3">
      <c r="B1675" s="6" t="s">
        <v>16</v>
      </c>
      <c r="C1675" s="6">
        <v>1185732</v>
      </c>
      <c r="D1675" s="7">
        <v>44272</v>
      </c>
      <c r="E1675" s="6" t="s">
        <v>2</v>
      </c>
      <c r="F1675" s="6" t="s">
        <v>71</v>
      </c>
      <c r="G1675" s="6" t="s">
        <v>72</v>
      </c>
      <c r="H1675" s="6" t="s">
        <v>19</v>
      </c>
      <c r="I1675" s="8">
        <v>0.35000000000000003</v>
      </c>
      <c r="J1675" s="9">
        <v>3000</v>
      </c>
      <c r="K1675" s="10">
        <f>I1675*J1675</f>
        <v>1050</v>
      </c>
      <c r="L1675" s="10">
        <f>K1675*M1675</f>
        <v>367.5</v>
      </c>
      <c r="M1675" s="11">
        <v>0.35</v>
      </c>
      <c r="O1675" s="15"/>
      <c r="P1675" s="13"/>
      <c r="Q1675" s="1"/>
      <c r="R1675" s="12"/>
    </row>
    <row r="1676" spans="2:18" x14ac:dyDescent="0.3">
      <c r="B1676" s="6" t="s">
        <v>16</v>
      </c>
      <c r="C1676" s="6">
        <v>1185732</v>
      </c>
      <c r="D1676" s="7">
        <v>44272</v>
      </c>
      <c r="E1676" s="6" t="s">
        <v>2</v>
      </c>
      <c r="F1676" s="6" t="s">
        <v>71</v>
      </c>
      <c r="G1676" s="6" t="s">
        <v>72</v>
      </c>
      <c r="H1676" s="6" t="s">
        <v>20</v>
      </c>
      <c r="I1676" s="8">
        <v>0.25000000000000006</v>
      </c>
      <c r="J1676" s="9">
        <v>3500</v>
      </c>
      <c r="K1676" s="10">
        <f t="shared" ref="K1676:K1679" si="549">I1676*J1676</f>
        <v>875.00000000000023</v>
      </c>
      <c r="L1676" s="10">
        <f t="shared" ref="L1676:L1679" si="550">K1676*M1676</f>
        <v>306.25000000000006</v>
      </c>
      <c r="M1676" s="11">
        <v>0.35</v>
      </c>
      <c r="O1676" s="15"/>
      <c r="P1676" s="13"/>
      <c r="Q1676" s="1"/>
      <c r="R1676" s="12"/>
    </row>
    <row r="1677" spans="2:18" x14ac:dyDescent="0.3">
      <c r="B1677" s="6" t="s">
        <v>16</v>
      </c>
      <c r="C1677" s="6">
        <v>1185732</v>
      </c>
      <c r="D1677" s="7">
        <v>44272</v>
      </c>
      <c r="E1677" s="6" t="s">
        <v>2</v>
      </c>
      <c r="F1677" s="6" t="s">
        <v>71</v>
      </c>
      <c r="G1677" s="6" t="s">
        <v>72</v>
      </c>
      <c r="H1677" s="6" t="s">
        <v>21</v>
      </c>
      <c r="I1677" s="8">
        <v>0.3</v>
      </c>
      <c r="J1677" s="9">
        <v>2000</v>
      </c>
      <c r="K1677" s="10">
        <f t="shared" si="549"/>
        <v>600</v>
      </c>
      <c r="L1677" s="10">
        <f t="shared" si="550"/>
        <v>240</v>
      </c>
      <c r="M1677" s="11">
        <v>0.4</v>
      </c>
      <c r="O1677" s="15"/>
      <c r="P1677" s="13"/>
      <c r="Q1677" s="1"/>
      <c r="R1677" s="12"/>
    </row>
    <row r="1678" spans="2:18" x14ac:dyDescent="0.3">
      <c r="B1678" s="6" t="s">
        <v>16</v>
      </c>
      <c r="C1678" s="6">
        <v>1185732</v>
      </c>
      <c r="D1678" s="7">
        <v>44272</v>
      </c>
      <c r="E1678" s="6" t="s">
        <v>2</v>
      </c>
      <c r="F1678" s="6" t="s">
        <v>71</v>
      </c>
      <c r="G1678" s="6" t="s">
        <v>72</v>
      </c>
      <c r="H1678" s="6" t="s">
        <v>22</v>
      </c>
      <c r="I1678" s="8">
        <v>0.45</v>
      </c>
      <c r="J1678" s="9">
        <v>2500</v>
      </c>
      <c r="K1678" s="10">
        <f t="shared" si="549"/>
        <v>1125</v>
      </c>
      <c r="L1678" s="10">
        <f t="shared" si="550"/>
        <v>393.75</v>
      </c>
      <c r="M1678" s="11">
        <v>0.35</v>
      </c>
      <c r="O1678" s="15"/>
      <c r="P1678" s="13"/>
      <c r="Q1678" s="1"/>
      <c r="R1678" s="12"/>
    </row>
    <row r="1679" spans="2:18" x14ac:dyDescent="0.3">
      <c r="B1679" s="6" t="s">
        <v>16</v>
      </c>
      <c r="C1679" s="6">
        <v>1185732</v>
      </c>
      <c r="D1679" s="7">
        <v>44272</v>
      </c>
      <c r="E1679" s="6" t="s">
        <v>2</v>
      </c>
      <c r="F1679" s="6" t="s">
        <v>71</v>
      </c>
      <c r="G1679" s="6" t="s">
        <v>72</v>
      </c>
      <c r="H1679" s="6" t="s">
        <v>23</v>
      </c>
      <c r="I1679" s="8">
        <v>0.35000000000000003</v>
      </c>
      <c r="J1679" s="9">
        <v>3500</v>
      </c>
      <c r="K1679" s="10">
        <f t="shared" si="549"/>
        <v>1225.0000000000002</v>
      </c>
      <c r="L1679" s="10">
        <f t="shared" si="550"/>
        <v>612.50000000000011</v>
      </c>
      <c r="M1679" s="11">
        <v>0.5</v>
      </c>
      <c r="O1679" s="15"/>
      <c r="P1679" s="13"/>
      <c r="Q1679" s="1"/>
      <c r="R1679" s="12"/>
    </row>
    <row r="1680" spans="2:18" x14ac:dyDescent="0.3">
      <c r="B1680" s="6" t="s">
        <v>16</v>
      </c>
      <c r="C1680" s="6">
        <v>1185732</v>
      </c>
      <c r="D1680" s="7">
        <v>44304</v>
      </c>
      <c r="E1680" s="6" t="s">
        <v>2</v>
      </c>
      <c r="F1680" s="6" t="s">
        <v>71</v>
      </c>
      <c r="G1680" s="6" t="s">
        <v>72</v>
      </c>
      <c r="H1680" s="6" t="s">
        <v>18</v>
      </c>
      <c r="I1680" s="8">
        <v>0.35000000000000003</v>
      </c>
      <c r="J1680" s="9">
        <v>5750</v>
      </c>
      <c r="K1680" s="10">
        <f>I1680*J1680</f>
        <v>2012.5000000000002</v>
      </c>
      <c r="L1680" s="10">
        <f>K1680*M1680</f>
        <v>805.00000000000011</v>
      </c>
      <c r="M1680" s="11">
        <v>0.4</v>
      </c>
      <c r="O1680" s="15"/>
      <c r="P1680" s="13"/>
      <c r="Q1680" s="1"/>
      <c r="R1680" s="12"/>
    </row>
    <row r="1681" spans="2:18" x14ac:dyDescent="0.3">
      <c r="B1681" s="6" t="s">
        <v>16</v>
      </c>
      <c r="C1681" s="6">
        <v>1185732</v>
      </c>
      <c r="D1681" s="7">
        <v>44304</v>
      </c>
      <c r="E1681" s="6" t="s">
        <v>2</v>
      </c>
      <c r="F1681" s="6" t="s">
        <v>71</v>
      </c>
      <c r="G1681" s="6" t="s">
        <v>72</v>
      </c>
      <c r="H1681" s="6" t="s">
        <v>19</v>
      </c>
      <c r="I1681" s="8">
        <v>0.30000000000000004</v>
      </c>
      <c r="J1681" s="9">
        <v>2750</v>
      </c>
      <c r="K1681" s="10">
        <f>I1681*J1681</f>
        <v>825.00000000000011</v>
      </c>
      <c r="L1681" s="10">
        <f>K1681*M1681</f>
        <v>288.75</v>
      </c>
      <c r="M1681" s="11">
        <v>0.35</v>
      </c>
      <c r="O1681" s="15"/>
      <c r="P1681" s="13"/>
      <c r="Q1681" s="1"/>
      <c r="R1681" s="12"/>
    </row>
    <row r="1682" spans="2:18" x14ac:dyDescent="0.3">
      <c r="B1682" s="6" t="s">
        <v>16</v>
      </c>
      <c r="C1682" s="6">
        <v>1185732</v>
      </c>
      <c r="D1682" s="7">
        <v>44304</v>
      </c>
      <c r="E1682" s="6" t="s">
        <v>2</v>
      </c>
      <c r="F1682" s="6" t="s">
        <v>71</v>
      </c>
      <c r="G1682" s="6" t="s">
        <v>72</v>
      </c>
      <c r="H1682" s="6" t="s">
        <v>20</v>
      </c>
      <c r="I1682" s="8">
        <v>0.20000000000000007</v>
      </c>
      <c r="J1682" s="9">
        <v>2750</v>
      </c>
      <c r="K1682" s="10">
        <f t="shared" ref="K1682:K1685" si="551">I1682*J1682</f>
        <v>550.00000000000023</v>
      </c>
      <c r="L1682" s="10">
        <f t="shared" ref="L1682:L1685" si="552">K1682*M1682</f>
        <v>192.50000000000006</v>
      </c>
      <c r="M1682" s="11">
        <v>0.35</v>
      </c>
      <c r="O1682" s="15"/>
      <c r="P1682" s="13"/>
      <c r="Q1682" s="1"/>
      <c r="R1682" s="12"/>
    </row>
    <row r="1683" spans="2:18" x14ac:dyDescent="0.3">
      <c r="B1683" s="6" t="s">
        <v>16</v>
      </c>
      <c r="C1683" s="6">
        <v>1185732</v>
      </c>
      <c r="D1683" s="7">
        <v>44304</v>
      </c>
      <c r="E1683" s="6" t="s">
        <v>2</v>
      </c>
      <c r="F1683" s="6" t="s">
        <v>71</v>
      </c>
      <c r="G1683" s="6" t="s">
        <v>72</v>
      </c>
      <c r="H1683" s="6" t="s">
        <v>21</v>
      </c>
      <c r="I1683" s="8">
        <v>0.25</v>
      </c>
      <c r="J1683" s="9">
        <v>2000</v>
      </c>
      <c r="K1683" s="10">
        <f t="shared" si="551"/>
        <v>500</v>
      </c>
      <c r="L1683" s="10">
        <f t="shared" si="552"/>
        <v>200</v>
      </c>
      <c r="M1683" s="11">
        <v>0.4</v>
      </c>
      <c r="O1683" s="15"/>
      <c r="P1683" s="13"/>
      <c r="Q1683" s="1"/>
      <c r="R1683" s="12"/>
    </row>
    <row r="1684" spans="2:18" x14ac:dyDescent="0.3">
      <c r="B1684" s="6" t="s">
        <v>16</v>
      </c>
      <c r="C1684" s="6">
        <v>1185732</v>
      </c>
      <c r="D1684" s="7">
        <v>44304</v>
      </c>
      <c r="E1684" s="6" t="s">
        <v>2</v>
      </c>
      <c r="F1684" s="6" t="s">
        <v>71</v>
      </c>
      <c r="G1684" s="6" t="s">
        <v>72</v>
      </c>
      <c r="H1684" s="6" t="s">
        <v>22</v>
      </c>
      <c r="I1684" s="8">
        <v>0.4</v>
      </c>
      <c r="J1684" s="9">
        <v>2250</v>
      </c>
      <c r="K1684" s="10">
        <f t="shared" si="551"/>
        <v>900</v>
      </c>
      <c r="L1684" s="10">
        <f t="shared" si="552"/>
        <v>315</v>
      </c>
      <c r="M1684" s="11">
        <v>0.35</v>
      </c>
      <c r="O1684" s="15"/>
      <c r="P1684" s="13"/>
      <c r="Q1684" s="1"/>
      <c r="R1684" s="12"/>
    </row>
    <row r="1685" spans="2:18" x14ac:dyDescent="0.3">
      <c r="B1685" s="6" t="s">
        <v>16</v>
      </c>
      <c r="C1685" s="6">
        <v>1185732</v>
      </c>
      <c r="D1685" s="7">
        <v>44304</v>
      </c>
      <c r="E1685" s="6" t="s">
        <v>2</v>
      </c>
      <c r="F1685" s="6" t="s">
        <v>71</v>
      </c>
      <c r="G1685" s="6" t="s">
        <v>72</v>
      </c>
      <c r="H1685" s="6" t="s">
        <v>23</v>
      </c>
      <c r="I1685" s="8">
        <v>0.30000000000000004</v>
      </c>
      <c r="J1685" s="9">
        <v>3500</v>
      </c>
      <c r="K1685" s="10">
        <f t="shared" si="551"/>
        <v>1050.0000000000002</v>
      </c>
      <c r="L1685" s="10">
        <f t="shared" si="552"/>
        <v>525.00000000000011</v>
      </c>
      <c r="M1685" s="11">
        <v>0.5</v>
      </c>
      <c r="O1685" s="15"/>
      <c r="P1685" s="13"/>
      <c r="Q1685" s="1"/>
      <c r="R1685" s="12"/>
    </row>
    <row r="1686" spans="2:18" x14ac:dyDescent="0.3">
      <c r="B1686" s="6" t="s">
        <v>16</v>
      </c>
      <c r="C1686" s="6">
        <v>1185732</v>
      </c>
      <c r="D1686" s="7">
        <v>44335</v>
      </c>
      <c r="E1686" s="6" t="s">
        <v>2</v>
      </c>
      <c r="F1686" s="6" t="s">
        <v>71</v>
      </c>
      <c r="G1686" s="6" t="s">
        <v>72</v>
      </c>
      <c r="H1686" s="6" t="s">
        <v>18</v>
      </c>
      <c r="I1686" s="8">
        <v>0.4</v>
      </c>
      <c r="J1686" s="9">
        <v>6200</v>
      </c>
      <c r="K1686" s="10">
        <f>I1686*J1686</f>
        <v>2480</v>
      </c>
      <c r="L1686" s="10">
        <f>K1686*M1686</f>
        <v>992</v>
      </c>
      <c r="M1686" s="11">
        <v>0.4</v>
      </c>
      <c r="O1686" s="15"/>
      <c r="P1686" s="13"/>
      <c r="Q1686" s="1"/>
      <c r="R1686" s="12"/>
    </row>
    <row r="1687" spans="2:18" x14ac:dyDescent="0.3">
      <c r="B1687" s="6" t="s">
        <v>16</v>
      </c>
      <c r="C1687" s="6">
        <v>1185732</v>
      </c>
      <c r="D1687" s="7">
        <v>44335</v>
      </c>
      <c r="E1687" s="6" t="s">
        <v>2</v>
      </c>
      <c r="F1687" s="6" t="s">
        <v>71</v>
      </c>
      <c r="G1687" s="6" t="s">
        <v>72</v>
      </c>
      <c r="H1687" s="6" t="s">
        <v>19</v>
      </c>
      <c r="I1687" s="8">
        <v>0.35000000000000009</v>
      </c>
      <c r="J1687" s="9">
        <v>3250</v>
      </c>
      <c r="K1687" s="10">
        <f>I1687*J1687</f>
        <v>1137.5000000000002</v>
      </c>
      <c r="L1687" s="10">
        <f>K1687*M1687</f>
        <v>398.12500000000006</v>
      </c>
      <c r="M1687" s="11">
        <v>0.35</v>
      </c>
      <c r="O1687" s="15"/>
      <c r="P1687" s="13"/>
      <c r="Q1687" s="1"/>
      <c r="R1687" s="12"/>
    </row>
    <row r="1688" spans="2:18" x14ac:dyDescent="0.3">
      <c r="B1688" s="6" t="s">
        <v>16</v>
      </c>
      <c r="C1688" s="6">
        <v>1185732</v>
      </c>
      <c r="D1688" s="7">
        <v>44335</v>
      </c>
      <c r="E1688" s="6" t="s">
        <v>2</v>
      </c>
      <c r="F1688" s="6" t="s">
        <v>71</v>
      </c>
      <c r="G1688" s="6" t="s">
        <v>72</v>
      </c>
      <c r="H1688" s="6" t="s">
        <v>20</v>
      </c>
      <c r="I1688" s="8">
        <v>0.30000000000000004</v>
      </c>
      <c r="J1688" s="9">
        <v>3000</v>
      </c>
      <c r="K1688" s="10">
        <f t="shared" ref="K1688:K1691" si="553">I1688*J1688</f>
        <v>900.00000000000011</v>
      </c>
      <c r="L1688" s="10">
        <f t="shared" ref="L1688:L1691" si="554">K1688*M1688</f>
        <v>315</v>
      </c>
      <c r="M1688" s="11">
        <v>0.35</v>
      </c>
      <c r="O1688" s="15"/>
      <c r="P1688" s="13"/>
      <c r="Q1688" s="1"/>
      <c r="R1688" s="12"/>
    </row>
    <row r="1689" spans="2:18" x14ac:dyDescent="0.3">
      <c r="B1689" s="6" t="s">
        <v>16</v>
      </c>
      <c r="C1689" s="6">
        <v>1185732</v>
      </c>
      <c r="D1689" s="7">
        <v>44335</v>
      </c>
      <c r="E1689" s="6" t="s">
        <v>2</v>
      </c>
      <c r="F1689" s="6" t="s">
        <v>71</v>
      </c>
      <c r="G1689" s="6" t="s">
        <v>72</v>
      </c>
      <c r="H1689" s="6" t="s">
        <v>21</v>
      </c>
      <c r="I1689" s="8">
        <v>0.30000000000000004</v>
      </c>
      <c r="J1689" s="9">
        <v>2250</v>
      </c>
      <c r="K1689" s="10">
        <f t="shared" si="553"/>
        <v>675.00000000000011</v>
      </c>
      <c r="L1689" s="10">
        <f t="shared" si="554"/>
        <v>270.00000000000006</v>
      </c>
      <c r="M1689" s="11">
        <v>0.4</v>
      </c>
      <c r="O1689" s="15"/>
      <c r="P1689" s="13"/>
      <c r="Q1689" s="1"/>
      <c r="R1689" s="12"/>
    </row>
    <row r="1690" spans="2:18" x14ac:dyDescent="0.3">
      <c r="B1690" s="6" t="s">
        <v>16</v>
      </c>
      <c r="C1690" s="6">
        <v>1185732</v>
      </c>
      <c r="D1690" s="7">
        <v>44335</v>
      </c>
      <c r="E1690" s="6" t="s">
        <v>2</v>
      </c>
      <c r="F1690" s="6" t="s">
        <v>71</v>
      </c>
      <c r="G1690" s="6" t="s">
        <v>72</v>
      </c>
      <c r="H1690" s="6" t="s">
        <v>22</v>
      </c>
      <c r="I1690" s="8">
        <v>0.44999999999999996</v>
      </c>
      <c r="J1690" s="9">
        <v>2500</v>
      </c>
      <c r="K1690" s="10">
        <f t="shared" si="553"/>
        <v>1125</v>
      </c>
      <c r="L1690" s="10">
        <f t="shared" si="554"/>
        <v>393.75</v>
      </c>
      <c r="M1690" s="11">
        <v>0.35</v>
      </c>
      <c r="O1690" s="15"/>
      <c r="P1690" s="13"/>
      <c r="Q1690" s="1"/>
      <c r="R1690" s="12"/>
    </row>
    <row r="1691" spans="2:18" x14ac:dyDescent="0.3">
      <c r="B1691" s="6" t="s">
        <v>16</v>
      </c>
      <c r="C1691" s="6">
        <v>1185732</v>
      </c>
      <c r="D1691" s="7">
        <v>44335</v>
      </c>
      <c r="E1691" s="6" t="s">
        <v>2</v>
      </c>
      <c r="F1691" s="6" t="s">
        <v>71</v>
      </c>
      <c r="G1691" s="6" t="s">
        <v>72</v>
      </c>
      <c r="H1691" s="6" t="s">
        <v>23</v>
      </c>
      <c r="I1691" s="8">
        <v>0.49999999999999994</v>
      </c>
      <c r="J1691" s="9">
        <v>3500</v>
      </c>
      <c r="K1691" s="10">
        <f t="shared" si="553"/>
        <v>1749.9999999999998</v>
      </c>
      <c r="L1691" s="10">
        <f t="shared" si="554"/>
        <v>874.99999999999989</v>
      </c>
      <c r="M1691" s="11">
        <v>0.5</v>
      </c>
      <c r="O1691" s="15"/>
      <c r="P1691" s="13"/>
      <c r="Q1691" s="1"/>
      <c r="R1691" s="12"/>
    </row>
    <row r="1692" spans="2:18" x14ac:dyDescent="0.3">
      <c r="B1692" s="6" t="s">
        <v>16</v>
      </c>
      <c r="C1692" s="6">
        <v>1185732</v>
      </c>
      <c r="D1692" s="7">
        <v>44365</v>
      </c>
      <c r="E1692" s="6" t="s">
        <v>2</v>
      </c>
      <c r="F1692" s="6" t="s">
        <v>71</v>
      </c>
      <c r="G1692" s="6" t="s">
        <v>72</v>
      </c>
      <c r="H1692" s="6" t="s">
        <v>18</v>
      </c>
      <c r="I1692" s="8">
        <v>0.35000000000000003</v>
      </c>
      <c r="J1692" s="9">
        <v>6000</v>
      </c>
      <c r="K1692" s="10">
        <f>I1692*J1692</f>
        <v>2100</v>
      </c>
      <c r="L1692" s="10">
        <f>K1692*M1692</f>
        <v>840</v>
      </c>
      <c r="M1692" s="11">
        <v>0.4</v>
      </c>
      <c r="O1692" s="15"/>
      <c r="P1692" s="13"/>
      <c r="Q1692" s="1"/>
      <c r="R1692" s="12"/>
    </row>
    <row r="1693" spans="2:18" x14ac:dyDescent="0.3">
      <c r="B1693" s="6" t="s">
        <v>16</v>
      </c>
      <c r="C1693" s="6">
        <v>1185732</v>
      </c>
      <c r="D1693" s="7">
        <v>44365</v>
      </c>
      <c r="E1693" s="6" t="s">
        <v>2</v>
      </c>
      <c r="F1693" s="6" t="s">
        <v>71</v>
      </c>
      <c r="G1693" s="6" t="s">
        <v>72</v>
      </c>
      <c r="H1693" s="6" t="s">
        <v>19</v>
      </c>
      <c r="I1693" s="8">
        <v>0.3000000000000001</v>
      </c>
      <c r="J1693" s="9">
        <v>3500</v>
      </c>
      <c r="K1693" s="10">
        <f>I1693*J1693</f>
        <v>1050.0000000000005</v>
      </c>
      <c r="L1693" s="10">
        <f>K1693*M1693</f>
        <v>367.50000000000011</v>
      </c>
      <c r="M1693" s="11">
        <v>0.35</v>
      </c>
      <c r="O1693" s="15"/>
      <c r="P1693" s="13"/>
      <c r="Q1693" s="1"/>
      <c r="R1693" s="12"/>
    </row>
    <row r="1694" spans="2:18" x14ac:dyDescent="0.3">
      <c r="B1694" s="6" t="s">
        <v>16</v>
      </c>
      <c r="C1694" s="6">
        <v>1185732</v>
      </c>
      <c r="D1694" s="7">
        <v>44365</v>
      </c>
      <c r="E1694" s="6" t="s">
        <v>2</v>
      </c>
      <c r="F1694" s="6" t="s">
        <v>71</v>
      </c>
      <c r="G1694" s="6" t="s">
        <v>72</v>
      </c>
      <c r="H1694" s="6" t="s">
        <v>20</v>
      </c>
      <c r="I1694" s="8">
        <v>0.25000000000000006</v>
      </c>
      <c r="J1694" s="9">
        <v>3750</v>
      </c>
      <c r="K1694" s="10">
        <f t="shared" ref="K1694:K1697" si="555">I1694*J1694</f>
        <v>937.50000000000023</v>
      </c>
      <c r="L1694" s="10">
        <f t="shared" ref="L1694:L1697" si="556">K1694*M1694</f>
        <v>328.12500000000006</v>
      </c>
      <c r="M1694" s="11">
        <v>0.35</v>
      </c>
      <c r="O1694" s="15"/>
      <c r="P1694" s="13"/>
      <c r="Q1694" s="1"/>
      <c r="R1694" s="12"/>
    </row>
    <row r="1695" spans="2:18" x14ac:dyDescent="0.3">
      <c r="B1695" s="6" t="s">
        <v>16</v>
      </c>
      <c r="C1695" s="6">
        <v>1185732</v>
      </c>
      <c r="D1695" s="7">
        <v>44365</v>
      </c>
      <c r="E1695" s="6" t="s">
        <v>2</v>
      </c>
      <c r="F1695" s="6" t="s">
        <v>71</v>
      </c>
      <c r="G1695" s="6" t="s">
        <v>72</v>
      </c>
      <c r="H1695" s="6" t="s">
        <v>21</v>
      </c>
      <c r="I1695" s="8">
        <v>0.25000000000000006</v>
      </c>
      <c r="J1695" s="9">
        <v>3500</v>
      </c>
      <c r="K1695" s="10">
        <f t="shared" si="555"/>
        <v>875.00000000000023</v>
      </c>
      <c r="L1695" s="10">
        <f t="shared" si="556"/>
        <v>350.00000000000011</v>
      </c>
      <c r="M1695" s="11">
        <v>0.4</v>
      </c>
      <c r="O1695" s="15"/>
      <c r="P1695" s="13"/>
      <c r="Q1695" s="1"/>
      <c r="R1695" s="12"/>
    </row>
    <row r="1696" spans="2:18" x14ac:dyDescent="0.3">
      <c r="B1696" s="6" t="s">
        <v>16</v>
      </c>
      <c r="C1696" s="6">
        <v>1185732</v>
      </c>
      <c r="D1696" s="7">
        <v>44365</v>
      </c>
      <c r="E1696" s="6" t="s">
        <v>2</v>
      </c>
      <c r="F1696" s="6" t="s">
        <v>71</v>
      </c>
      <c r="G1696" s="6" t="s">
        <v>72</v>
      </c>
      <c r="H1696" s="6" t="s">
        <v>22</v>
      </c>
      <c r="I1696" s="8">
        <v>0.4</v>
      </c>
      <c r="J1696" s="9">
        <v>3500</v>
      </c>
      <c r="K1696" s="10">
        <f t="shared" si="555"/>
        <v>1400</v>
      </c>
      <c r="L1696" s="10">
        <f t="shared" si="556"/>
        <v>489.99999999999994</v>
      </c>
      <c r="M1696" s="11">
        <v>0.35</v>
      </c>
      <c r="O1696" s="15"/>
      <c r="P1696" s="13"/>
      <c r="Q1696" s="1"/>
      <c r="R1696" s="12"/>
    </row>
    <row r="1697" spans="2:18" x14ac:dyDescent="0.3">
      <c r="B1697" s="6" t="s">
        <v>16</v>
      </c>
      <c r="C1697" s="6">
        <v>1185732</v>
      </c>
      <c r="D1697" s="7">
        <v>44365</v>
      </c>
      <c r="E1697" s="6" t="s">
        <v>2</v>
      </c>
      <c r="F1697" s="6" t="s">
        <v>71</v>
      </c>
      <c r="G1697" s="6" t="s">
        <v>72</v>
      </c>
      <c r="H1697" s="6" t="s">
        <v>23</v>
      </c>
      <c r="I1697" s="8">
        <v>0.45</v>
      </c>
      <c r="J1697" s="9">
        <v>5250</v>
      </c>
      <c r="K1697" s="10">
        <f t="shared" si="555"/>
        <v>2362.5</v>
      </c>
      <c r="L1697" s="10">
        <f t="shared" si="556"/>
        <v>1181.25</v>
      </c>
      <c r="M1697" s="11">
        <v>0.5</v>
      </c>
      <c r="O1697" s="15"/>
      <c r="P1697" s="13"/>
      <c r="Q1697" s="1"/>
      <c r="R1697" s="12"/>
    </row>
    <row r="1698" spans="2:18" x14ac:dyDescent="0.3">
      <c r="B1698" s="6" t="s">
        <v>16</v>
      </c>
      <c r="C1698" s="6">
        <v>1185732</v>
      </c>
      <c r="D1698" s="7">
        <v>44394</v>
      </c>
      <c r="E1698" s="6" t="s">
        <v>2</v>
      </c>
      <c r="F1698" s="6" t="s">
        <v>71</v>
      </c>
      <c r="G1698" s="6" t="s">
        <v>72</v>
      </c>
      <c r="H1698" s="6" t="s">
        <v>18</v>
      </c>
      <c r="I1698" s="8">
        <v>0.4</v>
      </c>
      <c r="J1698" s="9">
        <v>7500</v>
      </c>
      <c r="K1698" s="10">
        <f>I1698*J1698</f>
        <v>3000</v>
      </c>
      <c r="L1698" s="10">
        <f>K1698*M1698</f>
        <v>1200</v>
      </c>
      <c r="M1698" s="11">
        <v>0.4</v>
      </c>
      <c r="O1698" s="15"/>
      <c r="P1698" s="13"/>
      <c r="Q1698" s="1"/>
      <c r="R1698" s="12"/>
    </row>
    <row r="1699" spans="2:18" x14ac:dyDescent="0.3">
      <c r="B1699" s="6" t="s">
        <v>16</v>
      </c>
      <c r="C1699" s="6">
        <v>1185732</v>
      </c>
      <c r="D1699" s="7">
        <v>44394</v>
      </c>
      <c r="E1699" s="6" t="s">
        <v>2</v>
      </c>
      <c r="F1699" s="6" t="s">
        <v>71</v>
      </c>
      <c r="G1699" s="6" t="s">
        <v>72</v>
      </c>
      <c r="H1699" s="6" t="s">
        <v>19</v>
      </c>
      <c r="I1699" s="8">
        <v>0.35000000000000009</v>
      </c>
      <c r="J1699" s="9">
        <v>5000</v>
      </c>
      <c r="K1699" s="10">
        <f>I1699*J1699</f>
        <v>1750.0000000000005</v>
      </c>
      <c r="L1699" s="10">
        <f>K1699*M1699</f>
        <v>612.50000000000011</v>
      </c>
      <c r="M1699" s="11">
        <v>0.35</v>
      </c>
      <c r="O1699" s="15"/>
      <c r="P1699" s="13"/>
      <c r="Q1699" s="1"/>
      <c r="R1699" s="12"/>
    </row>
    <row r="1700" spans="2:18" x14ac:dyDescent="0.3">
      <c r="B1700" s="6" t="s">
        <v>16</v>
      </c>
      <c r="C1700" s="6">
        <v>1185732</v>
      </c>
      <c r="D1700" s="7">
        <v>44394</v>
      </c>
      <c r="E1700" s="6" t="s">
        <v>2</v>
      </c>
      <c r="F1700" s="6" t="s">
        <v>71</v>
      </c>
      <c r="G1700" s="6" t="s">
        <v>72</v>
      </c>
      <c r="H1700" s="6" t="s">
        <v>20</v>
      </c>
      <c r="I1700" s="8">
        <v>0.30000000000000004</v>
      </c>
      <c r="J1700" s="9">
        <v>4250</v>
      </c>
      <c r="K1700" s="10">
        <f t="shared" ref="K1700:K1703" si="557">I1700*J1700</f>
        <v>1275.0000000000002</v>
      </c>
      <c r="L1700" s="10">
        <f t="shared" ref="L1700:L1703" si="558">K1700*M1700</f>
        <v>446.25000000000006</v>
      </c>
      <c r="M1700" s="11">
        <v>0.35</v>
      </c>
      <c r="O1700" s="15"/>
      <c r="P1700" s="13"/>
      <c r="Q1700" s="1"/>
      <c r="R1700" s="12"/>
    </row>
    <row r="1701" spans="2:18" x14ac:dyDescent="0.3">
      <c r="B1701" s="6" t="s">
        <v>16</v>
      </c>
      <c r="C1701" s="6">
        <v>1185732</v>
      </c>
      <c r="D1701" s="7">
        <v>44394</v>
      </c>
      <c r="E1701" s="6" t="s">
        <v>2</v>
      </c>
      <c r="F1701" s="6" t="s">
        <v>71</v>
      </c>
      <c r="G1701" s="6" t="s">
        <v>72</v>
      </c>
      <c r="H1701" s="6" t="s">
        <v>21</v>
      </c>
      <c r="I1701" s="8">
        <v>0.30000000000000004</v>
      </c>
      <c r="J1701" s="9">
        <v>3750</v>
      </c>
      <c r="K1701" s="10">
        <f t="shared" si="557"/>
        <v>1125.0000000000002</v>
      </c>
      <c r="L1701" s="10">
        <f t="shared" si="558"/>
        <v>450.00000000000011</v>
      </c>
      <c r="M1701" s="11">
        <v>0.4</v>
      </c>
      <c r="O1701" s="15"/>
      <c r="P1701" s="13"/>
      <c r="Q1701" s="1"/>
      <c r="R1701" s="12"/>
    </row>
    <row r="1702" spans="2:18" x14ac:dyDescent="0.3">
      <c r="B1702" s="6" t="s">
        <v>16</v>
      </c>
      <c r="C1702" s="6">
        <v>1185732</v>
      </c>
      <c r="D1702" s="7">
        <v>44394</v>
      </c>
      <c r="E1702" s="6" t="s">
        <v>2</v>
      </c>
      <c r="F1702" s="6" t="s">
        <v>71</v>
      </c>
      <c r="G1702" s="6" t="s">
        <v>72</v>
      </c>
      <c r="H1702" s="6" t="s">
        <v>22</v>
      </c>
      <c r="I1702" s="8">
        <v>0.4</v>
      </c>
      <c r="J1702" s="9">
        <v>3750</v>
      </c>
      <c r="K1702" s="10">
        <f t="shared" si="557"/>
        <v>1500</v>
      </c>
      <c r="L1702" s="10">
        <f t="shared" si="558"/>
        <v>525</v>
      </c>
      <c r="M1702" s="11">
        <v>0.35</v>
      </c>
      <c r="O1702" s="15"/>
      <c r="P1702" s="13"/>
      <c r="Q1702" s="1"/>
      <c r="R1702" s="12"/>
    </row>
    <row r="1703" spans="2:18" x14ac:dyDescent="0.3">
      <c r="B1703" s="6" t="s">
        <v>16</v>
      </c>
      <c r="C1703" s="6">
        <v>1185732</v>
      </c>
      <c r="D1703" s="7">
        <v>44394</v>
      </c>
      <c r="E1703" s="6" t="s">
        <v>2</v>
      </c>
      <c r="F1703" s="6" t="s">
        <v>71</v>
      </c>
      <c r="G1703" s="6" t="s">
        <v>72</v>
      </c>
      <c r="H1703" s="6" t="s">
        <v>23</v>
      </c>
      <c r="I1703" s="8">
        <v>0.45</v>
      </c>
      <c r="J1703" s="9">
        <v>5500</v>
      </c>
      <c r="K1703" s="10">
        <f t="shared" si="557"/>
        <v>2475</v>
      </c>
      <c r="L1703" s="10">
        <f t="shared" si="558"/>
        <v>1237.5</v>
      </c>
      <c r="M1703" s="11">
        <v>0.5</v>
      </c>
      <c r="O1703" s="15"/>
      <c r="P1703" s="13"/>
      <c r="Q1703" s="1"/>
      <c r="R1703" s="12"/>
    </row>
    <row r="1704" spans="2:18" x14ac:dyDescent="0.3">
      <c r="B1704" s="6" t="s">
        <v>16</v>
      </c>
      <c r="C1704" s="6">
        <v>1185732</v>
      </c>
      <c r="D1704" s="7">
        <v>44426</v>
      </c>
      <c r="E1704" s="6" t="s">
        <v>2</v>
      </c>
      <c r="F1704" s="6" t="s">
        <v>71</v>
      </c>
      <c r="G1704" s="6" t="s">
        <v>72</v>
      </c>
      <c r="H1704" s="6" t="s">
        <v>18</v>
      </c>
      <c r="I1704" s="8">
        <v>0.4</v>
      </c>
      <c r="J1704" s="9">
        <v>7000</v>
      </c>
      <c r="K1704" s="10">
        <f>I1704*J1704</f>
        <v>2800</v>
      </c>
      <c r="L1704" s="10">
        <f>K1704*M1704</f>
        <v>1120</v>
      </c>
      <c r="M1704" s="11">
        <v>0.4</v>
      </c>
      <c r="O1704" s="15"/>
      <c r="P1704" s="13"/>
      <c r="Q1704" s="1"/>
      <c r="R1704" s="12"/>
    </row>
    <row r="1705" spans="2:18" x14ac:dyDescent="0.3">
      <c r="B1705" s="6" t="s">
        <v>16</v>
      </c>
      <c r="C1705" s="6">
        <v>1185732</v>
      </c>
      <c r="D1705" s="7">
        <v>44426</v>
      </c>
      <c r="E1705" s="6" t="s">
        <v>2</v>
      </c>
      <c r="F1705" s="6" t="s">
        <v>71</v>
      </c>
      <c r="G1705" s="6" t="s">
        <v>72</v>
      </c>
      <c r="H1705" s="6" t="s">
        <v>19</v>
      </c>
      <c r="I1705" s="8">
        <v>0.40000000000000008</v>
      </c>
      <c r="J1705" s="9">
        <v>4750</v>
      </c>
      <c r="K1705" s="10">
        <f>I1705*J1705</f>
        <v>1900.0000000000005</v>
      </c>
      <c r="L1705" s="10">
        <f>K1705*M1705</f>
        <v>665.00000000000011</v>
      </c>
      <c r="M1705" s="11">
        <v>0.35</v>
      </c>
      <c r="O1705" s="15"/>
      <c r="P1705" s="13"/>
      <c r="Q1705" s="1"/>
      <c r="R1705" s="12"/>
    </row>
    <row r="1706" spans="2:18" x14ac:dyDescent="0.3">
      <c r="B1706" s="6" t="s">
        <v>16</v>
      </c>
      <c r="C1706" s="6">
        <v>1185732</v>
      </c>
      <c r="D1706" s="7">
        <v>44426</v>
      </c>
      <c r="E1706" s="6" t="s">
        <v>2</v>
      </c>
      <c r="F1706" s="6" t="s">
        <v>71</v>
      </c>
      <c r="G1706" s="6" t="s">
        <v>72</v>
      </c>
      <c r="H1706" s="6" t="s">
        <v>20</v>
      </c>
      <c r="I1706" s="8">
        <v>0.35000000000000003</v>
      </c>
      <c r="J1706" s="9">
        <v>4000</v>
      </c>
      <c r="K1706" s="10">
        <f t="shared" ref="K1706:K1709" si="559">I1706*J1706</f>
        <v>1400.0000000000002</v>
      </c>
      <c r="L1706" s="10">
        <f t="shared" ref="L1706:L1709" si="560">K1706*M1706</f>
        <v>490.00000000000006</v>
      </c>
      <c r="M1706" s="11">
        <v>0.35</v>
      </c>
      <c r="O1706" s="15"/>
      <c r="P1706" s="13"/>
      <c r="Q1706" s="1"/>
      <c r="R1706" s="12"/>
    </row>
    <row r="1707" spans="2:18" x14ac:dyDescent="0.3">
      <c r="B1707" s="6" t="s">
        <v>16</v>
      </c>
      <c r="C1707" s="6">
        <v>1185732</v>
      </c>
      <c r="D1707" s="7">
        <v>44426</v>
      </c>
      <c r="E1707" s="6" t="s">
        <v>2</v>
      </c>
      <c r="F1707" s="6" t="s">
        <v>71</v>
      </c>
      <c r="G1707" s="6" t="s">
        <v>72</v>
      </c>
      <c r="H1707" s="6" t="s">
        <v>21</v>
      </c>
      <c r="I1707" s="8">
        <v>0.25000000000000006</v>
      </c>
      <c r="J1707" s="9">
        <v>3250</v>
      </c>
      <c r="K1707" s="10">
        <f t="shared" si="559"/>
        <v>812.50000000000023</v>
      </c>
      <c r="L1707" s="10">
        <f t="shared" si="560"/>
        <v>325.00000000000011</v>
      </c>
      <c r="M1707" s="11">
        <v>0.4</v>
      </c>
      <c r="O1707" s="15"/>
      <c r="P1707" s="13"/>
      <c r="Q1707" s="1"/>
      <c r="R1707" s="12"/>
    </row>
    <row r="1708" spans="2:18" x14ac:dyDescent="0.3">
      <c r="B1708" s="6" t="s">
        <v>16</v>
      </c>
      <c r="C1708" s="6">
        <v>1185732</v>
      </c>
      <c r="D1708" s="7">
        <v>44426</v>
      </c>
      <c r="E1708" s="6" t="s">
        <v>2</v>
      </c>
      <c r="F1708" s="6" t="s">
        <v>71</v>
      </c>
      <c r="G1708" s="6" t="s">
        <v>72</v>
      </c>
      <c r="H1708" s="6" t="s">
        <v>22</v>
      </c>
      <c r="I1708" s="8">
        <v>0.35000000000000003</v>
      </c>
      <c r="J1708" s="9">
        <v>3000</v>
      </c>
      <c r="K1708" s="10">
        <f t="shared" si="559"/>
        <v>1050</v>
      </c>
      <c r="L1708" s="10">
        <f t="shared" si="560"/>
        <v>367.5</v>
      </c>
      <c r="M1708" s="11">
        <v>0.35</v>
      </c>
      <c r="O1708" s="15"/>
      <c r="P1708" s="13"/>
      <c r="Q1708" s="1"/>
      <c r="R1708" s="12"/>
    </row>
    <row r="1709" spans="2:18" x14ac:dyDescent="0.3">
      <c r="B1709" s="6" t="s">
        <v>16</v>
      </c>
      <c r="C1709" s="6">
        <v>1185732</v>
      </c>
      <c r="D1709" s="7">
        <v>44426</v>
      </c>
      <c r="E1709" s="6" t="s">
        <v>2</v>
      </c>
      <c r="F1709" s="6" t="s">
        <v>71</v>
      </c>
      <c r="G1709" s="6" t="s">
        <v>72</v>
      </c>
      <c r="H1709" s="6" t="s">
        <v>23</v>
      </c>
      <c r="I1709" s="8">
        <v>0.4</v>
      </c>
      <c r="J1709" s="9">
        <v>4750</v>
      </c>
      <c r="K1709" s="10">
        <f t="shared" si="559"/>
        <v>1900</v>
      </c>
      <c r="L1709" s="10">
        <f t="shared" si="560"/>
        <v>950</v>
      </c>
      <c r="M1709" s="11">
        <v>0.5</v>
      </c>
      <c r="O1709" s="15"/>
      <c r="P1709" s="13"/>
      <c r="Q1709" s="1"/>
      <c r="R1709" s="12"/>
    </row>
    <row r="1710" spans="2:18" x14ac:dyDescent="0.3">
      <c r="B1710" s="6" t="s">
        <v>16</v>
      </c>
      <c r="C1710" s="6">
        <v>1185732</v>
      </c>
      <c r="D1710" s="7">
        <v>44458</v>
      </c>
      <c r="E1710" s="6" t="s">
        <v>2</v>
      </c>
      <c r="F1710" s="6" t="s">
        <v>71</v>
      </c>
      <c r="G1710" s="6" t="s">
        <v>72</v>
      </c>
      <c r="H1710" s="6" t="s">
        <v>18</v>
      </c>
      <c r="I1710" s="8">
        <v>0.35000000000000003</v>
      </c>
      <c r="J1710" s="9">
        <v>6000</v>
      </c>
      <c r="K1710" s="10">
        <f>I1710*J1710</f>
        <v>2100</v>
      </c>
      <c r="L1710" s="10">
        <f>K1710*M1710</f>
        <v>840</v>
      </c>
      <c r="M1710" s="11">
        <v>0.4</v>
      </c>
      <c r="O1710" s="15"/>
      <c r="P1710" s="13"/>
      <c r="Q1710" s="1"/>
      <c r="R1710" s="12"/>
    </row>
    <row r="1711" spans="2:18" x14ac:dyDescent="0.3">
      <c r="B1711" s="6" t="s">
        <v>16</v>
      </c>
      <c r="C1711" s="6">
        <v>1185732</v>
      </c>
      <c r="D1711" s="7">
        <v>44458</v>
      </c>
      <c r="E1711" s="6" t="s">
        <v>2</v>
      </c>
      <c r="F1711" s="6" t="s">
        <v>71</v>
      </c>
      <c r="G1711" s="6" t="s">
        <v>72</v>
      </c>
      <c r="H1711" s="6" t="s">
        <v>19</v>
      </c>
      <c r="I1711" s="8">
        <v>0.3000000000000001</v>
      </c>
      <c r="J1711" s="9">
        <v>4000</v>
      </c>
      <c r="K1711" s="10">
        <f>I1711*J1711</f>
        <v>1200.0000000000005</v>
      </c>
      <c r="L1711" s="10">
        <f>K1711*M1711</f>
        <v>420.00000000000011</v>
      </c>
      <c r="M1711" s="11">
        <v>0.35</v>
      </c>
      <c r="O1711" s="15"/>
      <c r="P1711" s="13"/>
      <c r="Q1711" s="1"/>
      <c r="R1711" s="12"/>
    </row>
    <row r="1712" spans="2:18" x14ac:dyDescent="0.3">
      <c r="B1712" s="6" t="s">
        <v>16</v>
      </c>
      <c r="C1712" s="6">
        <v>1185732</v>
      </c>
      <c r="D1712" s="7">
        <v>44458</v>
      </c>
      <c r="E1712" s="6" t="s">
        <v>2</v>
      </c>
      <c r="F1712" s="6" t="s">
        <v>71</v>
      </c>
      <c r="G1712" s="6" t="s">
        <v>72</v>
      </c>
      <c r="H1712" s="6" t="s">
        <v>20</v>
      </c>
      <c r="I1712" s="8">
        <v>0.15000000000000002</v>
      </c>
      <c r="J1712" s="9">
        <v>3000</v>
      </c>
      <c r="K1712" s="10">
        <f t="shared" ref="K1712:K1715" si="561">I1712*J1712</f>
        <v>450.00000000000006</v>
      </c>
      <c r="L1712" s="10">
        <f t="shared" ref="L1712:L1715" si="562">K1712*M1712</f>
        <v>157.5</v>
      </c>
      <c r="M1712" s="11">
        <v>0.35</v>
      </c>
      <c r="O1712" s="15"/>
      <c r="P1712" s="13"/>
      <c r="Q1712" s="1"/>
      <c r="R1712" s="12"/>
    </row>
    <row r="1713" spans="2:18" x14ac:dyDescent="0.3">
      <c r="B1713" s="6" t="s">
        <v>16</v>
      </c>
      <c r="C1713" s="6">
        <v>1185732</v>
      </c>
      <c r="D1713" s="7">
        <v>44458</v>
      </c>
      <c r="E1713" s="6" t="s">
        <v>2</v>
      </c>
      <c r="F1713" s="6" t="s">
        <v>71</v>
      </c>
      <c r="G1713" s="6" t="s">
        <v>72</v>
      </c>
      <c r="H1713" s="6" t="s">
        <v>21</v>
      </c>
      <c r="I1713" s="8">
        <v>0.15000000000000002</v>
      </c>
      <c r="J1713" s="9">
        <v>2750</v>
      </c>
      <c r="K1713" s="10">
        <f t="shared" si="561"/>
        <v>412.50000000000006</v>
      </c>
      <c r="L1713" s="10">
        <f t="shared" si="562"/>
        <v>165.00000000000003</v>
      </c>
      <c r="M1713" s="11">
        <v>0.4</v>
      </c>
      <c r="O1713" s="15"/>
      <c r="P1713" s="13"/>
      <c r="Q1713" s="1"/>
      <c r="R1713" s="12"/>
    </row>
    <row r="1714" spans="2:18" x14ac:dyDescent="0.3">
      <c r="B1714" s="6" t="s">
        <v>16</v>
      </c>
      <c r="C1714" s="6">
        <v>1185732</v>
      </c>
      <c r="D1714" s="7">
        <v>44458</v>
      </c>
      <c r="E1714" s="6" t="s">
        <v>2</v>
      </c>
      <c r="F1714" s="6" t="s">
        <v>71</v>
      </c>
      <c r="G1714" s="6" t="s">
        <v>72</v>
      </c>
      <c r="H1714" s="6" t="s">
        <v>22</v>
      </c>
      <c r="I1714" s="8">
        <v>0.25</v>
      </c>
      <c r="J1714" s="9">
        <v>2750</v>
      </c>
      <c r="K1714" s="10">
        <f t="shared" si="561"/>
        <v>687.5</v>
      </c>
      <c r="L1714" s="10">
        <f t="shared" si="562"/>
        <v>240.62499999999997</v>
      </c>
      <c r="M1714" s="11">
        <v>0.35</v>
      </c>
      <c r="O1714" s="15"/>
      <c r="P1714" s="13"/>
      <c r="Q1714" s="1"/>
      <c r="R1714" s="12"/>
    </row>
    <row r="1715" spans="2:18" x14ac:dyDescent="0.3">
      <c r="B1715" s="6" t="s">
        <v>16</v>
      </c>
      <c r="C1715" s="6">
        <v>1185732</v>
      </c>
      <c r="D1715" s="7">
        <v>44458</v>
      </c>
      <c r="E1715" s="6" t="s">
        <v>2</v>
      </c>
      <c r="F1715" s="6" t="s">
        <v>71</v>
      </c>
      <c r="G1715" s="6" t="s">
        <v>72</v>
      </c>
      <c r="H1715" s="6" t="s">
        <v>23</v>
      </c>
      <c r="I1715" s="8">
        <v>0.30000000000000004</v>
      </c>
      <c r="J1715" s="9">
        <v>3500</v>
      </c>
      <c r="K1715" s="10">
        <f t="shared" si="561"/>
        <v>1050.0000000000002</v>
      </c>
      <c r="L1715" s="10">
        <f t="shared" si="562"/>
        <v>525.00000000000011</v>
      </c>
      <c r="M1715" s="11">
        <v>0.5</v>
      </c>
      <c r="O1715" s="15"/>
      <c r="P1715" s="13"/>
      <c r="Q1715" s="1"/>
      <c r="R1715" s="12"/>
    </row>
    <row r="1716" spans="2:18" x14ac:dyDescent="0.3">
      <c r="B1716" s="6" t="s">
        <v>16</v>
      </c>
      <c r="C1716" s="6">
        <v>1185732</v>
      </c>
      <c r="D1716" s="7">
        <v>44487</v>
      </c>
      <c r="E1716" s="6" t="s">
        <v>2</v>
      </c>
      <c r="F1716" s="6" t="s">
        <v>71</v>
      </c>
      <c r="G1716" s="6" t="s">
        <v>72</v>
      </c>
      <c r="H1716" s="6" t="s">
        <v>18</v>
      </c>
      <c r="I1716" s="8">
        <v>0.35</v>
      </c>
      <c r="J1716" s="9">
        <v>5250</v>
      </c>
      <c r="K1716" s="10">
        <f>I1716*J1716</f>
        <v>1837.4999999999998</v>
      </c>
      <c r="L1716" s="10">
        <f>K1716*M1716</f>
        <v>735</v>
      </c>
      <c r="M1716" s="11">
        <v>0.4</v>
      </c>
      <c r="O1716" s="15"/>
      <c r="P1716" s="13"/>
      <c r="Q1716" s="1"/>
      <c r="R1716" s="12"/>
    </row>
    <row r="1717" spans="2:18" x14ac:dyDescent="0.3">
      <c r="B1717" s="6" t="s">
        <v>16</v>
      </c>
      <c r="C1717" s="6">
        <v>1185732</v>
      </c>
      <c r="D1717" s="7">
        <v>44487</v>
      </c>
      <c r="E1717" s="6" t="s">
        <v>2</v>
      </c>
      <c r="F1717" s="6" t="s">
        <v>71</v>
      </c>
      <c r="G1717" s="6" t="s">
        <v>72</v>
      </c>
      <c r="H1717" s="6" t="s">
        <v>19</v>
      </c>
      <c r="I1717" s="8">
        <v>0.25</v>
      </c>
      <c r="J1717" s="9">
        <v>3500</v>
      </c>
      <c r="K1717" s="10">
        <f>I1717*J1717</f>
        <v>875</v>
      </c>
      <c r="L1717" s="10">
        <f>K1717*M1717</f>
        <v>306.25</v>
      </c>
      <c r="M1717" s="11">
        <v>0.35</v>
      </c>
      <c r="O1717" s="15"/>
      <c r="P1717" s="13"/>
      <c r="Q1717" s="1"/>
      <c r="R1717" s="12"/>
    </row>
    <row r="1718" spans="2:18" x14ac:dyDescent="0.3">
      <c r="B1718" s="6" t="s">
        <v>16</v>
      </c>
      <c r="C1718" s="6">
        <v>1185732</v>
      </c>
      <c r="D1718" s="7">
        <v>44487</v>
      </c>
      <c r="E1718" s="6" t="s">
        <v>2</v>
      </c>
      <c r="F1718" s="6" t="s">
        <v>71</v>
      </c>
      <c r="G1718" s="6" t="s">
        <v>72</v>
      </c>
      <c r="H1718" s="6" t="s">
        <v>20</v>
      </c>
      <c r="I1718" s="8">
        <v>0.25</v>
      </c>
      <c r="J1718" s="9">
        <v>2500</v>
      </c>
      <c r="K1718" s="10">
        <f t="shared" ref="K1718:K1721" si="563">I1718*J1718</f>
        <v>625</v>
      </c>
      <c r="L1718" s="10">
        <f t="shared" ref="L1718:L1721" si="564">K1718*M1718</f>
        <v>218.75</v>
      </c>
      <c r="M1718" s="11">
        <v>0.35</v>
      </c>
      <c r="O1718" s="15"/>
      <c r="P1718" s="13"/>
      <c r="Q1718" s="1"/>
      <c r="R1718" s="12"/>
    </row>
    <row r="1719" spans="2:18" x14ac:dyDescent="0.3">
      <c r="B1719" s="6" t="s">
        <v>16</v>
      </c>
      <c r="C1719" s="6">
        <v>1185732</v>
      </c>
      <c r="D1719" s="7">
        <v>44487</v>
      </c>
      <c r="E1719" s="6" t="s">
        <v>2</v>
      </c>
      <c r="F1719" s="6" t="s">
        <v>71</v>
      </c>
      <c r="G1719" s="6" t="s">
        <v>72</v>
      </c>
      <c r="H1719" s="6" t="s">
        <v>21</v>
      </c>
      <c r="I1719" s="8">
        <v>0.25</v>
      </c>
      <c r="J1719" s="9">
        <v>2250</v>
      </c>
      <c r="K1719" s="10">
        <f t="shared" si="563"/>
        <v>562.5</v>
      </c>
      <c r="L1719" s="10">
        <f t="shared" si="564"/>
        <v>225</v>
      </c>
      <c r="M1719" s="11">
        <v>0.4</v>
      </c>
      <c r="O1719" s="15"/>
      <c r="P1719" s="13"/>
      <c r="Q1719" s="1"/>
      <c r="R1719" s="12"/>
    </row>
    <row r="1720" spans="2:18" x14ac:dyDescent="0.3">
      <c r="B1720" s="6" t="s">
        <v>16</v>
      </c>
      <c r="C1720" s="6">
        <v>1185732</v>
      </c>
      <c r="D1720" s="7">
        <v>44487</v>
      </c>
      <c r="E1720" s="6" t="s">
        <v>2</v>
      </c>
      <c r="F1720" s="6" t="s">
        <v>71</v>
      </c>
      <c r="G1720" s="6" t="s">
        <v>72</v>
      </c>
      <c r="H1720" s="6" t="s">
        <v>22</v>
      </c>
      <c r="I1720" s="8">
        <v>0.35</v>
      </c>
      <c r="J1720" s="9">
        <v>2250</v>
      </c>
      <c r="K1720" s="10">
        <f t="shared" si="563"/>
        <v>787.5</v>
      </c>
      <c r="L1720" s="10">
        <f t="shared" si="564"/>
        <v>275.625</v>
      </c>
      <c r="M1720" s="11">
        <v>0.35</v>
      </c>
      <c r="O1720" s="15"/>
      <c r="P1720" s="13"/>
      <c r="Q1720" s="1"/>
      <c r="R1720" s="12"/>
    </row>
    <row r="1721" spans="2:18" x14ac:dyDescent="0.3">
      <c r="B1721" s="6" t="s">
        <v>16</v>
      </c>
      <c r="C1721" s="6">
        <v>1185732</v>
      </c>
      <c r="D1721" s="7">
        <v>44487</v>
      </c>
      <c r="E1721" s="6" t="s">
        <v>2</v>
      </c>
      <c r="F1721" s="6" t="s">
        <v>71</v>
      </c>
      <c r="G1721" s="6" t="s">
        <v>72</v>
      </c>
      <c r="H1721" s="6" t="s">
        <v>23</v>
      </c>
      <c r="I1721" s="8">
        <v>0.39999999999999991</v>
      </c>
      <c r="J1721" s="9">
        <v>3500</v>
      </c>
      <c r="K1721" s="10">
        <f t="shared" si="563"/>
        <v>1399.9999999999998</v>
      </c>
      <c r="L1721" s="10">
        <f t="shared" si="564"/>
        <v>699.99999999999989</v>
      </c>
      <c r="M1721" s="11">
        <v>0.5</v>
      </c>
      <c r="O1721" s="15"/>
      <c r="P1721" s="13"/>
      <c r="Q1721" s="1"/>
      <c r="R1721" s="12"/>
    </row>
    <row r="1722" spans="2:18" x14ac:dyDescent="0.3">
      <c r="B1722" s="6" t="s">
        <v>16</v>
      </c>
      <c r="C1722" s="6">
        <v>1185732</v>
      </c>
      <c r="D1722" s="7">
        <v>44518</v>
      </c>
      <c r="E1722" s="6" t="s">
        <v>2</v>
      </c>
      <c r="F1722" s="6" t="s">
        <v>71</v>
      </c>
      <c r="G1722" s="6" t="s">
        <v>72</v>
      </c>
      <c r="H1722" s="6" t="s">
        <v>18</v>
      </c>
      <c r="I1722" s="8">
        <v>0.35000000000000003</v>
      </c>
      <c r="J1722" s="9">
        <v>5000</v>
      </c>
      <c r="K1722" s="10">
        <f>I1722*J1722</f>
        <v>1750.0000000000002</v>
      </c>
      <c r="L1722" s="10">
        <f>K1722*M1722</f>
        <v>700.00000000000011</v>
      </c>
      <c r="M1722" s="11">
        <v>0.4</v>
      </c>
      <c r="O1722" s="15"/>
      <c r="P1722" s="13"/>
      <c r="Q1722" s="1"/>
      <c r="R1722" s="12"/>
    </row>
    <row r="1723" spans="2:18" x14ac:dyDescent="0.3">
      <c r="B1723" s="6" t="s">
        <v>16</v>
      </c>
      <c r="C1723" s="6">
        <v>1185732</v>
      </c>
      <c r="D1723" s="7">
        <v>44518</v>
      </c>
      <c r="E1723" s="6" t="s">
        <v>2</v>
      </c>
      <c r="F1723" s="6" t="s">
        <v>71</v>
      </c>
      <c r="G1723" s="6" t="s">
        <v>72</v>
      </c>
      <c r="H1723" s="6" t="s">
        <v>19</v>
      </c>
      <c r="I1723" s="8">
        <v>0.25000000000000006</v>
      </c>
      <c r="J1723" s="9">
        <v>3500</v>
      </c>
      <c r="K1723" s="10">
        <f>I1723*J1723</f>
        <v>875.00000000000023</v>
      </c>
      <c r="L1723" s="10">
        <f>K1723*M1723</f>
        <v>306.25000000000006</v>
      </c>
      <c r="M1723" s="11">
        <v>0.35</v>
      </c>
      <c r="O1723" s="15"/>
      <c r="P1723" s="13"/>
      <c r="Q1723" s="1"/>
      <c r="R1723" s="12"/>
    </row>
    <row r="1724" spans="2:18" x14ac:dyDescent="0.3">
      <c r="B1724" s="6" t="s">
        <v>16</v>
      </c>
      <c r="C1724" s="6">
        <v>1185732</v>
      </c>
      <c r="D1724" s="7">
        <v>44518</v>
      </c>
      <c r="E1724" s="6" t="s">
        <v>2</v>
      </c>
      <c r="F1724" s="6" t="s">
        <v>71</v>
      </c>
      <c r="G1724" s="6" t="s">
        <v>72</v>
      </c>
      <c r="H1724" s="6" t="s">
        <v>20</v>
      </c>
      <c r="I1724" s="8">
        <v>0.25000000000000006</v>
      </c>
      <c r="J1724" s="9">
        <v>2950</v>
      </c>
      <c r="K1724" s="10">
        <f t="shared" ref="K1724:K1727" si="565">I1724*J1724</f>
        <v>737.50000000000011</v>
      </c>
      <c r="L1724" s="10">
        <f t="shared" ref="L1724:L1727" si="566">K1724*M1724</f>
        <v>258.125</v>
      </c>
      <c r="M1724" s="11">
        <v>0.35</v>
      </c>
      <c r="O1724" s="15"/>
      <c r="P1724" s="13"/>
      <c r="Q1724" s="1"/>
      <c r="R1724" s="12"/>
    </row>
    <row r="1725" spans="2:18" x14ac:dyDescent="0.3">
      <c r="B1725" s="6" t="s">
        <v>16</v>
      </c>
      <c r="C1725" s="6">
        <v>1185732</v>
      </c>
      <c r="D1725" s="7">
        <v>44518</v>
      </c>
      <c r="E1725" s="6" t="s">
        <v>2</v>
      </c>
      <c r="F1725" s="6" t="s">
        <v>71</v>
      </c>
      <c r="G1725" s="6" t="s">
        <v>72</v>
      </c>
      <c r="H1725" s="6" t="s">
        <v>21</v>
      </c>
      <c r="I1725" s="8">
        <v>0.25000000000000006</v>
      </c>
      <c r="J1725" s="9">
        <v>3250</v>
      </c>
      <c r="K1725" s="10">
        <f t="shared" si="565"/>
        <v>812.50000000000023</v>
      </c>
      <c r="L1725" s="10">
        <f t="shared" si="566"/>
        <v>325.00000000000011</v>
      </c>
      <c r="M1725" s="11">
        <v>0.4</v>
      </c>
      <c r="O1725" s="15"/>
      <c r="P1725" s="13"/>
      <c r="Q1725" s="1"/>
      <c r="R1725" s="12"/>
    </row>
    <row r="1726" spans="2:18" x14ac:dyDescent="0.3">
      <c r="B1726" s="6" t="s">
        <v>16</v>
      </c>
      <c r="C1726" s="6">
        <v>1185732</v>
      </c>
      <c r="D1726" s="7">
        <v>44518</v>
      </c>
      <c r="E1726" s="6" t="s">
        <v>2</v>
      </c>
      <c r="F1726" s="6" t="s">
        <v>71</v>
      </c>
      <c r="G1726" s="6" t="s">
        <v>72</v>
      </c>
      <c r="H1726" s="6" t="s">
        <v>22</v>
      </c>
      <c r="I1726" s="8">
        <v>0.44999999999999996</v>
      </c>
      <c r="J1726" s="9">
        <v>3000</v>
      </c>
      <c r="K1726" s="10">
        <f t="shared" si="565"/>
        <v>1349.9999999999998</v>
      </c>
      <c r="L1726" s="10">
        <f t="shared" si="566"/>
        <v>472.49999999999989</v>
      </c>
      <c r="M1726" s="11">
        <v>0.35</v>
      </c>
      <c r="O1726" s="15"/>
      <c r="P1726" s="13"/>
      <c r="Q1726" s="1"/>
      <c r="R1726" s="12"/>
    </row>
    <row r="1727" spans="2:18" x14ac:dyDescent="0.3">
      <c r="B1727" s="6" t="s">
        <v>16</v>
      </c>
      <c r="C1727" s="6">
        <v>1185732</v>
      </c>
      <c r="D1727" s="7">
        <v>44518</v>
      </c>
      <c r="E1727" s="6" t="s">
        <v>2</v>
      </c>
      <c r="F1727" s="6" t="s">
        <v>71</v>
      </c>
      <c r="G1727" s="6" t="s">
        <v>72</v>
      </c>
      <c r="H1727" s="6" t="s">
        <v>23</v>
      </c>
      <c r="I1727" s="8">
        <v>0.49999999999999983</v>
      </c>
      <c r="J1727" s="9">
        <v>4000</v>
      </c>
      <c r="K1727" s="10">
        <f t="shared" si="565"/>
        <v>1999.9999999999993</v>
      </c>
      <c r="L1727" s="10">
        <f t="shared" si="566"/>
        <v>999.99999999999966</v>
      </c>
      <c r="M1727" s="11">
        <v>0.5</v>
      </c>
      <c r="O1727" s="15"/>
      <c r="P1727" s="13"/>
      <c r="Q1727" s="1"/>
      <c r="R1727" s="12"/>
    </row>
    <row r="1728" spans="2:18" x14ac:dyDescent="0.3">
      <c r="B1728" s="6" t="s">
        <v>16</v>
      </c>
      <c r="C1728" s="6">
        <v>1185732</v>
      </c>
      <c r="D1728" s="7">
        <v>44547</v>
      </c>
      <c r="E1728" s="6" t="s">
        <v>2</v>
      </c>
      <c r="F1728" s="6" t="s">
        <v>71</v>
      </c>
      <c r="G1728" s="6" t="s">
        <v>72</v>
      </c>
      <c r="H1728" s="6" t="s">
        <v>18</v>
      </c>
      <c r="I1728" s="8">
        <v>0.44999999999999996</v>
      </c>
      <c r="J1728" s="9">
        <v>6500</v>
      </c>
      <c r="K1728" s="10">
        <f>I1728*J1728</f>
        <v>2924.9999999999995</v>
      </c>
      <c r="L1728" s="10">
        <f>K1728*M1728</f>
        <v>1169.9999999999998</v>
      </c>
      <c r="M1728" s="11">
        <v>0.4</v>
      </c>
      <c r="O1728" s="15"/>
      <c r="P1728" s="13"/>
      <c r="Q1728" s="1"/>
      <c r="R1728" s="12"/>
    </row>
    <row r="1729" spans="1:18" x14ac:dyDescent="0.3">
      <c r="B1729" s="6" t="s">
        <v>16</v>
      </c>
      <c r="C1729" s="6">
        <v>1185732</v>
      </c>
      <c r="D1729" s="7">
        <v>44547</v>
      </c>
      <c r="E1729" s="6" t="s">
        <v>2</v>
      </c>
      <c r="F1729" s="6" t="s">
        <v>71</v>
      </c>
      <c r="G1729" s="6" t="s">
        <v>72</v>
      </c>
      <c r="H1729" s="6" t="s">
        <v>19</v>
      </c>
      <c r="I1729" s="8">
        <v>0.35000000000000003</v>
      </c>
      <c r="J1729" s="9">
        <v>4500</v>
      </c>
      <c r="K1729" s="10">
        <f>I1729*J1729</f>
        <v>1575.0000000000002</v>
      </c>
      <c r="L1729" s="10">
        <f>K1729*M1729</f>
        <v>551.25</v>
      </c>
      <c r="M1729" s="11">
        <v>0.35</v>
      </c>
      <c r="O1729" s="15"/>
      <c r="P1729" s="13"/>
      <c r="Q1729" s="1"/>
      <c r="R1729" s="12"/>
    </row>
    <row r="1730" spans="1:18" x14ac:dyDescent="0.3">
      <c r="B1730" s="6" t="s">
        <v>16</v>
      </c>
      <c r="C1730" s="6">
        <v>1185732</v>
      </c>
      <c r="D1730" s="7">
        <v>44547</v>
      </c>
      <c r="E1730" s="6" t="s">
        <v>2</v>
      </c>
      <c r="F1730" s="6" t="s">
        <v>71</v>
      </c>
      <c r="G1730" s="6" t="s">
        <v>72</v>
      </c>
      <c r="H1730" s="6" t="s">
        <v>20</v>
      </c>
      <c r="I1730" s="8">
        <v>0.35000000000000003</v>
      </c>
      <c r="J1730" s="9">
        <v>4000</v>
      </c>
      <c r="K1730" s="10">
        <f t="shared" ref="K1730:K1733" si="567">I1730*J1730</f>
        <v>1400.0000000000002</v>
      </c>
      <c r="L1730" s="10">
        <f t="shared" ref="L1730:L1733" si="568">K1730*M1730</f>
        <v>490.00000000000006</v>
      </c>
      <c r="M1730" s="11">
        <v>0.35</v>
      </c>
      <c r="O1730" s="15"/>
      <c r="P1730" s="13"/>
      <c r="Q1730" s="1"/>
      <c r="R1730" s="12"/>
    </row>
    <row r="1731" spans="1:18" x14ac:dyDescent="0.3">
      <c r="B1731" s="6" t="s">
        <v>16</v>
      </c>
      <c r="C1731" s="6">
        <v>1185732</v>
      </c>
      <c r="D1731" s="7">
        <v>44547</v>
      </c>
      <c r="E1731" s="6" t="s">
        <v>2</v>
      </c>
      <c r="F1731" s="6" t="s">
        <v>71</v>
      </c>
      <c r="G1731" s="6" t="s">
        <v>72</v>
      </c>
      <c r="H1731" s="6" t="s">
        <v>21</v>
      </c>
      <c r="I1731" s="8">
        <v>0.35000000000000003</v>
      </c>
      <c r="J1731" s="9">
        <v>3500</v>
      </c>
      <c r="K1731" s="10">
        <f t="shared" si="567"/>
        <v>1225.0000000000002</v>
      </c>
      <c r="L1731" s="10">
        <f t="shared" si="568"/>
        <v>490.00000000000011</v>
      </c>
      <c r="M1731" s="11">
        <v>0.4</v>
      </c>
      <c r="O1731" s="15"/>
      <c r="P1731" s="13"/>
      <c r="Q1731" s="1"/>
      <c r="R1731" s="12"/>
    </row>
    <row r="1732" spans="1:18" x14ac:dyDescent="0.3">
      <c r="B1732" s="6" t="s">
        <v>16</v>
      </c>
      <c r="C1732" s="6">
        <v>1185732</v>
      </c>
      <c r="D1732" s="7">
        <v>44547</v>
      </c>
      <c r="E1732" s="6" t="s">
        <v>2</v>
      </c>
      <c r="F1732" s="6" t="s">
        <v>71</v>
      </c>
      <c r="G1732" s="6" t="s">
        <v>72</v>
      </c>
      <c r="H1732" s="6" t="s">
        <v>22</v>
      </c>
      <c r="I1732" s="8">
        <v>0.44999999999999996</v>
      </c>
      <c r="J1732" s="9">
        <v>3500</v>
      </c>
      <c r="K1732" s="10">
        <f t="shared" si="567"/>
        <v>1574.9999999999998</v>
      </c>
      <c r="L1732" s="10">
        <f t="shared" si="568"/>
        <v>551.24999999999989</v>
      </c>
      <c r="M1732" s="11">
        <v>0.35</v>
      </c>
      <c r="O1732" s="15"/>
      <c r="P1732" s="13"/>
      <c r="Q1732" s="1"/>
      <c r="R1732" s="12"/>
    </row>
    <row r="1733" spans="1:18" x14ac:dyDescent="0.3">
      <c r="B1733" s="6" t="s">
        <v>16</v>
      </c>
      <c r="C1733" s="6">
        <v>1185732</v>
      </c>
      <c r="D1733" s="7">
        <v>44547</v>
      </c>
      <c r="E1733" s="6" t="s">
        <v>2</v>
      </c>
      <c r="F1733" s="6" t="s">
        <v>71</v>
      </c>
      <c r="G1733" s="6" t="s">
        <v>72</v>
      </c>
      <c r="H1733" s="6" t="s">
        <v>23</v>
      </c>
      <c r="I1733" s="8">
        <v>0.49999999999999983</v>
      </c>
      <c r="J1733" s="9">
        <v>4500</v>
      </c>
      <c r="K1733" s="10">
        <f t="shared" si="567"/>
        <v>2249.9999999999991</v>
      </c>
      <c r="L1733" s="10">
        <f t="shared" si="568"/>
        <v>1124.9999999999995</v>
      </c>
      <c r="M1733" s="11">
        <v>0.5</v>
      </c>
      <c r="O1733" s="15"/>
      <c r="P1733" s="13"/>
      <c r="Q1733" s="1"/>
      <c r="R1733" s="12"/>
    </row>
    <row r="1734" spans="1:18" x14ac:dyDescent="0.3">
      <c r="A1734" t="s">
        <v>39</v>
      </c>
      <c r="B1734" s="6" t="s">
        <v>16</v>
      </c>
      <c r="C1734" s="6">
        <v>1185732</v>
      </c>
      <c r="D1734" s="7">
        <v>44207</v>
      </c>
      <c r="E1734" s="6" t="s">
        <v>2</v>
      </c>
      <c r="F1734" s="6" t="s">
        <v>73</v>
      </c>
      <c r="G1734" s="6" t="s">
        <v>74</v>
      </c>
      <c r="H1734" s="6" t="s">
        <v>18</v>
      </c>
      <c r="I1734" s="8">
        <v>0.25</v>
      </c>
      <c r="J1734" s="9">
        <v>6750</v>
      </c>
      <c r="K1734" s="10">
        <f>I1734*J1734</f>
        <v>1687.5</v>
      </c>
      <c r="L1734" s="10">
        <f>K1734*M1734</f>
        <v>675</v>
      </c>
      <c r="M1734" s="11">
        <v>0.4</v>
      </c>
      <c r="O1734" s="15"/>
      <c r="P1734" s="13"/>
      <c r="Q1734" s="1"/>
      <c r="R1734" s="12"/>
    </row>
    <row r="1735" spans="1:18" x14ac:dyDescent="0.3">
      <c r="B1735" s="6" t="s">
        <v>16</v>
      </c>
      <c r="C1735" s="6">
        <v>1185732</v>
      </c>
      <c r="D1735" s="7">
        <v>44207</v>
      </c>
      <c r="E1735" s="6" t="s">
        <v>2</v>
      </c>
      <c r="F1735" s="6" t="s">
        <v>73</v>
      </c>
      <c r="G1735" s="6" t="s">
        <v>74</v>
      </c>
      <c r="H1735" s="6" t="s">
        <v>19</v>
      </c>
      <c r="I1735" s="8">
        <v>0.25</v>
      </c>
      <c r="J1735" s="9">
        <v>4750</v>
      </c>
      <c r="K1735" s="10">
        <f>I1735*J1735</f>
        <v>1187.5</v>
      </c>
      <c r="L1735" s="10">
        <f>K1735*M1735</f>
        <v>415.625</v>
      </c>
      <c r="M1735" s="11">
        <v>0.35</v>
      </c>
      <c r="O1735" s="15"/>
      <c r="P1735" s="13"/>
      <c r="Q1735" s="1"/>
      <c r="R1735" s="12"/>
    </row>
    <row r="1736" spans="1:18" x14ac:dyDescent="0.3">
      <c r="B1736" s="6" t="s">
        <v>16</v>
      </c>
      <c r="C1736" s="6">
        <v>1185732</v>
      </c>
      <c r="D1736" s="7">
        <v>44207</v>
      </c>
      <c r="E1736" s="6" t="s">
        <v>2</v>
      </c>
      <c r="F1736" s="6" t="s">
        <v>73</v>
      </c>
      <c r="G1736" s="6" t="s">
        <v>74</v>
      </c>
      <c r="H1736" s="6" t="s">
        <v>20</v>
      </c>
      <c r="I1736" s="8">
        <v>0.15000000000000002</v>
      </c>
      <c r="J1736" s="9">
        <v>4750</v>
      </c>
      <c r="K1736" s="10">
        <f t="shared" ref="K1736:K1739" si="569">I1736*J1736</f>
        <v>712.50000000000011</v>
      </c>
      <c r="L1736" s="10">
        <f t="shared" ref="L1736:L1739" si="570">K1736*M1736</f>
        <v>249.37500000000003</v>
      </c>
      <c r="M1736" s="11">
        <v>0.35</v>
      </c>
      <c r="O1736" s="15"/>
      <c r="P1736" s="13"/>
      <c r="Q1736" s="1"/>
      <c r="R1736" s="12"/>
    </row>
    <row r="1737" spans="1:18" x14ac:dyDescent="0.3">
      <c r="B1737" s="6" t="s">
        <v>16</v>
      </c>
      <c r="C1737" s="6">
        <v>1185732</v>
      </c>
      <c r="D1737" s="7">
        <v>44207</v>
      </c>
      <c r="E1737" s="6" t="s">
        <v>2</v>
      </c>
      <c r="F1737" s="6" t="s">
        <v>73</v>
      </c>
      <c r="G1737" s="6" t="s">
        <v>74</v>
      </c>
      <c r="H1737" s="6" t="s">
        <v>21</v>
      </c>
      <c r="I1737" s="8">
        <v>0.20000000000000007</v>
      </c>
      <c r="J1737" s="9">
        <v>3250</v>
      </c>
      <c r="K1737" s="10">
        <f t="shared" si="569"/>
        <v>650.00000000000023</v>
      </c>
      <c r="L1737" s="10">
        <f t="shared" si="570"/>
        <v>260.00000000000011</v>
      </c>
      <c r="M1737" s="11">
        <v>0.4</v>
      </c>
      <c r="O1737" s="15"/>
      <c r="P1737" s="13"/>
      <c r="Q1737" s="1"/>
      <c r="R1737" s="12"/>
    </row>
    <row r="1738" spans="1:18" x14ac:dyDescent="0.3">
      <c r="B1738" s="6" t="s">
        <v>16</v>
      </c>
      <c r="C1738" s="6">
        <v>1185732</v>
      </c>
      <c r="D1738" s="7">
        <v>44207</v>
      </c>
      <c r="E1738" s="6" t="s">
        <v>2</v>
      </c>
      <c r="F1738" s="6" t="s">
        <v>73</v>
      </c>
      <c r="G1738" s="6" t="s">
        <v>74</v>
      </c>
      <c r="H1738" s="6" t="s">
        <v>22</v>
      </c>
      <c r="I1738" s="8">
        <v>0.35</v>
      </c>
      <c r="J1738" s="9">
        <v>3750</v>
      </c>
      <c r="K1738" s="10">
        <f t="shared" si="569"/>
        <v>1312.5</v>
      </c>
      <c r="L1738" s="10">
        <f t="shared" si="570"/>
        <v>459.37499999999994</v>
      </c>
      <c r="M1738" s="11">
        <v>0.35</v>
      </c>
      <c r="O1738" s="15"/>
      <c r="P1738" s="13"/>
      <c r="Q1738" s="1"/>
      <c r="R1738" s="12"/>
    </row>
    <row r="1739" spans="1:18" x14ac:dyDescent="0.3">
      <c r="B1739" s="6" t="s">
        <v>16</v>
      </c>
      <c r="C1739" s="6">
        <v>1185732</v>
      </c>
      <c r="D1739" s="7">
        <v>44207</v>
      </c>
      <c r="E1739" s="6" t="s">
        <v>2</v>
      </c>
      <c r="F1739" s="6" t="s">
        <v>73</v>
      </c>
      <c r="G1739" s="6" t="s">
        <v>74</v>
      </c>
      <c r="H1739" s="6" t="s">
        <v>23</v>
      </c>
      <c r="I1739" s="8">
        <v>0.25</v>
      </c>
      <c r="J1739" s="9">
        <v>4750</v>
      </c>
      <c r="K1739" s="10">
        <f t="shared" si="569"/>
        <v>1187.5</v>
      </c>
      <c r="L1739" s="10">
        <f t="shared" si="570"/>
        <v>593.75</v>
      </c>
      <c r="M1739" s="11">
        <v>0.5</v>
      </c>
      <c r="O1739" s="15"/>
      <c r="P1739" s="13"/>
      <c r="Q1739" s="1"/>
      <c r="R1739" s="12"/>
    </row>
    <row r="1740" spans="1:18" x14ac:dyDescent="0.3">
      <c r="B1740" s="6" t="s">
        <v>16</v>
      </c>
      <c r="C1740" s="6">
        <v>1185732</v>
      </c>
      <c r="D1740" s="7">
        <v>44238</v>
      </c>
      <c r="E1740" s="6" t="s">
        <v>2</v>
      </c>
      <c r="F1740" s="6" t="s">
        <v>73</v>
      </c>
      <c r="G1740" s="6" t="s">
        <v>74</v>
      </c>
      <c r="H1740" s="6" t="s">
        <v>18</v>
      </c>
      <c r="I1740" s="8">
        <v>0.25</v>
      </c>
      <c r="J1740" s="9">
        <v>7250</v>
      </c>
      <c r="K1740" s="10">
        <f>I1740*J1740</f>
        <v>1812.5</v>
      </c>
      <c r="L1740" s="10">
        <f>K1740*M1740</f>
        <v>725</v>
      </c>
      <c r="M1740" s="11">
        <v>0.4</v>
      </c>
      <c r="O1740" s="15"/>
      <c r="P1740" s="13"/>
      <c r="Q1740" s="1"/>
      <c r="R1740" s="12"/>
    </row>
    <row r="1741" spans="1:18" x14ac:dyDescent="0.3">
      <c r="B1741" s="6" t="s">
        <v>16</v>
      </c>
      <c r="C1741" s="6">
        <v>1185732</v>
      </c>
      <c r="D1741" s="7">
        <v>44238</v>
      </c>
      <c r="E1741" s="6" t="s">
        <v>2</v>
      </c>
      <c r="F1741" s="6" t="s">
        <v>73</v>
      </c>
      <c r="G1741" s="6" t="s">
        <v>74</v>
      </c>
      <c r="H1741" s="6" t="s">
        <v>19</v>
      </c>
      <c r="I1741" s="8">
        <v>0.25</v>
      </c>
      <c r="J1741" s="9">
        <v>3750</v>
      </c>
      <c r="K1741" s="10">
        <f>I1741*J1741</f>
        <v>937.5</v>
      </c>
      <c r="L1741" s="10">
        <f>K1741*M1741</f>
        <v>328.125</v>
      </c>
      <c r="M1741" s="11">
        <v>0.35</v>
      </c>
      <c r="O1741" s="15"/>
      <c r="P1741" s="13"/>
      <c r="Q1741" s="1"/>
      <c r="R1741" s="12"/>
    </row>
    <row r="1742" spans="1:18" x14ac:dyDescent="0.3">
      <c r="B1742" s="6" t="s">
        <v>16</v>
      </c>
      <c r="C1742" s="6">
        <v>1185732</v>
      </c>
      <c r="D1742" s="7">
        <v>44238</v>
      </c>
      <c r="E1742" s="6" t="s">
        <v>2</v>
      </c>
      <c r="F1742" s="6" t="s">
        <v>73</v>
      </c>
      <c r="G1742" s="6" t="s">
        <v>74</v>
      </c>
      <c r="H1742" s="6" t="s">
        <v>20</v>
      </c>
      <c r="I1742" s="8">
        <v>0.15000000000000002</v>
      </c>
      <c r="J1742" s="9">
        <v>4250</v>
      </c>
      <c r="K1742" s="10">
        <f t="shared" ref="K1742:K1745" si="571">I1742*J1742</f>
        <v>637.50000000000011</v>
      </c>
      <c r="L1742" s="10">
        <f t="shared" ref="L1742:L1745" si="572">K1742*M1742</f>
        <v>223.12500000000003</v>
      </c>
      <c r="M1742" s="11">
        <v>0.35</v>
      </c>
      <c r="O1742" s="15"/>
      <c r="P1742" s="13"/>
      <c r="Q1742" s="1"/>
      <c r="R1742" s="12"/>
    </row>
    <row r="1743" spans="1:18" x14ac:dyDescent="0.3">
      <c r="B1743" s="6" t="s">
        <v>16</v>
      </c>
      <c r="C1743" s="6">
        <v>1185732</v>
      </c>
      <c r="D1743" s="7">
        <v>44238</v>
      </c>
      <c r="E1743" s="6" t="s">
        <v>2</v>
      </c>
      <c r="F1743" s="6" t="s">
        <v>73</v>
      </c>
      <c r="G1743" s="6" t="s">
        <v>74</v>
      </c>
      <c r="H1743" s="6" t="s">
        <v>21</v>
      </c>
      <c r="I1743" s="8">
        <v>0.20000000000000007</v>
      </c>
      <c r="J1743" s="9">
        <v>3000</v>
      </c>
      <c r="K1743" s="10">
        <f t="shared" si="571"/>
        <v>600.00000000000023</v>
      </c>
      <c r="L1743" s="10">
        <f t="shared" si="572"/>
        <v>240.00000000000011</v>
      </c>
      <c r="M1743" s="11">
        <v>0.4</v>
      </c>
      <c r="O1743" s="15"/>
      <c r="P1743" s="13"/>
      <c r="Q1743" s="1"/>
      <c r="R1743" s="12"/>
    </row>
    <row r="1744" spans="1:18" x14ac:dyDescent="0.3">
      <c r="B1744" s="6" t="s">
        <v>16</v>
      </c>
      <c r="C1744" s="6">
        <v>1185732</v>
      </c>
      <c r="D1744" s="7">
        <v>44238</v>
      </c>
      <c r="E1744" s="6" t="s">
        <v>2</v>
      </c>
      <c r="F1744" s="6" t="s">
        <v>73</v>
      </c>
      <c r="G1744" s="6" t="s">
        <v>74</v>
      </c>
      <c r="H1744" s="6" t="s">
        <v>22</v>
      </c>
      <c r="I1744" s="8">
        <v>0.35</v>
      </c>
      <c r="J1744" s="9">
        <v>3750</v>
      </c>
      <c r="K1744" s="10">
        <f t="shared" si="571"/>
        <v>1312.5</v>
      </c>
      <c r="L1744" s="10">
        <f t="shared" si="572"/>
        <v>459.37499999999994</v>
      </c>
      <c r="M1744" s="11">
        <v>0.35</v>
      </c>
      <c r="O1744" s="15"/>
      <c r="P1744" s="13"/>
      <c r="Q1744" s="1"/>
      <c r="R1744" s="12"/>
    </row>
    <row r="1745" spans="2:18" x14ac:dyDescent="0.3">
      <c r="B1745" s="6" t="s">
        <v>16</v>
      </c>
      <c r="C1745" s="6">
        <v>1185732</v>
      </c>
      <c r="D1745" s="7">
        <v>44238</v>
      </c>
      <c r="E1745" s="6" t="s">
        <v>2</v>
      </c>
      <c r="F1745" s="6" t="s">
        <v>73</v>
      </c>
      <c r="G1745" s="6" t="s">
        <v>74</v>
      </c>
      <c r="H1745" s="6" t="s">
        <v>23</v>
      </c>
      <c r="I1745" s="8">
        <v>0.25</v>
      </c>
      <c r="J1745" s="9">
        <v>4500</v>
      </c>
      <c r="K1745" s="10">
        <f t="shared" si="571"/>
        <v>1125</v>
      </c>
      <c r="L1745" s="10">
        <f t="shared" si="572"/>
        <v>562.5</v>
      </c>
      <c r="M1745" s="11">
        <v>0.5</v>
      </c>
      <c r="O1745" s="15"/>
      <c r="P1745" s="13"/>
      <c r="Q1745" s="1"/>
      <c r="R1745" s="12"/>
    </row>
    <row r="1746" spans="2:18" x14ac:dyDescent="0.3">
      <c r="B1746" s="6" t="s">
        <v>16</v>
      </c>
      <c r="C1746" s="6">
        <v>1185732</v>
      </c>
      <c r="D1746" s="7">
        <v>44265</v>
      </c>
      <c r="E1746" s="6" t="s">
        <v>2</v>
      </c>
      <c r="F1746" s="6" t="s">
        <v>73</v>
      </c>
      <c r="G1746" s="6" t="s">
        <v>74</v>
      </c>
      <c r="H1746" s="6" t="s">
        <v>18</v>
      </c>
      <c r="I1746" s="8">
        <v>0.30000000000000004</v>
      </c>
      <c r="J1746" s="9">
        <v>6700</v>
      </c>
      <c r="K1746" s="10">
        <f>I1746*J1746</f>
        <v>2010.0000000000002</v>
      </c>
      <c r="L1746" s="10">
        <f>K1746*M1746</f>
        <v>804.00000000000011</v>
      </c>
      <c r="M1746" s="11">
        <v>0.4</v>
      </c>
      <c r="O1746" s="15"/>
      <c r="P1746" s="13"/>
      <c r="Q1746" s="1"/>
      <c r="R1746" s="12"/>
    </row>
    <row r="1747" spans="2:18" x14ac:dyDescent="0.3">
      <c r="B1747" s="6" t="s">
        <v>16</v>
      </c>
      <c r="C1747" s="6">
        <v>1185732</v>
      </c>
      <c r="D1747" s="7">
        <v>44265</v>
      </c>
      <c r="E1747" s="6" t="s">
        <v>2</v>
      </c>
      <c r="F1747" s="6" t="s">
        <v>73</v>
      </c>
      <c r="G1747" s="6" t="s">
        <v>74</v>
      </c>
      <c r="H1747" s="6" t="s">
        <v>19</v>
      </c>
      <c r="I1747" s="8">
        <v>0.30000000000000004</v>
      </c>
      <c r="J1747" s="9">
        <v>3500</v>
      </c>
      <c r="K1747" s="10">
        <f>I1747*J1747</f>
        <v>1050.0000000000002</v>
      </c>
      <c r="L1747" s="10">
        <f>K1747*M1747</f>
        <v>367.50000000000006</v>
      </c>
      <c r="M1747" s="11">
        <v>0.35</v>
      </c>
      <c r="O1747" s="15"/>
      <c r="P1747" s="13"/>
      <c r="Q1747" s="1"/>
      <c r="R1747" s="12"/>
    </row>
    <row r="1748" spans="2:18" x14ac:dyDescent="0.3">
      <c r="B1748" s="6" t="s">
        <v>16</v>
      </c>
      <c r="C1748" s="6">
        <v>1185732</v>
      </c>
      <c r="D1748" s="7">
        <v>44265</v>
      </c>
      <c r="E1748" s="6" t="s">
        <v>2</v>
      </c>
      <c r="F1748" s="6" t="s">
        <v>73</v>
      </c>
      <c r="G1748" s="6" t="s">
        <v>74</v>
      </c>
      <c r="H1748" s="6" t="s">
        <v>20</v>
      </c>
      <c r="I1748" s="8">
        <v>0.20000000000000007</v>
      </c>
      <c r="J1748" s="9">
        <v>4000</v>
      </c>
      <c r="K1748" s="10">
        <f t="shared" ref="K1748:K1751" si="573">I1748*J1748</f>
        <v>800.00000000000023</v>
      </c>
      <c r="L1748" s="10">
        <f t="shared" ref="L1748:L1751" si="574">K1748*M1748</f>
        <v>280.00000000000006</v>
      </c>
      <c r="M1748" s="11">
        <v>0.35</v>
      </c>
      <c r="O1748" s="15"/>
      <c r="P1748" s="13"/>
      <c r="Q1748" s="1"/>
      <c r="R1748" s="12"/>
    </row>
    <row r="1749" spans="2:18" x14ac:dyDescent="0.3">
      <c r="B1749" s="6" t="s">
        <v>16</v>
      </c>
      <c r="C1749" s="6">
        <v>1185732</v>
      </c>
      <c r="D1749" s="7">
        <v>44265</v>
      </c>
      <c r="E1749" s="6" t="s">
        <v>2</v>
      </c>
      <c r="F1749" s="6" t="s">
        <v>73</v>
      </c>
      <c r="G1749" s="6" t="s">
        <v>74</v>
      </c>
      <c r="H1749" s="6" t="s">
        <v>21</v>
      </c>
      <c r="I1749" s="8">
        <v>0.25</v>
      </c>
      <c r="J1749" s="9">
        <v>2500</v>
      </c>
      <c r="K1749" s="10">
        <f t="shared" si="573"/>
        <v>625</v>
      </c>
      <c r="L1749" s="10">
        <f t="shared" si="574"/>
        <v>250</v>
      </c>
      <c r="M1749" s="11">
        <v>0.4</v>
      </c>
      <c r="O1749" s="15"/>
      <c r="P1749" s="13"/>
      <c r="Q1749" s="1"/>
      <c r="R1749" s="12"/>
    </row>
    <row r="1750" spans="2:18" x14ac:dyDescent="0.3">
      <c r="B1750" s="6" t="s">
        <v>16</v>
      </c>
      <c r="C1750" s="6">
        <v>1185732</v>
      </c>
      <c r="D1750" s="7">
        <v>44265</v>
      </c>
      <c r="E1750" s="6" t="s">
        <v>2</v>
      </c>
      <c r="F1750" s="6" t="s">
        <v>73</v>
      </c>
      <c r="G1750" s="6" t="s">
        <v>74</v>
      </c>
      <c r="H1750" s="6" t="s">
        <v>22</v>
      </c>
      <c r="I1750" s="8">
        <v>0.4</v>
      </c>
      <c r="J1750" s="9">
        <v>3000</v>
      </c>
      <c r="K1750" s="10">
        <f t="shared" si="573"/>
        <v>1200</v>
      </c>
      <c r="L1750" s="10">
        <f t="shared" si="574"/>
        <v>420</v>
      </c>
      <c r="M1750" s="11">
        <v>0.35</v>
      </c>
      <c r="O1750" s="15"/>
      <c r="P1750" s="13"/>
      <c r="Q1750" s="1"/>
      <c r="R1750" s="12"/>
    </row>
    <row r="1751" spans="2:18" x14ac:dyDescent="0.3">
      <c r="B1751" s="6" t="s">
        <v>16</v>
      </c>
      <c r="C1751" s="6">
        <v>1185732</v>
      </c>
      <c r="D1751" s="7">
        <v>44265</v>
      </c>
      <c r="E1751" s="6" t="s">
        <v>2</v>
      </c>
      <c r="F1751" s="6" t="s">
        <v>73</v>
      </c>
      <c r="G1751" s="6" t="s">
        <v>74</v>
      </c>
      <c r="H1751" s="6" t="s">
        <v>23</v>
      </c>
      <c r="I1751" s="8">
        <v>0.30000000000000004</v>
      </c>
      <c r="J1751" s="9">
        <v>4000</v>
      </c>
      <c r="K1751" s="10">
        <f t="shared" si="573"/>
        <v>1200.0000000000002</v>
      </c>
      <c r="L1751" s="10">
        <f t="shared" si="574"/>
        <v>600.00000000000011</v>
      </c>
      <c r="M1751" s="11">
        <v>0.5</v>
      </c>
      <c r="O1751" s="15"/>
      <c r="P1751" s="13"/>
      <c r="Q1751" s="1"/>
      <c r="R1751" s="12"/>
    </row>
    <row r="1752" spans="2:18" x14ac:dyDescent="0.3">
      <c r="B1752" s="6" t="s">
        <v>16</v>
      </c>
      <c r="C1752" s="6">
        <v>1185732</v>
      </c>
      <c r="D1752" s="7">
        <v>44297</v>
      </c>
      <c r="E1752" s="6" t="s">
        <v>2</v>
      </c>
      <c r="F1752" s="6" t="s">
        <v>73</v>
      </c>
      <c r="G1752" s="6" t="s">
        <v>74</v>
      </c>
      <c r="H1752" s="6" t="s">
        <v>18</v>
      </c>
      <c r="I1752" s="8">
        <v>0.30000000000000004</v>
      </c>
      <c r="J1752" s="9">
        <v>6250</v>
      </c>
      <c r="K1752" s="10">
        <f>I1752*J1752</f>
        <v>1875.0000000000002</v>
      </c>
      <c r="L1752" s="10">
        <f>K1752*M1752</f>
        <v>750.00000000000011</v>
      </c>
      <c r="M1752" s="11">
        <v>0.4</v>
      </c>
      <c r="O1752" s="15"/>
      <c r="P1752" s="13"/>
      <c r="Q1752" s="1"/>
      <c r="R1752" s="12"/>
    </row>
    <row r="1753" spans="2:18" x14ac:dyDescent="0.3">
      <c r="B1753" s="6" t="s">
        <v>16</v>
      </c>
      <c r="C1753" s="6">
        <v>1185732</v>
      </c>
      <c r="D1753" s="7">
        <v>44297</v>
      </c>
      <c r="E1753" s="6" t="s">
        <v>2</v>
      </c>
      <c r="F1753" s="6" t="s">
        <v>73</v>
      </c>
      <c r="G1753" s="6" t="s">
        <v>74</v>
      </c>
      <c r="H1753" s="6" t="s">
        <v>19</v>
      </c>
      <c r="I1753" s="8">
        <v>0.25000000000000006</v>
      </c>
      <c r="J1753" s="9">
        <v>3250</v>
      </c>
      <c r="K1753" s="10">
        <f>I1753*J1753</f>
        <v>812.50000000000023</v>
      </c>
      <c r="L1753" s="10">
        <f>K1753*M1753</f>
        <v>284.37500000000006</v>
      </c>
      <c r="M1753" s="11">
        <v>0.35</v>
      </c>
      <c r="O1753" s="15"/>
      <c r="P1753" s="13"/>
      <c r="Q1753" s="1"/>
      <c r="R1753" s="12"/>
    </row>
    <row r="1754" spans="2:18" x14ac:dyDescent="0.3">
      <c r="B1754" s="6" t="s">
        <v>16</v>
      </c>
      <c r="C1754" s="6">
        <v>1185732</v>
      </c>
      <c r="D1754" s="7">
        <v>44297</v>
      </c>
      <c r="E1754" s="6" t="s">
        <v>2</v>
      </c>
      <c r="F1754" s="6" t="s">
        <v>73</v>
      </c>
      <c r="G1754" s="6" t="s">
        <v>74</v>
      </c>
      <c r="H1754" s="6" t="s">
        <v>20</v>
      </c>
      <c r="I1754" s="8">
        <v>0.15000000000000008</v>
      </c>
      <c r="J1754" s="9">
        <v>3250</v>
      </c>
      <c r="K1754" s="10">
        <f t="shared" ref="K1754:K1757" si="575">I1754*J1754</f>
        <v>487.50000000000023</v>
      </c>
      <c r="L1754" s="10">
        <f t="shared" ref="L1754:L1757" si="576">K1754*M1754</f>
        <v>170.62500000000006</v>
      </c>
      <c r="M1754" s="11">
        <v>0.35</v>
      </c>
      <c r="O1754" s="15"/>
      <c r="P1754" s="13"/>
      <c r="Q1754" s="1"/>
      <c r="R1754" s="12"/>
    </row>
    <row r="1755" spans="2:18" x14ac:dyDescent="0.3">
      <c r="B1755" s="6" t="s">
        <v>16</v>
      </c>
      <c r="C1755" s="6">
        <v>1185732</v>
      </c>
      <c r="D1755" s="7">
        <v>44297</v>
      </c>
      <c r="E1755" s="6" t="s">
        <v>2</v>
      </c>
      <c r="F1755" s="6" t="s">
        <v>73</v>
      </c>
      <c r="G1755" s="6" t="s">
        <v>74</v>
      </c>
      <c r="H1755" s="6" t="s">
        <v>21</v>
      </c>
      <c r="I1755" s="8">
        <v>0.2</v>
      </c>
      <c r="J1755" s="9">
        <v>2500</v>
      </c>
      <c r="K1755" s="10">
        <f t="shared" si="575"/>
        <v>500</v>
      </c>
      <c r="L1755" s="10">
        <f t="shared" si="576"/>
        <v>200</v>
      </c>
      <c r="M1755" s="11">
        <v>0.4</v>
      </c>
      <c r="O1755" s="15"/>
      <c r="P1755" s="13"/>
      <c r="Q1755" s="1"/>
      <c r="R1755" s="12"/>
    </row>
    <row r="1756" spans="2:18" x14ac:dyDescent="0.3">
      <c r="B1756" s="6" t="s">
        <v>16</v>
      </c>
      <c r="C1756" s="6">
        <v>1185732</v>
      </c>
      <c r="D1756" s="7">
        <v>44297</v>
      </c>
      <c r="E1756" s="6" t="s">
        <v>2</v>
      </c>
      <c r="F1756" s="6" t="s">
        <v>73</v>
      </c>
      <c r="G1756" s="6" t="s">
        <v>74</v>
      </c>
      <c r="H1756" s="6" t="s">
        <v>22</v>
      </c>
      <c r="I1756" s="8">
        <v>0.35000000000000003</v>
      </c>
      <c r="J1756" s="9">
        <v>2750</v>
      </c>
      <c r="K1756" s="10">
        <f t="shared" si="575"/>
        <v>962.50000000000011</v>
      </c>
      <c r="L1756" s="10">
        <f t="shared" si="576"/>
        <v>336.875</v>
      </c>
      <c r="M1756" s="11">
        <v>0.35</v>
      </c>
      <c r="O1756" s="15"/>
      <c r="P1756" s="13"/>
      <c r="Q1756" s="1"/>
      <c r="R1756" s="12"/>
    </row>
    <row r="1757" spans="2:18" x14ac:dyDescent="0.3">
      <c r="B1757" s="6" t="s">
        <v>16</v>
      </c>
      <c r="C1757" s="6">
        <v>1185732</v>
      </c>
      <c r="D1757" s="7">
        <v>44297</v>
      </c>
      <c r="E1757" s="6" t="s">
        <v>2</v>
      </c>
      <c r="F1757" s="6" t="s">
        <v>73</v>
      </c>
      <c r="G1757" s="6" t="s">
        <v>74</v>
      </c>
      <c r="H1757" s="6" t="s">
        <v>23</v>
      </c>
      <c r="I1757" s="8">
        <v>0.25000000000000006</v>
      </c>
      <c r="J1757" s="9">
        <v>4000</v>
      </c>
      <c r="K1757" s="10">
        <f t="shared" si="575"/>
        <v>1000.0000000000002</v>
      </c>
      <c r="L1757" s="10">
        <f t="shared" si="576"/>
        <v>500.00000000000011</v>
      </c>
      <c r="M1757" s="11">
        <v>0.5</v>
      </c>
      <c r="O1757" s="15"/>
      <c r="P1757" s="13"/>
      <c r="Q1757" s="1"/>
      <c r="R1757" s="12"/>
    </row>
    <row r="1758" spans="2:18" x14ac:dyDescent="0.3">
      <c r="B1758" s="6" t="s">
        <v>16</v>
      </c>
      <c r="C1758" s="6">
        <v>1185732</v>
      </c>
      <c r="D1758" s="7">
        <v>44328</v>
      </c>
      <c r="E1758" s="6" t="s">
        <v>2</v>
      </c>
      <c r="F1758" s="6" t="s">
        <v>73</v>
      </c>
      <c r="G1758" s="6" t="s">
        <v>74</v>
      </c>
      <c r="H1758" s="6" t="s">
        <v>18</v>
      </c>
      <c r="I1758" s="8">
        <v>0.35000000000000003</v>
      </c>
      <c r="J1758" s="9">
        <v>6700</v>
      </c>
      <c r="K1758" s="10">
        <f>I1758*J1758</f>
        <v>2345</v>
      </c>
      <c r="L1758" s="10">
        <f>K1758*M1758</f>
        <v>938</v>
      </c>
      <c r="M1758" s="11">
        <v>0.4</v>
      </c>
      <c r="O1758" s="15"/>
      <c r="P1758" s="13"/>
      <c r="Q1758" s="1"/>
      <c r="R1758" s="12"/>
    </row>
    <row r="1759" spans="2:18" x14ac:dyDescent="0.3">
      <c r="B1759" s="6" t="s">
        <v>16</v>
      </c>
      <c r="C1759" s="6">
        <v>1185732</v>
      </c>
      <c r="D1759" s="7">
        <v>44328</v>
      </c>
      <c r="E1759" s="6" t="s">
        <v>2</v>
      </c>
      <c r="F1759" s="6" t="s">
        <v>73</v>
      </c>
      <c r="G1759" s="6" t="s">
        <v>74</v>
      </c>
      <c r="H1759" s="6" t="s">
        <v>19</v>
      </c>
      <c r="I1759" s="8">
        <v>0.3000000000000001</v>
      </c>
      <c r="J1759" s="9">
        <v>3750</v>
      </c>
      <c r="K1759" s="10">
        <f>I1759*J1759</f>
        <v>1125.0000000000005</v>
      </c>
      <c r="L1759" s="10">
        <f>K1759*M1759</f>
        <v>393.75000000000011</v>
      </c>
      <c r="M1759" s="11">
        <v>0.35</v>
      </c>
      <c r="O1759" s="15"/>
      <c r="P1759" s="13"/>
      <c r="Q1759" s="1"/>
      <c r="R1759" s="12"/>
    </row>
    <row r="1760" spans="2:18" x14ac:dyDescent="0.3">
      <c r="B1760" s="6" t="s">
        <v>16</v>
      </c>
      <c r="C1760" s="6">
        <v>1185732</v>
      </c>
      <c r="D1760" s="7">
        <v>44328</v>
      </c>
      <c r="E1760" s="6" t="s">
        <v>2</v>
      </c>
      <c r="F1760" s="6" t="s">
        <v>73</v>
      </c>
      <c r="G1760" s="6" t="s">
        <v>74</v>
      </c>
      <c r="H1760" s="6" t="s">
        <v>20</v>
      </c>
      <c r="I1760" s="8">
        <v>0.25000000000000006</v>
      </c>
      <c r="J1760" s="9">
        <v>3500</v>
      </c>
      <c r="K1760" s="10">
        <f t="shared" ref="K1760:K1763" si="577">I1760*J1760</f>
        <v>875.00000000000023</v>
      </c>
      <c r="L1760" s="10">
        <f t="shared" ref="L1760:L1763" si="578">K1760*M1760</f>
        <v>306.25000000000006</v>
      </c>
      <c r="M1760" s="11">
        <v>0.35</v>
      </c>
      <c r="O1760" s="15"/>
      <c r="P1760" s="13"/>
      <c r="Q1760" s="1"/>
      <c r="R1760" s="12"/>
    </row>
    <row r="1761" spans="2:18" x14ac:dyDescent="0.3">
      <c r="B1761" s="6" t="s">
        <v>16</v>
      </c>
      <c r="C1761" s="6">
        <v>1185732</v>
      </c>
      <c r="D1761" s="7">
        <v>44328</v>
      </c>
      <c r="E1761" s="6" t="s">
        <v>2</v>
      </c>
      <c r="F1761" s="6" t="s">
        <v>73</v>
      </c>
      <c r="G1761" s="6" t="s">
        <v>74</v>
      </c>
      <c r="H1761" s="6" t="s">
        <v>21</v>
      </c>
      <c r="I1761" s="8">
        <v>0.25000000000000006</v>
      </c>
      <c r="J1761" s="9">
        <v>2750</v>
      </c>
      <c r="K1761" s="10">
        <f t="shared" si="577"/>
        <v>687.50000000000011</v>
      </c>
      <c r="L1761" s="10">
        <f t="shared" si="578"/>
        <v>275.00000000000006</v>
      </c>
      <c r="M1761" s="11">
        <v>0.4</v>
      </c>
      <c r="O1761" s="15"/>
      <c r="P1761" s="13"/>
      <c r="Q1761" s="1"/>
      <c r="R1761" s="12"/>
    </row>
    <row r="1762" spans="2:18" x14ac:dyDescent="0.3">
      <c r="B1762" s="6" t="s">
        <v>16</v>
      </c>
      <c r="C1762" s="6">
        <v>1185732</v>
      </c>
      <c r="D1762" s="7">
        <v>44328</v>
      </c>
      <c r="E1762" s="6" t="s">
        <v>2</v>
      </c>
      <c r="F1762" s="6" t="s">
        <v>73</v>
      </c>
      <c r="G1762" s="6" t="s">
        <v>74</v>
      </c>
      <c r="H1762" s="6" t="s">
        <v>22</v>
      </c>
      <c r="I1762" s="8">
        <v>0.39999999999999997</v>
      </c>
      <c r="J1762" s="9">
        <v>3000</v>
      </c>
      <c r="K1762" s="10">
        <f t="shared" si="577"/>
        <v>1200</v>
      </c>
      <c r="L1762" s="10">
        <f t="shared" si="578"/>
        <v>420</v>
      </c>
      <c r="M1762" s="11">
        <v>0.35</v>
      </c>
      <c r="O1762" s="15"/>
      <c r="P1762" s="13"/>
      <c r="Q1762" s="1"/>
      <c r="R1762" s="12"/>
    </row>
    <row r="1763" spans="2:18" x14ac:dyDescent="0.3">
      <c r="B1763" s="6" t="s">
        <v>16</v>
      </c>
      <c r="C1763" s="6">
        <v>1185732</v>
      </c>
      <c r="D1763" s="7">
        <v>44328</v>
      </c>
      <c r="E1763" s="6" t="s">
        <v>2</v>
      </c>
      <c r="F1763" s="6" t="s">
        <v>73</v>
      </c>
      <c r="G1763" s="6" t="s">
        <v>74</v>
      </c>
      <c r="H1763" s="6" t="s">
        <v>23</v>
      </c>
      <c r="I1763" s="8">
        <v>0.44999999999999996</v>
      </c>
      <c r="J1763" s="9">
        <v>4000</v>
      </c>
      <c r="K1763" s="10">
        <f t="shared" si="577"/>
        <v>1799.9999999999998</v>
      </c>
      <c r="L1763" s="10">
        <f t="shared" si="578"/>
        <v>899.99999999999989</v>
      </c>
      <c r="M1763" s="11">
        <v>0.5</v>
      </c>
      <c r="O1763" s="15"/>
      <c r="P1763" s="13"/>
      <c r="Q1763" s="1"/>
      <c r="R1763" s="12"/>
    </row>
    <row r="1764" spans="2:18" x14ac:dyDescent="0.3">
      <c r="B1764" s="6" t="s">
        <v>16</v>
      </c>
      <c r="C1764" s="6">
        <v>1185732</v>
      </c>
      <c r="D1764" s="7">
        <v>44358</v>
      </c>
      <c r="E1764" s="6" t="s">
        <v>2</v>
      </c>
      <c r="F1764" s="6" t="s">
        <v>73</v>
      </c>
      <c r="G1764" s="6" t="s">
        <v>74</v>
      </c>
      <c r="H1764" s="6" t="s">
        <v>18</v>
      </c>
      <c r="I1764" s="8">
        <v>0.30000000000000004</v>
      </c>
      <c r="J1764" s="9">
        <v>6500</v>
      </c>
      <c r="K1764" s="10">
        <f>I1764*J1764</f>
        <v>1950.0000000000002</v>
      </c>
      <c r="L1764" s="10">
        <f>K1764*M1764</f>
        <v>780.00000000000011</v>
      </c>
      <c r="M1764" s="11">
        <v>0.4</v>
      </c>
      <c r="O1764" s="15"/>
      <c r="P1764" s="13"/>
      <c r="Q1764" s="1"/>
      <c r="R1764" s="12"/>
    </row>
    <row r="1765" spans="2:18" x14ac:dyDescent="0.3">
      <c r="B1765" s="6" t="s">
        <v>16</v>
      </c>
      <c r="C1765" s="6">
        <v>1185732</v>
      </c>
      <c r="D1765" s="7">
        <v>44358</v>
      </c>
      <c r="E1765" s="6" t="s">
        <v>2</v>
      </c>
      <c r="F1765" s="6" t="s">
        <v>73</v>
      </c>
      <c r="G1765" s="6" t="s">
        <v>74</v>
      </c>
      <c r="H1765" s="6" t="s">
        <v>19</v>
      </c>
      <c r="I1765" s="8">
        <v>0.25000000000000011</v>
      </c>
      <c r="J1765" s="9">
        <v>4000</v>
      </c>
      <c r="K1765" s="10">
        <f>I1765*J1765</f>
        <v>1000.0000000000005</v>
      </c>
      <c r="L1765" s="10">
        <f>K1765*M1765</f>
        <v>350.00000000000011</v>
      </c>
      <c r="M1765" s="11">
        <v>0.35</v>
      </c>
      <c r="O1765" s="15"/>
      <c r="P1765" s="13"/>
      <c r="Q1765" s="1"/>
      <c r="R1765" s="12"/>
    </row>
    <row r="1766" spans="2:18" x14ac:dyDescent="0.3">
      <c r="B1766" s="6" t="s">
        <v>16</v>
      </c>
      <c r="C1766" s="6">
        <v>1185732</v>
      </c>
      <c r="D1766" s="7">
        <v>44358</v>
      </c>
      <c r="E1766" s="6" t="s">
        <v>2</v>
      </c>
      <c r="F1766" s="6" t="s">
        <v>73</v>
      </c>
      <c r="G1766" s="6" t="s">
        <v>74</v>
      </c>
      <c r="H1766" s="6" t="s">
        <v>20</v>
      </c>
      <c r="I1766" s="8">
        <v>0.20000000000000007</v>
      </c>
      <c r="J1766" s="9">
        <v>4250</v>
      </c>
      <c r="K1766" s="10">
        <f t="shared" ref="K1766:K1769" si="579">I1766*J1766</f>
        <v>850.00000000000023</v>
      </c>
      <c r="L1766" s="10">
        <f t="shared" ref="L1766:L1769" si="580">K1766*M1766</f>
        <v>297.50000000000006</v>
      </c>
      <c r="M1766" s="11">
        <v>0.35</v>
      </c>
      <c r="O1766" s="15"/>
      <c r="P1766" s="13"/>
      <c r="Q1766" s="1"/>
      <c r="R1766" s="12"/>
    </row>
    <row r="1767" spans="2:18" x14ac:dyDescent="0.3">
      <c r="B1767" s="6" t="s">
        <v>16</v>
      </c>
      <c r="C1767" s="6">
        <v>1185732</v>
      </c>
      <c r="D1767" s="7">
        <v>44358</v>
      </c>
      <c r="E1767" s="6" t="s">
        <v>2</v>
      </c>
      <c r="F1767" s="6" t="s">
        <v>73</v>
      </c>
      <c r="G1767" s="6" t="s">
        <v>74</v>
      </c>
      <c r="H1767" s="6" t="s">
        <v>21</v>
      </c>
      <c r="I1767" s="8">
        <v>0.20000000000000007</v>
      </c>
      <c r="J1767" s="9">
        <v>4000</v>
      </c>
      <c r="K1767" s="10">
        <f t="shared" si="579"/>
        <v>800.00000000000023</v>
      </c>
      <c r="L1767" s="10">
        <f t="shared" si="580"/>
        <v>320.00000000000011</v>
      </c>
      <c r="M1767" s="11">
        <v>0.4</v>
      </c>
      <c r="O1767" s="15"/>
      <c r="P1767" s="13"/>
      <c r="Q1767" s="1"/>
      <c r="R1767" s="12"/>
    </row>
    <row r="1768" spans="2:18" x14ac:dyDescent="0.3">
      <c r="B1768" s="6" t="s">
        <v>16</v>
      </c>
      <c r="C1768" s="6">
        <v>1185732</v>
      </c>
      <c r="D1768" s="7">
        <v>44358</v>
      </c>
      <c r="E1768" s="6" t="s">
        <v>2</v>
      </c>
      <c r="F1768" s="6" t="s">
        <v>73</v>
      </c>
      <c r="G1768" s="6" t="s">
        <v>74</v>
      </c>
      <c r="H1768" s="6" t="s">
        <v>22</v>
      </c>
      <c r="I1768" s="8">
        <v>0.35000000000000003</v>
      </c>
      <c r="J1768" s="9">
        <v>4000</v>
      </c>
      <c r="K1768" s="10">
        <f t="shared" si="579"/>
        <v>1400.0000000000002</v>
      </c>
      <c r="L1768" s="10">
        <f t="shared" si="580"/>
        <v>490.00000000000006</v>
      </c>
      <c r="M1768" s="11">
        <v>0.35</v>
      </c>
      <c r="O1768" s="15"/>
      <c r="P1768" s="13"/>
      <c r="Q1768" s="1"/>
      <c r="R1768" s="12"/>
    </row>
    <row r="1769" spans="2:18" x14ac:dyDescent="0.3">
      <c r="B1769" s="6" t="s">
        <v>16</v>
      </c>
      <c r="C1769" s="6">
        <v>1185732</v>
      </c>
      <c r="D1769" s="7">
        <v>44358</v>
      </c>
      <c r="E1769" s="6" t="s">
        <v>2</v>
      </c>
      <c r="F1769" s="6" t="s">
        <v>73</v>
      </c>
      <c r="G1769" s="6" t="s">
        <v>74</v>
      </c>
      <c r="H1769" s="6" t="s">
        <v>23</v>
      </c>
      <c r="I1769" s="8">
        <v>0.4</v>
      </c>
      <c r="J1769" s="9">
        <v>5750</v>
      </c>
      <c r="K1769" s="10">
        <f t="shared" si="579"/>
        <v>2300</v>
      </c>
      <c r="L1769" s="10">
        <f t="shared" si="580"/>
        <v>1150</v>
      </c>
      <c r="M1769" s="11">
        <v>0.5</v>
      </c>
      <c r="O1769" s="15"/>
      <c r="P1769" s="13"/>
      <c r="Q1769" s="1"/>
      <c r="R1769" s="12"/>
    </row>
    <row r="1770" spans="2:18" x14ac:dyDescent="0.3">
      <c r="B1770" s="6" t="s">
        <v>16</v>
      </c>
      <c r="C1770" s="6">
        <v>1185732</v>
      </c>
      <c r="D1770" s="7">
        <v>44387</v>
      </c>
      <c r="E1770" s="6" t="s">
        <v>2</v>
      </c>
      <c r="F1770" s="6" t="s">
        <v>73</v>
      </c>
      <c r="G1770" s="6" t="s">
        <v>74</v>
      </c>
      <c r="H1770" s="6" t="s">
        <v>18</v>
      </c>
      <c r="I1770" s="8">
        <v>0.35000000000000003</v>
      </c>
      <c r="J1770" s="9">
        <v>8000</v>
      </c>
      <c r="K1770" s="10">
        <f>I1770*J1770</f>
        <v>2800.0000000000005</v>
      </c>
      <c r="L1770" s="10">
        <f>K1770*M1770</f>
        <v>1120.0000000000002</v>
      </c>
      <c r="M1770" s="11">
        <v>0.4</v>
      </c>
      <c r="O1770" s="15"/>
      <c r="P1770" s="13"/>
      <c r="Q1770" s="1"/>
      <c r="R1770" s="12"/>
    </row>
    <row r="1771" spans="2:18" x14ac:dyDescent="0.3">
      <c r="B1771" s="6" t="s">
        <v>16</v>
      </c>
      <c r="C1771" s="6">
        <v>1185732</v>
      </c>
      <c r="D1771" s="7">
        <v>44387</v>
      </c>
      <c r="E1771" s="6" t="s">
        <v>2</v>
      </c>
      <c r="F1771" s="6" t="s">
        <v>73</v>
      </c>
      <c r="G1771" s="6" t="s">
        <v>74</v>
      </c>
      <c r="H1771" s="6" t="s">
        <v>19</v>
      </c>
      <c r="I1771" s="8">
        <v>0.3000000000000001</v>
      </c>
      <c r="J1771" s="9">
        <v>5500</v>
      </c>
      <c r="K1771" s="10">
        <f>I1771*J1771</f>
        <v>1650.0000000000005</v>
      </c>
      <c r="L1771" s="10">
        <f>K1771*M1771</f>
        <v>577.50000000000011</v>
      </c>
      <c r="M1771" s="11">
        <v>0.35</v>
      </c>
      <c r="O1771" s="15"/>
      <c r="P1771" s="13"/>
      <c r="Q1771" s="1"/>
      <c r="R1771" s="12"/>
    </row>
    <row r="1772" spans="2:18" x14ac:dyDescent="0.3">
      <c r="B1772" s="6" t="s">
        <v>16</v>
      </c>
      <c r="C1772" s="6">
        <v>1185732</v>
      </c>
      <c r="D1772" s="7">
        <v>44387</v>
      </c>
      <c r="E1772" s="6" t="s">
        <v>2</v>
      </c>
      <c r="F1772" s="6" t="s">
        <v>73</v>
      </c>
      <c r="G1772" s="6" t="s">
        <v>74</v>
      </c>
      <c r="H1772" s="6" t="s">
        <v>20</v>
      </c>
      <c r="I1772" s="8">
        <v>0.25000000000000006</v>
      </c>
      <c r="J1772" s="9">
        <v>4750</v>
      </c>
      <c r="K1772" s="10">
        <f t="shared" ref="K1772:K1775" si="581">I1772*J1772</f>
        <v>1187.5000000000002</v>
      </c>
      <c r="L1772" s="10">
        <f t="shared" ref="L1772:L1775" si="582">K1772*M1772</f>
        <v>415.62500000000006</v>
      </c>
      <c r="M1772" s="11">
        <v>0.35</v>
      </c>
      <c r="O1772" s="15"/>
      <c r="P1772" s="13"/>
      <c r="Q1772" s="1"/>
      <c r="R1772" s="12"/>
    </row>
    <row r="1773" spans="2:18" x14ac:dyDescent="0.3">
      <c r="B1773" s="6" t="s">
        <v>16</v>
      </c>
      <c r="C1773" s="6">
        <v>1185732</v>
      </c>
      <c r="D1773" s="7">
        <v>44387</v>
      </c>
      <c r="E1773" s="6" t="s">
        <v>2</v>
      </c>
      <c r="F1773" s="6" t="s">
        <v>73</v>
      </c>
      <c r="G1773" s="6" t="s">
        <v>74</v>
      </c>
      <c r="H1773" s="6" t="s">
        <v>21</v>
      </c>
      <c r="I1773" s="8">
        <v>0.25000000000000006</v>
      </c>
      <c r="J1773" s="9">
        <v>4250</v>
      </c>
      <c r="K1773" s="10">
        <f t="shared" si="581"/>
        <v>1062.5000000000002</v>
      </c>
      <c r="L1773" s="10">
        <f t="shared" si="582"/>
        <v>425.00000000000011</v>
      </c>
      <c r="M1773" s="11">
        <v>0.4</v>
      </c>
      <c r="O1773" s="15"/>
      <c r="P1773" s="13"/>
      <c r="Q1773" s="1"/>
      <c r="R1773" s="12"/>
    </row>
    <row r="1774" spans="2:18" x14ac:dyDescent="0.3">
      <c r="B1774" s="6" t="s">
        <v>16</v>
      </c>
      <c r="C1774" s="6">
        <v>1185732</v>
      </c>
      <c r="D1774" s="7">
        <v>44387</v>
      </c>
      <c r="E1774" s="6" t="s">
        <v>2</v>
      </c>
      <c r="F1774" s="6" t="s">
        <v>73</v>
      </c>
      <c r="G1774" s="6" t="s">
        <v>74</v>
      </c>
      <c r="H1774" s="6" t="s">
        <v>22</v>
      </c>
      <c r="I1774" s="8">
        <v>0.35000000000000003</v>
      </c>
      <c r="J1774" s="9">
        <v>4250</v>
      </c>
      <c r="K1774" s="10">
        <f t="shared" si="581"/>
        <v>1487.5000000000002</v>
      </c>
      <c r="L1774" s="10">
        <f t="shared" si="582"/>
        <v>520.625</v>
      </c>
      <c r="M1774" s="11">
        <v>0.35</v>
      </c>
      <c r="O1774" s="15"/>
      <c r="P1774" s="13"/>
      <c r="Q1774" s="1"/>
      <c r="R1774" s="12"/>
    </row>
    <row r="1775" spans="2:18" x14ac:dyDescent="0.3">
      <c r="B1775" s="6" t="s">
        <v>16</v>
      </c>
      <c r="C1775" s="6">
        <v>1185732</v>
      </c>
      <c r="D1775" s="7">
        <v>44387</v>
      </c>
      <c r="E1775" s="6" t="s">
        <v>2</v>
      </c>
      <c r="F1775" s="6" t="s">
        <v>73</v>
      </c>
      <c r="G1775" s="6" t="s">
        <v>74</v>
      </c>
      <c r="H1775" s="6" t="s">
        <v>23</v>
      </c>
      <c r="I1775" s="8">
        <v>0.4</v>
      </c>
      <c r="J1775" s="9">
        <v>6000</v>
      </c>
      <c r="K1775" s="10">
        <f t="shared" si="581"/>
        <v>2400</v>
      </c>
      <c r="L1775" s="10">
        <f t="shared" si="582"/>
        <v>1200</v>
      </c>
      <c r="M1775" s="11">
        <v>0.5</v>
      </c>
      <c r="O1775" s="15"/>
      <c r="P1775" s="13"/>
      <c r="Q1775" s="1"/>
      <c r="R1775" s="12"/>
    </row>
    <row r="1776" spans="2:18" x14ac:dyDescent="0.3">
      <c r="B1776" s="6" t="s">
        <v>16</v>
      </c>
      <c r="C1776" s="6">
        <v>1185732</v>
      </c>
      <c r="D1776" s="7">
        <v>44419</v>
      </c>
      <c r="E1776" s="6" t="s">
        <v>2</v>
      </c>
      <c r="F1776" s="6" t="s">
        <v>73</v>
      </c>
      <c r="G1776" s="6" t="s">
        <v>74</v>
      </c>
      <c r="H1776" s="6" t="s">
        <v>18</v>
      </c>
      <c r="I1776" s="8">
        <v>0.35000000000000003</v>
      </c>
      <c r="J1776" s="9">
        <v>7500</v>
      </c>
      <c r="K1776" s="10">
        <f>I1776*J1776</f>
        <v>2625.0000000000005</v>
      </c>
      <c r="L1776" s="10">
        <f>K1776*M1776</f>
        <v>1050.0000000000002</v>
      </c>
      <c r="M1776" s="11">
        <v>0.4</v>
      </c>
      <c r="O1776" s="15"/>
      <c r="P1776" s="13"/>
      <c r="Q1776" s="1"/>
      <c r="R1776" s="12"/>
    </row>
    <row r="1777" spans="2:18" x14ac:dyDescent="0.3">
      <c r="B1777" s="6" t="s">
        <v>16</v>
      </c>
      <c r="C1777" s="6">
        <v>1185732</v>
      </c>
      <c r="D1777" s="7">
        <v>44419</v>
      </c>
      <c r="E1777" s="6" t="s">
        <v>2</v>
      </c>
      <c r="F1777" s="6" t="s">
        <v>73</v>
      </c>
      <c r="G1777" s="6" t="s">
        <v>74</v>
      </c>
      <c r="H1777" s="6" t="s">
        <v>19</v>
      </c>
      <c r="I1777" s="8">
        <v>0.35000000000000009</v>
      </c>
      <c r="J1777" s="9">
        <v>5250</v>
      </c>
      <c r="K1777" s="10">
        <f>I1777*J1777</f>
        <v>1837.5000000000005</v>
      </c>
      <c r="L1777" s="10">
        <f>K1777*M1777</f>
        <v>643.12500000000011</v>
      </c>
      <c r="M1777" s="11">
        <v>0.35</v>
      </c>
      <c r="O1777" s="15"/>
      <c r="P1777" s="13"/>
      <c r="Q1777" s="1"/>
      <c r="R1777" s="12"/>
    </row>
    <row r="1778" spans="2:18" x14ac:dyDescent="0.3">
      <c r="B1778" s="6" t="s">
        <v>16</v>
      </c>
      <c r="C1778" s="6">
        <v>1185732</v>
      </c>
      <c r="D1778" s="7">
        <v>44419</v>
      </c>
      <c r="E1778" s="6" t="s">
        <v>2</v>
      </c>
      <c r="F1778" s="6" t="s">
        <v>73</v>
      </c>
      <c r="G1778" s="6" t="s">
        <v>74</v>
      </c>
      <c r="H1778" s="6" t="s">
        <v>20</v>
      </c>
      <c r="I1778" s="8">
        <v>0.30000000000000004</v>
      </c>
      <c r="J1778" s="9">
        <v>4500</v>
      </c>
      <c r="K1778" s="10">
        <f t="shared" ref="K1778:K1781" si="583">I1778*J1778</f>
        <v>1350.0000000000002</v>
      </c>
      <c r="L1778" s="10">
        <f t="shared" ref="L1778:L1781" si="584">K1778*M1778</f>
        <v>472.50000000000006</v>
      </c>
      <c r="M1778" s="11">
        <v>0.35</v>
      </c>
      <c r="O1778" s="15"/>
      <c r="P1778" s="13"/>
      <c r="Q1778" s="1"/>
      <c r="R1778" s="12"/>
    </row>
    <row r="1779" spans="2:18" x14ac:dyDescent="0.3">
      <c r="B1779" s="6" t="s">
        <v>16</v>
      </c>
      <c r="C1779" s="6">
        <v>1185732</v>
      </c>
      <c r="D1779" s="7">
        <v>44419</v>
      </c>
      <c r="E1779" s="6" t="s">
        <v>2</v>
      </c>
      <c r="F1779" s="6" t="s">
        <v>73</v>
      </c>
      <c r="G1779" s="6" t="s">
        <v>74</v>
      </c>
      <c r="H1779" s="6" t="s">
        <v>21</v>
      </c>
      <c r="I1779" s="8">
        <v>0.20000000000000007</v>
      </c>
      <c r="J1779" s="9">
        <v>3750</v>
      </c>
      <c r="K1779" s="10">
        <f t="shared" si="583"/>
        <v>750.00000000000023</v>
      </c>
      <c r="L1779" s="10">
        <f t="shared" si="584"/>
        <v>300.00000000000011</v>
      </c>
      <c r="M1779" s="11">
        <v>0.4</v>
      </c>
      <c r="O1779" s="15"/>
      <c r="P1779" s="13"/>
      <c r="Q1779" s="1"/>
      <c r="R1779" s="12"/>
    </row>
    <row r="1780" spans="2:18" x14ac:dyDescent="0.3">
      <c r="B1780" s="6" t="s">
        <v>16</v>
      </c>
      <c r="C1780" s="6">
        <v>1185732</v>
      </c>
      <c r="D1780" s="7">
        <v>44419</v>
      </c>
      <c r="E1780" s="6" t="s">
        <v>2</v>
      </c>
      <c r="F1780" s="6" t="s">
        <v>73</v>
      </c>
      <c r="G1780" s="6" t="s">
        <v>74</v>
      </c>
      <c r="H1780" s="6" t="s">
        <v>22</v>
      </c>
      <c r="I1780" s="8">
        <v>0.30000000000000004</v>
      </c>
      <c r="J1780" s="9">
        <v>3500</v>
      </c>
      <c r="K1780" s="10">
        <f t="shared" si="583"/>
        <v>1050.0000000000002</v>
      </c>
      <c r="L1780" s="10">
        <f t="shared" si="584"/>
        <v>367.50000000000006</v>
      </c>
      <c r="M1780" s="11">
        <v>0.35</v>
      </c>
      <c r="O1780" s="15"/>
      <c r="P1780" s="13"/>
      <c r="Q1780" s="1"/>
      <c r="R1780" s="12"/>
    </row>
    <row r="1781" spans="2:18" x14ac:dyDescent="0.3">
      <c r="B1781" s="6" t="s">
        <v>16</v>
      </c>
      <c r="C1781" s="6">
        <v>1185732</v>
      </c>
      <c r="D1781" s="7">
        <v>44419</v>
      </c>
      <c r="E1781" s="6" t="s">
        <v>2</v>
      </c>
      <c r="F1781" s="6" t="s">
        <v>73</v>
      </c>
      <c r="G1781" s="6" t="s">
        <v>74</v>
      </c>
      <c r="H1781" s="6" t="s">
        <v>23</v>
      </c>
      <c r="I1781" s="8">
        <v>0.35000000000000003</v>
      </c>
      <c r="J1781" s="9">
        <v>5250</v>
      </c>
      <c r="K1781" s="10">
        <f t="shared" si="583"/>
        <v>1837.5000000000002</v>
      </c>
      <c r="L1781" s="10">
        <f t="shared" si="584"/>
        <v>918.75000000000011</v>
      </c>
      <c r="M1781" s="11">
        <v>0.5</v>
      </c>
      <c r="O1781" s="15"/>
      <c r="P1781" s="13"/>
      <c r="Q1781" s="1"/>
      <c r="R1781" s="12"/>
    </row>
    <row r="1782" spans="2:18" x14ac:dyDescent="0.3">
      <c r="B1782" s="6" t="s">
        <v>16</v>
      </c>
      <c r="C1782" s="6">
        <v>1185732</v>
      </c>
      <c r="D1782" s="7">
        <v>44451</v>
      </c>
      <c r="E1782" s="6" t="s">
        <v>2</v>
      </c>
      <c r="F1782" s="6" t="s">
        <v>73</v>
      </c>
      <c r="G1782" s="6" t="s">
        <v>74</v>
      </c>
      <c r="H1782" s="6" t="s">
        <v>18</v>
      </c>
      <c r="I1782" s="8">
        <v>0.30000000000000004</v>
      </c>
      <c r="J1782" s="9">
        <v>6500</v>
      </c>
      <c r="K1782" s="10">
        <f>I1782*J1782</f>
        <v>1950.0000000000002</v>
      </c>
      <c r="L1782" s="10">
        <f>K1782*M1782</f>
        <v>780.00000000000011</v>
      </c>
      <c r="M1782" s="11">
        <v>0.4</v>
      </c>
      <c r="O1782" s="15"/>
      <c r="P1782" s="13"/>
      <c r="Q1782" s="1"/>
      <c r="R1782" s="12"/>
    </row>
    <row r="1783" spans="2:18" x14ac:dyDescent="0.3">
      <c r="B1783" s="6" t="s">
        <v>16</v>
      </c>
      <c r="C1783" s="6">
        <v>1185732</v>
      </c>
      <c r="D1783" s="7">
        <v>44451</v>
      </c>
      <c r="E1783" s="6" t="s">
        <v>2</v>
      </c>
      <c r="F1783" s="6" t="s">
        <v>73</v>
      </c>
      <c r="G1783" s="6" t="s">
        <v>74</v>
      </c>
      <c r="H1783" s="6" t="s">
        <v>19</v>
      </c>
      <c r="I1783" s="8">
        <v>0.25000000000000011</v>
      </c>
      <c r="J1783" s="9">
        <v>4500</v>
      </c>
      <c r="K1783" s="10">
        <f>I1783*J1783</f>
        <v>1125.0000000000005</v>
      </c>
      <c r="L1783" s="10">
        <f>K1783*M1783</f>
        <v>393.75000000000011</v>
      </c>
      <c r="M1783" s="11">
        <v>0.35</v>
      </c>
      <c r="O1783" s="15"/>
      <c r="P1783" s="13"/>
      <c r="Q1783" s="1"/>
      <c r="R1783" s="12"/>
    </row>
    <row r="1784" spans="2:18" x14ac:dyDescent="0.3">
      <c r="B1784" s="6" t="s">
        <v>16</v>
      </c>
      <c r="C1784" s="6">
        <v>1185732</v>
      </c>
      <c r="D1784" s="7">
        <v>44451</v>
      </c>
      <c r="E1784" s="6" t="s">
        <v>2</v>
      </c>
      <c r="F1784" s="6" t="s">
        <v>73</v>
      </c>
      <c r="G1784" s="6" t="s">
        <v>74</v>
      </c>
      <c r="H1784" s="6" t="s">
        <v>20</v>
      </c>
      <c r="I1784" s="8">
        <v>0.10000000000000002</v>
      </c>
      <c r="J1784" s="9">
        <v>3500</v>
      </c>
      <c r="K1784" s="10">
        <f t="shared" ref="K1784:K1787" si="585">I1784*J1784</f>
        <v>350.00000000000006</v>
      </c>
      <c r="L1784" s="10">
        <f t="shared" ref="L1784:L1787" si="586">K1784*M1784</f>
        <v>122.50000000000001</v>
      </c>
      <c r="M1784" s="11">
        <v>0.35</v>
      </c>
      <c r="O1784" s="15"/>
      <c r="P1784" s="13"/>
      <c r="Q1784" s="1"/>
      <c r="R1784" s="12"/>
    </row>
    <row r="1785" spans="2:18" x14ac:dyDescent="0.3">
      <c r="B1785" s="6" t="s">
        <v>16</v>
      </c>
      <c r="C1785" s="6">
        <v>1185732</v>
      </c>
      <c r="D1785" s="7">
        <v>44451</v>
      </c>
      <c r="E1785" s="6" t="s">
        <v>2</v>
      </c>
      <c r="F1785" s="6" t="s">
        <v>73</v>
      </c>
      <c r="G1785" s="6" t="s">
        <v>74</v>
      </c>
      <c r="H1785" s="6" t="s">
        <v>21</v>
      </c>
      <c r="I1785" s="8">
        <v>0.10000000000000002</v>
      </c>
      <c r="J1785" s="9">
        <v>3250</v>
      </c>
      <c r="K1785" s="10">
        <f t="shared" si="585"/>
        <v>325.00000000000006</v>
      </c>
      <c r="L1785" s="10">
        <f t="shared" si="586"/>
        <v>130.00000000000003</v>
      </c>
      <c r="M1785" s="11">
        <v>0.4</v>
      </c>
      <c r="O1785" s="15"/>
      <c r="P1785" s="13"/>
      <c r="Q1785" s="1"/>
      <c r="R1785" s="12"/>
    </row>
    <row r="1786" spans="2:18" x14ac:dyDescent="0.3">
      <c r="B1786" s="6" t="s">
        <v>16</v>
      </c>
      <c r="C1786" s="6">
        <v>1185732</v>
      </c>
      <c r="D1786" s="7">
        <v>44451</v>
      </c>
      <c r="E1786" s="6" t="s">
        <v>2</v>
      </c>
      <c r="F1786" s="6" t="s">
        <v>73</v>
      </c>
      <c r="G1786" s="6" t="s">
        <v>74</v>
      </c>
      <c r="H1786" s="6" t="s">
        <v>22</v>
      </c>
      <c r="I1786" s="8">
        <v>0.2</v>
      </c>
      <c r="J1786" s="9">
        <v>3250</v>
      </c>
      <c r="K1786" s="10">
        <f t="shared" si="585"/>
        <v>650</v>
      </c>
      <c r="L1786" s="10">
        <f t="shared" si="586"/>
        <v>227.49999999999997</v>
      </c>
      <c r="M1786" s="11">
        <v>0.35</v>
      </c>
      <c r="O1786" s="15"/>
      <c r="P1786" s="13"/>
      <c r="Q1786" s="1"/>
      <c r="R1786" s="12"/>
    </row>
    <row r="1787" spans="2:18" x14ac:dyDescent="0.3">
      <c r="B1787" s="6" t="s">
        <v>16</v>
      </c>
      <c r="C1787" s="6">
        <v>1185732</v>
      </c>
      <c r="D1787" s="7">
        <v>44451</v>
      </c>
      <c r="E1787" s="6" t="s">
        <v>2</v>
      </c>
      <c r="F1787" s="6" t="s">
        <v>73</v>
      </c>
      <c r="G1787" s="6" t="s">
        <v>74</v>
      </c>
      <c r="H1787" s="6" t="s">
        <v>23</v>
      </c>
      <c r="I1787" s="8">
        <v>0.25000000000000006</v>
      </c>
      <c r="J1787" s="9">
        <v>4000</v>
      </c>
      <c r="K1787" s="10">
        <f t="shared" si="585"/>
        <v>1000.0000000000002</v>
      </c>
      <c r="L1787" s="10">
        <f t="shared" si="586"/>
        <v>500.00000000000011</v>
      </c>
      <c r="M1787" s="11">
        <v>0.5</v>
      </c>
      <c r="O1787" s="15"/>
      <c r="P1787" s="13"/>
      <c r="Q1787" s="1"/>
      <c r="R1787" s="12"/>
    </row>
    <row r="1788" spans="2:18" x14ac:dyDescent="0.3">
      <c r="B1788" s="6" t="s">
        <v>16</v>
      </c>
      <c r="C1788" s="6">
        <v>1185732</v>
      </c>
      <c r="D1788" s="7">
        <v>44480</v>
      </c>
      <c r="E1788" s="6" t="s">
        <v>2</v>
      </c>
      <c r="F1788" s="6" t="s">
        <v>73</v>
      </c>
      <c r="G1788" s="6" t="s">
        <v>74</v>
      </c>
      <c r="H1788" s="6" t="s">
        <v>18</v>
      </c>
      <c r="I1788" s="8">
        <v>0.3</v>
      </c>
      <c r="J1788" s="9">
        <v>5750</v>
      </c>
      <c r="K1788" s="10">
        <f>I1788*J1788</f>
        <v>1725</v>
      </c>
      <c r="L1788" s="10">
        <f>K1788*M1788</f>
        <v>690</v>
      </c>
      <c r="M1788" s="11">
        <v>0.4</v>
      </c>
      <c r="O1788" s="15"/>
      <c r="P1788" s="13"/>
      <c r="Q1788" s="1"/>
      <c r="R1788" s="12"/>
    </row>
    <row r="1789" spans="2:18" x14ac:dyDescent="0.3">
      <c r="B1789" s="6" t="s">
        <v>16</v>
      </c>
      <c r="C1789" s="6">
        <v>1185732</v>
      </c>
      <c r="D1789" s="7">
        <v>44480</v>
      </c>
      <c r="E1789" s="6" t="s">
        <v>2</v>
      </c>
      <c r="F1789" s="6" t="s">
        <v>73</v>
      </c>
      <c r="G1789" s="6" t="s">
        <v>74</v>
      </c>
      <c r="H1789" s="6" t="s">
        <v>19</v>
      </c>
      <c r="I1789" s="8">
        <v>0.2</v>
      </c>
      <c r="J1789" s="9">
        <v>4000</v>
      </c>
      <c r="K1789" s="10">
        <f>I1789*J1789</f>
        <v>800</v>
      </c>
      <c r="L1789" s="10">
        <f>K1789*M1789</f>
        <v>280</v>
      </c>
      <c r="M1789" s="11">
        <v>0.35</v>
      </c>
      <c r="O1789" s="15"/>
      <c r="P1789" s="13"/>
      <c r="Q1789" s="1"/>
      <c r="R1789" s="12"/>
    </row>
    <row r="1790" spans="2:18" x14ac:dyDescent="0.3">
      <c r="B1790" s="6" t="s">
        <v>16</v>
      </c>
      <c r="C1790" s="6">
        <v>1185732</v>
      </c>
      <c r="D1790" s="7">
        <v>44480</v>
      </c>
      <c r="E1790" s="6" t="s">
        <v>2</v>
      </c>
      <c r="F1790" s="6" t="s">
        <v>73</v>
      </c>
      <c r="G1790" s="6" t="s">
        <v>74</v>
      </c>
      <c r="H1790" s="6" t="s">
        <v>20</v>
      </c>
      <c r="I1790" s="8">
        <v>0.2</v>
      </c>
      <c r="J1790" s="9">
        <v>3000</v>
      </c>
      <c r="K1790" s="10">
        <f t="shared" ref="K1790:K1793" si="587">I1790*J1790</f>
        <v>600</v>
      </c>
      <c r="L1790" s="10">
        <f t="shared" ref="L1790:L1793" si="588">K1790*M1790</f>
        <v>210</v>
      </c>
      <c r="M1790" s="11">
        <v>0.35</v>
      </c>
      <c r="O1790" s="15"/>
      <c r="P1790" s="13"/>
      <c r="Q1790" s="1"/>
      <c r="R1790" s="12"/>
    </row>
    <row r="1791" spans="2:18" x14ac:dyDescent="0.3">
      <c r="B1791" s="6" t="s">
        <v>16</v>
      </c>
      <c r="C1791" s="6">
        <v>1185732</v>
      </c>
      <c r="D1791" s="7">
        <v>44480</v>
      </c>
      <c r="E1791" s="6" t="s">
        <v>2</v>
      </c>
      <c r="F1791" s="6" t="s">
        <v>73</v>
      </c>
      <c r="G1791" s="6" t="s">
        <v>74</v>
      </c>
      <c r="H1791" s="6" t="s">
        <v>21</v>
      </c>
      <c r="I1791" s="8">
        <v>0.2</v>
      </c>
      <c r="J1791" s="9">
        <v>2750</v>
      </c>
      <c r="K1791" s="10">
        <f t="shared" si="587"/>
        <v>550</v>
      </c>
      <c r="L1791" s="10">
        <f t="shared" si="588"/>
        <v>220</v>
      </c>
      <c r="M1791" s="11">
        <v>0.4</v>
      </c>
      <c r="O1791" s="15"/>
      <c r="P1791" s="13"/>
      <c r="Q1791" s="1"/>
      <c r="R1791" s="12"/>
    </row>
    <row r="1792" spans="2:18" x14ac:dyDescent="0.3">
      <c r="B1792" s="6" t="s">
        <v>16</v>
      </c>
      <c r="C1792" s="6">
        <v>1185732</v>
      </c>
      <c r="D1792" s="7">
        <v>44480</v>
      </c>
      <c r="E1792" s="6" t="s">
        <v>2</v>
      </c>
      <c r="F1792" s="6" t="s">
        <v>73</v>
      </c>
      <c r="G1792" s="6" t="s">
        <v>74</v>
      </c>
      <c r="H1792" s="6" t="s">
        <v>22</v>
      </c>
      <c r="I1792" s="8">
        <v>0.3</v>
      </c>
      <c r="J1792" s="9">
        <v>2750</v>
      </c>
      <c r="K1792" s="10">
        <f t="shared" si="587"/>
        <v>825</v>
      </c>
      <c r="L1792" s="10">
        <f t="shared" si="588"/>
        <v>288.75</v>
      </c>
      <c r="M1792" s="11">
        <v>0.35</v>
      </c>
      <c r="O1792" s="15"/>
      <c r="P1792" s="13"/>
      <c r="Q1792" s="1"/>
      <c r="R1792" s="12"/>
    </row>
    <row r="1793" spans="1:18" x14ac:dyDescent="0.3">
      <c r="B1793" s="6" t="s">
        <v>16</v>
      </c>
      <c r="C1793" s="6">
        <v>1185732</v>
      </c>
      <c r="D1793" s="7">
        <v>44480</v>
      </c>
      <c r="E1793" s="6" t="s">
        <v>2</v>
      </c>
      <c r="F1793" s="6" t="s">
        <v>73</v>
      </c>
      <c r="G1793" s="6" t="s">
        <v>74</v>
      </c>
      <c r="H1793" s="6" t="s">
        <v>23</v>
      </c>
      <c r="I1793" s="8">
        <v>0.34999999999999992</v>
      </c>
      <c r="J1793" s="9">
        <v>4000</v>
      </c>
      <c r="K1793" s="10">
        <f t="shared" si="587"/>
        <v>1399.9999999999998</v>
      </c>
      <c r="L1793" s="10">
        <f t="shared" si="588"/>
        <v>699.99999999999989</v>
      </c>
      <c r="M1793" s="11">
        <v>0.5</v>
      </c>
      <c r="O1793" s="15"/>
      <c r="P1793" s="13"/>
      <c r="Q1793" s="1"/>
      <c r="R1793" s="12"/>
    </row>
    <row r="1794" spans="1:18" x14ac:dyDescent="0.3">
      <c r="B1794" s="6" t="s">
        <v>16</v>
      </c>
      <c r="C1794" s="6">
        <v>1185732</v>
      </c>
      <c r="D1794" s="7">
        <v>44511</v>
      </c>
      <c r="E1794" s="6" t="s">
        <v>2</v>
      </c>
      <c r="F1794" s="6" t="s">
        <v>73</v>
      </c>
      <c r="G1794" s="6" t="s">
        <v>74</v>
      </c>
      <c r="H1794" s="6" t="s">
        <v>18</v>
      </c>
      <c r="I1794" s="8">
        <v>0.30000000000000004</v>
      </c>
      <c r="J1794" s="9">
        <v>5500</v>
      </c>
      <c r="K1794" s="10">
        <f>I1794*J1794</f>
        <v>1650.0000000000002</v>
      </c>
      <c r="L1794" s="10">
        <f>K1794*M1794</f>
        <v>660.00000000000011</v>
      </c>
      <c r="M1794" s="11">
        <v>0.4</v>
      </c>
      <c r="O1794" s="15"/>
      <c r="P1794" s="13"/>
      <c r="Q1794" s="1"/>
      <c r="R1794" s="12"/>
    </row>
    <row r="1795" spans="1:18" x14ac:dyDescent="0.3">
      <c r="B1795" s="6" t="s">
        <v>16</v>
      </c>
      <c r="C1795" s="6">
        <v>1185732</v>
      </c>
      <c r="D1795" s="7">
        <v>44511</v>
      </c>
      <c r="E1795" s="6" t="s">
        <v>2</v>
      </c>
      <c r="F1795" s="6" t="s">
        <v>73</v>
      </c>
      <c r="G1795" s="6" t="s">
        <v>74</v>
      </c>
      <c r="H1795" s="6" t="s">
        <v>19</v>
      </c>
      <c r="I1795" s="8">
        <v>0.20000000000000007</v>
      </c>
      <c r="J1795" s="9">
        <v>4000</v>
      </c>
      <c r="K1795" s="10">
        <f>I1795*J1795</f>
        <v>800.00000000000023</v>
      </c>
      <c r="L1795" s="10">
        <f>K1795*M1795</f>
        <v>280.00000000000006</v>
      </c>
      <c r="M1795" s="11">
        <v>0.35</v>
      </c>
      <c r="O1795" s="15"/>
      <c r="P1795" s="13"/>
      <c r="Q1795" s="1"/>
      <c r="R1795" s="12"/>
    </row>
    <row r="1796" spans="1:18" x14ac:dyDescent="0.3">
      <c r="B1796" s="6" t="s">
        <v>16</v>
      </c>
      <c r="C1796" s="6">
        <v>1185732</v>
      </c>
      <c r="D1796" s="7">
        <v>44511</v>
      </c>
      <c r="E1796" s="6" t="s">
        <v>2</v>
      </c>
      <c r="F1796" s="6" t="s">
        <v>73</v>
      </c>
      <c r="G1796" s="6" t="s">
        <v>74</v>
      </c>
      <c r="H1796" s="6" t="s">
        <v>20</v>
      </c>
      <c r="I1796" s="8">
        <v>0.20000000000000007</v>
      </c>
      <c r="J1796" s="9">
        <v>3450</v>
      </c>
      <c r="K1796" s="10">
        <f t="shared" ref="K1796:K1799" si="589">I1796*J1796</f>
        <v>690.00000000000023</v>
      </c>
      <c r="L1796" s="10">
        <f t="shared" ref="L1796:L1799" si="590">K1796*M1796</f>
        <v>241.50000000000006</v>
      </c>
      <c r="M1796" s="11">
        <v>0.35</v>
      </c>
      <c r="O1796" s="15"/>
      <c r="P1796" s="13"/>
      <c r="Q1796" s="1"/>
      <c r="R1796" s="12"/>
    </row>
    <row r="1797" spans="1:18" x14ac:dyDescent="0.3">
      <c r="B1797" s="6" t="s">
        <v>16</v>
      </c>
      <c r="C1797" s="6">
        <v>1185732</v>
      </c>
      <c r="D1797" s="7">
        <v>44511</v>
      </c>
      <c r="E1797" s="6" t="s">
        <v>2</v>
      </c>
      <c r="F1797" s="6" t="s">
        <v>73</v>
      </c>
      <c r="G1797" s="6" t="s">
        <v>74</v>
      </c>
      <c r="H1797" s="6" t="s">
        <v>21</v>
      </c>
      <c r="I1797" s="8">
        <v>0.20000000000000007</v>
      </c>
      <c r="J1797" s="9">
        <v>3750</v>
      </c>
      <c r="K1797" s="10">
        <f t="shared" si="589"/>
        <v>750.00000000000023</v>
      </c>
      <c r="L1797" s="10">
        <f t="shared" si="590"/>
        <v>300.00000000000011</v>
      </c>
      <c r="M1797" s="11">
        <v>0.4</v>
      </c>
      <c r="O1797" s="15"/>
      <c r="P1797" s="13"/>
      <c r="Q1797" s="1"/>
      <c r="R1797" s="12"/>
    </row>
    <row r="1798" spans="1:18" x14ac:dyDescent="0.3">
      <c r="B1798" s="6" t="s">
        <v>16</v>
      </c>
      <c r="C1798" s="6">
        <v>1185732</v>
      </c>
      <c r="D1798" s="7">
        <v>44511</v>
      </c>
      <c r="E1798" s="6" t="s">
        <v>2</v>
      </c>
      <c r="F1798" s="6" t="s">
        <v>73</v>
      </c>
      <c r="G1798" s="6" t="s">
        <v>74</v>
      </c>
      <c r="H1798" s="6" t="s">
        <v>22</v>
      </c>
      <c r="I1798" s="8">
        <v>0.39999999999999997</v>
      </c>
      <c r="J1798" s="9">
        <v>3500</v>
      </c>
      <c r="K1798" s="10">
        <f t="shared" si="589"/>
        <v>1399.9999999999998</v>
      </c>
      <c r="L1798" s="10">
        <f t="shared" si="590"/>
        <v>489.99999999999989</v>
      </c>
      <c r="M1798" s="11">
        <v>0.35</v>
      </c>
      <c r="O1798" s="15"/>
      <c r="P1798" s="13"/>
      <c r="Q1798" s="1"/>
      <c r="R1798" s="12"/>
    </row>
    <row r="1799" spans="1:18" x14ac:dyDescent="0.3">
      <c r="B1799" s="6" t="s">
        <v>16</v>
      </c>
      <c r="C1799" s="6">
        <v>1185732</v>
      </c>
      <c r="D1799" s="7">
        <v>44511</v>
      </c>
      <c r="E1799" s="6" t="s">
        <v>2</v>
      </c>
      <c r="F1799" s="6" t="s">
        <v>73</v>
      </c>
      <c r="G1799" s="6" t="s">
        <v>74</v>
      </c>
      <c r="H1799" s="6" t="s">
        <v>23</v>
      </c>
      <c r="I1799" s="8">
        <v>0.44999999999999984</v>
      </c>
      <c r="J1799" s="9">
        <v>4500</v>
      </c>
      <c r="K1799" s="10">
        <f t="shared" si="589"/>
        <v>2024.9999999999993</v>
      </c>
      <c r="L1799" s="10">
        <f t="shared" si="590"/>
        <v>1012.4999999999997</v>
      </c>
      <c r="M1799" s="11">
        <v>0.5</v>
      </c>
      <c r="O1799" s="15"/>
      <c r="P1799" s="13"/>
      <c r="Q1799" s="1"/>
      <c r="R1799" s="12"/>
    </row>
    <row r="1800" spans="1:18" x14ac:dyDescent="0.3">
      <c r="B1800" s="6" t="s">
        <v>16</v>
      </c>
      <c r="C1800" s="6">
        <v>1185732</v>
      </c>
      <c r="D1800" s="7">
        <v>44540</v>
      </c>
      <c r="E1800" s="6" t="s">
        <v>2</v>
      </c>
      <c r="F1800" s="6" t="s">
        <v>73</v>
      </c>
      <c r="G1800" s="6" t="s">
        <v>74</v>
      </c>
      <c r="H1800" s="6" t="s">
        <v>18</v>
      </c>
      <c r="I1800" s="8">
        <v>0.39999999999999997</v>
      </c>
      <c r="J1800" s="9">
        <v>7000</v>
      </c>
      <c r="K1800" s="10">
        <f>I1800*J1800</f>
        <v>2799.9999999999995</v>
      </c>
      <c r="L1800" s="10">
        <f>K1800*M1800</f>
        <v>1119.9999999999998</v>
      </c>
      <c r="M1800" s="11">
        <v>0.4</v>
      </c>
      <c r="O1800" s="15"/>
      <c r="P1800" s="13"/>
      <c r="Q1800" s="1"/>
      <c r="R1800" s="12"/>
    </row>
    <row r="1801" spans="1:18" x14ac:dyDescent="0.3">
      <c r="B1801" s="6" t="s">
        <v>16</v>
      </c>
      <c r="C1801" s="6">
        <v>1185732</v>
      </c>
      <c r="D1801" s="7">
        <v>44540</v>
      </c>
      <c r="E1801" s="6" t="s">
        <v>2</v>
      </c>
      <c r="F1801" s="6" t="s">
        <v>73</v>
      </c>
      <c r="G1801" s="6" t="s">
        <v>74</v>
      </c>
      <c r="H1801" s="6" t="s">
        <v>19</v>
      </c>
      <c r="I1801" s="8">
        <v>0.30000000000000004</v>
      </c>
      <c r="J1801" s="9">
        <v>5000</v>
      </c>
      <c r="K1801" s="10">
        <f>I1801*J1801</f>
        <v>1500.0000000000002</v>
      </c>
      <c r="L1801" s="10">
        <f>K1801*M1801</f>
        <v>525</v>
      </c>
      <c r="M1801" s="11">
        <v>0.35</v>
      </c>
      <c r="O1801" s="15"/>
      <c r="P1801" s="13"/>
      <c r="Q1801" s="1"/>
      <c r="R1801" s="12"/>
    </row>
    <row r="1802" spans="1:18" x14ac:dyDescent="0.3">
      <c r="B1802" s="6" t="s">
        <v>16</v>
      </c>
      <c r="C1802" s="6">
        <v>1185732</v>
      </c>
      <c r="D1802" s="7">
        <v>44540</v>
      </c>
      <c r="E1802" s="6" t="s">
        <v>2</v>
      </c>
      <c r="F1802" s="6" t="s">
        <v>73</v>
      </c>
      <c r="G1802" s="6" t="s">
        <v>74</v>
      </c>
      <c r="H1802" s="6" t="s">
        <v>20</v>
      </c>
      <c r="I1802" s="8">
        <v>0.30000000000000004</v>
      </c>
      <c r="J1802" s="9">
        <v>4500</v>
      </c>
      <c r="K1802" s="10">
        <f t="shared" ref="K1802:K1805" si="591">I1802*J1802</f>
        <v>1350.0000000000002</v>
      </c>
      <c r="L1802" s="10">
        <f t="shared" ref="L1802:L1805" si="592">K1802*M1802</f>
        <v>472.50000000000006</v>
      </c>
      <c r="M1802" s="11">
        <v>0.35</v>
      </c>
      <c r="O1802" s="15"/>
      <c r="P1802" s="13"/>
      <c r="Q1802" s="1"/>
      <c r="R1802" s="12"/>
    </row>
    <row r="1803" spans="1:18" x14ac:dyDescent="0.3">
      <c r="B1803" s="6" t="s">
        <v>16</v>
      </c>
      <c r="C1803" s="6">
        <v>1185732</v>
      </c>
      <c r="D1803" s="7">
        <v>44540</v>
      </c>
      <c r="E1803" s="6" t="s">
        <v>2</v>
      </c>
      <c r="F1803" s="6" t="s">
        <v>73</v>
      </c>
      <c r="G1803" s="6" t="s">
        <v>74</v>
      </c>
      <c r="H1803" s="6" t="s">
        <v>21</v>
      </c>
      <c r="I1803" s="8">
        <v>0.30000000000000004</v>
      </c>
      <c r="J1803" s="9">
        <v>4000</v>
      </c>
      <c r="K1803" s="10">
        <f t="shared" si="591"/>
        <v>1200.0000000000002</v>
      </c>
      <c r="L1803" s="10">
        <f t="shared" si="592"/>
        <v>480.00000000000011</v>
      </c>
      <c r="M1803" s="11">
        <v>0.4</v>
      </c>
      <c r="O1803" s="15"/>
      <c r="P1803" s="13"/>
      <c r="Q1803" s="1"/>
      <c r="R1803" s="12"/>
    </row>
    <row r="1804" spans="1:18" x14ac:dyDescent="0.3">
      <c r="B1804" s="6" t="s">
        <v>16</v>
      </c>
      <c r="C1804" s="6">
        <v>1185732</v>
      </c>
      <c r="D1804" s="7">
        <v>44540</v>
      </c>
      <c r="E1804" s="6" t="s">
        <v>2</v>
      </c>
      <c r="F1804" s="6" t="s">
        <v>73</v>
      </c>
      <c r="G1804" s="6" t="s">
        <v>74</v>
      </c>
      <c r="H1804" s="6" t="s">
        <v>22</v>
      </c>
      <c r="I1804" s="8">
        <v>0.39999999999999997</v>
      </c>
      <c r="J1804" s="9">
        <v>4000</v>
      </c>
      <c r="K1804" s="10">
        <f t="shared" si="591"/>
        <v>1599.9999999999998</v>
      </c>
      <c r="L1804" s="10">
        <f t="shared" si="592"/>
        <v>559.99999999999989</v>
      </c>
      <c r="M1804" s="11">
        <v>0.35</v>
      </c>
      <c r="O1804" s="15"/>
      <c r="P1804" s="13"/>
      <c r="Q1804" s="1"/>
      <c r="R1804" s="12"/>
    </row>
    <row r="1805" spans="1:18" x14ac:dyDescent="0.3">
      <c r="B1805" s="6" t="s">
        <v>16</v>
      </c>
      <c r="C1805" s="6">
        <v>1185732</v>
      </c>
      <c r="D1805" s="7">
        <v>44540</v>
      </c>
      <c r="E1805" s="6" t="s">
        <v>2</v>
      </c>
      <c r="F1805" s="6" t="s">
        <v>73</v>
      </c>
      <c r="G1805" s="6" t="s">
        <v>74</v>
      </c>
      <c r="H1805" s="6" t="s">
        <v>23</v>
      </c>
      <c r="I1805" s="8">
        <v>0.44999999999999984</v>
      </c>
      <c r="J1805" s="9">
        <v>5000</v>
      </c>
      <c r="K1805" s="10">
        <f t="shared" si="591"/>
        <v>2249.9999999999991</v>
      </c>
      <c r="L1805" s="10">
        <f t="shared" si="592"/>
        <v>1124.9999999999995</v>
      </c>
      <c r="M1805" s="11">
        <v>0.5</v>
      </c>
      <c r="O1805" s="15"/>
      <c r="P1805" s="13"/>
      <c r="Q1805" s="1"/>
      <c r="R1805" s="12"/>
    </row>
    <row r="1806" spans="1:18" x14ac:dyDescent="0.3">
      <c r="A1806" t="s">
        <v>39</v>
      </c>
      <c r="B1806" s="6" t="s">
        <v>28</v>
      </c>
      <c r="C1806" s="6">
        <v>1128299</v>
      </c>
      <c r="D1806" s="7">
        <v>44220</v>
      </c>
      <c r="E1806" s="6" t="s">
        <v>29</v>
      </c>
      <c r="F1806" s="6" t="s">
        <v>75</v>
      </c>
      <c r="G1806" s="6" t="s">
        <v>76</v>
      </c>
      <c r="H1806" s="6" t="s">
        <v>18</v>
      </c>
      <c r="I1806" s="8">
        <v>0.30000000000000004</v>
      </c>
      <c r="J1806" s="9">
        <v>3500</v>
      </c>
      <c r="K1806" s="10">
        <f>I1806*J1806</f>
        <v>1050.0000000000002</v>
      </c>
      <c r="L1806" s="10">
        <f>K1806*M1806</f>
        <v>367.50000000000006</v>
      </c>
      <c r="M1806" s="11">
        <v>0.35</v>
      </c>
      <c r="O1806" s="15"/>
      <c r="P1806" s="13"/>
      <c r="Q1806" s="1"/>
      <c r="R1806" s="12"/>
    </row>
    <row r="1807" spans="1:18" x14ac:dyDescent="0.3">
      <c r="B1807" s="6" t="s">
        <v>28</v>
      </c>
      <c r="C1807" s="6">
        <v>1128299</v>
      </c>
      <c r="D1807" s="7">
        <v>44220</v>
      </c>
      <c r="E1807" s="6" t="s">
        <v>29</v>
      </c>
      <c r="F1807" s="6" t="s">
        <v>75</v>
      </c>
      <c r="G1807" s="6" t="s">
        <v>76</v>
      </c>
      <c r="H1807" s="6" t="s">
        <v>19</v>
      </c>
      <c r="I1807" s="8">
        <v>0.4</v>
      </c>
      <c r="J1807" s="9">
        <v>3500</v>
      </c>
      <c r="K1807" s="10">
        <f>I1807*J1807</f>
        <v>1400</v>
      </c>
      <c r="L1807" s="10">
        <f>K1807*M1807</f>
        <v>489.99999999999994</v>
      </c>
      <c r="M1807" s="11">
        <v>0.35</v>
      </c>
      <c r="O1807" s="15"/>
      <c r="P1807" s="13"/>
      <c r="Q1807" s="1"/>
      <c r="R1807" s="12"/>
    </row>
    <row r="1808" spans="1:18" x14ac:dyDescent="0.3">
      <c r="B1808" s="6" t="s">
        <v>28</v>
      </c>
      <c r="C1808" s="6">
        <v>1128299</v>
      </c>
      <c r="D1808" s="7">
        <v>44220</v>
      </c>
      <c r="E1808" s="6" t="s">
        <v>29</v>
      </c>
      <c r="F1808" s="6" t="s">
        <v>75</v>
      </c>
      <c r="G1808" s="6" t="s">
        <v>76</v>
      </c>
      <c r="H1808" s="6" t="s">
        <v>20</v>
      </c>
      <c r="I1808" s="8">
        <v>0.4</v>
      </c>
      <c r="J1808" s="9">
        <v>3500</v>
      </c>
      <c r="K1808" s="10">
        <f t="shared" ref="K1808:K1811" si="593">I1808*J1808</f>
        <v>1400</v>
      </c>
      <c r="L1808" s="10">
        <f t="shared" ref="L1808:L1811" si="594">K1808*M1808</f>
        <v>489.99999999999994</v>
      </c>
      <c r="M1808" s="11">
        <v>0.35</v>
      </c>
      <c r="O1808" s="15"/>
      <c r="P1808" s="13"/>
      <c r="Q1808" s="1"/>
      <c r="R1808" s="12"/>
    </row>
    <row r="1809" spans="2:18" x14ac:dyDescent="0.3">
      <c r="B1809" s="6" t="s">
        <v>28</v>
      </c>
      <c r="C1809" s="6">
        <v>1128299</v>
      </c>
      <c r="D1809" s="7">
        <v>44220</v>
      </c>
      <c r="E1809" s="6" t="s">
        <v>29</v>
      </c>
      <c r="F1809" s="6" t="s">
        <v>75</v>
      </c>
      <c r="G1809" s="6" t="s">
        <v>76</v>
      </c>
      <c r="H1809" s="6" t="s">
        <v>21</v>
      </c>
      <c r="I1809" s="8">
        <v>0.4</v>
      </c>
      <c r="J1809" s="9">
        <v>2000</v>
      </c>
      <c r="K1809" s="10">
        <f t="shared" si="593"/>
        <v>800</v>
      </c>
      <c r="L1809" s="10">
        <f t="shared" si="594"/>
        <v>280</v>
      </c>
      <c r="M1809" s="11">
        <v>0.35</v>
      </c>
      <c r="O1809" s="15"/>
      <c r="P1809" s="13"/>
      <c r="Q1809" s="1"/>
      <c r="R1809" s="12"/>
    </row>
    <row r="1810" spans="2:18" x14ac:dyDescent="0.3">
      <c r="B1810" s="6" t="s">
        <v>28</v>
      </c>
      <c r="C1810" s="6">
        <v>1128299</v>
      </c>
      <c r="D1810" s="7">
        <v>44220</v>
      </c>
      <c r="E1810" s="6" t="s">
        <v>29</v>
      </c>
      <c r="F1810" s="6" t="s">
        <v>75</v>
      </c>
      <c r="G1810" s="6" t="s">
        <v>76</v>
      </c>
      <c r="H1810" s="6" t="s">
        <v>22</v>
      </c>
      <c r="I1810" s="8">
        <v>0.45000000000000007</v>
      </c>
      <c r="J1810" s="9">
        <v>1500</v>
      </c>
      <c r="K1810" s="10">
        <f t="shared" si="593"/>
        <v>675.00000000000011</v>
      </c>
      <c r="L1810" s="10">
        <f t="shared" si="594"/>
        <v>270.00000000000006</v>
      </c>
      <c r="M1810" s="11">
        <v>0.4</v>
      </c>
      <c r="O1810" s="15"/>
      <c r="P1810" s="13"/>
      <c r="Q1810" s="1"/>
      <c r="R1810" s="12"/>
    </row>
    <row r="1811" spans="2:18" x14ac:dyDescent="0.3">
      <c r="B1811" s="6" t="s">
        <v>28</v>
      </c>
      <c r="C1811" s="6">
        <v>1128299</v>
      </c>
      <c r="D1811" s="7">
        <v>44220</v>
      </c>
      <c r="E1811" s="6" t="s">
        <v>29</v>
      </c>
      <c r="F1811" s="6" t="s">
        <v>75</v>
      </c>
      <c r="G1811" s="6" t="s">
        <v>76</v>
      </c>
      <c r="H1811" s="6" t="s">
        <v>23</v>
      </c>
      <c r="I1811" s="8">
        <v>0.4</v>
      </c>
      <c r="J1811" s="9">
        <v>4000</v>
      </c>
      <c r="K1811" s="10">
        <f t="shared" si="593"/>
        <v>1600</v>
      </c>
      <c r="L1811" s="10">
        <f t="shared" si="594"/>
        <v>480</v>
      </c>
      <c r="M1811" s="11">
        <v>0.3</v>
      </c>
      <c r="O1811" s="15"/>
      <c r="P1811" s="13"/>
      <c r="Q1811" s="1"/>
      <c r="R1811" s="12"/>
    </row>
    <row r="1812" spans="2:18" x14ac:dyDescent="0.3">
      <c r="B1812" s="6" t="s">
        <v>28</v>
      </c>
      <c r="C1812" s="6">
        <v>1128299</v>
      </c>
      <c r="D1812" s="7">
        <v>44251</v>
      </c>
      <c r="E1812" s="6" t="s">
        <v>29</v>
      </c>
      <c r="F1812" s="6" t="s">
        <v>75</v>
      </c>
      <c r="G1812" s="6" t="s">
        <v>76</v>
      </c>
      <c r="H1812" s="6" t="s">
        <v>18</v>
      </c>
      <c r="I1812" s="8">
        <v>0.30000000000000004</v>
      </c>
      <c r="J1812" s="9">
        <v>4500</v>
      </c>
      <c r="K1812" s="10">
        <f>I1812*J1812</f>
        <v>1350.0000000000002</v>
      </c>
      <c r="L1812" s="10">
        <f>K1812*M1812</f>
        <v>472.50000000000006</v>
      </c>
      <c r="M1812" s="11">
        <v>0.35</v>
      </c>
      <c r="O1812" s="15"/>
      <c r="P1812" s="13"/>
      <c r="Q1812" s="1"/>
      <c r="R1812" s="12"/>
    </row>
    <row r="1813" spans="2:18" x14ac:dyDescent="0.3">
      <c r="B1813" s="6" t="s">
        <v>28</v>
      </c>
      <c r="C1813" s="6">
        <v>1128299</v>
      </c>
      <c r="D1813" s="7">
        <v>44251</v>
      </c>
      <c r="E1813" s="6" t="s">
        <v>29</v>
      </c>
      <c r="F1813" s="6" t="s">
        <v>75</v>
      </c>
      <c r="G1813" s="6" t="s">
        <v>76</v>
      </c>
      <c r="H1813" s="6" t="s">
        <v>19</v>
      </c>
      <c r="I1813" s="8">
        <v>0.4</v>
      </c>
      <c r="J1813" s="9">
        <v>3500</v>
      </c>
      <c r="K1813" s="10">
        <f>I1813*J1813</f>
        <v>1400</v>
      </c>
      <c r="L1813" s="10">
        <f>K1813*M1813</f>
        <v>489.99999999999994</v>
      </c>
      <c r="M1813" s="11">
        <v>0.35</v>
      </c>
      <c r="O1813" s="15"/>
      <c r="P1813" s="13"/>
      <c r="Q1813" s="1"/>
      <c r="R1813" s="12"/>
    </row>
    <row r="1814" spans="2:18" x14ac:dyDescent="0.3">
      <c r="B1814" s="6" t="s">
        <v>28</v>
      </c>
      <c r="C1814" s="6">
        <v>1128299</v>
      </c>
      <c r="D1814" s="7">
        <v>44251</v>
      </c>
      <c r="E1814" s="6" t="s">
        <v>29</v>
      </c>
      <c r="F1814" s="6" t="s">
        <v>75</v>
      </c>
      <c r="G1814" s="6" t="s">
        <v>76</v>
      </c>
      <c r="H1814" s="6" t="s">
        <v>20</v>
      </c>
      <c r="I1814" s="8">
        <v>0.4</v>
      </c>
      <c r="J1814" s="9">
        <v>3500</v>
      </c>
      <c r="K1814" s="10">
        <f t="shared" ref="K1814:K1817" si="595">I1814*J1814</f>
        <v>1400</v>
      </c>
      <c r="L1814" s="10">
        <f t="shared" ref="L1814:L1817" si="596">K1814*M1814</f>
        <v>489.99999999999994</v>
      </c>
      <c r="M1814" s="11">
        <v>0.35</v>
      </c>
      <c r="O1814" s="15"/>
      <c r="P1814" s="13"/>
      <c r="Q1814" s="1"/>
      <c r="R1814" s="12"/>
    </row>
    <row r="1815" spans="2:18" x14ac:dyDescent="0.3">
      <c r="B1815" s="6" t="s">
        <v>28</v>
      </c>
      <c r="C1815" s="6">
        <v>1128299</v>
      </c>
      <c r="D1815" s="7">
        <v>44251</v>
      </c>
      <c r="E1815" s="6" t="s">
        <v>29</v>
      </c>
      <c r="F1815" s="6" t="s">
        <v>75</v>
      </c>
      <c r="G1815" s="6" t="s">
        <v>76</v>
      </c>
      <c r="H1815" s="6" t="s">
        <v>21</v>
      </c>
      <c r="I1815" s="8">
        <v>0.4</v>
      </c>
      <c r="J1815" s="9">
        <v>2000</v>
      </c>
      <c r="K1815" s="10">
        <f t="shared" si="595"/>
        <v>800</v>
      </c>
      <c r="L1815" s="10">
        <f t="shared" si="596"/>
        <v>280</v>
      </c>
      <c r="M1815" s="11">
        <v>0.35</v>
      </c>
      <c r="O1815" s="15"/>
      <c r="P1815" s="13"/>
      <c r="Q1815" s="1"/>
      <c r="R1815" s="12"/>
    </row>
    <row r="1816" spans="2:18" x14ac:dyDescent="0.3">
      <c r="B1816" s="6" t="s">
        <v>28</v>
      </c>
      <c r="C1816" s="6">
        <v>1128299</v>
      </c>
      <c r="D1816" s="7">
        <v>44251</v>
      </c>
      <c r="E1816" s="6" t="s">
        <v>29</v>
      </c>
      <c r="F1816" s="6" t="s">
        <v>75</v>
      </c>
      <c r="G1816" s="6" t="s">
        <v>76</v>
      </c>
      <c r="H1816" s="6" t="s">
        <v>22</v>
      </c>
      <c r="I1816" s="8">
        <v>0.45000000000000007</v>
      </c>
      <c r="J1816" s="9">
        <v>1250</v>
      </c>
      <c r="K1816" s="10">
        <f t="shared" si="595"/>
        <v>562.50000000000011</v>
      </c>
      <c r="L1816" s="10">
        <f t="shared" si="596"/>
        <v>225.00000000000006</v>
      </c>
      <c r="M1816" s="11">
        <v>0.4</v>
      </c>
      <c r="O1816" s="15"/>
      <c r="P1816" s="13"/>
      <c r="Q1816" s="1"/>
      <c r="R1816" s="12"/>
    </row>
    <row r="1817" spans="2:18" x14ac:dyDescent="0.3">
      <c r="B1817" s="6" t="s">
        <v>28</v>
      </c>
      <c r="C1817" s="6">
        <v>1128299</v>
      </c>
      <c r="D1817" s="7">
        <v>44251</v>
      </c>
      <c r="E1817" s="6" t="s">
        <v>29</v>
      </c>
      <c r="F1817" s="6" t="s">
        <v>75</v>
      </c>
      <c r="G1817" s="6" t="s">
        <v>76</v>
      </c>
      <c r="H1817" s="6" t="s">
        <v>23</v>
      </c>
      <c r="I1817" s="8">
        <v>0.4</v>
      </c>
      <c r="J1817" s="9">
        <v>3250</v>
      </c>
      <c r="K1817" s="10">
        <f t="shared" si="595"/>
        <v>1300</v>
      </c>
      <c r="L1817" s="10">
        <f t="shared" si="596"/>
        <v>390</v>
      </c>
      <c r="M1817" s="11">
        <v>0.3</v>
      </c>
      <c r="O1817" s="15"/>
      <c r="P1817" s="13"/>
      <c r="Q1817" s="1"/>
      <c r="R1817" s="12"/>
    </row>
    <row r="1818" spans="2:18" x14ac:dyDescent="0.3">
      <c r="B1818" s="6" t="s">
        <v>28</v>
      </c>
      <c r="C1818" s="6">
        <v>1128299</v>
      </c>
      <c r="D1818" s="7">
        <v>44278</v>
      </c>
      <c r="E1818" s="6" t="s">
        <v>29</v>
      </c>
      <c r="F1818" s="6" t="s">
        <v>75</v>
      </c>
      <c r="G1818" s="6" t="s">
        <v>76</v>
      </c>
      <c r="H1818" s="6" t="s">
        <v>18</v>
      </c>
      <c r="I1818" s="8">
        <v>0.4</v>
      </c>
      <c r="J1818" s="9">
        <v>4750</v>
      </c>
      <c r="K1818" s="10">
        <f>I1818*J1818</f>
        <v>1900</v>
      </c>
      <c r="L1818" s="10">
        <f>K1818*M1818</f>
        <v>665</v>
      </c>
      <c r="M1818" s="11">
        <v>0.35</v>
      </c>
      <c r="O1818" s="15"/>
      <c r="P1818" s="13"/>
      <c r="Q1818" s="1"/>
      <c r="R1818" s="12"/>
    </row>
    <row r="1819" spans="2:18" x14ac:dyDescent="0.3">
      <c r="B1819" s="6" t="s">
        <v>28</v>
      </c>
      <c r="C1819" s="6">
        <v>1128299</v>
      </c>
      <c r="D1819" s="7">
        <v>44278</v>
      </c>
      <c r="E1819" s="6" t="s">
        <v>29</v>
      </c>
      <c r="F1819" s="6" t="s">
        <v>75</v>
      </c>
      <c r="G1819" s="6" t="s">
        <v>76</v>
      </c>
      <c r="H1819" s="6" t="s">
        <v>19</v>
      </c>
      <c r="I1819" s="8">
        <v>0.5</v>
      </c>
      <c r="J1819" s="9">
        <v>3250</v>
      </c>
      <c r="K1819" s="10">
        <f>I1819*J1819</f>
        <v>1625</v>
      </c>
      <c r="L1819" s="10">
        <f>K1819*M1819</f>
        <v>568.75</v>
      </c>
      <c r="M1819" s="11">
        <v>0.35</v>
      </c>
      <c r="O1819" s="15"/>
      <c r="P1819" s="13"/>
      <c r="Q1819" s="1"/>
      <c r="R1819" s="12"/>
    </row>
    <row r="1820" spans="2:18" x14ac:dyDescent="0.3">
      <c r="B1820" s="6" t="s">
        <v>28</v>
      </c>
      <c r="C1820" s="6">
        <v>1128299</v>
      </c>
      <c r="D1820" s="7">
        <v>44278</v>
      </c>
      <c r="E1820" s="6" t="s">
        <v>29</v>
      </c>
      <c r="F1820" s="6" t="s">
        <v>75</v>
      </c>
      <c r="G1820" s="6" t="s">
        <v>76</v>
      </c>
      <c r="H1820" s="6" t="s">
        <v>20</v>
      </c>
      <c r="I1820" s="8">
        <v>0.54999999999999993</v>
      </c>
      <c r="J1820" s="9">
        <v>3500</v>
      </c>
      <c r="K1820" s="10">
        <f t="shared" ref="K1820:K1823" si="597">I1820*J1820</f>
        <v>1924.9999999999998</v>
      </c>
      <c r="L1820" s="10">
        <f t="shared" ref="L1820:L1823" si="598">K1820*M1820</f>
        <v>673.74999999999989</v>
      </c>
      <c r="M1820" s="11">
        <v>0.35</v>
      </c>
      <c r="O1820" s="15"/>
      <c r="P1820" s="13"/>
      <c r="Q1820" s="1"/>
      <c r="R1820" s="12"/>
    </row>
    <row r="1821" spans="2:18" x14ac:dyDescent="0.3">
      <c r="B1821" s="6" t="s">
        <v>28</v>
      </c>
      <c r="C1821" s="6">
        <v>1128299</v>
      </c>
      <c r="D1821" s="7">
        <v>44278</v>
      </c>
      <c r="E1821" s="6" t="s">
        <v>29</v>
      </c>
      <c r="F1821" s="6" t="s">
        <v>75</v>
      </c>
      <c r="G1821" s="6" t="s">
        <v>76</v>
      </c>
      <c r="H1821" s="6" t="s">
        <v>21</v>
      </c>
      <c r="I1821" s="8">
        <v>0.5</v>
      </c>
      <c r="J1821" s="9">
        <v>2500</v>
      </c>
      <c r="K1821" s="10">
        <f t="shared" si="597"/>
        <v>1250</v>
      </c>
      <c r="L1821" s="10">
        <f t="shared" si="598"/>
        <v>437.5</v>
      </c>
      <c r="M1821" s="11">
        <v>0.35</v>
      </c>
      <c r="O1821" s="15"/>
      <c r="P1821" s="13"/>
      <c r="Q1821" s="1"/>
      <c r="R1821" s="12"/>
    </row>
    <row r="1822" spans="2:18" x14ac:dyDescent="0.3">
      <c r="B1822" s="6" t="s">
        <v>28</v>
      </c>
      <c r="C1822" s="6">
        <v>1128299</v>
      </c>
      <c r="D1822" s="7">
        <v>44278</v>
      </c>
      <c r="E1822" s="6" t="s">
        <v>29</v>
      </c>
      <c r="F1822" s="6" t="s">
        <v>75</v>
      </c>
      <c r="G1822" s="6" t="s">
        <v>76</v>
      </c>
      <c r="H1822" s="6" t="s">
        <v>22</v>
      </c>
      <c r="I1822" s="8">
        <v>0.55000000000000004</v>
      </c>
      <c r="J1822" s="9">
        <v>1000</v>
      </c>
      <c r="K1822" s="10">
        <f t="shared" si="597"/>
        <v>550</v>
      </c>
      <c r="L1822" s="10">
        <f t="shared" si="598"/>
        <v>220</v>
      </c>
      <c r="M1822" s="11">
        <v>0.4</v>
      </c>
      <c r="O1822" s="15"/>
      <c r="P1822" s="13"/>
      <c r="Q1822" s="1"/>
      <c r="R1822" s="12"/>
    </row>
    <row r="1823" spans="2:18" x14ac:dyDescent="0.3">
      <c r="B1823" s="6" t="s">
        <v>28</v>
      </c>
      <c r="C1823" s="6">
        <v>1128299</v>
      </c>
      <c r="D1823" s="7">
        <v>44278</v>
      </c>
      <c r="E1823" s="6" t="s">
        <v>29</v>
      </c>
      <c r="F1823" s="6" t="s">
        <v>75</v>
      </c>
      <c r="G1823" s="6" t="s">
        <v>76</v>
      </c>
      <c r="H1823" s="6" t="s">
        <v>23</v>
      </c>
      <c r="I1823" s="8">
        <v>0.5</v>
      </c>
      <c r="J1823" s="9">
        <v>3000</v>
      </c>
      <c r="K1823" s="10">
        <f t="shared" si="597"/>
        <v>1500</v>
      </c>
      <c r="L1823" s="10">
        <f t="shared" si="598"/>
        <v>450</v>
      </c>
      <c r="M1823" s="11">
        <v>0.3</v>
      </c>
      <c r="O1823" s="15"/>
      <c r="P1823" s="13"/>
      <c r="Q1823" s="1"/>
      <c r="R1823" s="12"/>
    </row>
    <row r="1824" spans="2:18" x14ac:dyDescent="0.3">
      <c r="B1824" s="6" t="s">
        <v>28</v>
      </c>
      <c r="C1824" s="6">
        <v>1128299</v>
      </c>
      <c r="D1824" s="7">
        <v>44310</v>
      </c>
      <c r="E1824" s="6" t="s">
        <v>29</v>
      </c>
      <c r="F1824" s="6" t="s">
        <v>75</v>
      </c>
      <c r="G1824" s="6" t="s">
        <v>76</v>
      </c>
      <c r="H1824" s="6" t="s">
        <v>18</v>
      </c>
      <c r="I1824" s="8">
        <v>0.55000000000000004</v>
      </c>
      <c r="J1824" s="9">
        <v>4750</v>
      </c>
      <c r="K1824" s="10">
        <f>I1824*J1824</f>
        <v>2612.5</v>
      </c>
      <c r="L1824" s="10">
        <f>K1824*M1824</f>
        <v>914.37499999999989</v>
      </c>
      <c r="M1824" s="11">
        <v>0.35</v>
      </c>
      <c r="O1824" s="15"/>
      <c r="P1824" s="13"/>
      <c r="Q1824" s="1"/>
      <c r="R1824" s="12"/>
    </row>
    <row r="1825" spans="2:18" x14ac:dyDescent="0.3">
      <c r="B1825" s="6" t="s">
        <v>28</v>
      </c>
      <c r="C1825" s="6">
        <v>1128299</v>
      </c>
      <c r="D1825" s="7">
        <v>44310</v>
      </c>
      <c r="E1825" s="6" t="s">
        <v>29</v>
      </c>
      <c r="F1825" s="6" t="s">
        <v>75</v>
      </c>
      <c r="G1825" s="6" t="s">
        <v>76</v>
      </c>
      <c r="H1825" s="6" t="s">
        <v>19</v>
      </c>
      <c r="I1825" s="8">
        <v>0.60000000000000009</v>
      </c>
      <c r="J1825" s="9">
        <v>2750</v>
      </c>
      <c r="K1825" s="10">
        <f>I1825*J1825</f>
        <v>1650.0000000000002</v>
      </c>
      <c r="L1825" s="10">
        <f>K1825*M1825</f>
        <v>577.5</v>
      </c>
      <c r="M1825" s="11">
        <v>0.35</v>
      </c>
      <c r="O1825" s="15"/>
      <c r="P1825" s="13"/>
      <c r="Q1825" s="1"/>
      <c r="R1825" s="12"/>
    </row>
    <row r="1826" spans="2:18" x14ac:dyDescent="0.3">
      <c r="B1826" s="6" t="s">
        <v>28</v>
      </c>
      <c r="C1826" s="6">
        <v>1128299</v>
      </c>
      <c r="D1826" s="7">
        <v>44310</v>
      </c>
      <c r="E1826" s="6" t="s">
        <v>29</v>
      </c>
      <c r="F1826" s="6" t="s">
        <v>75</v>
      </c>
      <c r="G1826" s="6" t="s">
        <v>76</v>
      </c>
      <c r="H1826" s="6" t="s">
        <v>20</v>
      </c>
      <c r="I1826" s="8">
        <v>0.60000000000000009</v>
      </c>
      <c r="J1826" s="9">
        <v>3250</v>
      </c>
      <c r="K1826" s="10">
        <f t="shared" ref="K1826:K1829" si="599">I1826*J1826</f>
        <v>1950.0000000000002</v>
      </c>
      <c r="L1826" s="10">
        <f t="shared" ref="L1826:L1829" si="600">K1826*M1826</f>
        <v>682.5</v>
      </c>
      <c r="M1826" s="11">
        <v>0.35</v>
      </c>
      <c r="O1826" s="15"/>
      <c r="P1826" s="13"/>
      <c r="Q1826" s="1"/>
      <c r="R1826" s="12"/>
    </row>
    <row r="1827" spans="2:18" x14ac:dyDescent="0.3">
      <c r="B1827" s="6" t="s">
        <v>28</v>
      </c>
      <c r="C1827" s="6">
        <v>1128299</v>
      </c>
      <c r="D1827" s="7">
        <v>44310</v>
      </c>
      <c r="E1827" s="6" t="s">
        <v>29</v>
      </c>
      <c r="F1827" s="6" t="s">
        <v>75</v>
      </c>
      <c r="G1827" s="6" t="s">
        <v>76</v>
      </c>
      <c r="H1827" s="6" t="s">
        <v>21</v>
      </c>
      <c r="I1827" s="8">
        <v>0.45000000000000007</v>
      </c>
      <c r="J1827" s="9">
        <v>2250</v>
      </c>
      <c r="K1827" s="10">
        <f t="shared" si="599"/>
        <v>1012.5000000000001</v>
      </c>
      <c r="L1827" s="10">
        <f t="shared" si="600"/>
        <v>354.375</v>
      </c>
      <c r="M1827" s="11">
        <v>0.35</v>
      </c>
      <c r="O1827" s="15"/>
      <c r="P1827" s="13"/>
      <c r="Q1827" s="1"/>
      <c r="R1827" s="12"/>
    </row>
    <row r="1828" spans="2:18" x14ac:dyDescent="0.3">
      <c r="B1828" s="6" t="s">
        <v>28</v>
      </c>
      <c r="C1828" s="6">
        <v>1128299</v>
      </c>
      <c r="D1828" s="7">
        <v>44310</v>
      </c>
      <c r="E1828" s="6" t="s">
        <v>29</v>
      </c>
      <c r="F1828" s="6" t="s">
        <v>75</v>
      </c>
      <c r="G1828" s="6" t="s">
        <v>76</v>
      </c>
      <c r="H1828" s="6" t="s">
        <v>22</v>
      </c>
      <c r="I1828" s="8">
        <v>0.50000000000000011</v>
      </c>
      <c r="J1828" s="9">
        <v>1250</v>
      </c>
      <c r="K1828" s="10">
        <f t="shared" si="599"/>
        <v>625.00000000000011</v>
      </c>
      <c r="L1828" s="10">
        <f t="shared" si="600"/>
        <v>250.00000000000006</v>
      </c>
      <c r="M1828" s="11">
        <v>0.4</v>
      </c>
      <c r="O1828" s="15"/>
      <c r="P1828" s="13"/>
      <c r="Q1828" s="1"/>
      <c r="R1828" s="12"/>
    </row>
    <row r="1829" spans="2:18" x14ac:dyDescent="0.3">
      <c r="B1829" s="6" t="s">
        <v>28</v>
      </c>
      <c r="C1829" s="6">
        <v>1128299</v>
      </c>
      <c r="D1829" s="7">
        <v>44310</v>
      </c>
      <c r="E1829" s="6" t="s">
        <v>29</v>
      </c>
      <c r="F1829" s="6" t="s">
        <v>75</v>
      </c>
      <c r="G1829" s="6" t="s">
        <v>76</v>
      </c>
      <c r="H1829" s="6" t="s">
        <v>23</v>
      </c>
      <c r="I1829" s="8">
        <v>0.65000000000000013</v>
      </c>
      <c r="J1829" s="9">
        <v>3000</v>
      </c>
      <c r="K1829" s="10">
        <f t="shared" si="599"/>
        <v>1950.0000000000005</v>
      </c>
      <c r="L1829" s="10">
        <f t="shared" si="600"/>
        <v>585.00000000000011</v>
      </c>
      <c r="M1829" s="11">
        <v>0.3</v>
      </c>
      <c r="O1829" s="15"/>
      <c r="P1829" s="13"/>
      <c r="Q1829" s="1"/>
      <c r="R1829" s="12"/>
    </row>
    <row r="1830" spans="2:18" x14ac:dyDescent="0.3">
      <c r="B1830" s="6" t="s">
        <v>28</v>
      </c>
      <c r="C1830" s="6">
        <v>1128299</v>
      </c>
      <c r="D1830" s="7">
        <v>44341</v>
      </c>
      <c r="E1830" s="6" t="s">
        <v>29</v>
      </c>
      <c r="F1830" s="6" t="s">
        <v>75</v>
      </c>
      <c r="G1830" s="6" t="s">
        <v>76</v>
      </c>
      <c r="H1830" s="6" t="s">
        <v>18</v>
      </c>
      <c r="I1830" s="8">
        <v>0.5</v>
      </c>
      <c r="J1830" s="9">
        <v>5000</v>
      </c>
      <c r="K1830" s="10">
        <f>I1830*J1830</f>
        <v>2500</v>
      </c>
      <c r="L1830" s="10">
        <f>K1830*M1830</f>
        <v>875</v>
      </c>
      <c r="M1830" s="11">
        <v>0.35</v>
      </c>
      <c r="O1830" s="15"/>
      <c r="P1830" s="13"/>
      <c r="Q1830" s="1"/>
      <c r="R1830" s="12"/>
    </row>
    <row r="1831" spans="2:18" x14ac:dyDescent="0.3">
      <c r="B1831" s="6" t="s">
        <v>28</v>
      </c>
      <c r="C1831" s="6">
        <v>1128299</v>
      </c>
      <c r="D1831" s="7">
        <v>44341</v>
      </c>
      <c r="E1831" s="6" t="s">
        <v>29</v>
      </c>
      <c r="F1831" s="6" t="s">
        <v>75</v>
      </c>
      <c r="G1831" s="6" t="s">
        <v>76</v>
      </c>
      <c r="H1831" s="6" t="s">
        <v>19</v>
      </c>
      <c r="I1831" s="8">
        <v>0.55000000000000004</v>
      </c>
      <c r="J1831" s="9">
        <v>3500</v>
      </c>
      <c r="K1831" s="10">
        <f>I1831*J1831</f>
        <v>1925.0000000000002</v>
      </c>
      <c r="L1831" s="10">
        <f>K1831*M1831</f>
        <v>673.75</v>
      </c>
      <c r="M1831" s="11">
        <v>0.35</v>
      </c>
      <c r="O1831" s="15"/>
      <c r="P1831" s="13"/>
      <c r="Q1831" s="1"/>
      <c r="R1831" s="12"/>
    </row>
    <row r="1832" spans="2:18" x14ac:dyDescent="0.3">
      <c r="B1832" s="6" t="s">
        <v>28</v>
      </c>
      <c r="C1832" s="6">
        <v>1128299</v>
      </c>
      <c r="D1832" s="7">
        <v>44341</v>
      </c>
      <c r="E1832" s="6" t="s">
        <v>29</v>
      </c>
      <c r="F1832" s="6" t="s">
        <v>75</v>
      </c>
      <c r="G1832" s="6" t="s">
        <v>76</v>
      </c>
      <c r="H1832" s="6" t="s">
        <v>20</v>
      </c>
      <c r="I1832" s="8">
        <v>0.55000000000000004</v>
      </c>
      <c r="J1832" s="9">
        <v>3500</v>
      </c>
      <c r="K1832" s="10">
        <f t="shared" ref="K1832:K1835" si="601">I1832*J1832</f>
        <v>1925.0000000000002</v>
      </c>
      <c r="L1832" s="10">
        <f t="shared" ref="L1832:L1835" si="602">K1832*M1832</f>
        <v>673.75</v>
      </c>
      <c r="M1832" s="11">
        <v>0.35</v>
      </c>
      <c r="O1832" s="15"/>
      <c r="P1832" s="13"/>
      <c r="Q1832" s="1"/>
      <c r="R1832" s="12"/>
    </row>
    <row r="1833" spans="2:18" x14ac:dyDescent="0.3">
      <c r="B1833" s="6" t="s">
        <v>28</v>
      </c>
      <c r="C1833" s="6">
        <v>1128299</v>
      </c>
      <c r="D1833" s="7">
        <v>44341</v>
      </c>
      <c r="E1833" s="6" t="s">
        <v>29</v>
      </c>
      <c r="F1833" s="6" t="s">
        <v>75</v>
      </c>
      <c r="G1833" s="6" t="s">
        <v>76</v>
      </c>
      <c r="H1833" s="6" t="s">
        <v>21</v>
      </c>
      <c r="I1833" s="8">
        <v>0.5</v>
      </c>
      <c r="J1833" s="9">
        <v>2750</v>
      </c>
      <c r="K1833" s="10">
        <f t="shared" si="601"/>
        <v>1375</v>
      </c>
      <c r="L1833" s="10">
        <f t="shared" si="602"/>
        <v>481.24999999999994</v>
      </c>
      <c r="M1833" s="11">
        <v>0.35</v>
      </c>
      <c r="O1833" s="15"/>
      <c r="P1833" s="13"/>
      <c r="Q1833" s="1"/>
      <c r="R1833" s="12"/>
    </row>
    <row r="1834" spans="2:18" x14ac:dyDescent="0.3">
      <c r="B1834" s="6" t="s">
        <v>28</v>
      </c>
      <c r="C1834" s="6">
        <v>1128299</v>
      </c>
      <c r="D1834" s="7">
        <v>44341</v>
      </c>
      <c r="E1834" s="6" t="s">
        <v>29</v>
      </c>
      <c r="F1834" s="6" t="s">
        <v>75</v>
      </c>
      <c r="G1834" s="6" t="s">
        <v>76</v>
      </c>
      <c r="H1834" s="6" t="s">
        <v>22</v>
      </c>
      <c r="I1834" s="8">
        <v>0.44999999999999996</v>
      </c>
      <c r="J1834" s="9">
        <v>1750</v>
      </c>
      <c r="K1834" s="10">
        <f t="shared" si="601"/>
        <v>787.49999999999989</v>
      </c>
      <c r="L1834" s="10">
        <f t="shared" si="602"/>
        <v>315</v>
      </c>
      <c r="M1834" s="11">
        <v>0.4</v>
      </c>
      <c r="O1834" s="15"/>
      <c r="P1834" s="13"/>
      <c r="Q1834" s="1"/>
      <c r="R1834" s="12"/>
    </row>
    <row r="1835" spans="2:18" x14ac:dyDescent="0.3">
      <c r="B1835" s="6" t="s">
        <v>28</v>
      </c>
      <c r="C1835" s="6">
        <v>1128299</v>
      </c>
      <c r="D1835" s="7">
        <v>44341</v>
      </c>
      <c r="E1835" s="6" t="s">
        <v>29</v>
      </c>
      <c r="F1835" s="6" t="s">
        <v>75</v>
      </c>
      <c r="G1835" s="6" t="s">
        <v>76</v>
      </c>
      <c r="H1835" s="6" t="s">
        <v>23</v>
      </c>
      <c r="I1835" s="8">
        <v>0.6</v>
      </c>
      <c r="J1835" s="9">
        <v>5250</v>
      </c>
      <c r="K1835" s="10">
        <f t="shared" si="601"/>
        <v>3150</v>
      </c>
      <c r="L1835" s="10">
        <f t="shared" si="602"/>
        <v>945</v>
      </c>
      <c r="M1835" s="11">
        <v>0.3</v>
      </c>
      <c r="O1835" s="15"/>
      <c r="P1835" s="13"/>
      <c r="Q1835" s="1"/>
      <c r="R1835" s="12"/>
    </row>
    <row r="1836" spans="2:18" x14ac:dyDescent="0.3">
      <c r="B1836" s="6" t="s">
        <v>28</v>
      </c>
      <c r="C1836" s="6">
        <v>1128299</v>
      </c>
      <c r="D1836" s="7">
        <v>44371</v>
      </c>
      <c r="E1836" s="6" t="s">
        <v>29</v>
      </c>
      <c r="F1836" s="6" t="s">
        <v>75</v>
      </c>
      <c r="G1836" s="6" t="s">
        <v>76</v>
      </c>
      <c r="H1836" s="6" t="s">
        <v>18</v>
      </c>
      <c r="I1836" s="8">
        <v>0.54999999999999993</v>
      </c>
      <c r="J1836" s="9">
        <v>7750</v>
      </c>
      <c r="K1836" s="10">
        <f>I1836*J1836</f>
        <v>4262.4999999999991</v>
      </c>
      <c r="L1836" s="10">
        <f>K1836*M1836</f>
        <v>1491.8749999999995</v>
      </c>
      <c r="M1836" s="11">
        <v>0.35</v>
      </c>
      <c r="O1836" s="15"/>
      <c r="P1836" s="13"/>
      <c r="Q1836" s="1"/>
      <c r="R1836" s="12"/>
    </row>
    <row r="1837" spans="2:18" x14ac:dyDescent="0.3">
      <c r="B1837" s="6" t="s">
        <v>28</v>
      </c>
      <c r="C1837" s="6">
        <v>1128299</v>
      </c>
      <c r="D1837" s="7">
        <v>44371</v>
      </c>
      <c r="E1837" s="6" t="s">
        <v>29</v>
      </c>
      <c r="F1837" s="6" t="s">
        <v>75</v>
      </c>
      <c r="G1837" s="6" t="s">
        <v>76</v>
      </c>
      <c r="H1837" s="6" t="s">
        <v>19</v>
      </c>
      <c r="I1837" s="8">
        <v>0.64999999999999991</v>
      </c>
      <c r="J1837" s="9">
        <v>6500</v>
      </c>
      <c r="K1837" s="10">
        <f>I1837*J1837</f>
        <v>4224.9999999999991</v>
      </c>
      <c r="L1837" s="10">
        <f>K1837*M1837</f>
        <v>1478.7499999999995</v>
      </c>
      <c r="M1837" s="11">
        <v>0.35</v>
      </c>
      <c r="O1837" s="15"/>
      <c r="P1837" s="13"/>
      <c r="Q1837" s="1"/>
      <c r="R1837" s="12"/>
    </row>
    <row r="1838" spans="2:18" x14ac:dyDescent="0.3">
      <c r="B1838" s="6" t="s">
        <v>28</v>
      </c>
      <c r="C1838" s="6">
        <v>1128299</v>
      </c>
      <c r="D1838" s="7">
        <v>44371</v>
      </c>
      <c r="E1838" s="6" t="s">
        <v>29</v>
      </c>
      <c r="F1838" s="6" t="s">
        <v>75</v>
      </c>
      <c r="G1838" s="6" t="s">
        <v>76</v>
      </c>
      <c r="H1838" s="6" t="s">
        <v>20</v>
      </c>
      <c r="I1838" s="8">
        <v>0.79999999999999993</v>
      </c>
      <c r="J1838" s="9">
        <v>6500</v>
      </c>
      <c r="K1838" s="10">
        <f t="shared" ref="K1838:K1841" si="603">I1838*J1838</f>
        <v>5200</v>
      </c>
      <c r="L1838" s="10">
        <f t="shared" ref="L1838:L1841" si="604">K1838*M1838</f>
        <v>1819.9999999999998</v>
      </c>
      <c r="M1838" s="11">
        <v>0.35</v>
      </c>
      <c r="O1838" s="15"/>
      <c r="P1838" s="13"/>
      <c r="Q1838" s="1"/>
      <c r="R1838" s="12"/>
    </row>
    <row r="1839" spans="2:18" x14ac:dyDescent="0.3">
      <c r="B1839" s="6" t="s">
        <v>28</v>
      </c>
      <c r="C1839" s="6">
        <v>1128299</v>
      </c>
      <c r="D1839" s="7">
        <v>44371</v>
      </c>
      <c r="E1839" s="6" t="s">
        <v>29</v>
      </c>
      <c r="F1839" s="6" t="s">
        <v>75</v>
      </c>
      <c r="G1839" s="6" t="s">
        <v>76</v>
      </c>
      <c r="H1839" s="6" t="s">
        <v>21</v>
      </c>
      <c r="I1839" s="8">
        <v>0.79999999999999993</v>
      </c>
      <c r="J1839" s="9">
        <v>5250</v>
      </c>
      <c r="K1839" s="10">
        <f t="shared" si="603"/>
        <v>4200</v>
      </c>
      <c r="L1839" s="10">
        <f t="shared" si="604"/>
        <v>1470</v>
      </c>
      <c r="M1839" s="11">
        <v>0.35</v>
      </c>
      <c r="O1839" s="15"/>
      <c r="P1839" s="13"/>
      <c r="Q1839" s="1"/>
      <c r="R1839" s="12"/>
    </row>
    <row r="1840" spans="2:18" x14ac:dyDescent="0.3">
      <c r="B1840" s="6" t="s">
        <v>28</v>
      </c>
      <c r="C1840" s="6">
        <v>1128299</v>
      </c>
      <c r="D1840" s="7">
        <v>44371</v>
      </c>
      <c r="E1840" s="6" t="s">
        <v>29</v>
      </c>
      <c r="F1840" s="6" t="s">
        <v>75</v>
      </c>
      <c r="G1840" s="6" t="s">
        <v>76</v>
      </c>
      <c r="H1840" s="6" t="s">
        <v>22</v>
      </c>
      <c r="I1840" s="8">
        <v>0.9</v>
      </c>
      <c r="J1840" s="9">
        <v>4000</v>
      </c>
      <c r="K1840" s="10">
        <f t="shared" si="603"/>
        <v>3600</v>
      </c>
      <c r="L1840" s="10">
        <f t="shared" si="604"/>
        <v>1440</v>
      </c>
      <c r="M1840" s="11">
        <v>0.4</v>
      </c>
      <c r="O1840" s="15"/>
      <c r="P1840" s="13"/>
      <c r="Q1840" s="1"/>
      <c r="R1840" s="12"/>
    </row>
    <row r="1841" spans="2:18" x14ac:dyDescent="0.3">
      <c r="B1841" s="6" t="s">
        <v>28</v>
      </c>
      <c r="C1841" s="6">
        <v>1128299</v>
      </c>
      <c r="D1841" s="7">
        <v>44371</v>
      </c>
      <c r="E1841" s="6" t="s">
        <v>29</v>
      </c>
      <c r="F1841" s="6" t="s">
        <v>75</v>
      </c>
      <c r="G1841" s="6" t="s">
        <v>76</v>
      </c>
      <c r="H1841" s="6" t="s">
        <v>23</v>
      </c>
      <c r="I1841" s="8">
        <v>1.05</v>
      </c>
      <c r="J1841" s="9">
        <v>7000</v>
      </c>
      <c r="K1841" s="10">
        <f t="shared" si="603"/>
        <v>7350</v>
      </c>
      <c r="L1841" s="10">
        <f t="shared" si="604"/>
        <v>2205</v>
      </c>
      <c r="M1841" s="11">
        <v>0.3</v>
      </c>
      <c r="O1841" s="15"/>
      <c r="P1841" s="13"/>
      <c r="Q1841" s="1"/>
      <c r="R1841" s="12"/>
    </row>
    <row r="1842" spans="2:18" x14ac:dyDescent="0.3">
      <c r="B1842" s="6" t="s">
        <v>28</v>
      </c>
      <c r="C1842" s="6">
        <v>1128299</v>
      </c>
      <c r="D1842" s="7">
        <v>44400</v>
      </c>
      <c r="E1842" s="6" t="s">
        <v>29</v>
      </c>
      <c r="F1842" s="6" t="s">
        <v>75</v>
      </c>
      <c r="G1842" s="6" t="s">
        <v>76</v>
      </c>
      <c r="H1842" s="6" t="s">
        <v>18</v>
      </c>
      <c r="I1842" s="8">
        <v>0.85</v>
      </c>
      <c r="J1842" s="9">
        <v>8500</v>
      </c>
      <c r="K1842" s="10">
        <f>I1842*J1842</f>
        <v>7225</v>
      </c>
      <c r="L1842" s="10">
        <f>K1842*M1842</f>
        <v>2528.75</v>
      </c>
      <c r="M1842" s="11">
        <v>0.35</v>
      </c>
      <c r="O1842" s="15"/>
      <c r="P1842" s="13"/>
      <c r="Q1842" s="1"/>
      <c r="R1842" s="12"/>
    </row>
    <row r="1843" spans="2:18" x14ac:dyDescent="0.3">
      <c r="B1843" s="6" t="s">
        <v>28</v>
      </c>
      <c r="C1843" s="6">
        <v>1128299</v>
      </c>
      <c r="D1843" s="7">
        <v>44400</v>
      </c>
      <c r="E1843" s="6" t="s">
        <v>29</v>
      </c>
      <c r="F1843" s="6" t="s">
        <v>75</v>
      </c>
      <c r="G1843" s="6" t="s">
        <v>76</v>
      </c>
      <c r="H1843" s="6" t="s">
        <v>19</v>
      </c>
      <c r="I1843" s="8">
        <v>0.9</v>
      </c>
      <c r="J1843" s="9">
        <v>7000</v>
      </c>
      <c r="K1843" s="10">
        <f>I1843*J1843</f>
        <v>6300</v>
      </c>
      <c r="L1843" s="10">
        <f>K1843*M1843</f>
        <v>2205</v>
      </c>
      <c r="M1843" s="11">
        <v>0.35</v>
      </c>
      <c r="O1843" s="15"/>
      <c r="P1843" s="13"/>
      <c r="Q1843" s="1"/>
      <c r="R1843" s="12"/>
    </row>
    <row r="1844" spans="2:18" x14ac:dyDescent="0.3">
      <c r="B1844" s="6" t="s">
        <v>28</v>
      </c>
      <c r="C1844" s="6">
        <v>1128299</v>
      </c>
      <c r="D1844" s="7">
        <v>44400</v>
      </c>
      <c r="E1844" s="6" t="s">
        <v>29</v>
      </c>
      <c r="F1844" s="6" t="s">
        <v>75</v>
      </c>
      <c r="G1844" s="6" t="s">
        <v>76</v>
      </c>
      <c r="H1844" s="6" t="s">
        <v>20</v>
      </c>
      <c r="I1844" s="8">
        <v>0.9</v>
      </c>
      <c r="J1844" s="9">
        <v>6500</v>
      </c>
      <c r="K1844" s="10">
        <f t="shared" ref="K1844:K1847" si="605">I1844*J1844</f>
        <v>5850</v>
      </c>
      <c r="L1844" s="10">
        <f t="shared" ref="L1844:L1847" si="606">K1844*M1844</f>
        <v>2047.4999999999998</v>
      </c>
      <c r="M1844" s="11">
        <v>0.35</v>
      </c>
      <c r="O1844" s="15"/>
      <c r="P1844" s="13"/>
      <c r="Q1844" s="1"/>
      <c r="R1844" s="12"/>
    </row>
    <row r="1845" spans="2:18" x14ac:dyDescent="0.3">
      <c r="B1845" s="6" t="s">
        <v>28</v>
      </c>
      <c r="C1845" s="6">
        <v>1128299</v>
      </c>
      <c r="D1845" s="7">
        <v>44400</v>
      </c>
      <c r="E1845" s="6" t="s">
        <v>29</v>
      </c>
      <c r="F1845" s="6" t="s">
        <v>75</v>
      </c>
      <c r="G1845" s="6" t="s">
        <v>76</v>
      </c>
      <c r="H1845" s="6" t="s">
        <v>21</v>
      </c>
      <c r="I1845" s="8">
        <v>0.85</v>
      </c>
      <c r="J1845" s="9">
        <v>5500</v>
      </c>
      <c r="K1845" s="10">
        <f t="shared" si="605"/>
        <v>4675</v>
      </c>
      <c r="L1845" s="10">
        <f t="shared" si="606"/>
        <v>1636.25</v>
      </c>
      <c r="M1845" s="11">
        <v>0.35</v>
      </c>
      <c r="O1845" s="15"/>
      <c r="P1845" s="13"/>
      <c r="Q1845" s="1"/>
      <c r="R1845" s="12"/>
    </row>
    <row r="1846" spans="2:18" x14ac:dyDescent="0.3">
      <c r="B1846" s="6" t="s">
        <v>28</v>
      </c>
      <c r="C1846" s="6">
        <v>1128299</v>
      </c>
      <c r="D1846" s="7">
        <v>44400</v>
      </c>
      <c r="E1846" s="6" t="s">
        <v>29</v>
      </c>
      <c r="F1846" s="6" t="s">
        <v>75</v>
      </c>
      <c r="G1846" s="6" t="s">
        <v>76</v>
      </c>
      <c r="H1846" s="6" t="s">
        <v>22</v>
      </c>
      <c r="I1846" s="8">
        <v>0.9</v>
      </c>
      <c r="J1846" s="9">
        <v>6000</v>
      </c>
      <c r="K1846" s="10">
        <f t="shared" si="605"/>
        <v>5400</v>
      </c>
      <c r="L1846" s="10">
        <f t="shared" si="606"/>
        <v>2160</v>
      </c>
      <c r="M1846" s="11">
        <v>0.4</v>
      </c>
      <c r="O1846" s="15"/>
      <c r="P1846" s="13"/>
      <c r="Q1846" s="1"/>
      <c r="R1846" s="12"/>
    </row>
    <row r="1847" spans="2:18" x14ac:dyDescent="0.3">
      <c r="B1847" s="6" t="s">
        <v>28</v>
      </c>
      <c r="C1847" s="6">
        <v>1128299</v>
      </c>
      <c r="D1847" s="7">
        <v>44400</v>
      </c>
      <c r="E1847" s="6" t="s">
        <v>29</v>
      </c>
      <c r="F1847" s="6" t="s">
        <v>75</v>
      </c>
      <c r="G1847" s="6" t="s">
        <v>76</v>
      </c>
      <c r="H1847" s="6" t="s">
        <v>23</v>
      </c>
      <c r="I1847" s="8">
        <v>1.05</v>
      </c>
      <c r="J1847" s="9">
        <v>6000</v>
      </c>
      <c r="K1847" s="10">
        <f t="shared" si="605"/>
        <v>6300</v>
      </c>
      <c r="L1847" s="10">
        <f t="shared" si="606"/>
        <v>1890</v>
      </c>
      <c r="M1847" s="11">
        <v>0.3</v>
      </c>
      <c r="O1847" s="15"/>
      <c r="P1847" s="13"/>
      <c r="Q1847" s="1"/>
      <c r="R1847" s="12"/>
    </row>
    <row r="1848" spans="2:18" x14ac:dyDescent="0.3">
      <c r="B1848" s="6" t="s">
        <v>28</v>
      </c>
      <c r="C1848" s="6">
        <v>1128299</v>
      </c>
      <c r="D1848" s="7">
        <v>44432</v>
      </c>
      <c r="E1848" s="6" t="s">
        <v>29</v>
      </c>
      <c r="F1848" s="6" t="s">
        <v>75</v>
      </c>
      <c r="G1848" s="6" t="s">
        <v>76</v>
      </c>
      <c r="H1848" s="6" t="s">
        <v>18</v>
      </c>
      <c r="I1848" s="8">
        <v>0.9</v>
      </c>
      <c r="J1848" s="9">
        <v>8000</v>
      </c>
      <c r="K1848" s="10">
        <f>I1848*J1848</f>
        <v>7200</v>
      </c>
      <c r="L1848" s="10">
        <f>K1848*M1848</f>
        <v>2520</v>
      </c>
      <c r="M1848" s="11">
        <v>0.35</v>
      </c>
      <c r="O1848" s="15"/>
      <c r="P1848" s="13"/>
      <c r="Q1848" s="1"/>
      <c r="R1848" s="12"/>
    </row>
    <row r="1849" spans="2:18" x14ac:dyDescent="0.3">
      <c r="B1849" s="6" t="s">
        <v>28</v>
      </c>
      <c r="C1849" s="6">
        <v>1128299</v>
      </c>
      <c r="D1849" s="7">
        <v>44432</v>
      </c>
      <c r="E1849" s="6" t="s">
        <v>29</v>
      </c>
      <c r="F1849" s="6" t="s">
        <v>75</v>
      </c>
      <c r="G1849" s="6" t="s">
        <v>76</v>
      </c>
      <c r="H1849" s="6" t="s">
        <v>19</v>
      </c>
      <c r="I1849" s="8">
        <v>0.8</v>
      </c>
      <c r="J1849" s="9">
        <v>7750</v>
      </c>
      <c r="K1849" s="10">
        <f>I1849*J1849</f>
        <v>6200</v>
      </c>
      <c r="L1849" s="10">
        <f>K1849*M1849</f>
        <v>2170</v>
      </c>
      <c r="M1849" s="11">
        <v>0.35</v>
      </c>
      <c r="O1849" s="15"/>
      <c r="P1849" s="13"/>
      <c r="Q1849" s="1"/>
      <c r="R1849" s="12"/>
    </row>
    <row r="1850" spans="2:18" x14ac:dyDescent="0.3">
      <c r="B1850" s="6" t="s">
        <v>28</v>
      </c>
      <c r="C1850" s="6">
        <v>1128299</v>
      </c>
      <c r="D1850" s="7">
        <v>44432</v>
      </c>
      <c r="E1850" s="6" t="s">
        <v>29</v>
      </c>
      <c r="F1850" s="6" t="s">
        <v>75</v>
      </c>
      <c r="G1850" s="6" t="s">
        <v>76</v>
      </c>
      <c r="H1850" s="6" t="s">
        <v>20</v>
      </c>
      <c r="I1850" s="8">
        <v>0.70000000000000007</v>
      </c>
      <c r="J1850" s="9">
        <v>6500</v>
      </c>
      <c r="K1850" s="10">
        <f t="shared" ref="K1850:K1853" si="607">I1850*J1850</f>
        <v>4550</v>
      </c>
      <c r="L1850" s="10">
        <f t="shared" ref="L1850:L1853" si="608">K1850*M1850</f>
        <v>1592.5</v>
      </c>
      <c r="M1850" s="11">
        <v>0.35</v>
      </c>
      <c r="O1850" s="15"/>
      <c r="P1850" s="13"/>
      <c r="Q1850" s="1"/>
      <c r="R1850" s="12"/>
    </row>
    <row r="1851" spans="2:18" x14ac:dyDescent="0.3">
      <c r="B1851" s="6" t="s">
        <v>28</v>
      </c>
      <c r="C1851" s="6">
        <v>1128299</v>
      </c>
      <c r="D1851" s="7">
        <v>44432</v>
      </c>
      <c r="E1851" s="6" t="s">
        <v>29</v>
      </c>
      <c r="F1851" s="6" t="s">
        <v>75</v>
      </c>
      <c r="G1851" s="6" t="s">
        <v>76</v>
      </c>
      <c r="H1851" s="6" t="s">
        <v>21</v>
      </c>
      <c r="I1851" s="8">
        <v>0.70000000000000007</v>
      </c>
      <c r="J1851" s="9">
        <v>4250</v>
      </c>
      <c r="K1851" s="10">
        <f t="shared" si="607"/>
        <v>2975.0000000000005</v>
      </c>
      <c r="L1851" s="10">
        <f t="shared" si="608"/>
        <v>1041.25</v>
      </c>
      <c r="M1851" s="11">
        <v>0.35</v>
      </c>
      <c r="O1851" s="15"/>
      <c r="P1851" s="13"/>
      <c r="Q1851" s="1"/>
      <c r="R1851" s="12"/>
    </row>
    <row r="1852" spans="2:18" x14ac:dyDescent="0.3">
      <c r="B1852" s="6" t="s">
        <v>28</v>
      </c>
      <c r="C1852" s="6">
        <v>1128299</v>
      </c>
      <c r="D1852" s="7">
        <v>44432</v>
      </c>
      <c r="E1852" s="6" t="s">
        <v>29</v>
      </c>
      <c r="F1852" s="6" t="s">
        <v>75</v>
      </c>
      <c r="G1852" s="6" t="s">
        <v>76</v>
      </c>
      <c r="H1852" s="6" t="s">
        <v>22</v>
      </c>
      <c r="I1852" s="8">
        <v>0.7</v>
      </c>
      <c r="J1852" s="9">
        <v>4250</v>
      </c>
      <c r="K1852" s="10">
        <f t="shared" si="607"/>
        <v>2975</v>
      </c>
      <c r="L1852" s="10">
        <f t="shared" si="608"/>
        <v>1190</v>
      </c>
      <c r="M1852" s="11">
        <v>0.4</v>
      </c>
      <c r="O1852" s="15"/>
      <c r="P1852" s="13"/>
      <c r="Q1852" s="1"/>
      <c r="R1852" s="12"/>
    </row>
    <row r="1853" spans="2:18" x14ac:dyDescent="0.3">
      <c r="B1853" s="6" t="s">
        <v>28</v>
      </c>
      <c r="C1853" s="6">
        <v>1128299</v>
      </c>
      <c r="D1853" s="7">
        <v>44432</v>
      </c>
      <c r="E1853" s="6" t="s">
        <v>29</v>
      </c>
      <c r="F1853" s="6" t="s">
        <v>75</v>
      </c>
      <c r="G1853" s="6" t="s">
        <v>76</v>
      </c>
      <c r="H1853" s="6" t="s">
        <v>23</v>
      </c>
      <c r="I1853" s="8">
        <v>0.75</v>
      </c>
      <c r="J1853" s="9">
        <v>2500</v>
      </c>
      <c r="K1853" s="10">
        <f t="shared" si="607"/>
        <v>1875</v>
      </c>
      <c r="L1853" s="10">
        <f t="shared" si="608"/>
        <v>562.5</v>
      </c>
      <c r="M1853" s="11">
        <v>0.3</v>
      </c>
      <c r="O1853" s="15"/>
      <c r="P1853" s="13"/>
      <c r="Q1853" s="1"/>
      <c r="R1853" s="12"/>
    </row>
    <row r="1854" spans="2:18" x14ac:dyDescent="0.3">
      <c r="B1854" s="6" t="s">
        <v>28</v>
      </c>
      <c r="C1854" s="6">
        <v>1128299</v>
      </c>
      <c r="D1854" s="7">
        <v>44464</v>
      </c>
      <c r="E1854" s="6" t="s">
        <v>29</v>
      </c>
      <c r="F1854" s="6" t="s">
        <v>75</v>
      </c>
      <c r="G1854" s="6" t="s">
        <v>76</v>
      </c>
      <c r="H1854" s="6" t="s">
        <v>18</v>
      </c>
      <c r="I1854" s="8">
        <v>0.50000000000000011</v>
      </c>
      <c r="J1854" s="9">
        <v>4500</v>
      </c>
      <c r="K1854" s="10">
        <f>I1854*J1854</f>
        <v>2250.0000000000005</v>
      </c>
      <c r="L1854" s="10">
        <f>K1854*M1854</f>
        <v>787.50000000000011</v>
      </c>
      <c r="M1854" s="11">
        <v>0.35</v>
      </c>
      <c r="O1854" s="15"/>
      <c r="P1854" s="13"/>
      <c r="Q1854" s="1"/>
      <c r="R1854" s="12"/>
    </row>
    <row r="1855" spans="2:18" x14ac:dyDescent="0.3">
      <c r="B1855" s="6" t="s">
        <v>28</v>
      </c>
      <c r="C1855" s="6">
        <v>1128299</v>
      </c>
      <c r="D1855" s="7">
        <v>44464</v>
      </c>
      <c r="E1855" s="6" t="s">
        <v>29</v>
      </c>
      <c r="F1855" s="6" t="s">
        <v>75</v>
      </c>
      <c r="G1855" s="6" t="s">
        <v>76</v>
      </c>
      <c r="H1855" s="6" t="s">
        <v>19</v>
      </c>
      <c r="I1855" s="8">
        <v>0.55000000000000016</v>
      </c>
      <c r="J1855" s="9">
        <v>4500</v>
      </c>
      <c r="K1855" s="10">
        <f>I1855*J1855</f>
        <v>2475.0000000000009</v>
      </c>
      <c r="L1855" s="10">
        <f>K1855*M1855</f>
        <v>866.25000000000023</v>
      </c>
      <c r="M1855" s="11">
        <v>0.35</v>
      </c>
      <c r="O1855" s="15"/>
      <c r="P1855" s="13"/>
      <c r="Q1855" s="1"/>
      <c r="R1855" s="12"/>
    </row>
    <row r="1856" spans="2:18" x14ac:dyDescent="0.3">
      <c r="B1856" s="6" t="s">
        <v>28</v>
      </c>
      <c r="C1856" s="6">
        <v>1128299</v>
      </c>
      <c r="D1856" s="7">
        <v>44464</v>
      </c>
      <c r="E1856" s="6" t="s">
        <v>29</v>
      </c>
      <c r="F1856" s="6" t="s">
        <v>75</v>
      </c>
      <c r="G1856" s="6" t="s">
        <v>76</v>
      </c>
      <c r="H1856" s="6" t="s">
        <v>20</v>
      </c>
      <c r="I1856" s="8">
        <v>0.50000000000000011</v>
      </c>
      <c r="J1856" s="9">
        <v>2500</v>
      </c>
      <c r="K1856" s="10">
        <f t="shared" ref="K1856:K1859" si="609">I1856*J1856</f>
        <v>1250.0000000000002</v>
      </c>
      <c r="L1856" s="10">
        <f t="shared" ref="L1856:L1859" si="610">K1856*M1856</f>
        <v>437.50000000000006</v>
      </c>
      <c r="M1856" s="11">
        <v>0.35</v>
      </c>
      <c r="O1856" s="15"/>
      <c r="P1856" s="13"/>
      <c r="Q1856" s="1"/>
      <c r="R1856" s="12"/>
    </row>
    <row r="1857" spans="2:18" x14ac:dyDescent="0.3">
      <c r="B1857" s="6" t="s">
        <v>28</v>
      </c>
      <c r="C1857" s="6">
        <v>1128299</v>
      </c>
      <c r="D1857" s="7">
        <v>44464</v>
      </c>
      <c r="E1857" s="6" t="s">
        <v>29</v>
      </c>
      <c r="F1857" s="6" t="s">
        <v>75</v>
      </c>
      <c r="G1857" s="6" t="s">
        <v>76</v>
      </c>
      <c r="H1857" s="6" t="s">
        <v>21</v>
      </c>
      <c r="I1857" s="8">
        <v>0.50000000000000011</v>
      </c>
      <c r="J1857" s="9">
        <v>2000</v>
      </c>
      <c r="K1857" s="10">
        <f t="shared" si="609"/>
        <v>1000.0000000000002</v>
      </c>
      <c r="L1857" s="10">
        <f t="shared" si="610"/>
        <v>350.00000000000006</v>
      </c>
      <c r="M1857" s="11">
        <v>0.35</v>
      </c>
      <c r="O1857" s="15"/>
      <c r="P1857" s="13"/>
      <c r="Q1857" s="1"/>
      <c r="R1857" s="12"/>
    </row>
    <row r="1858" spans="2:18" x14ac:dyDescent="0.3">
      <c r="B1858" s="6" t="s">
        <v>28</v>
      </c>
      <c r="C1858" s="6">
        <v>1128299</v>
      </c>
      <c r="D1858" s="7">
        <v>44464</v>
      </c>
      <c r="E1858" s="6" t="s">
        <v>29</v>
      </c>
      <c r="F1858" s="6" t="s">
        <v>75</v>
      </c>
      <c r="G1858" s="6" t="s">
        <v>76</v>
      </c>
      <c r="H1858" s="6" t="s">
        <v>22</v>
      </c>
      <c r="I1858" s="8">
        <v>0.60000000000000009</v>
      </c>
      <c r="J1858" s="9">
        <v>2250</v>
      </c>
      <c r="K1858" s="10">
        <f t="shared" si="609"/>
        <v>1350.0000000000002</v>
      </c>
      <c r="L1858" s="10">
        <f t="shared" si="610"/>
        <v>540.00000000000011</v>
      </c>
      <c r="M1858" s="11">
        <v>0.4</v>
      </c>
      <c r="O1858" s="15"/>
      <c r="P1858" s="13"/>
      <c r="Q1858" s="1"/>
      <c r="R1858" s="12"/>
    </row>
    <row r="1859" spans="2:18" x14ac:dyDescent="0.3">
      <c r="B1859" s="6" t="s">
        <v>28</v>
      </c>
      <c r="C1859" s="6">
        <v>1128299</v>
      </c>
      <c r="D1859" s="7">
        <v>44464</v>
      </c>
      <c r="E1859" s="6" t="s">
        <v>29</v>
      </c>
      <c r="F1859" s="6" t="s">
        <v>75</v>
      </c>
      <c r="G1859" s="6" t="s">
        <v>76</v>
      </c>
      <c r="H1859" s="6" t="s">
        <v>23</v>
      </c>
      <c r="I1859" s="8">
        <v>0.44999999999999996</v>
      </c>
      <c r="J1859" s="9">
        <v>2500</v>
      </c>
      <c r="K1859" s="10">
        <f t="shared" si="609"/>
        <v>1125</v>
      </c>
      <c r="L1859" s="10">
        <f t="shared" si="610"/>
        <v>337.5</v>
      </c>
      <c r="M1859" s="11">
        <v>0.3</v>
      </c>
      <c r="O1859" s="15"/>
      <c r="P1859" s="13"/>
      <c r="Q1859" s="1"/>
      <c r="R1859" s="12"/>
    </row>
    <row r="1860" spans="2:18" x14ac:dyDescent="0.3">
      <c r="B1860" s="6" t="s">
        <v>28</v>
      </c>
      <c r="C1860" s="6">
        <v>1128299</v>
      </c>
      <c r="D1860" s="7">
        <v>44493</v>
      </c>
      <c r="E1860" s="6" t="s">
        <v>29</v>
      </c>
      <c r="F1860" s="6" t="s">
        <v>75</v>
      </c>
      <c r="G1860" s="6" t="s">
        <v>76</v>
      </c>
      <c r="H1860" s="6" t="s">
        <v>18</v>
      </c>
      <c r="I1860" s="8">
        <v>0.4</v>
      </c>
      <c r="J1860" s="9">
        <v>3500</v>
      </c>
      <c r="K1860" s="10">
        <f>I1860*J1860</f>
        <v>1400</v>
      </c>
      <c r="L1860" s="10">
        <f>K1860*M1860</f>
        <v>489.99999999999994</v>
      </c>
      <c r="M1860" s="11">
        <v>0.35</v>
      </c>
      <c r="O1860" s="15"/>
      <c r="P1860" s="13"/>
      <c r="Q1860" s="1"/>
      <c r="R1860" s="12"/>
    </row>
    <row r="1861" spans="2:18" x14ac:dyDescent="0.3">
      <c r="B1861" s="6" t="s">
        <v>28</v>
      </c>
      <c r="C1861" s="6">
        <v>1128299</v>
      </c>
      <c r="D1861" s="7">
        <v>44493</v>
      </c>
      <c r="E1861" s="6" t="s">
        <v>29</v>
      </c>
      <c r="F1861" s="6" t="s">
        <v>75</v>
      </c>
      <c r="G1861" s="6" t="s">
        <v>76</v>
      </c>
      <c r="H1861" s="6" t="s">
        <v>19</v>
      </c>
      <c r="I1861" s="8">
        <v>0.55000000000000016</v>
      </c>
      <c r="J1861" s="9">
        <v>5250</v>
      </c>
      <c r="K1861" s="10">
        <f>I1861*J1861</f>
        <v>2887.5000000000009</v>
      </c>
      <c r="L1861" s="10">
        <f>K1861*M1861</f>
        <v>1010.6250000000002</v>
      </c>
      <c r="M1861" s="11">
        <v>0.35</v>
      </c>
      <c r="O1861" s="15"/>
      <c r="P1861" s="13"/>
      <c r="Q1861" s="1"/>
      <c r="R1861" s="12"/>
    </row>
    <row r="1862" spans="2:18" x14ac:dyDescent="0.3">
      <c r="B1862" s="6" t="s">
        <v>28</v>
      </c>
      <c r="C1862" s="6">
        <v>1128299</v>
      </c>
      <c r="D1862" s="7">
        <v>44493</v>
      </c>
      <c r="E1862" s="6" t="s">
        <v>29</v>
      </c>
      <c r="F1862" s="6" t="s">
        <v>75</v>
      </c>
      <c r="G1862" s="6" t="s">
        <v>76</v>
      </c>
      <c r="H1862" s="6" t="s">
        <v>20</v>
      </c>
      <c r="I1862" s="8">
        <v>0.50000000000000011</v>
      </c>
      <c r="J1862" s="9">
        <v>3500</v>
      </c>
      <c r="K1862" s="10">
        <f t="shared" ref="K1862:K1865" si="611">I1862*J1862</f>
        <v>1750.0000000000005</v>
      </c>
      <c r="L1862" s="10">
        <f t="shared" ref="L1862:L1865" si="612">K1862*M1862</f>
        <v>612.50000000000011</v>
      </c>
      <c r="M1862" s="11">
        <v>0.35</v>
      </c>
      <c r="O1862" s="15"/>
      <c r="P1862" s="13"/>
      <c r="Q1862" s="1"/>
      <c r="R1862" s="12"/>
    </row>
    <row r="1863" spans="2:18" x14ac:dyDescent="0.3">
      <c r="B1863" s="6" t="s">
        <v>28</v>
      </c>
      <c r="C1863" s="6">
        <v>1128299</v>
      </c>
      <c r="D1863" s="7">
        <v>44493</v>
      </c>
      <c r="E1863" s="6" t="s">
        <v>29</v>
      </c>
      <c r="F1863" s="6" t="s">
        <v>75</v>
      </c>
      <c r="G1863" s="6" t="s">
        <v>76</v>
      </c>
      <c r="H1863" s="6" t="s">
        <v>21</v>
      </c>
      <c r="I1863" s="8">
        <v>0.45000000000000007</v>
      </c>
      <c r="J1863" s="9">
        <v>3250</v>
      </c>
      <c r="K1863" s="10">
        <f t="shared" si="611"/>
        <v>1462.5000000000002</v>
      </c>
      <c r="L1863" s="10">
        <f t="shared" si="612"/>
        <v>511.87500000000006</v>
      </c>
      <c r="M1863" s="11">
        <v>0.35</v>
      </c>
      <c r="O1863" s="15"/>
      <c r="P1863" s="13"/>
      <c r="Q1863" s="1"/>
      <c r="R1863" s="12"/>
    </row>
    <row r="1864" spans="2:18" x14ac:dyDescent="0.3">
      <c r="B1864" s="6" t="s">
        <v>28</v>
      </c>
      <c r="C1864" s="6">
        <v>1128299</v>
      </c>
      <c r="D1864" s="7">
        <v>44493</v>
      </c>
      <c r="E1864" s="6" t="s">
        <v>29</v>
      </c>
      <c r="F1864" s="6" t="s">
        <v>75</v>
      </c>
      <c r="G1864" s="6" t="s">
        <v>76</v>
      </c>
      <c r="H1864" s="6" t="s">
        <v>22</v>
      </c>
      <c r="I1864" s="8">
        <v>0.55000000000000004</v>
      </c>
      <c r="J1864" s="9">
        <v>3000</v>
      </c>
      <c r="K1864" s="10">
        <f t="shared" si="611"/>
        <v>1650.0000000000002</v>
      </c>
      <c r="L1864" s="10">
        <f t="shared" si="612"/>
        <v>660.00000000000011</v>
      </c>
      <c r="M1864" s="11">
        <v>0.4</v>
      </c>
      <c r="O1864" s="15"/>
      <c r="P1864" s="13"/>
      <c r="Q1864" s="1"/>
      <c r="R1864" s="12"/>
    </row>
    <row r="1865" spans="2:18" x14ac:dyDescent="0.3">
      <c r="B1865" s="6" t="s">
        <v>28</v>
      </c>
      <c r="C1865" s="6">
        <v>1128299</v>
      </c>
      <c r="D1865" s="7">
        <v>44493</v>
      </c>
      <c r="E1865" s="6" t="s">
        <v>29</v>
      </c>
      <c r="F1865" s="6" t="s">
        <v>75</v>
      </c>
      <c r="G1865" s="6" t="s">
        <v>76</v>
      </c>
      <c r="H1865" s="6" t="s">
        <v>23</v>
      </c>
      <c r="I1865" s="8">
        <v>0.60000000000000009</v>
      </c>
      <c r="J1865" s="9">
        <v>3500</v>
      </c>
      <c r="K1865" s="10">
        <f t="shared" si="611"/>
        <v>2100.0000000000005</v>
      </c>
      <c r="L1865" s="10">
        <f t="shared" si="612"/>
        <v>630.00000000000011</v>
      </c>
      <c r="M1865" s="11">
        <v>0.3</v>
      </c>
      <c r="O1865" s="15"/>
      <c r="P1865" s="13"/>
      <c r="Q1865" s="1"/>
      <c r="R1865" s="12"/>
    </row>
    <row r="1866" spans="2:18" x14ac:dyDescent="0.3">
      <c r="B1866" s="6" t="s">
        <v>28</v>
      </c>
      <c r="C1866" s="6">
        <v>1128299</v>
      </c>
      <c r="D1866" s="7">
        <v>44524</v>
      </c>
      <c r="E1866" s="6" t="s">
        <v>29</v>
      </c>
      <c r="F1866" s="6" t="s">
        <v>75</v>
      </c>
      <c r="G1866" s="6" t="s">
        <v>76</v>
      </c>
      <c r="H1866" s="6" t="s">
        <v>18</v>
      </c>
      <c r="I1866" s="8">
        <v>0.45000000000000007</v>
      </c>
      <c r="J1866" s="9">
        <v>5750</v>
      </c>
      <c r="K1866" s="10">
        <f>I1866*J1866</f>
        <v>2587.5000000000005</v>
      </c>
      <c r="L1866" s="10">
        <f>K1866*M1866</f>
        <v>905.62500000000011</v>
      </c>
      <c r="M1866" s="11">
        <v>0.35</v>
      </c>
      <c r="O1866" s="15"/>
      <c r="P1866" s="13"/>
      <c r="Q1866" s="1"/>
      <c r="R1866" s="12"/>
    </row>
    <row r="1867" spans="2:18" x14ac:dyDescent="0.3">
      <c r="B1867" s="6" t="s">
        <v>28</v>
      </c>
      <c r="C1867" s="6">
        <v>1128299</v>
      </c>
      <c r="D1867" s="7">
        <v>44524</v>
      </c>
      <c r="E1867" s="6" t="s">
        <v>29</v>
      </c>
      <c r="F1867" s="6" t="s">
        <v>75</v>
      </c>
      <c r="G1867" s="6" t="s">
        <v>76</v>
      </c>
      <c r="H1867" s="6" t="s">
        <v>19</v>
      </c>
      <c r="I1867" s="8">
        <v>0.50000000000000011</v>
      </c>
      <c r="J1867" s="9">
        <v>6500</v>
      </c>
      <c r="K1867" s="10">
        <f>I1867*J1867</f>
        <v>3250.0000000000009</v>
      </c>
      <c r="L1867" s="10">
        <f>K1867*M1867</f>
        <v>1137.5000000000002</v>
      </c>
      <c r="M1867" s="11">
        <v>0.35</v>
      </c>
      <c r="O1867" s="15"/>
      <c r="P1867" s="13"/>
      <c r="Q1867" s="1"/>
      <c r="R1867" s="12"/>
    </row>
    <row r="1868" spans="2:18" x14ac:dyDescent="0.3">
      <c r="B1868" s="6" t="s">
        <v>28</v>
      </c>
      <c r="C1868" s="6">
        <v>1128299</v>
      </c>
      <c r="D1868" s="7">
        <v>44524</v>
      </c>
      <c r="E1868" s="6" t="s">
        <v>29</v>
      </c>
      <c r="F1868" s="6" t="s">
        <v>75</v>
      </c>
      <c r="G1868" s="6" t="s">
        <v>76</v>
      </c>
      <c r="H1868" s="6" t="s">
        <v>20</v>
      </c>
      <c r="I1868" s="8">
        <v>0.45000000000000007</v>
      </c>
      <c r="J1868" s="9">
        <v>4750</v>
      </c>
      <c r="K1868" s="10">
        <f t="shared" ref="K1868:K1871" si="613">I1868*J1868</f>
        <v>2137.5000000000005</v>
      </c>
      <c r="L1868" s="10">
        <f t="shared" ref="L1868:L1871" si="614">K1868*M1868</f>
        <v>748.12500000000011</v>
      </c>
      <c r="M1868" s="11">
        <v>0.35</v>
      </c>
      <c r="O1868" s="15"/>
      <c r="P1868" s="13"/>
      <c r="Q1868" s="1"/>
      <c r="R1868" s="12"/>
    </row>
    <row r="1869" spans="2:18" x14ac:dyDescent="0.3">
      <c r="B1869" s="6" t="s">
        <v>28</v>
      </c>
      <c r="C1869" s="6">
        <v>1128299</v>
      </c>
      <c r="D1869" s="7">
        <v>44524</v>
      </c>
      <c r="E1869" s="6" t="s">
        <v>29</v>
      </c>
      <c r="F1869" s="6" t="s">
        <v>75</v>
      </c>
      <c r="G1869" s="6" t="s">
        <v>76</v>
      </c>
      <c r="H1869" s="6" t="s">
        <v>21</v>
      </c>
      <c r="I1869" s="8">
        <v>0.55000000000000016</v>
      </c>
      <c r="J1869" s="9">
        <v>4500</v>
      </c>
      <c r="K1869" s="10">
        <f t="shared" si="613"/>
        <v>2475.0000000000009</v>
      </c>
      <c r="L1869" s="10">
        <f t="shared" si="614"/>
        <v>866.25000000000023</v>
      </c>
      <c r="M1869" s="11">
        <v>0.35</v>
      </c>
      <c r="O1869" s="15"/>
      <c r="P1869" s="13"/>
      <c r="Q1869" s="1"/>
      <c r="R1869" s="12"/>
    </row>
    <row r="1870" spans="2:18" x14ac:dyDescent="0.3">
      <c r="B1870" s="6" t="s">
        <v>28</v>
      </c>
      <c r="C1870" s="6">
        <v>1128299</v>
      </c>
      <c r="D1870" s="7">
        <v>44524</v>
      </c>
      <c r="E1870" s="6" t="s">
        <v>29</v>
      </c>
      <c r="F1870" s="6" t="s">
        <v>75</v>
      </c>
      <c r="G1870" s="6" t="s">
        <v>76</v>
      </c>
      <c r="H1870" s="6" t="s">
        <v>22</v>
      </c>
      <c r="I1870" s="8">
        <v>0.75000000000000011</v>
      </c>
      <c r="J1870" s="9">
        <v>4250</v>
      </c>
      <c r="K1870" s="10">
        <f t="shared" si="613"/>
        <v>3187.5000000000005</v>
      </c>
      <c r="L1870" s="10">
        <f t="shared" si="614"/>
        <v>1275.0000000000002</v>
      </c>
      <c r="M1870" s="11">
        <v>0.4</v>
      </c>
      <c r="O1870" s="15"/>
      <c r="P1870" s="13"/>
      <c r="Q1870" s="1"/>
      <c r="R1870" s="12"/>
    </row>
    <row r="1871" spans="2:18" x14ac:dyDescent="0.3">
      <c r="B1871" s="6" t="s">
        <v>28</v>
      </c>
      <c r="C1871" s="6">
        <v>1128299</v>
      </c>
      <c r="D1871" s="7">
        <v>44524</v>
      </c>
      <c r="E1871" s="6" t="s">
        <v>29</v>
      </c>
      <c r="F1871" s="6" t="s">
        <v>75</v>
      </c>
      <c r="G1871" s="6" t="s">
        <v>76</v>
      </c>
      <c r="H1871" s="6" t="s">
        <v>23</v>
      </c>
      <c r="I1871" s="8">
        <v>0.80000000000000016</v>
      </c>
      <c r="J1871" s="9">
        <v>5500</v>
      </c>
      <c r="K1871" s="10">
        <f t="shared" si="613"/>
        <v>4400.0000000000009</v>
      </c>
      <c r="L1871" s="10">
        <f t="shared" si="614"/>
        <v>1320.0000000000002</v>
      </c>
      <c r="M1871" s="11">
        <v>0.3</v>
      </c>
      <c r="O1871" s="15"/>
      <c r="P1871" s="13"/>
      <c r="Q1871" s="1"/>
      <c r="R1871" s="12"/>
    </row>
    <row r="1872" spans="2:18" x14ac:dyDescent="0.3">
      <c r="B1872" s="6" t="s">
        <v>28</v>
      </c>
      <c r="C1872" s="6">
        <v>1128299</v>
      </c>
      <c r="D1872" s="7">
        <v>44553</v>
      </c>
      <c r="E1872" s="6" t="s">
        <v>29</v>
      </c>
      <c r="F1872" s="6" t="s">
        <v>75</v>
      </c>
      <c r="G1872" s="6" t="s">
        <v>76</v>
      </c>
      <c r="H1872" s="6" t="s">
        <v>18</v>
      </c>
      <c r="I1872" s="8">
        <v>0.65000000000000013</v>
      </c>
      <c r="J1872" s="9">
        <v>7500</v>
      </c>
      <c r="K1872" s="10">
        <f>I1872*J1872</f>
        <v>4875.0000000000009</v>
      </c>
      <c r="L1872" s="10">
        <f>K1872*M1872</f>
        <v>1706.2500000000002</v>
      </c>
      <c r="M1872" s="11">
        <v>0.35</v>
      </c>
      <c r="O1872" s="15"/>
      <c r="P1872" s="13"/>
      <c r="Q1872" s="1"/>
      <c r="R1872" s="12"/>
    </row>
    <row r="1873" spans="1:18" x14ac:dyDescent="0.3">
      <c r="B1873" s="6" t="s">
        <v>28</v>
      </c>
      <c r="C1873" s="6">
        <v>1128299</v>
      </c>
      <c r="D1873" s="7">
        <v>44553</v>
      </c>
      <c r="E1873" s="6" t="s">
        <v>29</v>
      </c>
      <c r="F1873" s="6" t="s">
        <v>75</v>
      </c>
      <c r="G1873" s="6" t="s">
        <v>76</v>
      </c>
      <c r="H1873" s="6" t="s">
        <v>19</v>
      </c>
      <c r="I1873" s="8">
        <v>0.75000000000000022</v>
      </c>
      <c r="J1873" s="9">
        <v>7500</v>
      </c>
      <c r="K1873" s="10">
        <f>I1873*J1873</f>
        <v>5625.0000000000018</v>
      </c>
      <c r="L1873" s="10">
        <f>K1873*M1873</f>
        <v>1968.7500000000005</v>
      </c>
      <c r="M1873" s="11">
        <v>0.35</v>
      </c>
      <c r="O1873" s="15"/>
      <c r="P1873" s="13"/>
      <c r="Q1873" s="1"/>
      <c r="R1873" s="12"/>
    </row>
    <row r="1874" spans="1:18" x14ac:dyDescent="0.3">
      <c r="B1874" s="6" t="s">
        <v>28</v>
      </c>
      <c r="C1874" s="6">
        <v>1128299</v>
      </c>
      <c r="D1874" s="7">
        <v>44553</v>
      </c>
      <c r="E1874" s="6" t="s">
        <v>29</v>
      </c>
      <c r="F1874" s="6" t="s">
        <v>75</v>
      </c>
      <c r="G1874" s="6" t="s">
        <v>76</v>
      </c>
      <c r="H1874" s="6" t="s">
        <v>20</v>
      </c>
      <c r="I1874" s="8">
        <v>0.70000000000000018</v>
      </c>
      <c r="J1874" s="9">
        <v>5500</v>
      </c>
      <c r="K1874" s="10">
        <f t="shared" ref="K1874:K1877" si="615">I1874*J1874</f>
        <v>3850.0000000000009</v>
      </c>
      <c r="L1874" s="10">
        <f t="shared" ref="L1874:L1877" si="616">K1874*M1874</f>
        <v>1347.5000000000002</v>
      </c>
      <c r="M1874" s="11">
        <v>0.35</v>
      </c>
      <c r="O1874" s="15"/>
      <c r="P1874" s="13"/>
      <c r="Q1874" s="1"/>
      <c r="R1874" s="12"/>
    </row>
    <row r="1875" spans="1:18" x14ac:dyDescent="0.3">
      <c r="B1875" s="6" t="s">
        <v>28</v>
      </c>
      <c r="C1875" s="6">
        <v>1128299</v>
      </c>
      <c r="D1875" s="7">
        <v>44553</v>
      </c>
      <c r="E1875" s="6" t="s">
        <v>29</v>
      </c>
      <c r="F1875" s="6" t="s">
        <v>75</v>
      </c>
      <c r="G1875" s="6" t="s">
        <v>76</v>
      </c>
      <c r="H1875" s="6" t="s">
        <v>21</v>
      </c>
      <c r="I1875" s="8">
        <v>0.70000000000000018</v>
      </c>
      <c r="J1875" s="9">
        <v>5500</v>
      </c>
      <c r="K1875" s="10">
        <f t="shared" si="615"/>
        <v>3850.0000000000009</v>
      </c>
      <c r="L1875" s="10">
        <f t="shared" si="616"/>
        <v>1347.5000000000002</v>
      </c>
      <c r="M1875" s="11">
        <v>0.35</v>
      </c>
      <c r="O1875" s="15"/>
      <c r="P1875" s="13"/>
      <c r="Q1875" s="1"/>
      <c r="R1875" s="12"/>
    </row>
    <row r="1876" spans="1:18" x14ac:dyDescent="0.3">
      <c r="B1876" s="6" t="s">
        <v>28</v>
      </c>
      <c r="C1876" s="6">
        <v>1128299</v>
      </c>
      <c r="D1876" s="7">
        <v>44553</v>
      </c>
      <c r="E1876" s="6" t="s">
        <v>29</v>
      </c>
      <c r="F1876" s="6" t="s">
        <v>75</v>
      </c>
      <c r="G1876" s="6" t="s">
        <v>76</v>
      </c>
      <c r="H1876" s="6" t="s">
        <v>22</v>
      </c>
      <c r="I1876" s="8">
        <v>0.80000000000000016</v>
      </c>
      <c r="J1876" s="9">
        <v>4750</v>
      </c>
      <c r="K1876" s="10">
        <f t="shared" si="615"/>
        <v>3800.0000000000009</v>
      </c>
      <c r="L1876" s="10">
        <f t="shared" si="616"/>
        <v>1520.0000000000005</v>
      </c>
      <c r="M1876" s="11">
        <v>0.4</v>
      </c>
      <c r="O1876" s="15"/>
      <c r="P1876" s="13"/>
      <c r="Q1876" s="1"/>
      <c r="R1876" s="12"/>
    </row>
    <row r="1877" spans="1:18" x14ac:dyDescent="0.3">
      <c r="B1877" s="6" t="s">
        <v>28</v>
      </c>
      <c r="C1877" s="6">
        <v>1128299</v>
      </c>
      <c r="D1877" s="7">
        <v>44553</v>
      </c>
      <c r="E1877" s="6" t="s">
        <v>29</v>
      </c>
      <c r="F1877" s="6" t="s">
        <v>75</v>
      </c>
      <c r="G1877" s="6" t="s">
        <v>76</v>
      </c>
      <c r="H1877" s="6" t="s">
        <v>23</v>
      </c>
      <c r="I1877" s="8">
        <v>0.8500000000000002</v>
      </c>
      <c r="J1877" s="9">
        <v>5750</v>
      </c>
      <c r="K1877" s="10">
        <f t="shared" si="615"/>
        <v>4887.5000000000009</v>
      </c>
      <c r="L1877" s="10">
        <f t="shared" si="616"/>
        <v>1466.2500000000002</v>
      </c>
      <c r="M1877" s="11">
        <v>0.3</v>
      </c>
      <c r="O1877" s="15"/>
      <c r="P1877" s="13"/>
      <c r="Q1877" s="1"/>
      <c r="R1877" s="12"/>
    </row>
    <row r="1878" spans="1:18" x14ac:dyDescent="0.3">
      <c r="A1878" t="s">
        <v>39</v>
      </c>
      <c r="B1878" s="6" t="s">
        <v>28</v>
      </c>
      <c r="C1878" s="6">
        <v>1128299</v>
      </c>
      <c r="D1878" s="7">
        <v>44213</v>
      </c>
      <c r="E1878" s="6" t="s">
        <v>29</v>
      </c>
      <c r="F1878" s="6" t="s">
        <v>77</v>
      </c>
      <c r="G1878" s="6" t="s">
        <v>60</v>
      </c>
      <c r="H1878" s="6" t="s">
        <v>18</v>
      </c>
      <c r="I1878" s="8">
        <v>0.35000000000000003</v>
      </c>
      <c r="J1878" s="9">
        <v>4000</v>
      </c>
      <c r="K1878" s="10">
        <f>I1878*J1878</f>
        <v>1400.0000000000002</v>
      </c>
      <c r="L1878" s="10">
        <f>K1878*M1878</f>
        <v>560</v>
      </c>
      <c r="M1878" s="11">
        <v>0.39999999999999997</v>
      </c>
      <c r="O1878" s="15"/>
      <c r="P1878" s="13"/>
      <c r="Q1878" s="1"/>
      <c r="R1878" s="12"/>
    </row>
    <row r="1879" spans="1:18" x14ac:dyDescent="0.3">
      <c r="B1879" s="6" t="s">
        <v>28</v>
      </c>
      <c r="C1879" s="6">
        <v>1128299</v>
      </c>
      <c r="D1879" s="7">
        <v>44213</v>
      </c>
      <c r="E1879" s="6" t="s">
        <v>29</v>
      </c>
      <c r="F1879" s="6" t="s">
        <v>77</v>
      </c>
      <c r="G1879" s="6" t="s">
        <v>60</v>
      </c>
      <c r="H1879" s="6" t="s">
        <v>19</v>
      </c>
      <c r="I1879" s="8">
        <v>0.45</v>
      </c>
      <c r="J1879" s="9">
        <v>4000</v>
      </c>
      <c r="K1879" s="10">
        <f>I1879*J1879</f>
        <v>1800</v>
      </c>
      <c r="L1879" s="10">
        <f>K1879*M1879</f>
        <v>719.99999999999989</v>
      </c>
      <c r="M1879" s="11">
        <v>0.39999999999999997</v>
      </c>
      <c r="O1879" s="15"/>
      <c r="P1879" s="13"/>
      <c r="Q1879" s="1"/>
      <c r="R1879" s="12"/>
    </row>
    <row r="1880" spans="1:18" x14ac:dyDescent="0.3">
      <c r="B1880" s="6" t="s">
        <v>28</v>
      </c>
      <c r="C1880" s="6">
        <v>1128299</v>
      </c>
      <c r="D1880" s="7">
        <v>44213</v>
      </c>
      <c r="E1880" s="6" t="s">
        <v>29</v>
      </c>
      <c r="F1880" s="6" t="s">
        <v>77</v>
      </c>
      <c r="G1880" s="6" t="s">
        <v>60</v>
      </c>
      <c r="H1880" s="6" t="s">
        <v>20</v>
      </c>
      <c r="I1880" s="8">
        <v>0.45</v>
      </c>
      <c r="J1880" s="9">
        <v>4000</v>
      </c>
      <c r="K1880" s="10">
        <f t="shared" ref="K1880:K1883" si="617">I1880*J1880</f>
        <v>1800</v>
      </c>
      <c r="L1880" s="10">
        <f t="shared" ref="L1880:L1883" si="618">K1880*M1880</f>
        <v>719.99999999999989</v>
      </c>
      <c r="M1880" s="11">
        <v>0.39999999999999997</v>
      </c>
      <c r="O1880" s="15"/>
      <c r="P1880" s="13"/>
      <c r="Q1880" s="1"/>
      <c r="R1880" s="12"/>
    </row>
    <row r="1881" spans="1:18" x14ac:dyDescent="0.3">
      <c r="B1881" s="6" t="s">
        <v>28</v>
      </c>
      <c r="C1881" s="6">
        <v>1128299</v>
      </c>
      <c r="D1881" s="7">
        <v>44213</v>
      </c>
      <c r="E1881" s="6" t="s">
        <v>29</v>
      </c>
      <c r="F1881" s="6" t="s">
        <v>77</v>
      </c>
      <c r="G1881" s="6" t="s">
        <v>60</v>
      </c>
      <c r="H1881" s="6" t="s">
        <v>21</v>
      </c>
      <c r="I1881" s="8">
        <v>0.45</v>
      </c>
      <c r="J1881" s="9">
        <v>2500</v>
      </c>
      <c r="K1881" s="10">
        <f t="shared" si="617"/>
        <v>1125</v>
      </c>
      <c r="L1881" s="10">
        <f t="shared" si="618"/>
        <v>449.99999999999994</v>
      </c>
      <c r="M1881" s="11">
        <v>0.39999999999999997</v>
      </c>
      <c r="O1881" s="15"/>
      <c r="P1881" s="13"/>
      <c r="Q1881" s="1"/>
      <c r="R1881" s="12"/>
    </row>
    <row r="1882" spans="1:18" x14ac:dyDescent="0.3">
      <c r="B1882" s="6" t="s">
        <v>28</v>
      </c>
      <c r="C1882" s="6">
        <v>1128299</v>
      </c>
      <c r="D1882" s="7">
        <v>44213</v>
      </c>
      <c r="E1882" s="6" t="s">
        <v>29</v>
      </c>
      <c r="F1882" s="6" t="s">
        <v>77</v>
      </c>
      <c r="G1882" s="6" t="s">
        <v>60</v>
      </c>
      <c r="H1882" s="6" t="s">
        <v>22</v>
      </c>
      <c r="I1882" s="8">
        <v>0.50000000000000011</v>
      </c>
      <c r="J1882" s="9">
        <v>2000</v>
      </c>
      <c r="K1882" s="10">
        <f t="shared" si="617"/>
        <v>1000.0000000000002</v>
      </c>
      <c r="L1882" s="10">
        <f t="shared" si="618"/>
        <v>450.00000000000011</v>
      </c>
      <c r="M1882" s="11">
        <v>0.45</v>
      </c>
      <c r="O1882" s="15"/>
      <c r="P1882" s="13"/>
      <c r="Q1882" s="1"/>
      <c r="R1882" s="12"/>
    </row>
    <row r="1883" spans="1:18" x14ac:dyDescent="0.3">
      <c r="B1883" s="6" t="s">
        <v>28</v>
      </c>
      <c r="C1883" s="6">
        <v>1128299</v>
      </c>
      <c r="D1883" s="7">
        <v>44213</v>
      </c>
      <c r="E1883" s="6" t="s">
        <v>29</v>
      </c>
      <c r="F1883" s="6" t="s">
        <v>77</v>
      </c>
      <c r="G1883" s="6" t="s">
        <v>60</v>
      </c>
      <c r="H1883" s="6" t="s">
        <v>23</v>
      </c>
      <c r="I1883" s="8">
        <v>0.45</v>
      </c>
      <c r="J1883" s="9">
        <v>4500</v>
      </c>
      <c r="K1883" s="10">
        <f t="shared" si="617"/>
        <v>2025</v>
      </c>
      <c r="L1883" s="10">
        <f t="shared" si="618"/>
        <v>708.75</v>
      </c>
      <c r="M1883" s="11">
        <v>0.35</v>
      </c>
      <c r="O1883" s="15"/>
      <c r="P1883" s="13"/>
      <c r="Q1883" s="1"/>
      <c r="R1883" s="12"/>
    </row>
    <row r="1884" spans="1:18" x14ac:dyDescent="0.3">
      <c r="B1884" s="6" t="s">
        <v>28</v>
      </c>
      <c r="C1884" s="6">
        <v>1128299</v>
      </c>
      <c r="D1884" s="7">
        <v>44244</v>
      </c>
      <c r="E1884" s="6" t="s">
        <v>29</v>
      </c>
      <c r="F1884" s="6" t="s">
        <v>77</v>
      </c>
      <c r="G1884" s="6" t="s">
        <v>60</v>
      </c>
      <c r="H1884" s="6" t="s">
        <v>18</v>
      </c>
      <c r="I1884" s="8">
        <v>0.35000000000000003</v>
      </c>
      <c r="J1884" s="9">
        <v>5000</v>
      </c>
      <c r="K1884" s="10">
        <f>I1884*J1884</f>
        <v>1750.0000000000002</v>
      </c>
      <c r="L1884" s="10">
        <f>K1884*M1884</f>
        <v>700</v>
      </c>
      <c r="M1884" s="11">
        <v>0.39999999999999997</v>
      </c>
      <c r="O1884" s="15"/>
      <c r="P1884" s="13"/>
      <c r="Q1884" s="1"/>
      <c r="R1884" s="12"/>
    </row>
    <row r="1885" spans="1:18" x14ac:dyDescent="0.3">
      <c r="B1885" s="6" t="s">
        <v>28</v>
      </c>
      <c r="C1885" s="6">
        <v>1128299</v>
      </c>
      <c r="D1885" s="7">
        <v>44244</v>
      </c>
      <c r="E1885" s="6" t="s">
        <v>29</v>
      </c>
      <c r="F1885" s="6" t="s">
        <v>77</v>
      </c>
      <c r="G1885" s="6" t="s">
        <v>60</v>
      </c>
      <c r="H1885" s="6" t="s">
        <v>19</v>
      </c>
      <c r="I1885" s="8">
        <v>0.45</v>
      </c>
      <c r="J1885" s="9">
        <v>4000</v>
      </c>
      <c r="K1885" s="10">
        <f>I1885*J1885</f>
        <v>1800</v>
      </c>
      <c r="L1885" s="10">
        <f>K1885*M1885</f>
        <v>719.99999999999989</v>
      </c>
      <c r="M1885" s="11">
        <v>0.39999999999999997</v>
      </c>
      <c r="O1885" s="15"/>
      <c r="P1885" s="13"/>
      <c r="Q1885" s="1"/>
      <c r="R1885" s="12"/>
    </row>
    <row r="1886" spans="1:18" x14ac:dyDescent="0.3">
      <c r="B1886" s="6" t="s">
        <v>28</v>
      </c>
      <c r="C1886" s="6">
        <v>1128299</v>
      </c>
      <c r="D1886" s="7">
        <v>44244</v>
      </c>
      <c r="E1886" s="6" t="s">
        <v>29</v>
      </c>
      <c r="F1886" s="6" t="s">
        <v>77</v>
      </c>
      <c r="G1886" s="6" t="s">
        <v>60</v>
      </c>
      <c r="H1886" s="6" t="s">
        <v>20</v>
      </c>
      <c r="I1886" s="8">
        <v>0.45</v>
      </c>
      <c r="J1886" s="9">
        <v>4000</v>
      </c>
      <c r="K1886" s="10">
        <f t="shared" ref="K1886:K1889" si="619">I1886*J1886</f>
        <v>1800</v>
      </c>
      <c r="L1886" s="10">
        <f t="shared" ref="L1886:L1889" si="620">K1886*M1886</f>
        <v>719.99999999999989</v>
      </c>
      <c r="M1886" s="11">
        <v>0.39999999999999997</v>
      </c>
      <c r="O1886" s="15"/>
      <c r="P1886" s="13"/>
      <c r="Q1886" s="1"/>
      <c r="R1886" s="12"/>
    </row>
    <row r="1887" spans="1:18" x14ac:dyDescent="0.3">
      <c r="B1887" s="6" t="s">
        <v>28</v>
      </c>
      <c r="C1887" s="6">
        <v>1128299</v>
      </c>
      <c r="D1887" s="7">
        <v>44244</v>
      </c>
      <c r="E1887" s="6" t="s">
        <v>29</v>
      </c>
      <c r="F1887" s="6" t="s">
        <v>77</v>
      </c>
      <c r="G1887" s="6" t="s">
        <v>60</v>
      </c>
      <c r="H1887" s="6" t="s">
        <v>21</v>
      </c>
      <c r="I1887" s="8">
        <v>0.45</v>
      </c>
      <c r="J1887" s="9">
        <v>2500</v>
      </c>
      <c r="K1887" s="10">
        <f t="shared" si="619"/>
        <v>1125</v>
      </c>
      <c r="L1887" s="10">
        <f t="shared" si="620"/>
        <v>449.99999999999994</v>
      </c>
      <c r="M1887" s="11">
        <v>0.39999999999999997</v>
      </c>
      <c r="O1887" s="15"/>
      <c r="P1887" s="13"/>
      <c r="Q1887" s="1"/>
      <c r="R1887" s="12"/>
    </row>
    <row r="1888" spans="1:18" x14ac:dyDescent="0.3">
      <c r="B1888" s="6" t="s">
        <v>28</v>
      </c>
      <c r="C1888" s="6">
        <v>1128299</v>
      </c>
      <c r="D1888" s="7">
        <v>44244</v>
      </c>
      <c r="E1888" s="6" t="s">
        <v>29</v>
      </c>
      <c r="F1888" s="6" t="s">
        <v>77</v>
      </c>
      <c r="G1888" s="6" t="s">
        <v>60</v>
      </c>
      <c r="H1888" s="6" t="s">
        <v>22</v>
      </c>
      <c r="I1888" s="8">
        <v>0.50000000000000011</v>
      </c>
      <c r="J1888" s="9">
        <v>1750</v>
      </c>
      <c r="K1888" s="10">
        <f t="shared" si="619"/>
        <v>875.00000000000023</v>
      </c>
      <c r="L1888" s="10">
        <f t="shared" si="620"/>
        <v>393.75000000000011</v>
      </c>
      <c r="M1888" s="11">
        <v>0.45</v>
      </c>
      <c r="O1888" s="15"/>
      <c r="P1888" s="13"/>
      <c r="Q1888" s="1"/>
      <c r="R1888" s="12"/>
    </row>
    <row r="1889" spans="2:18" x14ac:dyDescent="0.3">
      <c r="B1889" s="6" t="s">
        <v>28</v>
      </c>
      <c r="C1889" s="6">
        <v>1128299</v>
      </c>
      <c r="D1889" s="7">
        <v>44244</v>
      </c>
      <c r="E1889" s="6" t="s">
        <v>29</v>
      </c>
      <c r="F1889" s="6" t="s">
        <v>77</v>
      </c>
      <c r="G1889" s="6" t="s">
        <v>60</v>
      </c>
      <c r="H1889" s="6" t="s">
        <v>23</v>
      </c>
      <c r="I1889" s="8">
        <v>0.45</v>
      </c>
      <c r="J1889" s="9">
        <v>3750</v>
      </c>
      <c r="K1889" s="10">
        <f t="shared" si="619"/>
        <v>1687.5</v>
      </c>
      <c r="L1889" s="10">
        <f t="shared" si="620"/>
        <v>590.625</v>
      </c>
      <c r="M1889" s="11">
        <v>0.35</v>
      </c>
      <c r="O1889" s="15"/>
      <c r="P1889" s="13"/>
      <c r="Q1889" s="1"/>
      <c r="R1889" s="12"/>
    </row>
    <row r="1890" spans="2:18" x14ac:dyDescent="0.3">
      <c r="B1890" s="6" t="s">
        <v>28</v>
      </c>
      <c r="C1890" s="6">
        <v>1128299</v>
      </c>
      <c r="D1890" s="7">
        <v>44271</v>
      </c>
      <c r="E1890" s="6" t="s">
        <v>29</v>
      </c>
      <c r="F1890" s="6" t="s">
        <v>77</v>
      </c>
      <c r="G1890" s="6" t="s">
        <v>60</v>
      </c>
      <c r="H1890" s="6" t="s">
        <v>18</v>
      </c>
      <c r="I1890" s="8">
        <v>0.45</v>
      </c>
      <c r="J1890" s="9">
        <v>5250</v>
      </c>
      <c r="K1890" s="10">
        <f>I1890*J1890</f>
        <v>2362.5</v>
      </c>
      <c r="L1890" s="10">
        <f>K1890*M1890</f>
        <v>944.99999999999989</v>
      </c>
      <c r="M1890" s="11">
        <v>0.39999999999999997</v>
      </c>
      <c r="O1890" s="15"/>
      <c r="P1890" s="13"/>
      <c r="Q1890" s="1"/>
      <c r="R1890" s="12"/>
    </row>
    <row r="1891" spans="2:18" x14ac:dyDescent="0.3">
      <c r="B1891" s="6" t="s">
        <v>28</v>
      </c>
      <c r="C1891" s="6">
        <v>1128299</v>
      </c>
      <c r="D1891" s="7">
        <v>44271</v>
      </c>
      <c r="E1891" s="6" t="s">
        <v>29</v>
      </c>
      <c r="F1891" s="6" t="s">
        <v>77</v>
      </c>
      <c r="G1891" s="6" t="s">
        <v>60</v>
      </c>
      <c r="H1891" s="6" t="s">
        <v>19</v>
      </c>
      <c r="I1891" s="8">
        <v>0.55000000000000004</v>
      </c>
      <c r="J1891" s="9">
        <v>3750</v>
      </c>
      <c r="K1891" s="10">
        <f>I1891*J1891</f>
        <v>2062.5</v>
      </c>
      <c r="L1891" s="10">
        <f>K1891*M1891</f>
        <v>824.99999999999989</v>
      </c>
      <c r="M1891" s="11">
        <v>0.39999999999999997</v>
      </c>
      <c r="O1891" s="15"/>
      <c r="P1891" s="13"/>
      <c r="Q1891" s="1"/>
      <c r="R1891" s="12"/>
    </row>
    <row r="1892" spans="2:18" x14ac:dyDescent="0.3">
      <c r="B1892" s="6" t="s">
        <v>28</v>
      </c>
      <c r="C1892" s="6">
        <v>1128299</v>
      </c>
      <c r="D1892" s="7">
        <v>44271</v>
      </c>
      <c r="E1892" s="6" t="s">
        <v>29</v>
      </c>
      <c r="F1892" s="6" t="s">
        <v>77</v>
      </c>
      <c r="G1892" s="6" t="s">
        <v>60</v>
      </c>
      <c r="H1892" s="6" t="s">
        <v>20</v>
      </c>
      <c r="I1892" s="8">
        <v>0.6</v>
      </c>
      <c r="J1892" s="9">
        <v>4000</v>
      </c>
      <c r="K1892" s="10">
        <f t="shared" ref="K1892:K1895" si="621">I1892*J1892</f>
        <v>2400</v>
      </c>
      <c r="L1892" s="10">
        <f t="shared" ref="L1892:L1895" si="622">K1892*M1892</f>
        <v>959.99999999999989</v>
      </c>
      <c r="M1892" s="11">
        <v>0.39999999999999997</v>
      </c>
      <c r="O1892" s="15"/>
      <c r="P1892" s="13"/>
      <c r="Q1892" s="1"/>
      <c r="R1892" s="12"/>
    </row>
    <row r="1893" spans="2:18" x14ac:dyDescent="0.3">
      <c r="B1893" s="6" t="s">
        <v>28</v>
      </c>
      <c r="C1893" s="6">
        <v>1128299</v>
      </c>
      <c r="D1893" s="7">
        <v>44271</v>
      </c>
      <c r="E1893" s="6" t="s">
        <v>29</v>
      </c>
      <c r="F1893" s="6" t="s">
        <v>77</v>
      </c>
      <c r="G1893" s="6" t="s">
        <v>60</v>
      </c>
      <c r="H1893" s="6" t="s">
        <v>21</v>
      </c>
      <c r="I1893" s="8">
        <v>0.55000000000000004</v>
      </c>
      <c r="J1893" s="9">
        <v>3000</v>
      </c>
      <c r="K1893" s="10">
        <f t="shared" si="621"/>
        <v>1650.0000000000002</v>
      </c>
      <c r="L1893" s="10">
        <f t="shared" si="622"/>
        <v>660</v>
      </c>
      <c r="M1893" s="11">
        <v>0.39999999999999997</v>
      </c>
      <c r="O1893" s="15"/>
      <c r="P1893" s="13"/>
      <c r="Q1893" s="1"/>
      <c r="R1893" s="12"/>
    </row>
    <row r="1894" spans="2:18" x14ac:dyDescent="0.3">
      <c r="B1894" s="6" t="s">
        <v>28</v>
      </c>
      <c r="C1894" s="6">
        <v>1128299</v>
      </c>
      <c r="D1894" s="7">
        <v>44271</v>
      </c>
      <c r="E1894" s="6" t="s">
        <v>29</v>
      </c>
      <c r="F1894" s="6" t="s">
        <v>77</v>
      </c>
      <c r="G1894" s="6" t="s">
        <v>60</v>
      </c>
      <c r="H1894" s="6" t="s">
        <v>22</v>
      </c>
      <c r="I1894" s="8">
        <v>0.60000000000000009</v>
      </c>
      <c r="J1894" s="9">
        <v>1500</v>
      </c>
      <c r="K1894" s="10">
        <f t="shared" si="621"/>
        <v>900.00000000000011</v>
      </c>
      <c r="L1894" s="10">
        <f t="shared" si="622"/>
        <v>405.00000000000006</v>
      </c>
      <c r="M1894" s="11">
        <v>0.45</v>
      </c>
      <c r="O1894" s="15"/>
      <c r="P1894" s="13"/>
      <c r="Q1894" s="1"/>
      <c r="R1894" s="12"/>
    </row>
    <row r="1895" spans="2:18" x14ac:dyDescent="0.3">
      <c r="B1895" s="6" t="s">
        <v>28</v>
      </c>
      <c r="C1895" s="6">
        <v>1128299</v>
      </c>
      <c r="D1895" s="7">
        <v>44271</v>
      </c>
      <c r="E1895" s="6" t="s">
        <v>29</v>
      </c>
      <c r="F1895" s="6" t="s">
        <v>77</v>
      </c>
      <c r="G1895" s="6" t="s">
        <v>60</v>
      </c>
      <c r="H1895" s="6" t="s">
        <v>23</v>
      </c>
      <c r="I1895" s="8">
        <v>0.45</v>
      </c>
      <c r="J1895" s="9">
        <v>3500</v>
      </c>
      <c r="K1895" s="10">
        <f t="shared" si="621"/>
        <v>1575</v>
      </c>
      <c r="L1895" s="10">
        <f t="shared" si="622"/>
        <v>551.25</v>
      </c>
      <c r="M1895" s="11">
        <v>0.35</v>
      </c>
      <c r="O1895" s="15"/>
      <c r="P1895" s="13"/>
      <c r="Q1895" s="1"/>
      <c r="R1895" s="12"/>
    </row>
    <row r="1896" spans="2:18" x14ac:dyDescent="0.3">
      <c r="B1896" s="6" t="s">
        <v>28</v>
      </c>
      <c r="C1896" s="6">
        <v>1128299</v>
      </c>
      <c r="D1896" s="7">
        <v>44303</v>
      </c>
      <c r="E1896" s="6" t="s">
        <v>29</v>
      </c>
      <c r="F1896" s="6" t="s">
        <v>77</v>
      </c>
      <c r="G1896" s="6" t="s">
        <v>60</v>
      </c>
      <c r="H1896" s="6" t="s">
        <v>18</v>
      </c>
      <c r="I1896" s="8">
        <v>0.5</v>
      </c>
      <c r="J1896" s="9">
        <v>5250</v>
      </c>
      <c r="K1896" s="10">
        <f>I1896*J1896</f>
        <v>2625</v>
      </c>
      <c r="L1896" s="10">
        <f>K1896*M1896</f>
        <v>1050</v>
      </c>
      <c r="M1896" s="11">
        <v>0.39999999999999997</v>
      </c>
      <c r="O1896" s="15"/>
      <c r="P1896" s="13"/>
      <c r="Q1896" s="1"/>
      <c r="R1896" s="12"/>
    </row>
    <row r="1897" spans="2:18" x14ac:dyDescent="0.3">
      <c r="B1897" s="6" t="s">
        <v>28</v>
      </c>
      <c r="C1897" s="6">
        <v>1128299</v>
      </c>
      <c r="D1897" s="7">
        <v>44303</v>
      </c>
      <c r="E1897" s="6" t="s">
        <v>29</v>
      </c>
      <c r="F1897" s="6" t="s">
        <v>77</v>
      </c>
      <c r="G1897" s="6" t="s">
        <v>60</v>
      </c>
      <c r="H1897" s="6" t="s">
        <v>19</v>
      </c>
      <c r="I1897" s="8">
        <v>0.55000000000000004</v>
      </c>
      <c r="J1897" s="9">
        <v>3250</v>
      </c>
      <c r="K1897" s="10">
        <f>I1897*J1897</f>
        <v>1787.5000000000002</v>
      </c>
      <c r="L1897" s="10">
        <f>K1897*M1897</f>
        <v>715</v>
      </c>
      <c r="M1897" s="11">
        <v>0.39999999999999997</v>
      </c>
      <c r="O1897" s="15"/>
      <c r="P1897" s="13"/>
      <c r="Q1897" s="1"/>
      <c r="R1897" s="12"/>
    </row>
    <row r="1898" spans="2:18" x14ac:dyDescent="0.3">
      <c r="B1898" s="6" t="s">
        <v>28</v>
      </c>
      <c r="C1898" s="6">
        <v>1128299</v>
      </c>
      <c r="D1898" s="7">
        <v>44303</v>
      </c>
      <c r="E1898" s="6" t="s">
        <v>29</v>
      </c>
      <c r="F1898" s="6" t="s">
        <v>77</v>
      </c>
      <c r="G1898" s="6" t="s">
        <v>60</v>
      </c>
      <c r="H1898" s="6" t="s">
        <v>20</v>
      </c>
      <c r="I1898" s="8">
        <v>0.55000000000000004</v>
      </c>
      <c r="J1898" s="9">
        <v>3750</v>
      </c>
      <c r="K1898" s="10">
        <f t="shared" ref="K1898:K1901" si="623">I1898*J1898</f>
        <v>2062.5</v>
      </c>
      <c r="L1898" s="10">
        <f t="shared" ref="L1898:L1901" si="624">K1898*M1898</f>
        <v>824.99999999999989</v>
      </c>
      <c r="M1898" s="11">
        <v>0.39999999999999997</v>
      </c>
      <c r="O1898" s="15"/>
      <c r="P1898" s="13"/>
      <c r="Q1898" s="1"/>
      <c r="R1898" s="12"/>
    </row>
    <row r="1899" spans="2:18" x14ac:dyDescent="0.3">
      <c r="B1899" s="6" t="s">
        <v>28</v>
      </c>
      <c r="C1899" s="6">
        <v>1128299</v>
      </c>
      <c r="D1899" s="7">
        <v>44303</v>
      </c>
      <c r="E1899" s="6" t="s">
        <v>29</v>
      </c>
      <c r="F1899" s="6" t="s">
        <v>77</v>
      </c>
      <c r="G1899" s="6" t="s">
        <v>60</v>
      </c>
      <c r="H1899" s="6" t="s">
        <v>21</v>
      </c>
      <c r="I1899" s="8">
        <v>0.40000000000000008</v>
      </c>
      <c r="J1899" s="9">
        <v>2750</v>
      </c>
      <c r="K1899" s="10">
        <f t="shared" si="623"/>
        <v>1100.0000000000002</v>
      </c>
      <c r="L1899" s="10">
        <f t="shared" si="624"/>
        <v>440.00000000000006</v>
      </c>
      <c r="M1899" s="11">
        <v>0.39999999999999997</v>
      </c>
      <c r="O1899" s="15"/>
      <c r="P1899" s="13"/>
      <c r="Q1899" s="1"/>
      <c r="R1899" s="12"/>
    </row>
    <row r="1900" spans="2:18" x14ac:dyDescent="0.3">
      <c r="B1900" s="6" t="s">
        <v>28</v>
      </c>
      <c r="C1900" s="6">
        <v>1128299</v>
      </c>
      <c r="D1900" s="7">
        <v>44303</v>
      </c>
      <c r="E1900" s="6" t="s">
        <v>29</v>
      </c>
      <c r="F1900" s="6" t="s">
        <v>77</v>
      </c>
      <c r="G1900" s="6" t="s">
        <v>60</v>
      </c>
      <c r="H1900" s="6" t="s">
        <v>22</v>
      </c>
      <c r="I1900" s="8">
        <v>0.45000000000000012</v>
      </c>
      <c r="J1900" s="9">
        <v>1750</v>
      </c>
      <c r="K1900" s="10">
        <f t="shared" si="623"/>
        <v>787.50000000000023</v>
      </c>
      <c r="L1900" s="10">
        <f t="shared" si="624"/>
        <v>354.37500000000011</v>
      </c>
      <c r="M1900" s="11">
        <v>0.45</v>
      </c>
      <c r="O1900" s="15"/>
      <c r="P1900" s="13"/>
      <c r="Q1900" s="1"/>
      <c r="R1900" s="12"/>
    </row>
    <row r="1901" spans="2:18" x14ac:dyDescent="0.3">
      <c r="B1901" s="6" t="s">
        <v>28</v>
      </c>
      <c r="C1901" s="6">
        <v>1128299</v>
      </c>
      <c r="D1901" s="7">
        <v>44303</v>
      </c>
      <c r="E1901" s="6" t="s">
        <v>29</v>
      </c>
      <c r="F1901" s="6" t="s">
        <v>77</v>
      </c>
      <c r="G1901" s="6" t="s">
        <v>60</v>
      </c>
      <c r="H1901" s="6" t="s">
        <v>23</v>
      </c>
      <c r="I1901" s="8">
        <v>0.60000000000000009</v>
      </c>
      <c r="J1901" s="9">
        <v>3500</v>
      </c>
      <c r="K1901" s="10">
        <f t="shared" si="623"/>
        <v>2100.0000000000005</v>
      </c>
      <c r="L1901" s="10">
        <f t="shared" si="624"/>
        <v>735.00000000000011</v>
      </c>
      <c r="M1901" s="11">
        <v>0.35</v>
      </c>
      <c r="O1901" s="15"/>
      <c r="P1901" s="13"/>
      <c r="Q1901" s="1"/>
      <c r="R1901" s="12"/>
    </row>
    <row r="1902" spans="2:18" x14ac:dyDescent="0.3">
      <c r="B1902" s="6" t="s">
        <v>28</v>
      </c>
      <c r="C1902" s="6">
        <v>1128299</v>
      </c>
      <c r="D1902" s="7">
        <v>44334</v>
      </c>
      <c r="E1902" s="6" t="s">
        <v>29</v>
      </c>
      <c r="F1902" s="6" t="s">
        <v>77</v>
      </c>
      <c r="G1902" s="6" t="s">
        <v>60</v>
      </c>
      <c r="H1902" s="6" t="s">
        <v>18</v>
      </c>
      <c r="I1902" s="8">
        <v>0.45</v>
      </c>
      <c r="J1902" s="9">
        <v>5500</v>
      </c>
      <c r="K1902" s="10">
        <f>I1902*J1902</f>
        <v>2475</v>
      </c>
      <c r="L1902" s="10">
        <f>K1902*M1902</f>
        <v>989.99999999999989</v>
      </c>
      <c r="M1902" s="11">
        <v>0.39999999999999997</v>
      </c>
      <c r="O1902" s="15"/>
      <c r="P1902" s="13"/>
      <c r="Q1902" s="1"/>
      <c r="R1902" s="12"/>
    </row>
    <row r="1903" spans="2:18" x14ac:dyDescent="0.3">
      <c r="B1903" s="6" t="s">
        <v>28</v>
      </c>
      <c r="C1903" s="6">
        <v>1128299</v>
      </c>
      <c r="D1903" s="7">
        <v>44334</v>
      </c>
      <c r="E1903" s="6" t="s">
        <v>29</v>
      </c>
      <c r="F1903" s="6" t="s">
        <v>77</v>
      </c>
      <c r="G1903" s="6" t="s">
        <v>60</v>
      </c>
      <c r="H1903" s="6" t="s">
        <v>19</v>
      </c>
      <c r="I1903" s="8">
        <v>0.5</v>
      </c>
      <c r="J1903" s="9">
        <v>4000</v>
      </c>
      <c r="K1903" s="10">
        <f>I1903*J1903</f>
        <v>2000</v>
      </c>
      <c r="L1903" s="10">
        <f>K1903*M1903</f>
        <v>799.99999999999989</v>
      </c>
      <c r="M1903" s="11">
        <v>0.39999999999999997</v>
      </c>
      <c r="O1903" s="15"/>
      <c r="P1903" s="13"/>
      <c r="Q1903" s="1"/>
      <c r="R1903" s="12"/>
    </row>
    <row r="1904" spans="2:18" x14ac:dyDescent="0.3">
      <c r="B1904" s="6" t="s">
        <v>28</v>
      </c>
      <c r="C1904" s="6">
        <v>1128299</v>
      </c>
      <c r="D1904" s="7">
        <v>44334</v>
      </c>
      <c r="E1904" s="6" t="s">
        <v>29</v>
      </c>
      <c r="F1904" s="6" t="s">
        <v>77</v>
      </c>
      <c r="G1904" s="6" t="s">
        <v>60</v>
      </c>
      <c r="H1904" s="6" t="s">
        <v>20</v>
      </c>
      <c r="I1904" s="8">
        <v>0.5</v>
      </c>
      <c r="J1904" s="9">
        <v>4000</v>
      </c>
      <c r="K1904" s="10">
        <f t="shared" ref="K1904:K1907" si="625">I1904*J1904</f>
        <v>2000</v>
      </c>
      <c r="L1904" s="10">
        <f t="shared" ref="L1904:L1907" si="626">K1904*M1904</f>
        <v>799.99999999999989</v>
      </c>
      <c r="M1904" s="11">
        <v>0.39999999999999997</v>
      </c>
      <c r="O1904" s="15"/>
      <c r="P1904" s="13"/>
      <c r="Q1904" s="1"/>
      <c r="R1904" s="12"/>
    </row>
    <row r="1905" spans="2:18" x14ac:dyDescent="0.3">
      <c r="B1905" s="6" t="s">
        <v>28</v>
      </c>
      <c r="C1905" s="6">
        <v>1128299</v>
      </c>
      <c r="D1905" s="7">
        <v>44334</v>
      </c>
      <c r="E1905" s="6" t="s">
        <v>29</v>
      </c>
      <c r="F1905" s="6" t="s">
        <v>77</v>
      </c>
      <c r="G1905" s="6" t="s">
        <v>60</v>
      </c>
      <c r="H1905" s="6" t="s">
        <v>21</v>
      </c>
      <c r="I1905" s="8">
        <v>0.45</v>
      </c>
      <c r="J1905" s="9">
        <v>3250</v>
      </c>
      <c r="K1905" s="10">
        <f t="shared" si="625"/>
        <v>1462.5</v>
      </c>
      <c r="L1905" s="10">
        <f t="shared" si="626"/>
        <v>585</v>
      </c>
      <c r="M1905" s="11">
        <v>0.39999999999999997</v>
      </c>
      <c r="O1905" s="15"/>
      <c r="P1905" s="13"/>
      <c r="Q1905" s="1"/>
      <c r="R1905" s="12"/>
    </row>
    <row r="1906" spans="2:18" x14ac:dyDescent="0.3">
      <c r="B1906" s="6" t="s">
        <v>28</v>
      </c>
      <c r="C1906" s="6">
        <v>1128299</v>
      </c>
      <c r="D1906" s="7">
        <v>44334</v>
      </c>
      <c r="E1906" s="6" t="s">
        <v>29</v>
      </c>
      <c r="F1906" s="6" t="s">
        <v>77</v>
      </c>
      <c r="G1906" s="6" t="s">
        <v>60</v>
      </c>
      <c r="H1906" s="6" t="s">
        <v>22</v>
      </c>
      <c r="I1906" s="8">
        <v>0.39999999999999997</v>
      </c>
      <c r="J1906" s="9">
        <v>2250</v>
      </c>
      <c r="K1906" s="10">
        <f t="shared" si="625"/>
        <v>899.99999999999989</v>
      </c>
      <c r="L1906" s="10">
        <f t="shared" si="626"/>
        <v>404.99999999999994</v>
      </c>
      <c r="M1906" s="11">
        <v>0.45</v>
      </c>
      <c r="O1906" s="15"/>
      <c r="P1906" s="13"/>
      <c r="Q1906" s="1"/>
      <c r="R1906" s="12"/>
    </row>
    <row r="1907" spans="2:18" x14ac:dyDescent="0.3">
      <c r="B1907" s="6" t="s">
        <v>28</v>
      </c>
      <c r="C1907" s="6">
        <v>1128299</v>
      </c>
      <c r="D1907" s="7">
        <v>44334</v>
      </c>
      <c r="E1907" s="6" t="s">
        <v>29</v>
      </c>
      <c r="F1907" s="6" t="s">
        <v>77</v>
      </c>
      <c r="G1907" s="6" t="s">
        <v>60</v>
      </c>
      <c r="H1907" s="6" t="s">
        <v>23</v>
      </c>
      <c r="I1907" s="8">
        <v>0.65</v>
      </c>
      <c r="J1907" s="9">
        <v>5750</v>
      </c>
      <c r="K1907" s="10">
        <f t="shared" si="625"/>
        <v>3737.5</v>
      </c>
      <c r="L1907" s="10">
        <f t="shared" si="626"/>
        <v>1308.125</v>
      </c>
      <c r="M1907" s="11">
        <v>0.35</v>
      </c>
      <c r="O1907" s="15"/>
      <c r="P1907" s="13"/>
      <c r="Q1907" s="1"/>
      <c r="R1907" s="12"/>
    </row>
    <row r="1908" spans="2:18" x14ac:dyDescent="0.3">
      <c r="B1908" s="6" t="s">
        <v>28</v>
      </c>
      <c r="C1908" s="6">
        <v>1128299</v>
      </c>
      <c r="D1908" s="7">
        <v>44364</v>
      </c>
      <c r="E1908" s="6" t="s">
        <v>29</v>
      </c>
      <c r="F1908" s="6" t="s">
        <v>77</v>
      </c>
      <c r="G1908" s="6" t="s">
        <v>60</v>
      </c>
      <c r="H1908" s="6" t="s">
        <v>18</v>
      </c>
      <c r="I1908" s="8">
        <v>0.6</v>
      </c>
      <c r="J1908" s="9">
        <v>8250</v>
      </c>
      <c r="K1908" s="10">
        <f>I1908*J1908</f>
        <v>4950</v>
      </c>
      <c r="L1908" s="10">
        <f>K1908*M1908</f>
        <v>1979.9999999999998</v>
      </c>
      <c r="M1908" s="11">
        <v>0.39999999999999997</v>
      </c>
      <c r="O1908" s="15"/>
      <c r="P1908" s="13"/>
      <c r="Q1908" s="1"/>
      <c r="R1908" s="12"/>
    </row>
    <row r="1909" spans="2:18" x14ac:dyDescent="0.3">
      <c r="B1909" s="6" t="s">
        <v>28</v>
      </c>
      <c r="C1909" s="6">
        <v>1128299</v>
      </c>
      <c r="D1909" s="7">
        <v>44364</v>
      </c>
      <c r="E1909" s="6" t="s">
        <v>29</v>
      </c>
      <c r="F1909" s="6" t="s">
        <v>77</v>
      </c>
      <c r="G1909" s="6" t="s">
        <v>60</v>
      </c>
      <c r="H1909" s="6" t="s">
        <v>19</v>
      </c>
      <c r="I1909" s="8">
        <v>0.7</v>
      </c>
      <c r="J1909" s="9">
        <v>7000</v>
      </c>
      <c r="K1909" s="10">
        <f>I1909*J1909</f>
        <v>4900</v>
      </c>
      <c r="L1909" s="10">
        <f>K1909*M1909</f>
        <v>1959.9999999999998</v>
      </c>
      <c r="M1909" s="11">
        <v>0.39999999999999997</v>
      </c>
      <c r="O1909" s="15"/>
      <c r="P1909" s="13"/>
      <c r="Q1909" s="1"/>
      <c r="R1909" s="12"/>
    </row>
    <row r="1910" spans="2:18" x14ac:dyDescent="0.3">
      <c r="B1910" s="6" t="s">
        <v>28</v>
      </c>
      <c r="C1910" s="6">
        <v>1128299</v>
      </c>
      <c r="D1910" s="7">
        <v>44364</v>
      </c>
      <c r="E1910" s="6" t="s">
        <v>29</v>
      </c>
      <c r="F1910" s="6" t="s">
        <v>77</v>
      </c>
      <c r="G1910" s="6" t="s">
        <v>60</v>
      </c>
      <c r="H1910" s="6" t="s">
        <v>20</v>
      </c>
      <c r="I1910" s="8">
        <v>0.85</v>
      </c>
      <c r="J1910" s="9">
        <v>7000</v>
      </c>
      <c r="K1910" s="10">
        <f t="shared" ref="K1910:K1913" si="627">I1910*J1910</f>
        <v>5950</v>
      </c>
      <c r="L1910" s="10">
        <f t="shared" ref="L1910:L1913" si="628">K1910*M1910</f>
        <v>2380</v>
      </c>
      <c r="M1910" s="11">
        <v>0.39999999999999997</v>
      </c>
      <c r="O1910" s="15"/>
      <c r="P1910" s="13"/>
      <c r="Q1910" s="1"/>
      <c r="R1910" s="12"/>
    </row>
    <row r="1911" spans="2:18" x14ac:dyDescent="0.3">
      <c r="B1911" s="6" t="s">
        <v>28</v>
      </c>
      <c r="C1911" s="6">
        <v>1128299</v>
      </c>
      <c r="D1911" s="7">
        <v>44364</v>
      </c>
      <c r="E1911" s="6" t="s">
        <v>29</v>
      </c>
      <c r="F1911" s="6" t="s">
        <v>77</v>
      </c>
      <c r="G1911" s="6" t="s">
        <v>60</v>
      </c>
      <c r="H1911" s="6" t="s">
        <v>21</v>
      </c>
      <c r="I1911" s="8">
        <v>0.85</v>
      </c>
      <c r="J1911" s="9">
        <v>5750</v>
      </c>
      <c r="K1911" s="10">
        <f t="shared" si="627"/>
        <v>4887.5</v>
      </c>
      <c r="L1911" s="10">
        <f t="shared" si="628"/>
        <v>1954.9999999999998</v>
      </c>
      <c r="M1911" s="11">
        <v>0.39999999999999997</v>
      </c>
      <c r="O1911" s="15"/>
      <c r="P1911" s="13"/>
      <c r="Q1911" s="1"/>
      <c r="R1911" s="12"/>
    </row>
    <row r="1912" spans="2:18" x14ac:dyDescent="0.3">
      <c r="B1912" s="6" t="s">
        <v>28</v>
      </c>
      <c r="C1912" s="6">
        <v>1128299</v>
      </c>
      <c r="D1912" s="7">
        <v>44364</v>
      </c>
      <c r="E1912" s="6" t="s">
        <v>29</v>
      </c>
      <c r="F1912" s="6" t="s">
        <v>77</v>
      </c>
      <c r="G1912" s="6" t="s">
        <v>60</v>
      </c>
      <c r="H1912" s="6" t="s">
        <v>22</v>
      </c>
      <c r="I1912" s="8">
        <v>0.95000000000000007</v>
      </c>
      <c r="J1912" s="9">
        <v>4500</v>
      </c>
      <c r="K1912" s="10">
        <f t="shared" si="627"/>
        <v>4275</v>
      </c>
      <c r="L1912" s="10">
        <f t="shared" si="628"/>
        <v>1923.75</v>
      </c>
      <c r="M1912" s="11">
        <v>0.45</v>
      </c>
      <c r="O1912" s="15"/>
      <c r="P1912" s="13"/>
      <c r="Q1912" s="1"/>
      <c r="R1912" s="12"/>
    </row>
    <row r="1913" spans="2:18" x14ac:dyDescent="0.3">
      <c r="B1913" s="6" t="s">
        <v>28</v>
      </c>
      <c r="C1913" s="6">
        <v>1128299</v>
      </c>
      <c r="D1913" s="7">
        <v>44364</v>
      </c>
      <c r="E1913" s="6" t="s">
        <v>29</v>
      </c>
      <c r="F1913" s="6" t="s">
        <v>77</v>
      </c>
      <c r="G1913" s="6" t="s">
        <v>60</v>
      </c>
      <c r="H1913" s="6" t="s">
        <v>23</v>
      </c>
      <c r="I1913" s="8">
        <v>1.1000000000000001</v>
      </c>
      <c r="J1913" s="9">
        <v>7500</v>
      </c>
      <c r="K1913" s="10">
        <f t="shared" si="627"/>
        <v>8250</v>
      </c>
      <c r="L1913" s="10">
        <f t="shared" si="628"/>
        <v>2887.5</v>
      </c>
      <c r="M1913" s="11">
        <v>0.35</v>
      </c>
      <c r="O1913" s="15"/>
      <c r="P1913" s="13"/>
      <c r="Q1913" s="1"/>
      <c r="R1913" s="12"/>
    </row>
    <row r="1914" spans="2:18" x14ac:dyDescent="0.3">
      <c r="B1914" s="6" t="s">
        <v>28</v>
      </c>
      <c r="C1914" s="6">
        <v>1128299</v>
      </c>
      <c r="D1914" s="7">
        <v>44393</v>
      </c>
      <c r="E1914" s="6" t="s">
        <v>29</v>
      </c>
      <c r="F1914" s="6" t="s">
        <v>77</v>
      </c>
      <c r="G1914" s="6" t="s">
        <v>60</v>
      </c>
      <c r="H1914" s="6" t="s">
        <v>18</v>
      </c>
      <c r="I1914" s="8">
        <v>0.9</v>
      </c>
      <c r="J1914" s="9">
        <v>9000</v>
      </c>
      <c r="K1914" s="10">
        <f>I1914*J1914</f>
        <v>8100</v>
      </c>
      <c r="L1914" s="10">
        <f>K1914*M1914</f>
        <v>3239.9999999999995</v>
      </c>
      <c r="M1914" s="11">
        <v>0.39999999999999997</v>
      </c>
      <c r="O1914" s="15"/>
      <c r="P1914" s="13"/>
      <c r="Q1914" s="1"/>
      <c r="R1914" s="12"/>
    </row>
    <row r="1915" spans="2:18" x14ac:dyDescent="0.3">
      <c r="B1915" s="6" t="s">
        <v>28</v>
      </c>
      <c r="C1915" s="6">
        <v>1128299</v>
      </c>
      <c r="D1915" s="7">
        <v>44393</v>
      </c>
      <c r="E1915" s="6" t="s">
        <v>29</v>
      </c>
      <c r="F1915" s="6" t="s">
        <v>77</v>
      </c>
      <c r="G1915" s="6" t="s">
        <v>60</v>
      </c>
      <c r="H1915" s="6" t="s">
        <v>19</v>
      </c>
      <c r="I1915" s="8">
        <v>0.95000000000000007</v>
      </c>
      <c r="J1915" s="9">
        <v>7500</v>
      </c>
      <c r="K1915" s="10">
        <f>I1915*J1915</f>
        <v>7125.0000000000009</v>
      </c>
      <c r="L1915" s="10">
        <f>K1915*M1915</f>
        <v>2850</v>
      </c>
      <c r="M1915" s="11">
        <v>0.39999999999999997</v>
      </c>
      <c r="O1915" s="15"/>
      <c r="P1915" s="13"/>
      <c r="Q1915" s="1"/>
      <c r="R1915" s="12"/>
    </row>
    <row r="1916" spans="2:18" x14ac:dyDescent="0.3">
      <c r="B1916" s="6" t="s">
        <v>28</v>
      </c>
      <c r="C1916" s="6">
        <v>1128299</v>
      </c>
      <c r="D1916" s="7">
        <v>44393</v>
      </c>
      <c r="E1916" s="6" t="s">
        <v>29</v>
      </c>
      <c r="F1916" s="6" t="s">
        <v>77</v>
      </c>
      <c r="G1916" s="6" t="s">
        <v>60</v>
      </c>
      <c r="H1916" s="6" t="s">
        <v>20</v>
      </c>
      <c r="I1916" s="8">
        <v>0.95000000000000007</v>
      </c>
      <c r="J1916" s="9">
        <v>7000</v>
      </c>
      <c r="K1916" s="10">
        <f t="shared" ref="K1916:K1919" si="629">I1916*J1916</f>
        <v>6650.0000000000009</v>
      </c>
      <c r="L1916" s="10">
        <f t="shared" ref="L1916:L1919" si="630">K1916*M1916</f>
        <v>2660</v>
      </c>
      <c r="M1916" s="11">
        <v>0.39999999999999997</v>
      </c>
      <c r="O1916" s="15"/>
      <c r="P1916" s="13"/>
      <c r="Q1916" s="1"/>
      <c r="R1916" s="12"/>
    </row>
    <row r="1917" spans="2:18" x14ac:dyDescent="0.3">
      <c r="B1917" s="6" t="s">
        <v>28</v>
      </c>
      <c r="C1917" s="6">
        <v>1128299</v>
      </c>
      <c r="D1917" s="7">
        <v>44393</v>
      </c>
      <c r="E1917" s="6" t="s">
        <v>29</v>
      </c>
      <c r="F1917" s="6" t="s">
        <v>77</v>
      </c>
      <c r="G1917" s="6" t="s">
        <v>60</v>
      </c>
      <c r="H1917" s="6" t="s">
        <v>21</v>
      </c>
      <c r="I1917" s="8">
        <v>0.9</v>
      </c>
      <c r="J1917" s="9">
        <v>6000</v>
      </c>
      <c r="K1917" s="10">
        <f t="shared" si="629"/>
        <v>5400</v>
      </c>
      <c r="L1917" s="10">
        <f t="shared" si="630"/>
        <v>2160</v>
      </c>
      <c r="M1917" s="11">
        <v>0.39999999999999997</v>
      </c>
      <c r="O1917" s="15"/>
      <c r="P1917" s="13"/>
      <c r="Q1917" s="1"/>
      <c r="R1917" s="12"/>
    </row>
    <row r="1918" spans="2:18" x14ac:dyDescent="0.3">
      <c r="B1918" s="6" t="s">
        <v>28</v>
      </c>
      <c r="C1918" s="6">
        <v>1128299</v>
      </c>
      <c r="D1918" s="7">
        <v>44393</v>
      </c>
      <c r="E1918" s="6" t="s">
        <v>29</v>
      </c>
      <c r="F1918" s="6" t="s">
        <v>77</v>
      </c>
      <c r="G1918" s="6" t="s">
        <v>60</v>
      </c>
      <c r="H1918" s="6" t="s">
        <v>22</v>
      </c>
      <c r="I1918" s="8">
        <v>0.95000000000000007</v>
      </c>
      <c r="J1918" s="9">
        <v>6500</v>
      </c>
      <c r="K1918" s="10">
        <f t="shared" si="629"/>
        <v>6175</v>
      </c>
      <c r="L1918" s="10">
        <f t="shared" si="630"/>
        <v>2778.75</v>
      </c>
      <c r="M1918" s="11">
        <v>0.45</v>
      </c>
      <c r="O1918" s="15"/>
      <c r="P1918" s="13"/>
      <c r="Q1918" s="1"/>
      <c r="R1918" s="12"/>
    </row>
    <row r="1919" spans="2:18" x14ac:dyDescent="0.3">
      <c r="B1919" s="6" t="s">
        <v>28</v>
      </c>
      <c r="C1919" s="6">
        <v>1128299</v>
      </c>
      <c r="D1919" s="7">
        <v>44393</v>
      </c>
      <c r="E1919" s="6" t="s">
        <v>29</v>
      </c>
      <c r="F1919" s="6" t="s">
        <v>77</v>
      </c>
      <c r="G1919" s="6" t="s">
        <v>60</v>
      </c>
      <c r="H1919" s="6" t="s">
        <v>23</v>
      </c>
      <c r="I1919" s="8">
        <v>1.1000000000000001</v>
      </c>
      <c r="J1919" s="9">
        <v>6500</v>
      </c>
      <c r="K1919" s="10">
        <f t="shared" si="629"/>
        <v>7150.0000000000009</v>
      </c>
      <c r="L1919" s="10">
        <f t="shared" si="630"/>
        <v>2502.5</v>
      </c>
      <c r="M1919" s="11">
        <v>0.35</v>
      </c>
      <c r="O1919" s="15"/>
      <c r="P1919" s="13"/>
      <c r="Q1919" s="1"/>
      <c r="R1919" s="12"/>
    </row>
    <row r="1920" spans="2:18" x14ac:dyDescent="0.3">
      <c r="B1920" s="6" t="s">
        <v>28</v>
      </c>
      <c r="C1920" s="6">
        <v>1128299</v>
      </c>
      <c r="D1920" s="7">
        <v>44425</v>
      </c>
      <c r="E1920" s="6" t="s">
        <v>29</v>
      </c>
      <c r="F1920" s="6" t="s">
        <v>77</v>
      </c>
      <c r="G1920" s="6" t="s">
        <v>60</v>
      </c>
      <c r="H1920" s="6" t="s">
        <v>18</v>
      </c>
      <c r="I1920" s="8">
        <v>0.95000000000000007</v>
      </c>
      <c r="J1920" s="9">
        <v>8500</v>
      </c>
      <c r="K1920" s="10">
        <f>I1920*J1920</f>
        <v>8075.0000000000009</v>
      </c>
      <c r="L1920" s="10">
        <f>K1920*M1920</f>
        <v>3230</v>
      </c>
      <c r="M1920" s="11">
        <v>0.39999999999999997</v>
      </c>
      <c r="O1920" s="15"/>
      <c r="P1920" s="13"/>
      <c r="Q1920" s="1"/>
      <c r="R1920" s="12"/>
    </row>
    <row r="1921" spans="2:18" x14ac:dyDescent="0.3">
      <c r="B1921" s="6" t="s">
        <v>28</v>
      </c>
      <c r="C1921" s="6">
        <v>1128299</v>
      </c>
      <c r="D1921" s="7">
        <v>44425</v>
      </c>
      <c r="E1921" s="6" t="s">
        <v>29</v>
      </c>
      <c r="F1921" s="6" t="s">
        <v>77</v>
      </c>
      <c r="G1921" s="6" t="s">
        <v>60</v>
      </c>
      <c r="H1921" s="6" t="s">
        <v>19</v>
      </c>
      <c r="I1921" s="8">
        <v>0.85000000000000009</v>
      </c>
      <c r="J1921" s="9">
        <v>8250</v>
      </c>
      <c r="K1921" s="10">
        <f>I1921*J1921</f>
        <v>7012.5000000000009</v>
      </c>
      <c r="L1921" s="10">
        <f>K1921*M1921</f>
        <v>2805</v>
      </c>
      <c r="M1921" s="11">
        <v>0.39999999999999997</v>
      </c>
      <c r="O1921" s="15"/>
      <c r="P1921" s="13"/>
      <c r="Q1921" s="1"/>
      <c r="R1921" s="12"/>
    </row>
    <row r="1922" spans="2:18" x14ac:dyDescent="0.3">
      <c r="B1922" s="6" t="s">
        <v>28</v>
      </c>
      <c r="C1922" s="6">
        <v>1128299</v>
      </c>
      <c r="D1922" s="7">
        <v>44425</v>
      </c>
      <c r="E1922" s="6" t="s">
        <v>29</v>
      </c>
      <c r="F1922" s="6" t="s">
        <v>77</v>
      </c>
      <c r="G1922" s="6" t="s">
        <v>60</v>
      </c>
      <c r="H1922" s="6" t="s">
        <v>20</v>
      </c>
      <c r="I1922" s="8">
        <v>0.75000000000000011</v>
      </c>
      <c r="J1922" s="9">
        <v>7000</v>
      </c>
      <c r="K1922" s="10">
        <f t="shared" ref="K1922:K1925" si="631">I1922*J1922</f>
        <v>5250.0000000000009</v>
      </c>
      <c r="L1922" s="10">
        <f t="shared" ref="L1922:L1925" si="632">K1922*M1922</f>
        <v>2100</v>
      </c>
      <c r="M1922" s="11">
        <v>0.39999999999999997</v>
      </c>
      <c r="O1922" s="15"/>
      <c r="P1922" s="13"/>
      <c r="Q1922" s="1"/>
      <c r="R1922" s="12"/>
    </row>
    <row r="1923" spans="2:18" x14ac:dyDescent="0.3">
      <c r="B1923" s="6" t="s">
        <v>28</v>
      </c>
      <c r="C1923" s="6">
        <v>1128299</v>
      </c>
      <c r="D1923" s="7">
        <v>44425</v>
      </c>
      <c r="E1923" s="6" t="s">
        <v>29</v>
      </c>
      <c r="F1923" s="6" t="s">
        <v>77</v>
      </c>
      <c r="G1923" s="6" t="s">
        <v>60</v>
      </c>
      <c r="H1923" s="6" t="s">
        <v>21</v>
      </c>
      <c r="I1923" s="8">
        <v>0.75000000000000011</v>
      </c>
      <c r="J1923" s="9">
        <v>4750</v>
      </c>
      <c r="K1923" s="10">
        <f t="shared" si="631"/>
        <v>3562.5000000000005</v>
      </c>
      <c r="L1923" s="10">
        <f t="shared" si="632"/>
        <v>1425</v>
      </c>
      <c r="M1923" s="11">
        <v>0.39999999999999997</v>
      </c>
      <c r="O1923" s="15"/>
      <c r="P1923" s="13"/>
      <c r="Q1923" s="1"/>
      <c r="R1923" s="12"/>
    </row>
    <row r="1924" spans="2:18" x14ac:dyDescent="0.3">
      <c r="B1924" s="6" t="s">
        <v>28</v>
      </c>
      <c r="C1924" s="6">
        <v>1128299</v>
      </c>
      <c r="D1924" s="7">
        <v>44425</v>
      </c>
      <c r="E1924" s="6" t="s">
        <v>29</v>
      </c>
      <c r="F1924" s="6" t="s">
        <v>77</v>
      </c>
      <c r="G1924" s="6" t="s">
        <v>60</v>
      </c>
      <c r="H1924" s="6" t="s">
        <v>22</v>
      </c>
      <c r="I1924" s="8">
        <v>0.64999999999999991</v>
      </c>
      <c r="J1924" s="9">
        <v>4750</v>
      </c>
      <c r="K1924" s="10">
        <f t="shared" si="631"/>
        <v>3087.4999999999995</v>
      </c>
      <c r="L1924" s="10">
        <f t="shared" si="632"/>
        <v>1389.3749999999998</v>
      </c>
      <c r="M1924" s="11">
        <v>0.45</v>
      </c>
      <c r="O1924" s="15"/>
      <c r="P1924" s="13"/>
      <c r="Q1924" s="1"/>
      <c r="R1924" s="12"/>
    </row>
    <row r="1925" spans="2:18" x14ac:dyDescent="0.3">
      <c r="B1925" s="6" t="s">
        <v>28</v>
      </c>
      <c r="C1925" s="6">
        <v>1128299</v>
      </c>
      <c r="D1925" s="7">
        <v>44425</v>
      </c>
      <c r="E1925" s="6" t="s">
        <v>29</v>
      </c>
      <c r="F1925" s="6" t="s">
        <v>77</v>
      </c>
      <c r="G1925" s="6" t="s">
        <v>60</v>
      </c>
      <c r="H1925" s="6" t="s">
        <v>23</v>
      </c>
      <c r="I1925" s="8">
        <v>0.7</v>
      </c>
      <c r="J1925" s="9">
        <v>3000</v>
      </c>
      <c r="K1925" s="10">
        <f t="shared" si="631"/>
        <v>2100</v>
      </c>
      <c r="L1925" s="10">
        <f t="shared" si="632"/>
        <v>735</v>
      </c>
      <c r="M1925" s="11">
        <v>0.35</v>
      </c>
      <c r="O1925" s="15"/>
      <c r="P1925" s="13"/>
      <c r="Q1925" s="1"/>
      <c r="R1925" s="12"/>
    </row>
    <row r="1926" spans="2:18" x14ac:dyDescent="0.3">
      <c r="B1926" s="6" t="s">
        <v>28</v>
      </c>
      <c r="C1926" s="6">
        <v>1128299</v>
      </c>
      <c r="D1926" s="7">
        <v>44457</v>
      </c>
      <c r="E1926" s="6" t="s">
        <v>29</v>
      </c>
      <c r="F1926" s="6" t="s">
        <v>77</v>
      </c>
      <c r="G1926" s="6" t="s">
        <v>60</v>
      </c>
      <c r="H1926" s="6" t="s">
        <v>18</v>
      </c>
      <c r="I1926" s="8">
        <v>0.45000000000000012</v>
      </c>
      <c r="J1926" s="9">
        <v>5000</v>
      </c>
      <c r="K1926" s="10">
        <f>I1926*J1926</f>
        <v>2250.0000000000005</v>
      </c>
      <c r="L1926" s="10">
        <f>K1926*M1926</f>
        <v>900.00000000000011</v>
      </c>
      <c r="M1926" s="11">
        <v>0.39999999999999997</v>
      </c>
      <c r="O1926" s="15"/>
      <c r="P1926" s="13"/>
      <c r="Q1926" s="1"/>
      <c r="R1926" s="12"/>
    </row>
    <row r="1927" spans="2:18" x14ac:dyDescent="0.3">
      <c r="B1927" s="6" t="s">
        <v>28</v>
      </c>
      <c r="C1927" s="6">
        <v>1128299</v>
      </c>
      <c r="D1927" s="7">
        <v>44457</v>
      </c>
      <c r="E1927" s="6" t="s">
        <v>29</v>
      </c>
      <c r="F1927" s="6" t="s">
        <v>77</v>
      </c>
      <c r="G1927" s="6" t="s">
        <v>60</v>
      </c>
      <c r="H1927" s="6" t="s">
        <v>19</v>
      </c>
      <c r="I1927" s="8">
        <v>0.50000000000000011</v>
      </c>
      <c r="J1927" s="9">
        <v>5000</v>
      </c>
      <c r="K1927" s="10">
        <f>I1927*J1927</f>
        <v>2500.0000000000005</v>
      </c>
      <c r="L1927" s="10">
        <f>K1927*M1927</f>
        <v>1000.0000000000001</v>
      </c>
      <c r="M1927" s="11">
        <v>0.39999999999999997</v>
      </c>
      <c r="O1927" s="15"/>
      <c r="P1927" s="13"/>
      <c r="Q1927" s="1"/>
      <c r="R1927" s="12"/>
    </row>
    <row r="1928" spans="2:18" x14ac:dyDescent="0.3">
      <c r="B1928" s="6" t="s">
        <v>28</v>
      </c>
      <c r="C1928" s="6">
        <v>1128299</v>
      </c>
      <c r="D1928" s="7">
        <v>44457</v>
      </c>
      <c r="E1928" s="6" t="s">
        <v>29</v>
      </c>
      <c r="F1928" s="6" t="s">
        <v>77</v>
      </c>
      <c r="G1928" s="6" t="s">
        <v>60</v>
      </c>
      <c r="H1928" s="6" t="s">
        <v>20</v>
      </c>
      <c r="I1928" s="8">
        <v>0.45000000000000012</v>
      </c>
      <c r="J1928" s="9">
        <v>3000</v>
      </c>
      <c r="K1928" s="10">
        <f t="shared" ref="K1928:K1931" si="633">I1928*J1928</f>
        <v>1350.0000000000005</v>
      </c>
      <c r="L1928" s="10">
        <f t="shared" ref="L1928:L1931" si="634">K1928*M1928</f>
        <v>540.00000000000011</v>
      </c>
      <c r="M1928" s="11">
        <v>0.39999999999999997</v>
      </c>
      <c r="O1928" s="15"/>
      <c r="P1928" s="13"/>
      <c r="Q1928" s="1"/>
      <c r="R1928" s="12"/>
    </row>
    <row r="1929" spans="2:18" x14ac:dyDescent="0.3">
      <c r="B1929" s="6" t="s">
        <v>28</v>
      </c>
      <c r="C1929" s="6">
        <v>1128299</v>
      </c>
      <c r="D1929" s="7">
        <v>44457</v>
      </c>
      <c r="E1929" s="6" t="s">
        <v>29</v>
      </c>
      <c r="F1929" s="6" t="s">
        <v>77</v>
      </c>
      <c r="G1929" s="6" t="s">
        <v>60</v>
      </c>
      <c r="H1929" s="6" t="s">
        <v>21</v>
      </c>
      <c r="I1929" s="8">
        <v>0.45000000000000012</v>
      </c>
      <c r="J1929" s="9">
        <v>2500</v>
      </c>
      <c r="K1929" s="10">
        <f t="shared" si="633"/>
        <v>1125.0000000000002</v>
      </c>
      <c r="L1929" s="10">
        <f t="shared" si="634"/>
        <v>450.00000000000006</v>
      </c>
      <c r="M1929" s="11">
        <v>0.39999999999999997</v>
      </c>
      <c r="O1929" s="15"/>
      <c r="P1929" s="13"/>
      <c r="Q1929" s="1"/>
      <c r="R1929" s="12"/>
    </row>
    <row r="1930" spans="2:18" x14ac:dyDescent="0.3">
      <c r="B1930" s="6" t="s">
        <v>28</v>
      </c>
      <c r="C1930" s="6">
        <v>1128299</v>
      </c>
      <c r="D1930" s="7">
        <v>44457</v>
      </c>
      <c r="E1930" s="6" t="s">
        <v>29</v>
      </c>
      <c r="F1930" s="6" t="s">
        <v>77</v>
      </c>
      <c r="G1930" s="6" t="s">
        <v>60</v>
      </c>
      <c r="H1930" s="6" t="s">
        <v>22</v>
      </c>
      <c r="I1930" s="8">
        <v>0.55000000000000004</v>
      </c>
      <c r="J1930" s="9">
        <v>2750</v>
      </c>
      <c r="K1930" s="10">
        <f t="shared" si="633"/>
        <v>1512.5000000000002</v>
      </c>
      <c r="L1930" s="10">
        <f t="shared" si="634"/>
        <v>680.62500000000011</v>
      </c>
      <c r="M1930" s="11">
        <v>0.45</v>
      </c>
      <c r="O1930" s="15"/>
      <c r="P1930" s="13"/>
      <c r="Q1930" s="1"/>
      <c r="R1930" s="12"/>
    </row>
    <row r="1931" spans="2:18" x14ac:dyDescent="0.3">
      <c r="B1931" s="6" t="s">
        <v>28</v>
      </c>
      <c r="C1931" s="6">
        <v>1128299</v>
      </c>
      <c r="D1931" s="7">
        <v>44457</v>
      </c>
      <c r="E1931" s="6" t="s">
        <v>29</v>
      </c>
      <c r="F1931" s="6" t="s">
        <v>77</v>
      </c>
      <c r="G1931" s="6" t="s">
        <v>60</v>
      </c>
      <c r="H1931" s="6" t="s">
        <v>23</v>
      </c>
      <c r="I1931" s="8">
        <v>0.39999999999999997</v>
      </c>
      <c r="J1931" s="9">
        <v>3000</v>
      </c>
      <c r="K1931" s="10">
        <f t="shared" si="633"/>
        <v>1200</v>
      </c>
      <c r="L1931" s="10">
        <f t="shared" si="634"/>
        <v>420</v>
      </c>
      <c r="M1931" s="11">
        <v>0.35</v>
      </c>
      <c r="O1931" s="15"/>
      <c r="P1931" s="13"/>
      <c r="Q1931" s="1"/>
      <c r="R1931" s="12"/>
    </row>
    <row r="1932" spans="2:18" x14ac:dyDescent="0.3">
      <c r="B1932" s="6" t="s">
        <v>28</v>
      </c>
      <c r="C1932" s="6">
        <v>1128299</v>
      </c>
      <c r="D1932" s="7">
        <v>44486</v>
      </c>
      <c r="E1932" s="6" t="s">
        <v>29</v>
      </c>
      <c r="F1932" s="6" t="s">
        <v>77</v>
      </c>
      <c r="G1932" s="6" t="s">
        <v>60</v>
      </c>
      <c r="H1932" s="6" t="s">
        <v>18</v>
      </c>
      <c r="I1932" s="8">
        <v>0.35000000000000003</v>
      </c>
      <c r="J1932" s="9">
        <v>4000</v>
      </c>
      <c r="K1932" s="10">
        <f>I1932*J1932</f>
        <v>1400.0000000000002</v>
      </c>
      <c r="L1932" s="10">
        <f>K1932*M1932</f>
        <v>560</v>
      </c>
      <c r="M1932" s="11">
        <v>0.39999999999999997</v>
      </c>
      <c r="O1932" s="15"/>
      <c r="P1932" s="13"/>
      <c r="Q1932" s="1"/>
      <c r="R1932" s="12"/>
    </row>
    <row r="1933" spans="2:18" x14ac:dyDescent="0.3">
      <c r="B1933" s="6" t="s">
        <v>28</v>
      </c>
      <c r="C1933" s="6">
        <v>1128299</v>
      </c>
      <c r="D1933" s="7">
        <v>44486</v>
      </c>
      <c r="E1933" s="6" t="s">
        <v>29</v>
      </c>
      <c r="F1933" s="6" t="s">
        <v>77</v>
      </c>
      <c r="G1933" s="6" t="s">
        <v>60</v>
      </c>
      <c r="H1933" s="6" t="s">
        <v>19</v>
      </c>
      <c r="I1933" s="8">
        <v>0.50000000000000011</v>
      </c>
      <c r="J1933" s="9">
        <v>5750</v>
      </c>
      <c r="K1933" s="10">
        <f>I1933*J1933</f>
        <v>2875.0000000000005</v>
      </c>
      <c r="L1933" s="10">
        <f>K1933*M1933</f>
        <v>1150</v>
      </c>
      <c r="M1933" s="11">
        <v>0.39999999999999997</v>
      </c>
      <c r="O1933" s="15"/>
      <c r="P1933" s="13"/>
      <c r="Q1933" s="1"/>
      <c r="R1933" s="12"/>
    </row>
    <row r="1934" spans="2:18" x14ac:dyDescent="0.3">
      <c r="B1934" s="6" t="s">
        <v>28</v>
      </c>
      <c r="C1934" s="6">
        <v>1128299</v>
      </c>
      <c r="D1934" s="7">
        <v>44486</v>
      </c>
      <c r="E1934" s="6" t="s">
        <v>29</v>
      </c>
      <c r="F1934" s="6" t="s">
        <v>77</v>
      </c>
      <c r="G1934" s="6" t="s">
        <v>60</v>
      </c>
      <c r="H1934" s="6" t="s">
        <v>20</v>
      </c>
      <c r="I1934" s="8">
        <v>0.45000000000000012</v>
      </c>
      <c r="J1934" s="9">
        <v>4000</v>
      </c>
      <c r="K1934" s="10">
        <f t="shared" ref="K1934:K1937" si="635">I1934*J1934</f>
        <v>1800.0000000000005</v>
      </c>
      <c r="L1934" s="10">
        <f t="shared" ref="L1934:L1937" si="636">K1934*M1934</f>
        <v>720.00000000000011</v>
      </c>
      <c r="M1934" s="11">
        <v>0.39999999999999997</v>
      </c>
      <c r="O1934" s="15"/>
      <c r="P1934" s="13"/>
      <c r="Q1934" s="1"/>
      <c r="R1934" s="12"/>
    </row>
    <row r="1935" spans="2:18" x14ac:dyDescent="0.3">
      <c r="B1935" s="6" t="s">
        <v>28</v>
      </c>
      <c r="C1935" s="6">
        <v>1128299</v>
      </c>
      <c r="D1935" s="7">
        <v>44486</v>
      </c>
      <c r="E1935" s="6" t="s">
        <v>29</v>
      </c>
      <c r="F1935" s="6" t="s">
        <v>77</v>
      </c>
      <c r="G1935" s="6" t="s">
        <v>60</v>
      </c>
      <c r="H1935" s="6" t="s">
        <v>21</v>
      </c>
      <c r="I1935" s="8">
        <v>0.40000000000000008</v>
      </c>
      <c r="J1935" s="9">
        <v>3750</v>
      </c>
      <c r="K1935" s="10">
        <f t="shared" si="635"/>
        <v>1500.0000000000002</v>
      </c>
      <c r="L1935" s="10">
        <f t="shared" si="636"/>
        <v>600</v>
      </c>
      <c r="M1935" s="11">
        <v>0.39999999999999997</v>
      </c>
      <c r="O1935" s="15"/>
      <c r="P1935" s="13"/>
      <c r="Q1935" s="1"/>
      <c r="R1935" s="12"/>
    </row>
    <row r="1936" spans="2:18" x14ac:dyDescent="0.3">
      <c r="B1936" s="6" t="s">
        <v>28</v>
      </c>
      <c r="C1936" s="6">
        <v>1128299</v>
      </c>
      <c r="D1936" s="7">
        <v>44486</v>
      </c>
      <c r="E1936" s="6" t="s">
        <v>29</v>
      </c>
      <c r="F1936" s="6" t="s">
        <v>77</v>
      </c>
      <c r="G1936" s="6" t="s">
        <v>60</v>
      </c>
      <c r="H1936" s="6" t="s">
        <v>22</v>
      </c>
      <c r="I1936" s="8">
        <v>0.5</v>
      </c>
      <c r="J1936" s="9">
        <v>3500</v>
      </c>
      <c r="K1936" s="10">
        <f t="shared" si="635"/>
        <v>1750</v>
      </c>
      <c r="L1936" s="10">
        <f t="shared" si="636"/>
        <v>787.5</v>
      </c>
      <c r="M1936" s="11">
        <v>0.45</v>
      </c>
      <c r="O1936" s="15"/>
      <c r="P1936" s="13"/>
      <c r="Q1936" s="1"/>
      <c r="R1936" s="12"/>
    </row>
    <row r="1937" spans="1:18" x14ac:dyDescent="0.3">
      <c r="B1937" s="6" t="s">
        <v>28</v>
      </c>
      <c r="C1937" s="6">
        <v>1128299</v>
      </c>
      <c r="D1937" s="7">
        <v>44486</v>
      </c>
      <c r="E1937" s="6" t="s">
        <v>29</v>
      </c>
      <c r="F1937" s="6" t="s">
        <v>77</v>
      </c>
      <c r="G1937" s="6" t="s">
        <v>60</v>
      </c>
      <c r="H1937" s="6" t="s">
        <v>23</v>
      </c>
      <c r="I1937" s="8">
        <v>0.55000000000000004</v>
      </c>
      <c r="J1937" s="9">
        <v>4000</v>
      </c>
      <c r="K1937" s="10">
        <f t="shared" si="635"/>
        <v>2200</v>
      </c>
      <c r="L1937" s="10">
        <f t="shared" si="636"/>
        <v>770</v>
      </c>
      <c r="M1937" s="11">
        <v>0.35</v>
      </c>
      <c r="O1937" s="15"/>
      <c r="P1937" s="13"/>
      <c r="Q1937" s="1"/>
      <c r="R1937" s="12"/>
    </row>
    <row r="1938" spans="1:18" x14ac:dyDescent="0.3">
      <c r="B1938" s="6" t="s">
        <v>28</v>
      </c>
      <c r="C1938" s="6">
        <v>1128299</v>
      </c>
      <c r="D1938" s="7">
        <v>44517</v>
      </c>
      <c r="E1938" s="6" t="s">
        <v>29</v>
      </c>
      <c r="F1938" s="6" t="s">
        <v>77</v>
      </c>
      <c r="G1938" s="6" t="s">
        <v>60</v>
      </c>
      <c r="H1938" s="6" t="s">
        <v>18</v>
      </c>
      <c r="I1938" s="8">
        <v>0.40000000000000008</v>
      </c>
      <c r="J1938" s="9">
        <v>6250</v>
      </c>
      <c r="K1938" s="10">
        <f>I1938*J1938</f>
        <v>2500.0000000000005</v>
      </c>
      <c r="L1938" s="10">
        <f>K1938*M1938</f>
        <v>1000.0000000000001</v>
      </c>
      <c r="M1938" s="11">
        <v>0.39999999999999997</v>
      </c>
      <c r="O1938" s="15"/>
      <c r="P1938" s="13"/>
      <c r="Q1938" s="1"/>
      <c r="R1938" s="12"/>
    </row>
    <row r="1939" spans="1:18" x14ac:dyDescent="0.3">
      <c r="B1939" s="6" t="s">
        <v>28</v>
      </c>
      <c r="C1939" s="6">
        <v>1128299</v>
      </c>
      <c r="D1939" s="7">
        <v>44517</v>
      </c>
      <c r="E1939" s="6" t="s">
        <v>29</v>
      </c>
      <c r="F1939" s="6" t="s">
        <v>77</v>
      </c>
      <c r="G1939" s="6" t="s">
        <v>60</v>
      </c>
      <c r="H1939" s="6" t="s">
        <v>19</v>
      </c>
      <c r="I1939" s="8">
        <v>0.45000000000000012</v>
      </c>
      <c r="J1939" s="9">
        <v>7000</v>
      </c>
      <c r="K1939" s="10">
        <f>I1939*J1939</f>
        <v>3150.0000000000009</v>
      </c>
      <c r="L1939" s="10">
        <f>K1939*M1939</f>
        <v>1260.0000000000002</v>
      </c>
      <c r="M1939" s="11">
        <v>0.39999999999999997</v>
      </c>
      <c r="O1939" s="15"/>
      <c r="P1939" s="13"/>
      <c r="Q1939" s="1"/>
      <c r="R1939" s="12"/>
    </row>
    <row r="1940" spans="1:18" x14ac:dyDescent="0.3">
      <c r="B1940" s="6" t="s">
        <v>28</v>
      </c>
      <c r="C1940" s="6">
        <v>1128299</v>
      </c>
      <c r="D1940" s="7">
        <v>44517</v>
      </c>
      <c r="E1940" s="6" t="s">
        <v>29</v>
      </c>
      <c r="F1940" s="6" t="s">
        <v>77</v>
      </c>
      <c r="G1940" s="6" t="s">
        <v>60</v>
      </c>
      <c r="H1940" s="6" t="s">
        <v>20</v>
      </c>
      <c r="I1940" s="8">
        <v>0.40000000000000008</v>
      </c>
      <c r="J1940" s="9">
        <v>5250</v>
      </c>
      <c r="K1940" s="10">
        <f t="shared" ref="K1940:K1943" si="637">I1940*J1940</f>
        <v>2100.0000000000005</v>
      </c>
      <c r="L1940" s="10">
        <f t="shared" ref="L1940:L1943" si="638">K1940*M1940</f>
        <v>840.00000000000011</v>
      </c>
      <c r="M1940" s="11">
        <v>0.39999999999999997</v>
      </c>
      <c r="O1940" s="15"/>
      <c r="P1940" s="13"/>
      <c r="Q1940" s="1"/>
      <c r="R1940" s="12"/>
    </row>
    <row r="1941" spans="1:18" x14ac:dyDescent="0.3">
      <c r="B1941" s="6" t="s">
        <v>28</v>
      </c>
      <c r="C1941" s="6">
        <v>1128299</v>
      </c>
      <c r="D1941" s="7">
        <v>44517</v>
      </c>
      <c r="E1941" s="6" t="s">
        <v>29</v>
      </c>
      <c r="F1941" s="6" t="s">
        <v>77</v>
      </c>
      <c r="G1941" s="6" t="s">
        <v>60</v>
      </c>
      <c r="H1941" s="6" t="s">
        <v>21</v>
      </c>
      <c r="I1941" s="8">
        <v>0.50000000000000011</v>
      </c>
      <c r="J1941" s="9">
        <v>5000</v>
      </c>
      <c r="K1941" s="10">
        <f t="shared" si="637"/>
        <v>2500.0000000000005</v>
      </c>
      <c r="L1941" s="10">
        <f t="shared" si="638"/>
        <v>1000.0000000000001</v>
      </c>
      <c r="M1941" s="11">
        <v>0.39999999999999997</v>
      </c>
      <c r="O1941" s="15"/>
      <c r="P1941" s="13"/>
      <c r="Q1941" s="1"/>
      <c r="R1941" s="12"/>
    </row>
    <row r="1942" spans="1:18" x14ac:dyDescent="0.3">
      <c r="B1942" s="6" t="s">
        <v>28</v>
      </c>
      <c r="C1942" s="6">
        <v>1128299</v>
      </c>
      <c r="D1942" s="7">
        <v>44517</v>
      </c>
      <c r="E1942" s="6" t="s">
        <v>29</v>
      </c>
      <c r="F1942" s="6" t="s">
        <v>77</v>
      </c>
      <c r="G1942" s="6" t="s">
        <v>60</v>
      </c>
      <c r="H1942" s="6" t="s">
        <v>22</v>
      </c>
      <c r="I1942" s="8">
        <v>0.70000000000000007</v>
      </c>
      <c r="J1942" s="9">
        <v>4750</v>
      </c>
      <c r="K1942" s="10">
        <f t="shared" si="637"/>
        <v>3325.0000000000005</v>
      </c>
      <c r="L1942" s="10">
        <f t="shared" si="638"/>
        <v>1496.2500000000002</v>
      </c>
      <c r="M1942" s="11">
        <v>0.45</v>
      </c>
      <c r="O1942" s="15"/>
      <c r="P1942" s="13"/>
      <c r="Q1942" s="1"/>
      <c r="R1942" s="12"/>
    </row>
    <row r="1943" spans="1:18" x14ac:dyDescent="0.3">
      <c r="B1943" s="6" t="s">
        <v>28</v>
      </c>
      <c r="C1943" s="6">
        <v>1128299</v>
      </c>
      <c r="D1943" s="7">
        <v>44517</v>
      </c>
      <c r="E1943" s="6" t="s">
        <v>29</v>
      </c>
      <c r="F1943" s="6" t="s">
        <v>77</v>
      </c>
      <c r="G1943" s="6" t="s">
        <v>60</v>
      </c>
      <c r="H1943" s="6" t="s">
        <v>23</v>
      </c>
      <c r="I1943" s="8">
        <v>0.8500000000000002</v>
      </c>
      <c r="J1943" s="9">
        <v>6000</v>
      </c>
      <c r="K1943" s="10">
        <f t="shared" si="637"/>
        <v>5100.0000000000009</v>
      </c>
      <c r="L1943" s="10">
        <f t="shared" si="638"/>
        <v>1785.0000000000002</v>
      </c>
      <c r="M1943" s="11">
        <v>0.35</v>
      </c>
      <c r="O1943" s="15"/>
      <c r="P1943" s="13"/>
      <c r="Q1943" s="1"/>
      <c r="R1943" s="12"/>
    </row>
    <row r="1944" spans="1:18" x14ac:dyDescent="0.3">
      <c r="B1944" s="6" t="s">
        <v>28</v>
      </c>
      <c r="C1944" s="6">
        <v>1128299</v>
      </c>
      <c r="D1944" s="7">
        <v>44546</v>
      </c>
      <c r="E1944" s="6" t="s">
        <v>29</v>
      </c>
      <c r="F1944" s="6" t="s">
        <v>77</v>
      </c>
      <c r="G1944" s="6" t="s">
        <v>60</v>
      </c>
      <c r="H1944" s="6" t="s">
        <v>18</v>
      </c>
      <c r="I1944" s="8">
        <v>0.70000000000000018</v>
      </c>
      <c r="J1944" s="9">
        <v>8000</v>
      </c>
      <c r="K1944" s="10">
        <f>I1944*J1944</f>
        <v>5600.0000000000018</v>
      </c>
      <c r="L1944" s="10">
        <f>K1944*M1944</f>
        <v>2240.0000000000005</v>
      </c>
      <c r="M1944" s="11">
        <v>0.39999999999999997</v>
      </c>
      <c r="O1944" s="15"/>
      <c r="P1944" s="13"/>
      <c r="Q1944" s="1"/>
      <c r="R1944" s="12"/>
    </row>
    <row r="1945" spans="1:18" x14ac:dyDescent="0.3">
      <c r="B1945" s="6" t="s">
        <v>28</v>
      </c>
      <c r="C1945" s="6">
        <v>1128299</v>
      </c>
      <c r="D1945" s="7">
        <v>44546</v>
      </c>
      <c r="E1945" s="6" t="s">
        <v>29</v>
      </c>
      <c r="F1945" s="6" t="s">
        <v>77</v>
      </c>
      <c r="G1945" s="6" t="s">
        <v>60</v>
      </c>
      <c r="H1945" s="6" t="s">
        <v>19</v>
      </c>
      <c r="I1945" s="8">
        <v>0.80000000000000027</v>
      </c>
      <c r="J1945" s="9">
        <v>8000</v>
      </c>
      <c r="K1945" s="10">
        <f>I1945*J1945</f>
        <v>6400.0000000000018</v>
      </c>
      <c r="L1945" s="10">
        <f>K1945*M1945</f>
        <v>2560.0000000000005</v>
      </c>
      <c r="M1945" s="11">
        <v>0.39999999999999997</v>
      </c>
      <c r="O1945" s="15"/>
      <c r="P1945" s="13"/>
      <c r="Q1945" s="1"/>
      <c r="R1945" s="12"/>
    </row>
    <row r="1946" spans="1:18" x14ac:dyDescent="0.3">
      <c r="B1946" s="6" t="s">
        <v>28</v>
      </c>
      <c r="C1946" s="6">
        <v>1128299</v>
      </c>
      <c r="D1946" s="7">
        <v>44546</v>
      </c>
      <c r="E1946" s="6" t="s">
        <v>29</v>
      </c>
      <c r="F1946" s="6" t="s">
        <v>77</v>
      </c>
      <c r="G1946" s="6" t="s">
        <v>60</v>
      </c>
      <c r="H1946" s="6" t="s">
        <v>20</v>
      </c>
      <c r="I1946" s="8">
        <v>0.75000000000000022</v>
      </c>
      <c r="J1946" s="9">
        <v>6000</v>
      </c>
      <c r="K1946" s="10">
        <f t="shared" ref="K1946:K1949" si="639">I1946*J1946</f>
        <v>4500.0000000000009</v>
      </c>
      <c r="L1946" s="10">
        <f t="shared" ref="L1946:L1949" si="640">K1946*M1946</f>
        <v>1800.0000000000002</v>
      </c>
      <c r="M1946" s="11">
        <v>0.39999999999999997</v>
      </c>
      <c r="O1946" s="15"/>
      <c r="P1946" s="13"/>
      <c r="Q1946" s="1"/>
      <c r="R1946" s="12"/>
    </row>
    <row r="1947" spans="1:18" x14ac:dyDescent="0.3">
      <c r="B1947" s="6" t="s">
        <v>28</v>
      </c>
      <c r="C1947" s="6">
        <v>1128299</v>
      </c>
      <c r="D1947" s="7">
        <v>44546</v>
      </c>
      <c r="E1947" s="6" t="s">
        <v>29</v>
      </c>
      <c r="F1947" s="6" t="s">
        <v>77</v>
      </c>
      <c r="G1947" s="6" t="s">
        <v>60</v>
      </c>
      <c r="H1947" s="6" t="s">
        <v>21</v>
      </c>
      <c r="I1947" s="8">
        <v>0.75000000000000022</v>
      </c>
      <c r="J1947" s="9">
        <v>6000</v>
      </c>
      <c r="K1947" s="10">
        <f t="shared" si="639"/>
        <v>4500.0000000000009</v>
      </c>
      <c r="L1947" s="10">
        <f t="shared" si="640"/>
        <v>1800.0000000000002</v>
      </c>
      <c r="M1947" s="11">
        <v>0.39999999999999997</v>
      </c>
      <c r="O1947" s="15"/>
      <c r="P1947" s="13"/>
      <c r="Q1947" s="1"/>
      <c r="R1947" s="12"/>
    </row>
    <row r="1948" spans="1:18" x14ac:dyDescent="0.3">
      <c r="B1948" s="6" t="s">
        <v>28</v>
      </c>
      <c r="C1948" s="6">
        <v>1128299</v>
      </c>
      <c r="D1948" s="7">
        <v>44546</v>
      </c>
      <c r="E1948" s="6" t="s">
        <v>29</v>
      </c>
      <c r="F1948" s="6" t="s">
        <v>77</v>
      </c>
      <c r="G1948" s="6" t="s">
        <v>60</v>
      </c>
      <c r="H1948" s="6" t="s">
        <v>22</v>
      </c>
      <c r="I1948" s="8">
        <v>0.8500000000000002</v>
      </c>
      <c r="J1948" s="9">
        <v>5250</v>
      </c>
      <c r="K1948" s="10">
        <f t="shared" si="639"/>
        <v>4462.5000000000009</v>
      </c>
      <c r="L1948" s="10">
        <f t="shared" si="640"/>
        <v>2008.1250000000005</v>
      </c>
      <c r="M1948" s="11">
        <v>0.45</v>
      </c>
      <c r="O1948" s="15"/>
      <c r="P1948" s="13"/>
      <c r="Q1948" s="1"/>
      <c r="R1948" s="12"/>
    </row>
    <row r="1949" spans="1:18" x14ac:dyDescent="0.3">
      <c r="B1949" s="6" t="s">
        <v>28</v>
      </c>
      <c r="C1949" s="6">
        <v>1128299</v>
      </c>
      <c r="D1949" s="7">
        <v>44546</v>
      </c>
      <c r="E1949" s="6" t="s">
        <v>29</v>
      </c>
      <c r="F1949" s="6" t="s">
        <v>77</v>
      </c>
      <c r="G1949" s="6" t="s">
        <v>60</v>
      </c>
      <c r="H1949" s="6" t="s">
        <v>23</v>
      </c>
      <c r="I1949" s="8">
        <v>0.90000000000000024</v>
      </c>
      <c r="J1949" s="9">
        <v>6250</v>
      </c>
      <c r="K1949" s="10">
        <f t="shared" si="639"/>
        <v>5625.0000000000018</v>
      </c>
      <c r="L1949" s="10">
        <f t="shared" si="640"/>
        <v>1968.7500000000005</v>
      </c>
      <c r="M1949" s="11">
        <v>0.35</v>
      </c>
      <c r="O1949" s="15"/>
      <c r="P1949" s="13"/>
      <c r="Q1949" s="1"/>
      <c r="R1949" s="12"/>
    </row>
    <row r="1950" spans="1:18" x14ac:dyDescent="0.3">
      <c r="A1950" t="s">
        <v>39</v>
      </c>
      <c r="B1950" s="6" t="s">
        <v>24</v>
      </c>
      <c r="C1950" s="6">
        <v>1197831</v>
      </c>
      <c r="D1950" s="7">
        <v>44201</v>
      </c>
      <c r="E1950" s="6" t="s">
        <v>25</v>
      </c>
      <c r="F1950" s="6" t="s">
        <v>78</v>
      </c>
      <c r="G1950" s="6" t="s">
        <v>79</v>
      </c>
      <c r="H1950" s="6" t="s">
        <v>18</v>
      </c>
      <c r="I1950" s="8">
        <v>0.2</v>
      </c>
      <c r="J1950" s="9">
        <v>6750</v>
      </c>
      <c r="K1950" s="10">
        <f>I1950*J1950</f>
        <v>1350</v>
      </c>
      <c r="L1950" s="10">
        <f>K1950*M1950</f>
        <v>405</v>
      </c>
      <c r="M1950" s="11">
        <v>0.3</v>
      </c>
      <c r="O1950" s="15"/>
      <c r="P1950" s="13"/>
      <c r="Q1950" s="1"/>
      <c r="R1950" s="12"/>
    </row>
    <row r="1951" spans="1:18" x14ac:dyDescent="0.3">
      <c r="B1951" s="6" t="s">
        <v>24</v>
      </c>
      <c r="C1951" s="6">
        <v>1197831</v>
      </c>
      <c r="D1951" s="7">
        <v>44201</v>
      </c>
      <c r="E1951" s="6" t="s">
        <v>25</v>
      </c>
      <c r="F1951" s="6" t="s">
        <v>78</v>
      </c>
      <c r="G1951" s="6" t="s">
        <v>79</v>
      </c>
      <c r="H1951" s="6" t="s">
        <v>19</v>
      </c>
      <c r="I1951" s="8">
        <v>0.3</v>
      </c>
      <c r="J1951" s="9">
        <v>6750</v>
      </c>
      <c r="K1951" s="10">
        <f>I1951*J1951</f>
        <v>2025</v>
      </c>
      <c r="L1951" s="10">
        <f>K1951*M1951</f>
        <v>607.5</v>
      </c>
      <c r="M1951" s="11">
        <v>0.3</v>
      </c>
      <c r="O1951" s="15"/>
      <c r="P1951" s="13"/>
      <c r="Q1951" s="1"/>
      <c r="R1951" s="12"/>
    </row>
    <row r="1952" spans="1:18" x14ac:dyDescent="0.3">
      <c r="B1952" s="6" t="s">
        <v>24</v>
      </c>
      <c r="C1952" s="6">
        <v>1197831</v>
      </c>
      <c r="D1952" s="7">
        <v>44201</v>
      </c>
      <c r="E1952" s="6" t="s">
        <v>25</v>
      </c>
      <c r="F1952" s="6" t="s">
        <v>78</v>
      </c>
      <c r="G1952" s="6" t="s">
        <v>79</v>
      </c>
      <c r="H1952" s="6" t="s">
        <v>20</v>
      </c>
      <c r="I1952" s="8">
        <v>0.3</v>
      </c>
      <c r="J1952" s="9">
        <v>4750</v>
      </c>
      <c r="K1952" s="10">
        <f t="shared" ref="K1952:K1955" si="641">I1952*J1952</f>
        <v>1425</v>
      </c>
      <c r="L1952" s="10">
        <f t="shared" ref="L1952:L1955" si="642">K1952*M1952</f>
        <v>427.5</v>
      </c>
      <c r="M1952" s="11">
        <v>0.3</v>
      </c>
      <c r="O1952" s="15"/>
      <c r="P1952" s="13"/>
      <c r="Q1952" s="1"/>
      <c r="R1952" s="12"/>
    </row>
    <row r="1953" spans="2:18" x14ac:dyDescent="0.3">
      <c r="B1953" s="6" t="s">
        <v>24</v>
      </c>
      <c r="C1953" s="6">
        <v>1197831</v>
      </c>
      <c r="D1953" s="7">
        <v>44201</v>
      </c>
      <c r="E1953" s="6" t="s">
        <v>25</v>
      </c>
      <c r="F1953" s="6" t="s">
        <v>78</v>
      </c>
      <c r="G1953" s="6" t="s">
        <v>79</v>
      </c>
      <c r="H1953" s="6" t="s">
        <v>21</v>
      </c>
      <c r="I1953" s="8">
        <v>0.35</v>
      </c>
      <c r="J1953" s="9">
        <v>4750</v>
      </c>
      <c r="K1953" s="10">
        <f t="shared" si="641"/>
        <v>1662.5</v>
      </c>
      <c r="L1953" s="10">
        <f t="shared" si="642"/>
        <v>665</v>
      </c>
      <c r="M1953" s="11">
        <v>0.4</v>
      </c>
      <c r="O1953" s="15"/>
      <c r="P1953" s="13"/>
      <c r="Q1953" s="1"/>
      <c r="R1953" s="12"/>
    </row>
    <row r="1954" spans="2:18" x14ac:dyDescent="0.3">
      <c r="B1954" s="6" t="s">
        <v>24</v>
      </c>
      <c r="C1954" s="6">
        <v>1197831</v>
      </c>
      <c r="D1954" s="7">
        <v>44201</v>
      </c>
      <c r="E1954" s="6" t="s">
        <v>25</v>
      </c>
      <c r="F1954" s="6" t="s">
        <v>78</v>
      </c>
      <c r="G1954" s="6" t="s">
        <v>79</v>
      </c>
      <c r="H1954" s="6" t="s">
        <v>22</v>
      </c>
      <c r="I1954" s="8">
        <v>0.4</v>
      </c>
      <c r="J1954" s="9">
        <v>3250</v>
      </c>
      <c r="K1954" s="10">
        <f t="shared" si="641"/>
        <v>1300</v>
      </c>
      <c r="L1954" s="10">
        <f t="shared" si="642"/>
        <v>325</v>
      </c>
      <c r="M1954" s="11">
        <v>0.25</v>
      </c>
      <c r="O1954" s="15"/>
      <c r="P1954" s="13"/>
      <c r="Q1954" s="1"/>
      <c r="R1954" s="12"/>
    </row>
    <row r="1955" spans="2:18" x14ac:dyDescent="0.3">
      <c r="B1955" s="6" t="s">
        <v>24</v>
      </c>
      <c r="C1955" s="6">
        <v>1197831</v>
      </c>
      <c r="D1955" s="7">
        <v>44201</v>
      </c>
      <c r="E1955" s="6" t="s">
        <v>25</v>
      </c>
      <c r="F1955" s="6" t="s">
        <v>78</v>
      </c>
      <c r="G1955" s="6" t="s">
        <v>79</v>
      </c>
      <c r="H1955" s="6" t="s">
        <v>23</v>
      </c>
      <c r="I1955" s="8">
        <v>0.35</v>
      </c>
      <c r="J1955" s="9">
        <v>4750</v>
      </c>
      <c r="K1955" s="10">
        <f t="shared" si="641"/>
        <v>1662.5</v>
      </c>
      <c r="L1955" s="10">
        <f t="shared" si="642"/>
        <v>748.125</v>
      </c>
      <c r="M1955" s="11">
        <v>0.45</v>
      </c>
      <c r="O1955" s="15"/>
      <c r="P1955" s="13"/>
      <c r="Q1955" s="1"/>
      <c r="R1955" s="12"/>
    </row>
    <row r="1956" spans="2:18" x14ac:dyDescent="0.3">
      <c r="B1956" s="6" t="s">
        <v>24</v>
      </c>
      <c r="C1956" s="6">
        <v>1197831</v>
      </c>
      <c r="D1956" s="7">
        <v>44231</v>
      </c>
      <c r="E1956" s="6" t="s">
        <v>25</v>
      </c>
      <c r="F1956" s="6" t="s">
        <v>78</v>
      </c>
      <c r="G1956" s="6" t="s">
        <v>79</v>
      </c>
      <c r="H1956" s="6" t="s">
        <v>18</v>
      </c>
      <c r="I1956" s="8">
        <v>0.25</v>
      </c>
      <c r="J1956" s="9">
        <v>6250</v>
      </c>
      <c r="K1956" s="10">
        <f>I1956*J1956</f>
        <v>1562.5</v>
      </c>
      <c r="L1956" s="10">
        <f>K1956*M1956</f>
        <v>468.75</v>
      </c>
      <c r="M1956" s="11">
        <v>0.3</v>
      </c>
      <c r="O1956" s="15"/>
      <c r="P1956" s="13"/>
      <c r="Q1956" s="1"/>
      <c r="R1956" s="12"/>
    </row>
    <row r="1957" spans="2:18" x14ac:dyDescent="0.3">
      <c r="B1957" s="6" t="s">
        <v>24</v>
      </c>
      <c r="C1957" s="6">
        <v>1197831</v>
      </c>
      <c r="D1957" s="7">
        <v>44231</v>
      </c>
      <c r="E1957" s="6" t="s">
        <v>25</v>
      </c>
      <c r="F1957" s="6" t="s">
        <v>78</v>
      </c>
      <c r="G1957" s="6" t="s">
        <v>79</v>
      </c>
      <c r="H1957" s="6" t="s">
        <v>19</v>
      </c>
      <c r="I1957" s="8">
        <v>0.35</v>
      </c>
      <c r="J1957" s="9">
        <v>6000</v>
      </c>
      <c r="K1957" s="10">
        <f>I1957*J1957</f>
        <v>2100</v>
      </c>
      <c r="L1957" s="10">
        <f>K1957*M1957</f>
        <v>630</v>
      </c>
      <c r="M1957" s="11">
        <v>0.3</v>
      </c>
      <c r="O1957" s="15"/>
      <c r="P1957" s="13"/>
      <c r="Q1957" s="1"/>
      <c r="R1957" s="12"/>
    </row>
    <row r="1958" spans="2:18" x14ac:dyDescent="0.3">
      <c r="B1958" s="6" t="s">
        <v>24</v>
      </c>
      <c r="C1958" s="6">
        <v>1197831</v>
      </c>
      <c r="D1958" s="7">
        <v>44231</v>
      </c>
      <c r="E1958" s="6" t="s">
        <v>25</v>
      </c>
      <c r="F1958" s="6" t="s">
        <v>78</v>
      </c>
      <c r="G1958" s="6" t="s">
        <v>79</v>
      </c>
      <c r="H1958" s="6" t="s">
        <v>20</v>
      </c>
      <c r="I1958" s="8">
        <v>0.35</v>
      </c>
      <c r="J1958" s="9">
        <v>4250</v>
      </c>
      <c r="K1958" s="10">
        <f t="shared" ref="K1958:K1961" si="643">I1958*J1958</f>
        <v>1487.5</v>
      </c>
      <c r="L1958" s="10">
        <f t="shared" ref="L1958:L1961" si="644">K1958*M1958</f>
        <v>446.25</v>
      </c>
      <c r="M1958" s="11">
        <v>0.3</v>
      </c>
      <c r="O1958" s="15"/>
      <c r="P1958" s="13"/>
      <c r="Q1958" s="1"/>
      <c r="R1958" s="12"/>
    </row>
    <row r="1959" spans="2:18" x14ac:dyDescent="0.3">
      <c r="B1959" s="6" t="s">
        <v>24</v>
      </c>
      <c r="C1959" s="6">
        <v>1197831</v>
      </c>
      <c r="D1959" s="7">
        <v>44231</v>
      </c>
      <c r="E1959" s="6" t="s">
        <v>25</v>
      </c>
      <c r="F1959" s="6" t="s">
        <v>78</v>
      </c>
      <c r="G1959" s="6" t="s">
        <v>79</v>
      </c>
      <c r="H1959" s="6" t="s">
        <v>21</v>
      </c>
      <c r="I1959" s="8">
        <v>0.35</v>
      </c>
      <c r="J1959" s="9">
        <v>3750</v>
      </c>
      <c r="K1959" s="10">
        <f t="shared" si="643"/>
        <v>1312.5</v>
      </c>
      <c r="L1959" s="10">
        <f t="shared" si="644"/>
        <v>525</v>
      </c>
      <c r="M1959" s="11">
        <v>0.4</v>
      </c>
      <c r="O1959" s="15"/>
      <c r="P1959" s="13"/>
      <c r="Q1959" s="1"/>
      <c r="R1959" s="12"/>
    </row>
    <row r="1960" spans="2:18" x14ac:dyDescent="0.3">
      <c r="B1960" s="6" t="s">
        <v>24</v>
      </c>
      <c r="C1960" s="6">
        <v>1197831</v>
      </c>
      <c r="D1960" s="7">
        <v>44231</v>
      </c>
      <c r="E1960" s="6" t="s">
        <v>25</v>
      </c>
      <c r="F1960" s="6" t="s">
        <v>78</v>
      </c>
      <c r="G1960" s="6" t="s">
        <v>79</v>
      </c>
      <c r="H1960" s="6" t="s">
        <v>22</v>
      </c>
      <c r="I1960" s="8">
        <v>0.4</v>
      </c>
      <c r="J1960" s="9">
        <v>2500</v>
      </c>
      <c r="K1960" s="10">
        <f t="shared" si="643"/>
        <v>1000</v>
      </c>
      <c r="L1960" s="10">
        <f t="shared" si="644"/>
        <v>250</v>
      </c>
      <c r="M1960" s="11">
        <v>0.25</v>
      </c>
      <c r="O1960" s="15"/>
      <c r="P1960" s="13"/>
      <c r="Q1960" s="1"/>
      <c r="R1960" s="12"/>
    </row>
    <row r="1961" spans="2:18" x14ac:dyDescent="0.3">
      <c r="B1961" s="6" t="s">
        <v>24</v>
      </c>
      <c r="C1961" s="6">
        <v>1197831</v>
      </c>
      <c r="D1961" s="7">
        <v>44231</v>
      </c>
      <c r="E1961" s="6" t="s">
        <v>25</v>
      </c>
      <c r="F1961" s="6" t="s">
        <v>78</v>
      </c>
      <c r="G1961" s="6" t="s">
        <v>79</v>
      </c>
      <c r="H1961" s="6" t="s">
        <v>23</v>
      </c>
      <c r="I1961" s="8">
        <v>0.35</v>
      </c>
      <c r="J1961" s="9">
        <v>4500</v>
      </c>
      <c r="K1961" s="10">
        <f t="shared" si="643"/>
        <v>1575</v>
      </c>
      <c r="L1961" s="10">
        <f t="shared" si="644"/>
        <v>708.75</v>
      </c>
      <c r="M1961" s="11">
        <v>0.45</v>
      </c>
      <c r="O1961" s="15"/>
      <c r="P1961" s="13"/>
      <c r="Q1961" s="1"/>
      <c r="R1961" s="12"/>
    </row>
    <row r="1962" spans="2:18" x14ac:dyDescent="0.3">
      <c r="B1962" s="6" t="s">
        <v>24</v>
      </c>
      <c r="C1962" s="6">
        <v>1197831</v>
      </c>
      <c r="D1962" s="7">
        <v>44261</v>
      </c>
      <c r="E1962" s="6" t="s">
        <v>25</v>
      </c>
      <c r="F1962" s="6" t="s">
        <v>78</v>
      </c>
      <c r="G1962" s="6" t="s">
        <v>79</v>
      </c>
      <c r="H1962" s="6" t="s">
        <v>18</v>
      </c>
      <c r="I1962" s="8">
        <v>0.3</v>
      </c>
      <c r="J1962" s="9">
        <v>6250</v>
      </c>
      <c r="K1962" s="10">
        <f>I1962*J1962</f>
        <v>1875</v>
      </c>
      <c r="L1962" s="10">
        <f>K1962*M1962</f>
        <v>656.25</v>
      </c>
      <c r="M1962" s="11">
        <v>0.35</v>
      </c>
      <c r="O1962" s="15"/>
      <c r="P1962" s="13"/>
      <c r="Q1962" s="1"/>
      <c r="R1962" s="12"/>
    </row>
    <row r="1963" spans="2:18" x14ac:dyDescent="0.3">
      <c r="B1963" s="6" t="s">
        <v>24</v>
      </c>
      <c r="C1963" s="6">
        <v>1197831</v>
      </c>
      <c r="D1963" s="7">
        <v>44261</v>
      </c>
      <c r="E1963" s="6" t="s">
        <v>25</v>
      </c>
      <c r="F1963" s="6" t="s">
        <v>78</v>
      </c>
      <c r="G1963" s="6" t="s">
        <v>79</v>
      </c>
      <c r="H1963" s="6" t="s">
        <v>19</v>
      </c>
      <c r="I1963" s="8">
        <v>0.4</v>
      </c>
      <c r="J1963" s="9">
        <v>6250</v>
      </c>
      <c r="K1963" s="10">
        <f>I1963*J1963</f>
        <v>2500</v>
      </c>
      <c r="L1963" s="10">
        <f>K1963*M1963</f>
        <v>875</v>
      </c>
      <c r="M1963" s="11">
        <v>0.35</v>
      </c>
      <c r="O1963" s="15"/>
      <c r="P1963" s="13"/>
      <c r="Q1963" s="1"/>
      <c r="R1963" s="12"/>
    </row>
    <row r="1964" spans="2:18" x14ac:dyDescent="0.3">
      <c r="B1964" s="6" t="s">
        <v>24</v>
      </c>
      <c r="C1964" s="6">
        <v>1197831</v>
      </c>
      <c r="D1964" s="7">
        <v>44261</v>
      </c>
      <c r="E1964" s="6" t="s">
        <v>25</v>
      </c>
      <c r="F1964" s="6" t="s">
        <v>78</v>
      </c>
      <c r="G1964" s="6" t="s">
        <v>79</v>
      </c>
      <c r="H1964" s="6" t="s">
        <v>20</v>
      </c>
      <c r="I1964" s="8">
        <v>0.3</v>
      </c>
      <c r="J1964" s="9">
        <v>4500</v>
      </c>
      <c r="K1964" s="10">
        <f t="shared" ref="K1964:K1967" si="645">I1964*J1964</f>
        <v>1350</v>
      </c>
      <c r="L1964" s="10">
        <f t="shared" ref="L1964:L1967" si="646">K1964*M1964</f>
        <v>472.49999999999994</v>
      </c>
      <c r="M1964" s="11">
        <v>0.35</v>
      </c>
      <c r="O1964" s="15"/>
      <c r="P1964" s="13"/>
      <c r="Q1964" s="1"/>
      <c r="R1964" s="12"/>
    </row>
    <row r="1965" spans="2:18" x14ac:dyDescent="0.3">
      <c r="B1965" s="6" t="s">
        <v>24</v>
      </c>
      <c r="C1965" s="6">
        <v>1197831</v>
      </c>
      <c r="D1965" s="7">
        <v>44261</v>
      </c>
      <c r="E1965" s="6" t="s">
        <v>25</v>
      </c>
      <c r="F1965" s="6" t="s">
        <v>78</v>
      </c>
      <c r="G1965" s="6" t="s">
        <v>79</v>
      </c>
      <c r="H1965" s="6" t="s">
        <v>21</v>
      </c>
      <c r="I1965" s="8">
        <v>0.35000000000000003</v>
      </c>
      <c r="J1965" s="9">
        <v>3500</v>
      </c>
      <c r="K1965" s="10">
        <f t="shared" si="645"/>
        <v>1225.0000000000002</v>
      </c>
      <c r="L1965" s="10">
        <f t="shared" si="646"/>
        <v>551.25000000000011</v>
      </c>
      <c r="M1965" s="11">
        <v>0.45</v>
      </c>
      <c r="O1965" s="15"/>
      <c r="P1965" s="13"/>
      <c r="Q1965" s="1"/>
      <c r="R1965" s="12"/>
    </row>
    <row r="1966" spans="2:18" x14ac:dyDescent="0.3">
      <c r="B1966" s="6" t="s">
        <v>24</v>
      </c>
      <c r="C1966" s="6">
        <v>1197831</v>
      </c>
      <c r="D1966" s="7">
        <v>44261</v>
      </c>
      <c r="E1966" s="6" t="s">
        <v>25</v>
      </c>
      <c r="F1966" s="6" t="s">
        <v>78</v>
      </c>
      <c r="G1966" s="6" t="s">
        <v>79</v>
      </c>
      <c r="H1966" s="6" t="s">
        <v>22</v>
      </c>
      <c r="I1966" s="8">
        <v>0.4</v>
      </c>
      <c r="J1966" s="9">
        <v>2500</v>
      </c>
      <c r="K1966" s="10">
        <f t="shared" si="645"/>
        <v>1000</v>
      </c>
      <c r="L1966" s="10">
        <f t="shared" si="646"/>
        <v>300</v>
      </c>
      <c r="M1966" s="11">
        <v>0.3</v>
      </c>
      <c r="O1966" s="15"/>
      <c r="P1966" s="13"/>
      <c r="Q1966" s="1"/>
      <c r="R1966" s="12"/>
    </row>
    <row r="1967" spans="2:18" x14ac:dyDescent="0.3">
      <c r="B1967" s="6" t="s">
        <v>24</v>
      </c>
      <c r="C1967" s="6">
        <v>1197831</v>
      </c>
      <c r="D1967" s="7">
        <v>44261</v>
      </c>
      <c r="E1967" s="6" t="s">
        <v>25</v>
      </c>
      <c r="F1967" s="6" t="s">
        <v>78</v>
      </c>
      <c r="G1967" s="6" t="s">
        <v>79</v>
      </c>
      <c r="H1967" s="6" t="s">
        <v>23</v>
      </c>
      <c r="I1967" s="8">
        <v>0.35000000000000003</v>
      </c>
      <c r="J1967" s="9">
        <v>4000</v>
      </c>
      <c r="K1967" s="10">
        <f t="shared" si="645"/>
        <v>1400.0000000000002</v>
      </c>
      <c r="L1967" s="10">
        <f t="shared" si="646"/>
        <v>700.00000000000011</v>
      </c>
      <c r="M1967" s="11">
        <v>0.5</v>
      </c>
      <c r="O1967" s="15"/>
      <c r="P1967" s="13"/>
      <c r="Q1967" s="1"/>
      <c r="R1967" s="12"/>
    </row>
    <row r="1968" spans="2:18" x14ac:dyDescent="0.3">
      <c r="B1968" s="6" t="s">
        <v>24</v>
      </c>
      <c r="C1968" s="6">
        <v>1197831</v>
      </c>
      <c r="D1968" s="7">
        <v>44291</v>
      </c>
      <c r="E1968" s="6" t="s">
        <v>25</v>
      </c>
      <c r="F1968" s="6" t="s">
        <v>78</v>
      </c>
      <c r="G1968" s="6" t="s">
        <v>79</v>
      </c>
      <c r="H1968" s="6" t="s">
        <v>18</v>
      </c>
      <c r="I1968" s="8">
        <v>0.19999999999999998</v>
      </c>
      <c r="J1968" s="9">
        <v>6500</v>
      </c>
      <c r="K1968" s="10">
        <f>I1968*J1968</f>
        <v>1300</v>
      </c>
      <c r="L1968" s="10">
        <f>K1968*M1968</f>
        <v>454.99999999999994</v>
      </c>
      <c r="M1968" s="11">
        <v>0.35</v>
      </c>
      <c r="O1968" s="15"/>
      <c r="P1968" s="13"/>
      <c r="Q1968" s="1"/>
      <c r="R1968" s="12"/>
    </row>
    <row r="1969" spans="2:18" x14ac:dyDescent="0.3">
      <c r="B1969" s="6" t="s">
        <v>24</v>
      </c>
      <c r="C1969" s="6">
        <v>1197831</v>
      </c>
      <c r="D1969" s="7">
        <v>44291</v>
      </c>
      <c r="E1969" s="6" t="s">
        <v>25</v>
      </c>
      <c r="F1969" s="6" t="s">
        <v>78</v>
      </c>
      <c r="G1969" s="6" t="s">
        <v>79</v>
      </c>
      <c r="H1969" s="6" t="s">
        <v>19</v>
      </c>
      <c r="I1969" s="8">
        <v>0.30000000000000004</v>
      </c>
      <c r="J1969" s="9">
        <v>6500</v>
      </c>
      <c r="K1969" s="10">
        <f>I1969*J1969</f>
        <v>1950.0000000000002</v>
      </c>
      <c r="L1969" s="10">
        <f>K1969*M1969</f>
        <v>682.5</v>
      </c>
      <c r="M1969" s="11">
        <v>0.35</v>
      </c>
      <c r="O1969" s="15"/>
      <c r="P1969" s="13"/>
      <c r="Q1969" s="1"/>
      <c r="R1969" s="12"/>
    </row>
    <row r="1970" spans="2:18" x14ac:dyDescent="0.3">
      <c r="B1970" s="6" t="s">
        <v>24</v>
      </c>
      <c r="C1970" s="6">
        <v>1197831</v>
      </c>
      <c r="D1970" s="7">
        <v>44291</v>
      </c>
      <c r="E1970" s="6" t="s">
        <v>25</v>
      </c>
      <c r="F1970" s="6" t="s">
        <v>78</v>
      </c>
      <c r="G1970" s="6" t="s">
        <v>79</v>
      </c>
      <c r="H1970" s="6" t="s">
        <v>20</v>
      </c>
      <c r="I1970" s="8">
        <v>0.24999999999999997</v>
      </c>
      <c r="J1970" s="9">
        <v>4750</v>
      </c>
      <c r="K1970" s="10">
        <f t="shared" ref="K1970:K1973" si="647">I1970*J1970</f>
        <v>1187.4999999999998</v>
      </c>
      <c r="L1970" s="10">
        <f t="shared" ref="L1970:L1973" si="648">K1970*M1970</f>
        <v>415.62499999999989</v>
      </c>
      <c r="M1970" s="11">
        <v>0.35</v>
      </c>
      <c r="O1970" s="15"/>
      <c r="P1970" s="13"/>
      <c r="Q1970" s="1"/>
      <c r="R1970" s="12"/>
    </row>
    <row r="1971" spans="2:18" x14ac:dyDescent="0.3">
      <c r="B1971" s="6" t="s">
        <v>24</v>
      </c>
      <c r="C1971" s="6">
        <v>1197831</v>
      </c>
      <c r="D1971" s="7">
        <v>44291</v>
      </c>
      <c r="E1971" s="6" t="s">
        <v>25</v>
      </c>
      <c r="F1971" s="6" t="s">
        <v>78</v>
      </c>
      <c r="G1971" s="6" t="s">
        <v>79</v>
      </c>
      <c r="H1971" s="6" t="s">
        <v>21</v>
      </c>
      <c r="I1971" s="8">
        <v>0.30000000000000004</v>
      </c>
      <c r="J1971" s="9">
        <v>3750</v>
      </c>
      <c r="K1971" s="10">
        <f t="shared" si="647"/>
        <v>1125.0000000000002</v>
      </c>
      <c r="L1971" s="10">
        <f t="shared" si="648"/>
        <v>506.25000000000011</v>
      </c>
      <c r="M1971" s="11">
        <v>0.45</v>
      </c>
      <c r="O1971" s="15"/>
      <c r="P1971" s="13"/>
      <c r="Q1971" s="1"/>
      <c r="R1971" s="12"/>
    </row>
    <row r="1972" spans="2:18" x14ac:dyDescent="0.3">
      <c r="B1972" s="6" t="s">
        <v>24</v>
      </c>
      <c r="C1972" s="6">
        <v>1197831</v>
      </c>
      <c r="D1972" s="7">
        <v>44291</v>
      </c>
      <c r="E1972" s="6" t="s">
        <v>25</v>
      </c>
      <c r="F1972" s="6" t="s">
        <v>78</v>
      </c>
      <c r="G1972" s="6" t="s">
        <v>79</v>
      </c>
      <c r="H1972" s="6" t="s">
        <v>22</v>
      </c>
      <c r="I1972" s="8">
        <v>0.35</v>
      </c>
      <c r="J1972" s="9">
        <v>2750</v>
      </c>
      <c r="K1972" s="10">
        <f t="shared" si="647"/>
        <v>962.49999999999989</v>
      </c>
      <c r="L1972" s="10">
        <f t="shared" si="648"/>
        <v>288.74999999999994</v>
      </c>
      <c r="M1972" s="11">
        <v>0.3</v>
      </c>
      <c r="O1972" s="15"/>
      <c r="P1972" s="13"/>
      <c r="Q1972" s="1"/>
      <c r="R1972" s="12"/>
    </row>
    <row r="1973" spans="2:18" x14ac:dyDescent="0.3">
      <c r="B1973" s="6" t="s">
        <v>24</v>
      </c>
      <c r="C1973" s="6">
        <v>1197831</v>
      </c>
      <c r="D1973" s="7">
        <v>44291</v>
      </c>
      <c r="E1973" s="6" t="s">
        <v>25</v>
      </c>
      <c r="F1973" s="6" t="s">
        <v>78</v>
      </c>
      <c r="G1973" s="6" t="s">
        <v>79</v>
      </c>
      <c r="H1973" s="6" t="s">
        <v>23</v>
      </c>
      <c r="I1973" s="8">
        <v>0.30000000000000004</v>
      </c>
      <c r="J1973" s="9">
        <v>5500</v>
      </c>
      <c r="K1973" s="10">
        <f t="shared" si="647"/>
        <v>1650.0000000000002</v>
      </c>
      <c r="L1973" s="10">
        <f t="shared" si="648"/>
        <v>825.00000000000011</v>
      </c>
      <c r="M1973" s="11">
        <v>0.5</v>
      </c>
      <c r="O1973" s="15"/>
      <c r="P1973" s="13"/>
      <c r="Q1973" s="1"/>
      <c r="R1973" s="12"/>
    </row>
    <row r="1974" spans="2:18" x14ac:dyDescent="0.3">
      <c r="B1974" s="6" t="s">
        <v>24</v>
      </c>
      <c r="C1974" s="6">
        <v>1197831</v>
      </c>
      <c r="D1974" s="7">
        <v>44321</v>
      </c>
      <c r="E1974" s="6" t="s">
        <v>25</v>
      </c>
      <c r="F1974" s="6" t="s">
        <v>78</v>
      </c>
      <c r="G1974" s="6" t="s">
        <v>79</v>
      </c>
      <c r="H1974" s="6" t="s">
        <v>18</v>
      </c>
      <c r="I1974" s="8">
        <v>0.19999999999999998</v>
      </c>
      <c r="J1974" s="9">
        <v>7000</v>
      </c>
      <c r="K1974" s="10">
        <f>I1974*J1974</f>
        <v>1399.9999999999998</v>
      </c>
      <c r="L1974" s="10">
        <f>K1974*M1974</f>
        <v>489.99999999999989</v>
      </c>
      <c r="M1974" s="11">
        <v>0.35</v>
      </c>
      <c r="O1974" s="15"/>
      <c r="P1974" s="13"/>
      <c r="Q1974" s="1"/>
      <c r="R1974" s="12"/>
    </row>
    <row r="1975" spans="2:18" x14ac:dyDescent="0.3">
      <c r="B1975" s="6" t="s">
        <v>24</v>
      </c>
      <c r="C1975" s="6">
        <v>1197831</v>
      </c>
      <c r="D1975" s="7">
        <v>44321</v>
      </c>
      <c r="E1975" s="6" t="s">
        <v>25</v>
      </c>
      <c r="F1975" s="6" t="s">
        <v>78</v>
      </c>
      <c r="G1975" s="6" t="s">
        <v>79</v>
      </c>
      <c r="H1975" s="6" t="s">
        <v>19</v>
      </c>
      <c r="I1975" s="8">
        <v>0.30000000000000004</v>
      </c>
      <c r="J1975" s="9">
        <v>7250</v>
      </c>
      <c r="K1975" s="10">
        <f>I1975*J1975</f>
        <v>2175.0000000000005</v>
      </c>
      <c r="L1975" s="10">
        <f>K1975*M1975</f>
        <v>761.25000000000011</v>
      </c>
      <c r="M1975" s="11">
        <v>0.35</v>
      </c>
      <c r="O1975" s="15"/>
      <c r="P1975" s="13"/>
      <c r="Q1975" s="1"/>
      <c r="R1975" s="12"/>
    </row>
    <row r="1976" spans="2:18" x14ac:dyDescent="0.3">
      <c r="B1976" s="6" t="s">
        <v>24</v>
      </c>
      <c r="C1976" s="6">
        <v>1197831</v>
      </c>
      <c r="D1976" s="7">
        <v>44321</v>
      </c>
      <c r="E1976" s="6" t="s">
        <v>25</v>
      </c>
      <c r="F1976" s="6" t="s">
        <v>78</v>
      </c>
      <c r="G1976" s="6" t="s">
        <v>79</v>
      </c>
      <c r="H1976" s="6" t="s">
        <v>20</v>
      </c>
      <c r="I1976" s="8">
        <v>0.24999999999999997</v>
      </c>
      <c r="J1976" s="9">
        <v>5750</v>
      </c>
      <c r="K1976" s="10">
        <f t="shared" ref="K1976:K1979" si="649">I1976*J1976</f>
        <v>1437.4999999999998</v>
      </c>
      <c r="L1976" s="10">
        <f t="shared" ref="L1976:L1979" si="650">K1976*M1976</f>
        <v>503.12499999999989</v>
      </c>
      <c r="M1976" s="11">
        <v>0.35</v>
      </c>
      <c r="O1976" s="15"/>
      <c r="P1976" s="13"/>
      <c r="Q1976" s="1"/>
      <c r="R1976" s="12"/>
    </row>
    <row r="1977" spans="2:18" x14ac:dyDescent="0.3">
      <c r="B1977" s="6" t="s">
        <v>24</v>
      </c>
      <c r="C1977" s="6">
        <v>1197831</v>
      </c>
      <c r="D1977" s="7">
        <v>44321</v>
      </c>
      <c r="E1977" s="6" t="s">
        <v>25</v>
      </c>
      <c r="F1977" s="6" t="s">
        <v>78</v>
      </c>
      <c r="G1977" s="6" t="s">
        <v>79</v>
      </c>
      <c r="H1977" s="6" t="s">
        <v>21</v>
      </c>
      <c r="I1977" s="8">
        <v>0.35000000000000003</v>
      </c>
      <c r="J1977" s="9">
        <v>5000</v>
      </c>
      <c r="K1977" s="10">
        <f t="shared" si="649"/>
        <v>1750.0000000000002</v>
      </c>
      <c r="L1977" s="10">
        <f t="shared" si="650"/>
        <v>787.50000000000011</v>
      </c>
      <c r="M1977" s="11">
        <v>0.45</v>
      </c>
      <c r="O1977" s="15"/>
      <c r="P1977" s="13"/>
      <c r="Q1977" s="1"/>
      <c r="R1977" s="12"/>
    </row>
    <row r="1978" spans="2:18" x14ac:dyDescent="0.3">
      <c r="B1978" s="6" t="s">
        <v>24</v>
      </c>
      <c r="C1978" s="6">
        <v>1197831</v>
      </c>
      <c r="D1978" s="7">
        <v>44321</v>
      </c>
      <c r="E1978" s="6" t="s">
        <v>25</v>
      </c>
      <c r="F1978" s="6" t="s">
        <v>78</v>
      </c>
      <c r="G1978" s="6" t="s">
        <v>79</v>
      </c>
      <c r="H1978" s="6" t="s">
        <v>22</v>
      </c>
      <c r="I1978" s="8">
        <v>0.5</v>
      </c>
      <c r="J1978" s="9">
        <v>4000</v>
      </c>
      <c r="K1978" s="10">
        <f t="shared" si="649"/>
        <v>2000</v>
      </c>
      <c r="L1978" s="10">
        <f t="shared" si="650"/>
        <v>600</v>
      </c>
      <c r="M1978" s="11">
        <v>0.3</v>
      </c>
      <c r="O1978" s="15"/>
      <c r="P1978" s="13"/>
      <c r="Q1978" s="1"/>
      <c r="R1978" s="12"/>
    </row>
    <row r="1979" spans="2:18" x14ac:dyDescent="0.3">
      <c r="B1979" s="6" t="s">
        <v>24</v>
      </c>
      <c r="C1979" s="6">
        <v>1197831</v>
      </c>
      <c r="D1979" s="7">
        <v>44321</v>
      </c>
      <c r="E1979" s="6" t="s">
        <v>25</v>
      </c>
      <c r="F1979" s="6" t="s">
        <v>78</v>
      </c>
      <c r="G1979" s="6" t="s">
        <v>79</v>
      </c>
      <c r="H1979" s="6" t="s">
        <v>23</v>
      </c>
      <c r="I1979" s="8">
        <v>0.45</v>
      </c>
      <c r="J1979" s="9">
        <v>7500</v>
      </c>
      <c r="K1979" s="10">
        <f t="shared" si="649"/>
        <v>3375</v>
      </c>
      <c r="L1979" s="10">
        <f t="shared" si="650"/>
        <v>1687.5</v>
      </c>
      <c r="M1979" s="11">
        <v>0.5</v>
      </c>
      <c r="O1979" s="15"/>
      <c r="P1979" s="13"/>
      <c r="Q1979" s="1"/>
      <c r="R1979" s="12"/>
    </row>
    <row r="1980" spans="2:18" x14ac:dyDescent="0.3">
      <c r="B1980" s="6" t="s">
        <v>24</v>
      </c>
      <c r="C1980" s="6">
        <v>1197831</v>
      </c>
      <c r="D1980" s="7">
        <v>44351</v>
      </c>
      <c r="E1980" s="6" t="s">
        <v>25</v>
      </c>
      <c r="F1980" s="6" t="s">
        <v>78</v>
      </c>
      <c r="G1980" s="6" t="s">
        <v>79</v>
      </c>
      <c r="H1980" s="6" t="s">
        <v>18</v>
      </c>
      <c r="I1980" s="8">
        <v>0.45</v>
      </c>
      <c r="J1980" s="9">
        <v>7500</v>
      </c>
      <c r="K1980" s="10">
        <f>I1980*J1980</f>
        <v>3375</v>
      </c>
      <c r="L1980" s="10">
        <f>K1980*M1980</f>
        <v>1181.25</v>
      </c>
      <c r="M1980" s="11">
        <v>0.35</v>
      </c>
      <c r="O1980" s="15"/>
      <c r="P1980" s="13"/>
      <c r="Q1980" s="1"/>
      <c r="R1980" s="12"/>
    </row>
    <row r="1981" spans="2:18" x14ac:dyDescent="0.3">
      <c r="B1981" s="6" t="s">
        <v>24</v>
      </c>
      <c r="C1981" s="6">
        <v>1197831</v>
      </c>
      <c r="D1981" s="7">
        <v>44351</v>
      </c>
      <c r="E1981" s="6" t="s">
        <v>25</v>
      </c>
      <c r="F1981" s="6" t="s">
        <v>78</v>
      </c>
      <c r="G1981" s="6" t="s">
        <v>79</v>
      </c>
      <c r="H1981" s="6" t="s">
        <v>19</v>
      </c>
      <c r="I1981" s="8">
        <v>0.5</v>
      </c>
      <c r="J1981" s="9">
        <v>7500</v>
      </c>
      <c r="K1981" s="10">
        <f>I1981*J1981</f>
        <v>3750</v>
      </c>
      <c r="L1981" s="10">
        <f>K1981*M1981</f>
        <v>1312.5</v>
      </c>
      <c r="M1981" s="11">
        <v>0.35</v>
      </c>
      <c r="O1981" s="15"/>
      <c r="P1981" s="13"/>
      <c r="Q1981" s="1"/>
      <c r="R1981" s="12"/>
    </row>
    <row r="1982" spans="2:18" x14ac:dyDescent="0.3">
      <c r="B1982" s="6" t="s">
        <v>24</v>
      </c>
      <c r="C1982" s="6">
        <v>1197831</v>
      </c>
      <c r="D1982" s="7">
        <v>44351</v>
      </c>
      <c r="E1982" s="6" t="s">
        <v>25</v>
      </c>
      <c r="F1982" s="6" t="s">
        <v>78</v>
      </c>
      <c r="G1982" s="6" t="s">
        <v>79</v>
      </c>
      <c r="H1982" s="6" t="s">
        <v>20</v>
      </c>
      <c r="I1982" s="8">
        <v>0.5</v>
      </c>
      <c r="J1982" s="9">
        <v>6000</v>
      </c>
      <c r="K1982" s="10">
        <f t="shared" ref="K1982:K1985" si="651">I1982*J1982</f>
        <v>3000</v>
      </c>
      <c r="L1982" s="10">
        <f t="shared" ref="L1982:L1985" si="652">K1982*M1982</f>
        <v>1050</v>
      </c>
      <c r="M1982" s="11">
        <v>0.35</v>
      </c>
      <c r="O1982" s="15"/>
      <c r="P1982" s="13"/>
      <c r="Q1982" s="1"/>
      <c r="R1982" s="12"/>
    </row>
    <row r="1983" spans="2:18" x14ac:dyDescent="0.3">
      <c r="B1983" s="6" t="s">
        <v>24</v>
      </c>
      <c r="C1983" s="6">
        <v>1197831</v>
      </c>
      <c r="D1983" s="7">
        <v>44351</v>
      </c>
      <c r="E1983" s="6" t="s">
        <v>25</v>
      </c>
      <c r="F1983" s="6" t="s">
        <v>78</v>
      </c>
      <c r="G1983" s="6" t="s">
        <v>79</v>
      </c>
      <c r="H1983" s="6" t="s">
        <v>21</v>
      </c>
      <c r="I1983" s="8">
        <v>0.5</v>
      </c>
      <c r="J1983" s="9">
        <v>5500</v>
      </c>
      <c r="K1983" s="10">
        <f t="shared" si="651"/>
        <v>2750</v>
      </c>
      <c r="L1983" s="10">
        <f t="shared" si="652"/>
        <v>1237.5</v>
      </c>
      <c r="M1983" s="11">
        <v>0.45</v>
      </c>
      <c r="O1983" s="15"/>
      <c r="P1983" s="13"/>
      <c r="Q1983" s="1"/>
      <c r="R1983" s="12"/>
    </row>
    <row r="1984" spans="2:18" x14ac:dyDescent="0.3">
      <c r="B1984" s="6" t="s">
        <v>24</v>
      </c>
      <c r="C1984" s="6">
        <v>1197831</v>
      </c>
      <c r="D1984" s="7">
        <v>44351</v>
      </c>
      <c r="E1984" s="6" t="s">
        <v>25</v>
      </c>
      <c r="F1984" s="6" t="s">
        <v>78</v>
      </c>
      <c r="G1984" s="6" t="s">
        <v>79</v>
      </c>
      <c r="H1984" s="6" t="s">
        <v>22</v>
      </c>
      <c r="I1984" s="8">
        <v>0.55000000000000004</v>
      </c>
      <c r="J1984" s="9">
        <v>4500</v>
      </c>
      <c r="K1984" s="10">
        <f t="shared" si="651"/>
        <v>2475</v>
      </c>
      <c r="L1984" s="10">
        <f t="shared" si="652"/>
        <v>742.5</v>
      </c>
      <c r="M1984" s="11">
        <v>0.3</v>
      </c>
      <c r="O1984" s="15"/>
      <c r="P1984" s="13"/>
      <c r="Q1984" s="1"/>
      <c r="R1984" s="12"/>
    </row>
    <row r="1985" spans="2:18" x14ac:dyDescent="0.3">
      <c r="B1985" s="6" t="s">
        <v>24</v>
      </c>
      <c r="C1985" s="6">
        <v>1197831</v>
      </c>
      <c r="D1985" s="7">
        <v>44351</v>
      </c>
      <c r="E1985" s="6" t="s">
        <v>25</v>
      </c>
      <c r="F1985" s="6" t="s">
        <v>78</v>
      </c>
      <c r="G1985" s="6" t="s">
        <v>79</v>
      </c>
      <c r="H1985" s="6" t="s">
        <v>23</v>
      </c>
      <c r="I1985" s="8">
        <v>0.60000000000000009</v>
      </c>
      <c r="J1985" s="9">
        <v>8250</v>
      </c>
      <c r="K1985" s="10">
        <f t="shared" si="651"/>
        <v>4950.0000000000009</v>
      </c>
      <c r="L1985" s="10">
        <f t="shared" si="652"/>
        <v>2475.0000000000005</v>
      </c>
      <c r="M1985" s="11">
        <v>0.5</v>
      </c>
      <c r="O1985" s="15"/>
      <c r="P1985" s="13"/>
      <c r="Q1985" s="1"/>
      <c r="R1985" s="12"/>
    </row>
    <row r="1986" spans="2:18" x14ac:dyDescent="0.3">
      <c r="B1986" s="6" t="s">
        <v>24</v>
      </c>
      <c r="C1986" s="6">
        <v>1197831</v>
      </c>
      <c r="D1986" s="7">
        <v>44383</v>
      </c>
      <c r="E1986" s="6" t="s">
        <v>25</v>
      </c>
      <c r="F1986" s="6" t="s">
        <v>78</v>
      </c>
      <c r="G1986" s="6" t="s">
        <v>79</v>
      </c>
      <c r="H1986" s="6" t="s">
        <v>18</v>
      </c>
      <c r="I1986" s="8">
        <v>0.5</v>
      </c>
      <c r="J1986" s="9">
        <v>7750</v>
      </c>
      <c r="K1986" s="10">
        <f>I1986*J1986</f>
        <v>3875</v>
      </c>
      <c r="L1986" s="10">
        <f>K1986*M1986</f>
        <v>1549.9999999999998</v>
      </c>
      <c r="M1986" s="11">
        <v>0.39999999999999997</v>
      </c>
      <c r="O1986" s="15"/>
      <c r="P1986" s="13"/>
      <c r="Q1986" s="1"/>
      <c r="R1986" s="12"/>
    </row>
    <row r="1987" spans="2:18" x14ac:dyDescent="0.3">
      <c r="B1987" s="6" t="s">
        <v>24</v>
      </c>
      <c r="C1987" s="6">
        <v>1197831</v>
      </c>
      <c r="D1987" s="7">
        <v>44383</v>
      </c>
      <c r="E1987" s="6" t="s">
        <v>25</v>
      </c>
      <c r="F1987" s="6" t="s">
        <v>78</v>
      </c>
      <c r="G1987" s="6" t="s">
        <v>79</v>
      </c>
      <c r="H1987" s="6" t="s">
        <v>19</v>
      </c>
      <c r="I1987" s="8">
        <v>0.55000000000000004</v>
      </c>
      <c r="J1987" s="9">
        <v>7750</v>
      </c>
      <c r="K1987" s="10">
        <f>I1987*J1987</f>
        <v>4262.5</v>
      </c>
      <c r="L1987" s="10">
        <f>K1987*M1987</f>
        <v>1704.9999999999998</v>
      </c>
      <c r="M1987" s="11">
        <v>0.39999999999999997</v>
      </c>
      <c r="O1987" s="15"/>
      <c r="P1987" s="13"/>
      <c r="Q1987" s="1"/>
      <c r="R1987" s="12"/>
    </row>
    <row r="1988" spans="2:18" x14ac:dyDescent="0.3">
      <c r="B1988" s="6" t="s">
        <v>24</v>
      </c>
      <c r="C1988" s="6">
        <v>1197831</v>
      </c>
      <c r="D1988" s="7">
        <v>44383</v>
      </c>
      <c r="E1988" s="6" t="s">
        <v>25</v>
      </c>
      <c r="F1988" s="6" t="s">
        <v>78</v>
      </c>
      <c r="G1988" s="6" t="s">
        <v>79</v>
      </c>
      <c r="H1988" s="6" t="s">
        <v>20</v>
      </c>
      <c r="I1988" s="8">
        <v>0.5</v>
      </c>
      <c r="J1988" s="9">
        <v>9250</v>
      </c>
      <c r="K1988" s="10">
        <f t="shared" ref="K1988:K1991" si="653">I1988*J1988</f>
        <v>4625</v>
      </c>
      <c r="L1988" s="10">
        <f t="shared" ref="L1988:L1991" si="654">K1988*M1988</f>
        <v>1849.9999999999998</v>
      </c>
      <c r="M1988" s="11">
        <v>0.39999999999999997</v>
      </c>
      <c r="O1988" s="15"/>
      <c r="P1988" s="13"/>
      <c r="Q1988" s="1"/>
      <c r="R1988" s="12"/>
    </row>
    <row r="1989" spans="2:18" x14ac:dyDescent="0.3">
      <c r="B1989" s="6" t="s">
        <v>24</v>
      </c>
      <c r="C1989" s="6">
        <v>1197831</v>
      </c>
      <c r="D1989" s="7">
        <v>44383</v>
      </c>
      <c r="E1989" s="6" t="s">
        <v>25</v>
      </c>
      <c r="F1989" s="6" t="s">
        <v>78</v>
      </c>
      <c r="G1989" s="6" t="s">
        <v>79</v>
      </c>
      <c r="H1989" s="6" t="s">
        <v>21</v>
      </c>
      <c r="I1989" s="8">
        <v>0.5</v>
      </c>
      <c r="J1989" s="9">
        <v>5250</v>
      </c>
      <c r="K1989" s="10">
        <f t="shared" si="653"/>
        <v>2625</v>
      </c>
      <c r="L1989" s="10">
        <f t="shared" si="654"/>
        <v>1312.5</v>
      </c>
      <c r="M1989" s="11">
        <v>0.5</v>
      </c>
      <c r="O1989" s="15"/>
      <c r="P1989" s="13"/>
      <c r="Q1989" s="1"/>
      <c r="R1989" s="12"/>
    </row>
    <row r="1990" spans="2:18" x14ac:dyDescent="0.3">
      <c r="B1990" s="6" t="s">
        <v>24</v>
      </c>
      <c r="C1990" s="6">
        <v>1197831</v>
      </c>
      <c r="D1990" s="7">
        <v>44383</v>
      </c>
      <c r="E1990" s="6" t="s">
        <v>25</v>
      </c>
      <c r="F1990" s="6" t="s">
        <v>78</v>
      </c>
      <c r="G1990" s="6" t="s">
        <v>79</v>
      </c>
      <c r="H1990" s="6" t="s">
        <v>22</v>
      </c>
      <c r="I1990" s="8">
        <v>0.55000000000000004</v>
      </c>
      <c r="J1990" s="9">
        <v>5250</v>
      </c>
      <c r="K1990" s="10">
        <f t="shared" si="653"/>
        <v>2887.5000000000005</v>
      </c>
      <c r="L1990" s="10">
        <f t="shared" si="654"/>
        <v>1010.6250000000001</v>
      </c>
      <c r="M1990" s="11">
        <v>0.35</v>
      </c>
      <c r="O1990" s="15"/>
      <c r="P1990" s="13"/>
      <c r="Q1990" s="1"/>
      <c r="R1990" s="12"/>
    </row>
    <row r="1991" spans="2:18" x14ac:dyDescent="0.3">
      <c r="B1991" s="6" t="s">
        <v>24</v>
      </c>
      <c r="C1991" s="6">
        <v>1197831</v>
      </c>
      <c r="D1991" s="7">
        <v>44383</v>
      </c>
      <c r="E1991" s="6" t="s">
        <v>25</v>
      </c>
      <c r="F1991" s="6" t="s">
        <v>78</v>
      </c>
      <c r="G1991" s="6" t="s">
        <v>79</v>
      </c>
      <c r="H1991" s="6" t="s">
        <v>23</v>
      </c>
      <c r="I1991" s="8">
        <v>0.65</v>
      </c>
      <c r="J1991" s="9">
        <v>8000</v>
      </c>
      <c r="K1991" s="10">
        <f t="shared" si="653"/>
        <v>5200</v>
      </c>
      <c r="L1991" s="10">
        <f t="shared" si="654"/>
        <v>2860.0000000000005</v>
      </c>
      <c r="M1991" s="11">
        <v>0.55000000000000004</v>
      </c>
      <c r="O1991" s="15"/>
      <c r="P1991" s="13"/>
      <c r="Q1991" s="1"/>
      <c r="R1991" s="12"/>
    </row>
    <row r="1992" spans="2:18" x14ac:dyDescent="0.3">
      <c r="B1992" s="6" t="s">
        <v>24</v>
      </c>
      <c r="C1992" s="6">
        <v>1197831</v>
      </c>
      <c r="D1992" s="7">
        <v>44416</v>
      </c>
      <c r="E1992" s="6" t="s">
        <v>25</v>
      </c>
      <c r="F1992" s="6" t="s">
        <v>78</v>
      </c>
      <c r="G1992" s="6" t="s">
        <v>79</v>
      </c>
      <c r="H1992" s="6" t="s">
        <v>18</v>
      </c>
      <c r="I1992" s="8">
        <v>0.5</v>
      </c>
      <c r="J1992" s="9">
        <v>7500</v>
      </c>
      <c r="K1992" s="10">
        <f>I1992*J1992</f>
        <v>3750</v>
      </c>
      <c r="L1992" s="10">
        <f>K1992*M1992</f>
        <v>1499.9999999999998</v>
      </c>
      <c r="M1992" s="11">
        <v>0.39999999999999997</v>
      </c>
      <c r="O1992" s="15"/>
      <c r="P1992" s="13"/>
      <c r="Q1992" s="1"/>
      <c r="R1992" s="12"/>
    </row>
    <row r="1993" spans="2:18" x14ac:dyDescent="0.3">
      <c r="B1993" s="6" t="s">
        <v>24</v>
      </c>
      <c r="C1993" s="6">
        <v>1197831</v>
      </c>
      <c r="D1993" s="7">
        <v>44416</v>
      </c>
      <c r="E1993" s="6" t="s">
        <v>25</v>
      </c>
      <c r="F1993" s="6" t="s">
        <v>78</v>
      </c>
      <c r="G1993" s="6" t="s">
        <v>79</v>
      </c>
      <c r="H1993" s="6" t="s">
        <v>19</v>
      </c>
      <c r="I1993" s="8">
        <v>0.55000000000000004</v>
      </c>
      <c r="J1993" s="9">
        <v>7500</v>
      </c>
      <c r="K1993" s="10">
        <f>I1993*J1993</f>
        <v>4125</v>
      </c>
      <c r="L1993" s="10">
        <f>K1993*M1993</f>
        <v>1649.9999999999998</v>
      </c>
      <c r="M1993" s="11">
        <v>0.39999999999999997</v>
      </c>
      <c r="O1993" s="15"/>
      <c r="P1993" s="13"/>
      <c r="Q1993" s="1"/>
      <c r="R1993" s="12"/>
    </row>
    <row r="1994" spans="2:18" x14ac:dyDescent="0.3">
      <c r="B1994" s="6" t="s">
        <v>24</v>
      </c>
      <c r="C1994" s="6">
        <v>1197831</v>
      </c>
      <c r="D1994" s="7">
        <v>44416</v>
      </c>
      <c r="E1994" s="6" t="s">
        <v>25</v>
      </c>
      <c r="F1994" s="6" t="s">
        <v>78</v>
      </c>
      <c r="G1994" s="6" t="s">
        <v>79</v>
      </c>
      <c r="H1994" s="6" t="s">
        <v>20</v>
      </c>
      <c r="I1994" s="8">
        <v>0.5</v>
      </c>
      <c r="J1994" s="9">
        <v>9250</v>
      </c>
      <c r="K1994" s="10">
        <f t="shared" ref="K1994:K1997" si="655">I1994*J1994</f>
        <v>4625</v>
      </c>
      <c r="L1994" s="10">
        <f t="shared" ref="L1994:L1997" si="656">K1994*M1994</f>
        <v>1849.9999999999998</v>
      </c>
      <c r="M1994" s="11">
        <v>0.39999999999999997</v>
      </c>
      <c r="O1994" s="15"/>
      <c r="P1994" s="13"/>
      <c r="Q1994" s="1"/>
      <c r="R1994" s="12"/>
    </row>
    <row r="1995" spans="2:18" x14ac:dyDescent="0.3">
      <c r="B1995" s="6" t="s">
        <v>24</v>
      </c>
      <c r="C1995" s="6">
        <v>1197831</v>
      </c>
      <c r="D1995" s="7">
        <v>44416</v>
      </c>
      <c r="E1995" s="6" t="s">
        <v>25</v>
      </c>
      <c r="F1995" s="6" t="s">
        <v>78</v>
      </c>
      <c r="G1995" s="6" t="s">
        <v>79</v>
      </c>
      <c r="H1995" s="6" t="s">
        <v>21</v>
      </c>
      <c r="I1995" s="8">
        <v>0.5</v>
      </c>
      <c r="J1995" s="9">
        <v>4750</v>
      </c>
      <c r="K1995" s="10">
        <f t="shared" si="655"/>
        <v>2375</v>
      </c>
      <c r="L1995" s="10">
        <f t="shared" si="656"/>
        <v>1187.5</v>
      </c>
      <c r="M1995" s="11">
        <v>0.5</v>
      </c>
      <c r="O1995" s="15"/>
      <c r="P1995" s="13"/>
      <c r="Q1995" s="1"/>
      <c r="R1995" s="12"/>
    </row>
    <row r="1996" spans="2:18" x14ac:dyDescent="0.3">
      <c r="B1996" s="6" t="s">
        <v>24</v>
      </c>
      <c r="C1996" s="6">
        <v>1197831</v>
      </c>
      <c r="D1996" s="7">
        <v>44416</v>
      </c>
      <c r="E1996" s="6" t="s">
        <v>25</v>
      </c>
      <c r="F1996" s="6" t="s">
        <v>78</v>
      </c>
      <c r="G1996" s="6" t="s">
        <v>79</v>
      </c>
      <c r="H1996" s="6" t="s">
        <v>22</v>
      </c>
      <c r="I1996" s="8">
        <v>0.55000000000000004</v>
      </c>
      <c r="J1996" s="9">
        <v>4750</v>
      </c>
      <c r="K1996" s="10">
        <f t="shared" si="655"/>
        <v>2612.5</v>
      </c>
      <c r="L1996" s="10">
        <f t="shared" si="656"/>
        <v>914.37499999999989</v>
      </c>
      <c r="M1996" s="11">
        <v>0.35</v>
      </c>
      <c r="O1996" s="15"/>
      <c r="P1996" s="13"/>
      <c r="Q1996" s="1"/>
      <c r="R1996" s="12"/>
    </row>
    <row r="1997" spans="2:18" x14ac:dyDescent="0.3">
      <c r="B1997" s="6" t="s">
        <v>24</v>
      </c>
      <c r="C1997" s="6">
        <v>1197831</v>
      </c>
      <c r="D1997" s="7">
        <v>44416</v>
      </c>
      <c r="E1997" s="6" t="s">
        <v>25</v>
      </c>
      <c r="F1997" s="6" t="s">
        <v>78</v>
      </c>
      <c r="G1997" s="6" t="s">
        <v>79</v>
      </c>
      <c r="H1997" s="6" t="s">
        <v>23</v>
      </c>
      <c r="I1997" s="8">
        <v>0.6</v>
      </c>
      <c r="J1997" s="9">
        <v>7250</v>
      </c>
      <c r="K1997" s="10">
        <f t="shared" si="655"/>
        <v>4350</v>
      </c>
      <c r="L1997" s="10">
        <f t="shared" si="656"/>
        <v>2392.5</v>
      </c>
      <c r="M1997" s="11">
        <v>0.55000000000000004</v>
      </c>
      <c r="O1997" s="15"/>
      <c r="P1997" s="13"/>
      <c r="Q1997" s="1"/>
      <c r="R1997" s="12"/>
    </row>
    <row r="1998" spans="2:18" x14ac:dyDescent="0.3">
      <c r="B1998" s="6" t="s">
        <v>24</v>
      </c>
      <c r="C1998" s="6">
        <v>1197831</v>
      </c>
      <c r="D1998" s="7">
        <v>44444</v>
      </c>
      <c r="E1998" s="6" t="s">
        <v>25</v>
      </c>
      <c r="F1998" s="6" t="s">
        <v>78</v>
      </c>
      <c r="G1998" s="6" t="s">
        <v>79</v>
      </c>
      <c r="H1998" s="6" t="s">
        <v>18</v>
      </c>
      <c r="I1998" s="8">
        <v>0.55000000000000004</v>
      </c>
      <c r="J1998" s="9">
        <v>6750</v>
      </c>
      <c r="K1998" s="10">
        <f>I1998*J1998</f>
        <v>3712.5000000000005</v>
      </c>
      <c r="L1998" s="10">
        <f>K1998*M1998</f>
        <v>1485</v>
      </c>
      <c r="M1998" s="11">
        <v>0.39999999999999997</v>
      </c>
      <c r="O1998" s="15"/>
      <c r="P1998" s="13"/>
      <c r="Q1998" s="1"/>
      <c r="R1998" s="12"/>
    </row>
    <row r="1999" spans="2:18" x14ac:dyDescent="0.3">
      <c r="B1999" s="6" t="s">
        <v>24</v>
      </c>
      <c r="C1999" s="6">
        <v>1197831</v>
      </c>
      <c r="D1999" s="7">
        <v>44444</v>
      </c>
      <c r="E1999" s="6" t="s">
        <v>25</v>
      </c>
      <c r="F1999" s="6" t="s">
        <v>78</v>
      </c>
      <c r="G1999" s="6" t="s">
        <v>79</v>
      </c>
      <c r="H1999" s="6" t="s">
        <v>19</v>
      </c>
      <c r="I1999" s="8">
        <v>0.55000000000000004</v>
      </c>
      <c r="J1999" s="9">
        <v>6250</v>
      </c>
      <c r="K1999" s="10">
        <f>I1999*J1999</f>
        <v>3437.5000000000005</v>
      </c>
      <c r="L1999" s="10">
        <f>K1999*M1999</f>
        <v>1375</v>
      </c>
      <c r="M1999" s="11">
        <v>0.39999999999999997</v>
      </c>
      <c r="O1999" s="15"/>
      <c r="P1999" s="13"/>
      <c r="Q1999" s="1"/>
      <c r="R1999" s="12"/>
    </row>
    <row r="2000" spans="2:18" x14ac:dyDescent="0.3">
      <c r="B2000" s="6" t="s">
        <v>24</v>
      </c>
      <c r="C2000" s="6">
        <v>1197831</v>
      </c>
      <c r="D2000" s="7">
        <v>44444</v>
      </c>
      <c r="E2000" s="6" t="s">
        <v>25</v>
      </c>
      <c r="F2000" s="6" t="s">
        <v>78</v>
      </c>
      <c r="G2000" s="6" t="s">
        <v>79</v>
      </c>
      <c r="H2000" s="6" t="s">
        <v>20</v>
      </c>
      <c r="I2000" s="8">
        <v>0.6</v>
      </c>
      <c r="J2000" s="9">
        <v>6750</v>
      </c>
      <c r="K2000" s="10">
        <f t="shared" ref="K2000:K2003" si="657">I2000*J2000</f>
        <v>4050</v>
      </c>
      <c r="L2000" s="10">
        <f t="shared" ref="L2000:L2003" si="658">K2000*M2000</f>
        <v>1619.9999999999998</v>
      </c>
      <c r="M2000" s="11">
        <v>0.39999999999999997</v>
      </c>
      <c r="O2000" s="15"/>
      <c r="P2000" s="13"/>
      <c r="Q2000" s="1"/>
      <c r="R2000" s="12"/>
    </row>
    <row r="2001" spans="2:18" x14ac:dyDescent="0.3">
      <c r="B2001" s="6" t="s">
        <v>24</v>
      </c>
      <c r="C2001" s="6">
        <v>1197831</v>
      </c>
      <c r="D2001" s="7">
        <v>44444</v>
      </c>
      <c r="E2001" s="6" t="s">
        <v>25</v>
      </c>
      <c r="F2001" s="6" t="s">
        <v>78</v>
      </c>
      <c r="G2001" s="6" t="s">
        <v>79</v>
      </c>
      <c r="H2001" s="6" t="s">
        <v>21</v>
      </c>
      <c r="I2001" s="8">
        <v>0.6</v>
      </c>
      <c r="J2001" s="9">
        <v>4000</v>
      </c>
      <c r="K2001" s="10">
        <f t="shared" si="657"/>
        <v>2400</v>
      </c>
      <c r="L2001" s="10">
        <f t="shared" si="658"/>
        <v>1200</v>
      </c>
      <c r="M2001" s="11">
        <v>0.5</v>
      </c>
      <c r="O2001" s="15"/>
      <c r="P2001" s="13"/>
      <c r="Q2001" s="1"/>
      <c r="R2001" s="12"/>
    </row>
    <row r="2002" spans="2:18" x14ac:dyDescent="0.3">
      <c r="B2002" s="6" t="s">
        <v>24</v>
      </c>
      <c r="C2002" s="6">
        <v>1197831</v>
      </c>
      <c r="D2002" s="7">
        <v>44444</v>
      </c>
      <c r="E2002" s="6" t="s">
        <v>25</v>
      </c>
      <c r="F2002" s="6" t="s">
        <v>78</v>
      </c>
      <c r="G2002" s="6" t="s">
        <v>79</v>
      </c>
      <c r="H2002" s="6" t="s">
        <v>22</v>
      </c>
      <c r="I2002" s="8">
        <v>0.55000000000000004</v>
      </c>
      <c r="J2002" s="9">
        <v>4000</v>
      </c>
      <c r="K2002" s="10">
        <f t="shared" si="657"/>
        <v>2200</v>
      </c>
      <c r="L2002" s="10">
        <f t="shared" si="658"/>
        <v>770</v>
      </c>
      <c r="M2002" s="11">
        <v>0.35</v>
      </c>
      <c r="O2002" s="15"/>
      <c r="P2002" s="13"/>
      <c r="Q2002" s="1"/>
      <c r="R2002" s="12"/>
    </row>
    <row r="2003" spans="2:18" x14ac:dyDescent="0.3">
      <c r="B2003" s="6" t="s">
        <v>24</v>
      </c>
      <c r="C2003" s="6">
        <v>1197831</v>
      </c>
      <c r="D2003" s="7">
        <v>44444</v>
      </c>
      <c r="E2003" s="6" t="s">
        <v>25</v>
      </c>
      <c r="F2003" s="6" t="s">
        <v>78</v>
      </c>
      <c r="G2003" s="6" t="s">
        <v>79</v>
      </c>
      <c r="H2003" s="6" t="s">
        <v>23</v>
      </c>
      <c r="I2003" s="8">
        <v>0.5</v>
      </c>
      <c r="J2003" s="9">
        <v>6250</v>
      </c>
      <c r="K2003" s="10">
        <f t="shared" si="657"/>
        <v>3125</v>
      </c>
      <c r="L2003" s="10">
        <f t="shared" si="658"/>
        <v>1718.7500000000002</v>
      </c>
      <c r="M2003" s="11">
        <v>0.55000000000000004</v>
      </c>
      <c r="O2003" s="15"/>
      <c r="P2003" s="13"/>
      <c r="Q2003" s="1"/>
      <c r="R2003" s="12"/>
    </row>
    <row r="2004" spans="2:18" x14ac:dyDescent="0.3">
      <c r="B2004" s="6" t="s">
        <v>24</v>
      </c>
      <c r="C2004" s="6">
        <v>1197831</v>
      </c>
      <c r="D2004" s="7">
        <v>44473</v>
      </c>
      <c r="E2004" s="6" t="s">
        <v>25</v>
      </c>
      <c r="F2004" s="6" t="s">
        <v>78</v>
      </c>
      <c r="G2004" s="6" t="s">
        <v>79</v>
      </c>
      <c r="H2004" s="6" t="s">
        <v>18</v>
      </c>
      <c r="I2004" s="8">
        <v>0.4</v>
      </c>
      <c r="J2004" s="9">
        <v>5750</v>
      </c>
      <c r="K2004" s="10">
        <f>I2004*J2004</f>
        <v>2300</v>
      </c>
      <c r="L2004" s="10">
        <f>K2004*M2004</f>
        <v>919.99999999999989</v>
      </c>
      <c r="M2004" s="11">
        <v>0.39999999999999997</v>
      </c>
      <c r="O2004" s="15"/>
      <c r="P2004" s="13"/>
      <c r="Q2004" s="1"/>
      <c r="R2004" s="12"/>
    </row>
    <row r="2005" spans="2:18" x14ac:dyDescent="0.3">
      <c r="B2005" s="6" t="s">
        <v>24</v>
      </c>
      <c r="C2005" s="6">
        <v>1197831</v>
      </c>
      <c r="D2005" s="7">
        <v>44473</v>
      </c>
      <c r="E2005" s="6" t="s">
        <v>25</v>
      </c>
      <c r="F2005" s="6" t="s">
        <v>78</v>
      </c>
      <c r="G2005" s="6" t="s">
        <v>79</v>
      </c>
      <c r="H2005" s="6" t="s">
        <v>19</v>
      </c>
      <c r="I2005" s="8">
        <v>0.4</v>
      </c>
      <c r="J2005" s="9">
        <v>5750</v>
      </c>
      <c r="K2005" s="10">
        <f>I2005*J2005</f>
        <v>2300</v>
      </c>
      <c r="L2005" s="10">
        <f>K2005*M2005</f>
        <v>919.99999999999989</v>
      </c>
      <c r="M2005" s="11">
        <v>0.39999999999999997</v>
      </c>
      <c r="O2005" s="15"/>
      <c r="P2005" s="13"/>
      <c r="Q2005" s="1"/>
      <c r="R2005" s="12"/>
    </row>
    <row r="2006" spans="2:18" x14ac:dyDescent="0.3">
      <c r="B2006" s="6" t="s">
        <v>24</v>
      </c>
      <c r="C2006" s="6">
        <v>1197831</v>
      </c>
      <c r="D2006" s="7">
        <v>44473</v>
      </c>
      <c r="E2006" s="6" t="s">
        <v>25</v>
      </c>
      <c r="F2006" s="6" t="s">
        <v>78</v>
      </c>
      <c r="G2006" s="6" t="s">
        <v>79</v>
      </c>
      <c r="H2006" s="6" t="s">
        <v>20</v>
      </c>
      <c r="I2006" s="8">
        <v>0.45</v>
      </c>
      <c r="J2006" s="9">
        <v>5250</v>
      </c>
      <c r="K2006" s="10">
        <f t="shared" ref="K2006:K2009" si="659">I2006*J2006</f>
        <v>2362.5</v>
      </c>
      <c r="L2006" s="10">
        <f t="shared" ref="L2006:L2009" si="660">K2006*M2006</f>
        <v>944.99999999999989</v>
      </c>
      <c r="M2006" s="11">
        <v>0.39999999999999997</v>
      </c>
      <c r="O2006" s="15"/>
      <c r="P2006" s="13"/>
      <c r="Q2006" s="1"/>
      <c r="R2006" s="12"/>
    </row>
    <row r="2007" spans="2:18" x14ac:dyDescent="0.3">
      <c r="B2007" s="6" t="s">
        <v>24</v>
      </c>
      <c r="C2007" s="6">
        <v>1197831</v>
      </c>
      <c r="D2007" s="7">
        <v>44473</v>
      </c>
      <c r="E2007" s="6" t="s">
        <v>25</v>
      </c>
      <c r="F2007" s="6" t="s">
        <v>78</v>
      </c>
      <c r="G2007" s="6" t="s">
        <v>79</v>
      </c>
      <c r="H2007" s="6" t="s">
        <v>21</v>
      </c>
      <c r="I2007" s="8">
        <v>0.45</v>
      </c>
      <c r="J2007" s="9">
        <v>3750</v>
      </c>
      <c r="K2007" s="10">
        <f t="shared" si="659"/>
        <v>1687.5</v>
      </c>
      <c r="L2007" s="10">
        <f t="shared" si="660"/>
        <v>843.75</v>
      </c>
      <c r="M2007" s="11">
        <v>0.5</v>
      </c>
      <c r="O2007" s="15"/>
      <c r="P2007" s="13"/>
      <c r="Q2007" s="1"/>
      <c r="R2007" s="12"/>
    </row>
    <row r="2008" spans="2:18" x14ac:dyDescent="0.3">
      <c r="B2008" s="6" t="s">
        <v>24</v>
      </c>
      <c r="C2008" s="6">
        <v>1197831</v>
      </c>
      <c r="D2008" s="7">
        <v>44473</v>
      </c>
      <c r="E2008" s="6" t="s">
        <v>25</v>
      </c>
      <c r="F2008" s="6" t="s">
        <v>78</v>
      </c>
      <c r="G2008" s="6" t="s">
        <v>79</v>
      </c>
      <c r="H2008" s="6" t="s">
        <v>22</v>
      </c>
      <c r="I2008" s="8">
        <v>0.35000000000000003</v>
      </c>
      <c r="J2008" s="9">
        <v>3500</v>
      </c>
      <c r="K2008" s="10">
        <f t="shared" si="659"/>
        <v>1225.0000000000002</v>
      </c>
      <c r="L2008" s="10">
        <f t="shared" si="660"/>
        <v>428.75000000000006</v>
      </c>
      <c r="M2008" s="11">
        <v>0.35</v>
      </c>
      <c r="O2008" s="15"/>
      <c r="P2008" s="13"/>
      <c r="Q2008" s="1"/>
      <c r="R2008" s="12"/>
    </row>
    <row r="2009" spans="2:18" x14ac:dyDescent="0.3">
      <c r="B2009" s="6" t="s">
        <v>24</v>
      </c>
      <c r="C2009" s="6">
        <v>1197831</v>
      </c>
      <c r="D2009" s="7">
        <v>44473</v>
      </c>
      <c r="E2009" s="6" t="s">
        <v>25</v>
      </c>
      <c r="F2009" s="6" t="s">
        <v>78</v>
      </c>
      <c r="G2009" s="6" t="s">
        <v>79</v>
      </c>
      <c r="H2009" s="6" t="s">
        <v>23</v>
      </c>
      <c r="I2009" s="8">
        <v>0.45</v>
      </c>
      <c r="J2009" s="9">
        <v>5250</v>
      </c>
      <c r="K2009" s="10">
        <f t="shared" si="659"/>
        <v>2362.5</v>
      </c>
      <c r="L2009" s="10">
        <f t="shared" si="660"/>
        <v>1299.375</v>
      </c>
      <c r="M2009" s="11">
        <v>0.55000000000000004</v>
      </c>
      <c r="O2009" s="15"/>
      <c r="P2009" s="13"/>
      <c r="Q2009" s="1"/>
      <c r="R2009" s="12"/>
    </row>
    <row r="2010" spans="2:18" x14ac:dyDescent="0.3">
      <c r="B2010" s="6" t="s">
        <v>24</v>
      </c>
      <c r="C2010" s="6">
        <v>1197831</v>
      </c>
      <c r="D2010" s="7">
        <v>44505</v>
      </c>
      <c r="E2010" s="6" t="s">
        <v>25</v>
      </c>
      <c r="F2010" s="6" t="s">
        <v>78</v>
      </c>
      <c r="G2010" s="6" t="s">
        <v>79</v>
      </c>
      <c r="H2010" s="6" t="s">
        <v>18</v>
      </c>
      <c r="I2010" s="8">
        <v>0.35000000000000003</v>
      </c>
      <c r="J2010" s="9">
        <v>6750</v>
      </c>
      <c r="K2010" s="10">
        <f>I2010*J2010</f>
        <v>2362.5</v>
      </c>
      <c r="L2010" s="10">
        <f>K2010*M2010</f>
        <v>944.99999999999989</v>
      </c>
      <c r="M2010" s="11">
        <v>0.39999999999999997</v>
      </c>
      <c r="O2010" s="15"/>
      <c r="P2010" s="13"/>
      <c r="Q2010" s="1"/>
      <c r="R2010" s="12"/>
    </row>
    <row r="2011" spans="2:18" x14ac:dyDescent="0.3">
      <c r="B2011" s="6" t="s">
        <v>24</v>
      </c>
      <c r="C2011" s="6">
        <v>1197831</v>
      </c>
      <c r="D2011" s="7">
        <v>44505</v>
      </c>
      <c r="E2011" s="6" t="s">
        <v>25</v>
      </c>
      <c r="F2011" s="6" t="s">
        <v>78</v>
      </c>
      <c r="G2011" s="6" t="s">
        <v>79</v>
      </c>
      <c r="H2011" s="6" t="s">
        <v>19</v>
      </c>
      <c r="I2011" s="8">
        <v>0.35000000000000003</v>
      </c>
      <c r="J2011" s="9">
        <v>6750</v>
      </c>
      <c r="K2011" s="10">
        <f>I2011*J2011</f>
        <v>2362.5</v>
      </c>
      <c r="L2011" s="10">
        <f>K2011*M2011</f>
        <v>944.99999999999989</v>
      </c>
      <c r="M2011" s="11">
        <v>0.39999999999999997</v>
      </c>
      <c r="O2011" s="15"/>
      <c r="P2011" s="13"/>
      <c r="Q2011" s="1"/>
      <c r="R2011" s="12"/>
    </row>
    <row r="2012" spans="2:18" x14ac:dyDescent="0.3">
      <c r="B2012" s="6" t="s">
        <v>24</v>
      </c>
      <c r="C2012" s="6">
        <v>1197831</v>
      </c>
      <c r="D2012" s="7">
        <v>44505</v>
      </c>
      <c r="E2012" s="6" t="s">
        <v>25</v>
      </c>
      <c r="F2012" s="6" t="s">
        <v>78</v>
      </c>
      <c r="G2012" s="6" t="s">
        <v>79</v>
      </c>
      <c r="H2012" s="6" t="s">
        <v>20</v>
      </c>
      <c r="I2012" s="8">
        <v>0.6</v>
      </c>
      <c r="J2012" s="9">
        <v>6000</v>
      </c>
      <c r="K2012" s="10">
        <f t="shared" ref="K2012:K2015" si="661">I2012*J2012</f>
        <v>3600</v>
      </c>
      <c r="L2012" s="10">
        <f t="shared" ref="L2012:L2015" si="662">K2012*M2012</f>
        <v>1439.9999999999998</v>
      </c>
      <c r="M2012" s="11">
        <v>0.39999999999999997</v>
      </c>
      <c r="O2012" s="15"/>
      <c r="P2012" s="13"/>
      <c r="Q2012" s="1"/>
      <c r="R2012" s="12"/>
    </row>
    <row r="2013" spans="2:18" x14ac:dyDescent="0.3">
      <c r="B2013" s="6" t="s">
        <v>24</v>
      </c>
      <c r="C2013" s="6">
        <v>1197831</v>
      </c>
      <c r="D2013" s="7">
        <v>44505</v>
      </c>
      <c r="E2013" s="6" t="s">
        <v>25</v>
      </c>
      <c r="F2013" s="6" t="s">
        <v>78</v>
      </c>
      <c r="G2013" s="6" t="s">
        <v>79</v>
      </c>
      <c r="H2013" s="6" t="s">
        <v>21</v>
      </c>
      <c r="I2013" s="8">
        <v>0.6</v>
      </c>
      <c r="J2013" s="9">
        <v>4500</v>
      </c>
      <c r="K2013" s="10">
        <f t="shared" si="661"/>
        <v>2700</v>
      </c>
      <c r="L2013" s="10">
        <f t="shared" si="662"/>
        <v>1350</v>
      </c>
      <c r="M2013" s="11">
        <v>0.5</v>
      </c>
      <c r="O2013" s="15"/>
      <c r="P2013" s="13"/>
      <c r="Q2013" s="1"/>
      <c r="R2013" s="12"/>
    </row>
    <row r="2014" spans="2:18" x14ac:dyDescent="0.3">
      <c r="B2014" s="6" t="s">
        <v>24</v>
      </c>
      <c r="C2014" s="6">
        <v>1197831</v>
      </c>
      <c r="D2014" s="7">
        <v>44505</v>
      </c>
      <c r="E2014" s="6" t="s">
        <v>25</v>
      </c>
      <c r="F2014" s="6" t="s">
        <v>78</v>
      </c>
      <c r="G2014" s="6" t="s">
        <v>79</v>
      </c>
      <c r="H2014" s="6" t="s">
        <v>22</v>
      </c>
      <c r="I2014" s="8">
        <v>0.54999999999999993</v>
      </c>
      <c r="J2014" s="9">
        <v>4250</v>
      </c>
      <c r="K2014" s="10">
        <f t="shared" si="661"/>
        <v>2337.4999999999995</v>
      </c>
      <c r="L2014" s="10">
        <f t="shared" si="662"/>
        <v>818.12499999999977</v>
      </c>
      <c r="M2014" s="11">
        <v>0.35</v>
      </c>
      <c r="O2014" s="15"/>
      <c r="P2014" s="13"/>
      <c r="Q2014" s="1"/>
      <c r="R2014" s="12"/>
    </row>
    <row r="2015" spans="2:18" x14ac:dyDescent="0.3">
      <c r="B2015" s="6" t="s">
        <v>24</v>
      </c>
      <c r="C2015" s="6">
        <v>1197831</v>
      </c>
      <c r="D2015" s="7">
        <v>44505</v>
      </c>
      <c r="E2015" s="6" t="s">
        <v>25</v>
      </c>
      <c r="F2015" s="6" t="s">
        <v>78</v>
      </c>
      <c r="G2015" s="6" t="s">
        <v>79</v>
      </c>
      <c r="H2015" s="6" t="s">
        <v>23</v>
      </c>
      <c r="I2015" s="8">
        <v>0.65</v>
      </c>
      <c r="J2015" s="9">
        <v>6250</v>
      </c>
      <c r="K2015" s="10">
        <f t="shared" si="661"/>
        <v>4062.5</v>
      </c>
      <c r="L2015" s="10">
        <f t="shared" si="662"/>
        <v>2234.375</v>
      </c>
      <c r="M2015" s="11">
        <v>0.55000000000000004</v>
      </c>
      <c r="O2015" s="15"/>
      <c r="P2015" s="13"/>
      <c r="Q2015" s="1"/>
      <c r="R2015" s="12"/>
    </row>
    <row r="2016" spans="2:18" x14ac:dyDescent="0.3">
      <c r="B2016" s="6" t="s">
        <v>24</v>
      </c>
      <c r="C2016" s="6">
        <v>1197831</v>
      </c>
      <c r="D2016" s="7">
        <v>44534</v>
      </c>
      <c r="E2016" s="6" t="s">
        <v>25</v>
      </c>
      <c r="F2016" s="6" t="s">
        <v>78</v>
      </c>
      <c r="G2016" s="6" t="s">
        <v>79</v>
      </c>
      <c r="H2016" s="6" t="s">
        <v>18</v>
      </c>
      <c r="I2016" s="8">
        <v>0.54999999999999993</v>
      </c>
      <c r="J2016" s="9">
        <v>7750</v>
      </c>
      <c r="K2016" s="10">
        <f>I2016*J2016</f>
        <v>4262.4999999999991</v>
      </c>
      <c r="L2016" s="10">
        <f>K2016*M2016</f>
        <v>1704.9999999999995</v>
      </c>
      <c r="M2016" s="11">
        <v>0.39999999999999997</v>
      </c>
      <c r="O2016" s="15"/>
      <c r="P2016" s="13"/>
      <c r="Q2016" s="1"/>
      <c r="R2016" s="12"/>
    </row>
    <row r="2017" spans="1:18" x14ac:dyDescent="0.3">
      <c r="B2017" s="6" t="s">
        <v>24</v>
      </c>
      <c r="C2017" s="6">
        <v>1197831</v>
      </c>
      <c r="D2017" s="7">
        <v>44534</v>
      </c>
      <c r="E2017" s="6" t="s">
        <v>25</v>
      </c>
      <c r="F2017" s="6" t="s">
        <v>78</v>
      </c>
      <c r="G2017" s="6" t="s">
        <v>79</v>
      </c>
      <c r="H2017" s="6" t="s">
        <v>19</v>
      </c>
      <c r="I2017" s="8">
        <v>0.54999999999999993</v>
      </c>
      <c r="J2017" s="9">
        <v>7750</v>
      </c>
      <c r="K2017" s="10">
        <f>I2017*J2017</f>
        <v>4262.4999999999991</v>
      </c>
      <c r="L2017" s="10">
        <f>K2017*M2017</f>
        <v>1704.9999999999995</v>
      </c>
      <c r="M2017" s="11">
        <v>0.39999999999999997</v>
      </c>
      <c r="O2017" s="15"/>
      <c r="P2017" s="13"/>
      <c r="Q2017" s="1"/>
      <c r="R2017" s="12"/>
    </row>
    <row r="2018" spans="1:18" x14ac:dyDescent="0.3">
      <c r="B2018" s="6" t="s">
        <v>24</v>
      </c>
      <c r="C2018" s="6">
        <v>1197831</v>
      </c>
      <c r="D2018" s="7">
        <v>44534</v>
      </c>
      <c r="E2018" s="6" t="s">
        <v>25</v>
      </c>
      <c r="F2018" s="6" t="s">
        <v>78</v>
      </c>
      <c r="G2018" s="6" t="s">
        <v>79</v>
      </c>
      <c r="H2018" s="6" t="s">
        <v>20</v>
      </c>
      <c r="I2018" s="8">
        <v>0.6</v>
      </c>
      <c r="J2018" s="9">
        <v>6750</v>
      </c>
      <c r="K2018" s="10">
        <f t="shared" ref="K2018:K2021" si="663">I2018*J2018</f>
        <v>4050</v>
      </c>
      <c r="L2018" s="10">
        <f t="shared" ref="L2018:L2021" si="664">K2018*M2018</f>
        <v>1619.9999999999998</v>
      </c>
      <c r="M2018" s="11">
        <v>0.39999999999999997</v>
      </c>
      <c r="O2018" s="15"/>
      <c r="P2018" s="13"/>
      <c r="Q2018" s="1"/>
      <c r="R2018" s="12"/>
    </row>
    <row r="2019" spans="1:18" x14ac:dyDescent="0.3">
      <c r="B2019" s="6" t="s">
        <v>24</v>
      </c>
      <c r="C2019" s="6">
        <v>1197831</v>
      </c>
      <c r="D2019" s="7">
        <v>44534</v>
      </c>
      <c r="E2019" s="6" t="s">
        <v>25</v>
      </c>
      <c r="F2019" s="6" t="s">
        <v>78</v>
      </c>
      <c r="G2019" s="6" t="s">
        <v>79</v>
      </c>
      <c r="H2019" s="6" t="s">
        <v>21</v>
      </c>
      <c r="I2019" s="8">
        <v>0.6</v>
      </c>
      <c r="J2019" s="9">
        <v>5250</v>
      </c>
      <c r="K2019" s="10">
        <f t="shared" si="663"/>
        <v>3150</v>
      </c>
      <c r="L2019" s="10">
        <f t="shared" si="664"/>
        <v>1575</v>
      </c>
      <c r="M2019" s="11">
        <v>0.5</v>
      </c>
      <c r="O2019" s="15"/>
      <c r="P2019" s="13"/>
      <c r="Q2019" s="1"/>
      <c r="R2019" s="12"/>
    </row>
    <row r="2020" spans="1:18" x14ac:dyDescent="0.3">
      <c r="B2020" s="6" t="s">
        <v>24</v>
      </c>
      <c r="C2020" s="6">
        <v>1197831</v>
      </c>
      <c r="D2020" s="7">
        <v>44534</v>
      </c>
      <c r="E2020" s="6" t="s">
        <v>25</v>
      </c>
      <c r="F2020" s="6" t="s">
        <v>78</v>
      </c>
      <c r="G2020" s="6" t="s">
        <v>79</v>
      </c>
      <c r="H2020" s="6" t="s">
        <v>22</v>
      </c>
      <c r="I2020" s="8">
        <v>0.54999999999999993</v>
      </c>
      <c r="J2020" s="9">
        <v>4750</v>
      </c>
      <c r="K2020" s="10">
        <f t="shared" si="663"/>
        <v>2612.4999999999995</v>
      </c>
      <c r="L2020" s="10">
        <f t="shared" si="664"/>
        <v>914.37499999999977</v>
      </c>
      <c r="M2020" s="11">
        <v>0.35</v>
      </c>
      <c r="O2020" s="15"/>
      <c r="P2020" s="13"/>
      <c r="Q2020" s="1"/>
      <c r="R2020" s="12"/>
    </row>
    <row r="2021" spans="1:18" x14ac:dyDescent="0.3">
      <c r="B2021" s="6" t="s">
        <v>24</v>
      </c>
      <c r="C2021" s="6">
        <v>1197831</v>
      </c>
      <c r="D2021" s="7">
        <v>44534</v>
      </c>
      <c r="E2021" s="6" t="s">
        <v>25</v>
      </c>
      <c r="F2021" s="6" t="s">
        <v>78</v>
      </c>
      <c r="G2021" s="6" t="s">
        <v>79</v>
      </c>
      <c r="H2021" s="6" t="s">
        <v>23</v>
      </c>
      <c r="I2021" s="8">
        <v>0.65</v>
      </c>
      <c r="J2021" s="9">
        <v>7250</v>
      </c>
      <c r="K2021" s="10">
        <f t="shared" si="663"/>
        <v>4712.5</v>
      </c>
      <c r="L2021" s="10">
        <f t="shared" si="664"/>
        <v>2591.875</v>
      </c>
      <c r="M2021" s="11">
        <v>0.55000000000000004</v>
      </c>
      <c r="O2021" s="15"/>
      <c r="P2021" s="13"/>
      <c r="Q2021" s="1"/>
      <c r="R2021" s="12"/>
    </row>
    <row r="2022" spans="1:18" x14ac:dyDescent="0.3">
      <c r="A2022" t="s">
        <v>39</v>
      </c>
      <c r="B2022" s="6" t="s">
        <v>28</v>
      </c>
      <c r="C2022" s="6">
        <v>1128299</v>
      </c>
      <c r="D2022" s="7">
        <v>44219</v>
      </c>
      <c r="E2022" s="6" t="s">
        <v>29</v>
      </c>
      <c r="F2022" s="6" t="s">
        <v>80</v>
      </c>
      <c r="G2022" s="6" t="s">
        <v>81</v>
      </c>
      <c r="H2022" s="6" t="s">
        <v>18</v>
      </c>
      <c r="I2022" s="8">
        <v>0.29999999999999993</v>
      </c>
      <c r="J2022" s="9">
        <v>4250</v>
      </c>
      <c r="K2022" s="10">
        <f>I2022*J2022</f>
        <v>1274.9999999999998</v>
      </c>
      <c r="L2022" s="10">
        <f>K2022*M2022</f>
        <v>446.24999999999989</v>
      </c>
      <c r="M2022" s="11">
        <v>0.35</v>
      </c>
      <c r="O2022" s="15"/>
      <c r="P2022" s="13"/>
      <c r="Q2022" s="1"/>
      <c r="R2022" s="12"/>
    </row>
    <row r="2023" spans="1:18" x14ac:dyDescent="0.3">
      <c r="B2023" s="6" t="s">
        <v>28</v>
      </c>
      <c r="C2023" s="6">
        <v>1128299</v>
      </c>
      <c r="D2023" s="7">
        <v>44219</v>
      </c>
      <c r="E2023" s="6" t="s">
        <v>29</v>
      </c>
      <c r="F2023" s="6" t="s">
        <v>80</v>
      </c>
      <c r="G2023" s="6" t="s">
        <v>81</v>
      </c>
      <c r="H2023" s="6" t="s">
        <v>19</v>
      </c>
      <c r="I2023" s="8">
        <v>0.4</v>
      </c>
      <c r="J2023" s="9">
        <v>4250</v>
      </c>
      <c r="K2023" s="10">
        <f>I2023*J2023</f>
        <v>1700</v>
      </c>
      <c r="L2023" s="10">
        <f>K2023*M2023</f>
        <v>680</v>
      </c>
      <c r="M2023" s="11">
        <v>0.4</v>
      </c>
      <c r="O2023" s="15"/>
      <c r="P2023" s="13"/>
      <c r="Q2023" s="1"/>
      <c r="R2023" s="12"/>
    </row>
    <row r="2024" spans="1:18" x14ac:dyDescent="0.3">
      <c r="B2024" s="6" t="s">
        <v>28</v>
      </c>
      <c r="C2024" s="6">
        <v>1128299</v>
      </c>
      <c r="D2024" s="7">
        <v>44219</v>
      </c>
      <c r="E2024" s="6" t="s">
        <v>29</v>
      </c>
      <c r="F2024" s="6" t="s">
        <v>80</v>
      </c>
      <c r="G2024" s="6" t="s">
        <v>81</v>
      </c>
      <c r="H2024" s="6" t="s">
        <v>20</v>
      </c>
      <c r="I2024" s="8">
        <v>0.4</v>
      </c>
      <c r="J2024" s="9">
        <v>4250</v>
      </c>
      <c r="K2024" s="10">
        <f t="shared" ref="K2024:K2027" si="665">I2024*J2024</f>
        <v>1700</v>
      </c>
      <c r="L2024" s="10">
        <f t="shared" ref="L2024:L2027" si="666">K2024*M2024</f>
        <v>595</v>
      </c>
      <c r="M2024" s="11">
        <v>0.35</v>
      </c>
      <c r="O2024" s="15"/>
      <c r="P2024" s="13"/>
      <c r="Q2024" s="1"/>
      <c r="R2024" s="12"/>
    </row>
    <row r="2025" spans="1:18" x14ac:dyDescent="0.3">
      <c r="B2025" s="6" t="s">
        <v>28</v>
      </c>
      <c r="C2025" s="6">
        <v>1128299</v>
      </c>
      <c r="D2025" s="7">
        <v>44219</v>
      </c>
      <c r="E2025" s="6" t="s">
        <v>29</v>
      </c>
      <c r="F2025" s="6" t="s">
        <v>80</v>
      </c>
      <c r="G2025" s="6" t="s">
        <v>81</v>
      </c>
      <c r="H2025" s="6" t="s">
        <v>21</v>
      </c>
      <c r="I2025" s="8">
        <v>0.4</v>
      </c>
      <c r="J2025" s="9">
        <v>2750</v>
      </c>
      <c r="K2025" s="10">
        <f t="shared" si="665"/>
        <v>1100</v>
      </c>
      <c r="L2025" s="10">
        <f t="shared" si="666"/>
        <v>385</v>
      </c>
      <c r="M2025" s="11">
        <v>0.35</v>
      </c>
      <c r="O2025" s="15"/>
      <c r="P2025" s="13"/>
      <c r="Q2025" s="1"/>
      <c r="R2025" s="12"/>
    </row>
    <row r="2026" spans="1:18" x14ac:dyDescent="0.3">
      <c r="B2026" s="6" t="s">
        <v>28</v>
      </c>
      <c r="C2026" s="6">
        <v>1128299</v>
      </c>
      <c r="D2026" s="7">
        <v>44219</v>
      </c>
      <c r="E2026" s="6" t="s">
        <v>29</v>
      </c>
      <c r="F2026" s="6" t="s">
        <v>80</v>
      </c>
      <c r="G2026" s="6" t="s">
        <v>81</v>
      </c>
      <c r="H2026" s="6" t="s">
        <v>22</v>
      </c>
      <c r="I2026" s="8">
        <v>0.45000000000000007</v>
      </c>
      <c r="J2026" s="9">
        <v>2250</v>
      </c>
      <c r="K2026" s="10">
        <f t="shared" si="665"/>
        <v>1012.5000000000001</v>
      </c>
      <c r="L2026" s="10">
        <f t="shared" si="666"/>
        <v>303.75</v>
      </c>
      <c r="M2026" s="11">
        <v>0.3</v>
      </c>
      <c r="O2026" s="15"/>
      <c r="P2026" s="13"/>
      <c r="Q2026" s="1"/>
      <c r="R2026" s="12"/>
    </row>
    <row r="2027" spans="1:18" x14ac:dyDescent="0.3">
      <c r="B2027" s="6" t="s">
        <v>28</v>
      </c>
      <c r="C2027" s="6">
        <v>1128299</v>
      </c>
      <c r="D2027" s="7">
        <v>44219</v>
      </c>
      <c r="E2027" s="6" t="s">
        <v>29</v>
      </c>
      <c r="F2027" s="6" t="s">
        <v>80</v>
      </c>
      <c r="G2027" s="6" t="s">
        <v>81</v>
      </c>
      <c r="H2027" s="6" t="s">
        <v>23</v>
      </c>
      <c r="I2027" s="8">
        <v>0.4</v>
      </c>
      <c r="J2027" s="9">
        <v>4250</v>
      </c>
      <c r="K2027" s="10">
        <f t="shared" si="665"/>
        <v>1700</v>
      </c>
      <c r="L2027" s="10">
        <f t="shared" si="666"/>
        <v>425</v>
      </c>
      <c r="M2027" s="11">
        <v>0.25</v>
      </c>
      <c r="O2027" s="15"/>
      <c r="P2027" s="13"/>
      <c r="Q2027" s="1"/>
      <c r="R2027" s="12"/>
    </row>
    <row r="2028" spans="1:18" x14ac:dyDescent="0.3">
      <c r="B2028" s="6" t="s">
        <v>28</v>
      </c>
      <c r="C2028" s="6">
        <v>1128299</v>
      </c>
      <c r="D2028" s="7">
        <v>44250</v>
      </c>
      <c r="E2028" s="6" t="s">
        <v>29</v>
      </c>
      <c r="F2028" s="6" t="s">
        <v>80</v>
      </c>
      <c r="G2028" s="6" t="s">
        <v>81</v>
      </c>
      <c r="H2028" s="6" t="s">
        <v>18</v>
      </c>
      <c r="I2028" s="8">
        <v>0.29999999999999993</v>
      </c>
      <c r="J2028" s="9">
        <v>4750</v>
      </c>
      <c r="K2028" s="10">
        <f>I2028*J2028</f>
        <v>1424.9999999999998</v>
      </c>
      <c r="L2028" s="10">
        <f>K2028*M2028</f>
        <v>498.74999999999989</v>
      </c>
      <c r="M2028" s="11">
        <v>0.35</v>
      </c>
      <c r="O2028" s="15"/>
      <c r="P2028" s="13"/>
      <c r="Q2028" s="1"/>
      <c r="R2028" s="12"/>
    </row>
    <row r="2029" spans="1:18" x14ac:dyDescent="0.3">
      <c r="B2029" s="6" t="s">
        <v>28</v>
      </c>
      <c r="C2029" s="6">
        <v>1128299</v>
      </c>
      <c r="D2029" s="7">
        <v>44250</v>
      </c>
      <c r="E2029" s="6" t="s">
        <v>29</v>
      </c>
      <c r="F2029" s="6" t="s">
        <v>80</v>
      </c>
      <c r="G2029" s="6" t="s">
        <v>81</v>
      </c>
      <c r="H2029" s="6" t="s">
        <v>19</v>
      </c>
      <c r="I2029" s="8">
        <v>0.4</v>
      </c>
      <c r="J2029" s="9">
        <v>3750</v>
      </c>
      <c r="K2029" s="10">
        <f>I2029*J2029</f>
        <v>1500</v>
      </c>
      <c r="L2029" s="10">
        <f>K2029*M2029</f>
        <v>600</v>
      </c>
      <c r="M2029" s="11">
        <v>0.4</v>
      </c>
      <c r="O2029" s="15"/>
      <c r="P2029" s="13"/>
      <c r="Q2029" s="1"/>
      <c r="R2029" s="12"/>
    </row>
    <row r="2030" spans="1:18" x14ac:dyDescent="0.3">
      <c r="B2030" s="6" t="s">
        <v>28</v>
      </c>
      <c r="C2030" s="6">
        <v>1128299</v>
      </c>
      <c r="D2030" s="7">
        <v>44250</v>
      </c>
      <c r="E2030" s="6" t="s">
        <v>29</v>
      </c>
      <c r="F2030" s="6" t="s">
        <v>80</v>
      </c>
      <c r="G2030" s="6" t="s">
        <v>81</v>
      </c>
      <c r="H2030" s="6" t="s">
        <v>20</v>
      </c>
      <c r="I2030" s="8">
        <v>0.4</v>
      </c>
      <c r="J2030" s="9">
        <v>3750</v>
      </c>
      <c r="K2030" s="10">
        <f t="shared" ref="K2030:K2033" si="667">I2030*J2030</f>
        <v>1500</v>
      </c>
      <c r="L2030" s="10">
        <f t="shared" ref="L2030:L2033" si="668">K2030*M2030</f>
        <v>525</v>
      </c>
      <c r="M2030" s="11">
        <v>0.35</v>
      </c>
      <c r="O2030" s="15"/>
      <c r="P2030" s="13"/>
      <c r="Q2030" s="1"/>
      <c r="R2030" s="12"/>
    </row>
    <row r="2031" spans="1:18" x14ac:dyDescent="0.3">
      <c r="B2031" s="6" t="s">
        <v>28</v>
      </c>
      <c r="C2031" s="6">
        <v>1128299</v>
      </c>
      <c r="D2031" s="7">
        <v>44250</v>
      </c>
      <c r="E2031" s="6" t="s">
        <v>29</v>
      </c>
      <c r="F2031" s="6" t="s">
        <v>80</v>
      </c>
      <c r="G2031" s="6" t="s">
        <v>81</v>
      </c>
      <c r="H2031" s="6" t="s">
        <v>21</v>
      </c>
      <c r="I2031" s="8">
        <v>0.4</v>
      </c>
      <c r="J2031" s="9">
        <v>2250</v>
      </c>
      <c r="K2031" s="10">
        <f t="shared" si="667"/>
        <v>900</v>
      </c>
      <c r="L2031" s="10">
        <f t="shared" si="668"/>
        <v>315</v>
      </c>
      <c r="M2031" s="11">
        <v>0.35</v>
      </c>
      <c r="O2031" s="15"/>
      <c r="P2031" s="13"/>
      <c r="Q2031" s="1"/>
      <c r="R2031" s="12"/>
    </row>
    <row r="2032" spans="1:18" x14ac:dyDescent="0.3">
      <c r="B2032" s="6" t="s">
        <v>28</v>
      </c>
      <c r="C2032" s="6">
        <v>1128299</v>
      </c>
      <c r="D2032" s="7">
        <v>44250</v>
      </c>
      <c r="E2032" s="6" t="s">
        <v>29</v>
      </c>
      <c r="F2032" s="6" t="s">
        <v>80</v>
      </c>
      <c r="G2032" s="6" t="s">
        <v>81</v>
      </c>
      <c r="H2032" s="6" t="s">
        <v>22</v>
      </c>
      <c r="I2032" s="8">
        <v>0.45000000000000007</v>
      </c>
      <c r="J2032" s="9">
        <v>1500</v>
      </c>
      <c r="K2032" s="10">
        <f t="shared" si="667"/>
        <v>675.00000000000011</v>
      </c>
      <c r="L2032" s="10">
        <f t="shared" si="668"/>
        <v>202.50000000000003</v>
      </c>
      <c r="M2032" s="11">
        <v>0.3</v>
      </c>
      <c r="O2032" s="15"/>
      <c r="P2032" s="13"/>
      <c r="Q2032" s="1"/>
      <c r="R2032" s="12"/>
    </row>
    <row r="2033" spans="2:18" x14ac:dyDescent="0.3">
      <c r="B2033" s="6" t="s">
        <v>28</v>
      </c>
      <c r="C2033" s="6">
        <v>1128299</v>
      </c>
      <c r="D2033" s="7">
        <v>44250</v>
      </c>
      <c r="E2033" s="6" t="s">
        <v>29</v>
      </c>
      <c r="F2033" s="6" t="s">
        <v>80</v>
      </c>
      <c r="G2033" s="6" t="s">
        <v>81</v>
      </c>
      <c r="H2033" s="6" t="s">
        <v>23</v>
      </c>
      <c r="I2033" s="8">
        <v>0.4</v>
      </c>
      <c r="J2033" s="9">
        <v>3500</v>
      </c>
      <c r="K2033" s="10">
        <f t="shared" si="667"/>
        <v>1400</v>
      </c>
      <c r="L2033" s="10">
        <f t="shared" si="668"/>
        <v>350</v>
      </c>
      <c r="M2033" s="11">
        <v>0.25</v>
      </c>
      <c r="O2033" s="15"/>
      <c r="P2033" s="13"/>
      <c r="Q2033" s="1"/>
      <c r="R2033" s="12"/>
    </row>
    <row r="2034" spans="2:18" x14ac:dyDescent="0.3">
      <c r="B2034" s="6" t="s">
        <v>28</v>
      </c>
      <c r="C2034" s="6">
        <v>1128299</v>
      </c>
      <c r="D2034" s="7">
        <v>44277</v>
      </c>
      <c r="E2034" s="6" t="s">
        <v>29</v>
      </c>
      <c r="F2034" s="6" t="s">
        <v>80</v>
      </c>
      <c r="G2034" s="6" t="s">
        <v>81</v>
      </c>
      <c r="H2034" s="6" t="s">
        <v>18</v>
      </c>
      <c r="I2034" s="8">
        <v>0.4</v>
      </c>
      <c r="J2034" s="9">
        <v>5000</v>
      </c>
      <c r="K2034" s="10">
        <f>I2034*J2034</f>
        <v>2000</v>
      </c>
      <c r="L2034" s="10">
        <f>K2034*M2034</f>
        <v>700</v>
      </c>
      <c r="M2034" s="11">
        <v>0.35</v>
      </c>
      <c r="O2034" s="15"/>
      <c r="P2034" s="13"/>
      <c r="Q2034" s="1"/>
      <c r="R2034" s="12"/>
    </row>
    <row r="2035" spans="2:18" x14ac:dyDescent="0.3">
      <c r="B2035" s="6" t="s">
        <v>28</v>
      </c>
      <c r="C2035" s="6">
        <v>1128299</v>
      </c>
      <c r="D2035" s="7">
        <v>44277</v>
      </c>
      <c r="E2035" s="6" t="s">
        <v>29</v>
      </c>
      <c r="F2035" s="6" t="s">
        <v>80</v>
      </c>
      <c r="G2035" s="6" t="s">
        <v>81</v>
      </c>
      <c r="H2035" s="6" t="s">
        <v>19</v>
      </c>
      <c r="I2035" s="8">
        <v>0.5</v>
      </c>
      <c r="J2035" s="9">
        <v>3500</v>
      </c>
      <c r="K2035" s="10">
        <f>I2035*J2035</f>
        <v>1750</v>
      </c>
      <c r="L2035" s="10">
        <f>K2035*M2035</f>
        <v>700</v>
      </c>
      <c r="M2035" s="11">
        <v>0.4</v>
      </c>
      <c r="O2035" s="15"/>
      <c r="P2035" s="13"/>
      <c r="Q2035" s="1"/>
      <c r="R2035" s="12"/>
    </row>
    <row r="2036" spans="2:18" x14ac:dyDescent="0.3">
      <c r="B2036" s="6" t="s">
        <v>28</v>
      </c>
      <c r="C2036" s="6">
        <v>1128299</v>
      </c>
      <c r="D2036" s="7">
        <v>44277</v>
      </c>
      <c r="E2036" s="6" t="s">
        <v>29</v>
      </c>
      <c r="F2036" s="6" t="s">
        <v>80</v>
      </c>
      <c r="G2036" s="6" t="s">
        <v>81</v>
      </c>
      <c r="H2036" s="6" t="s">
        <v>20</v>
      </c>
      <c r="I2036" s="8">
        <v>0.5</v>
      </c>
      <c r="J2036" s="9">
        <v>3500</v>
      </c>
      <c r="K2036" s="10">
        <f t="shared" ref="K2036:K2039" si="669">I2036*J2036</f>
        <v>1750</v>
      </c>
      <c r="L2036" s="10">
        <f t="shared" ref="L2036:L2039" si="670">K2036*M2036</f>
        <v>612.5</v>
      </c>
      <c r="M2036" s="11">
        <v>0.35</v>
      </c>
      <c r="O2036" s="15"/>
      <c r="P2036" s="13"/>
      <c r="Q2036" s="1"/>
      <c r="R2036" s="12"/>
    </row>
    <row r="2037" spans="2:18" x14ac:dyDescent="0.3">
      <c r="B2037" s="6" t="s">
        <v>28</v>
      </c>
      <c r="C2037" s="6">
        <v>1128299</v>
      </c>
      <c r="D2037" s="7">
        <v>44277</v>
      </c>
      <c r="E2037" s="6" t="s">
        <v>29</v>
      </c>
      <c r="F2037" s="6" t="s">
        <v>80</v>
      </c>
      <c r="G2037" s="6" t="s">
        <v>81</v>
      </c>
      <c r="H2037" s="6" t="s">
        <v>21</v>
      </c>
      <c r="I2037" s="8">
        <v>0.5</v>
      </c>
      <c r="J2037" s="9">
        <v>2250</v>
      </c>
      <c r="K2037" s="10">
        <f t="shared" si="669"/>
        <v>1125</v>
      </c>
      <c r="L2037" s="10">
        <f t="shared" si="670"/>
        <v>393.75</v>
      </c>
      <c r="M2037" s="11">
        <v>0.35</v>
      </c>
      <c r="O2037" s="15"/>
      <c r="P2037" s="13"/>
      <c r="Q2037" s="1"/>
      <c r="R2037" s="12"/>
    </row>
    <row r="2038" spans="2:18" x14ac:dyDescent="0.3">
      <c r="B2038" s="6" t="s">
        <v>28</v>
      </c>
      <c r="C2038" s="6">
        <v>1128299</v>
      </c>
      <c r="D2038" s="7">
        <v>44277</v>
      </c>
      <c r="E2038" s="6" t="s">
        <v>29</v>
      </c>
      <c r="F2038" s="6" t="s">
        <v>80</v>
      </c>
      <c r="G2038" s="6" t="s">
        <v>81</v>
      </c>
      <c r="H2038" s="6" t="s">
        <v>22</v>
      </c>
      <c r="I2038" s="8">
        <v>0.55000000000000004</v>
      </c>
      <c r="J2038" s="9">
        <v>1250</v>
      </c>
      <c r="K2038" s="10">
        <f t="shared" si="669"/>
        <v>687.5</v>
      </c>
      <c r="L2038" s="10">
        <f t="shared" si="670"/>
        <v>206.25</v>
      </c>
      <c r="M2038" s="11">
        <v>0.3</v>
      </c>
      <c r="O2038" s="15"/>
      <c r="P2038" s="13"/>
      <c r="Q2038" s="1"/>
      <c r="R2038" s="12"/>
    </row>
    <row r="2039" spans="2:18" x14ac:dyDescent="0.3">
      <c r="B2039" s="6" t="s">
        <v>28</v>
      </c>
      <c r="C2039" s="6">
        <v>1128299</v>
      </c>
      <c r="D2039" s="7">
        <v>44277</v>
      </c>
      <c r="E2039" s="6" t="s">
        <v>29</v>
      </c>
      <c r="F2039" s="6" t="s">
        <v>80</v>
      </c>
      <c r="G2039" s="6" t="s">
        <v>81</v>
      </c>
      <c r="H2039" s="6" t="s">
        <v>23</v>
      </c>
      <c r="I2039" s="8">
        <v>0.5</v>
      </c>
      <c r="J2039" s="9">
        <v>3250</v>
      </c>
      <c r="K2039" s="10">
        <f t="shared" si="669"/>
        <v>1625</v>
      </c>
      <c r="L2039" s="10">
        <f t="shared" si="670"/>
        <v>406.25</v>
      </c>
      <c r="M2039" s="11">
        <v>0.25</v>
      </c>
      <c r="O2039" s="15"/>
      <c r="P2039" s="13"/>
      <c r="Q2039" s="1"/>
      <c r="R2039" s="12"/>
    </row>
    <row r="2040" spans="2:18" x14ac:dyDescent="0.3">
      <c r="B2040" s="6" t="s">
        <v>28</v>
      </c>
      <c r="C2040" s="6">
        <v>1128299</v>
      </c>
      <c r="D2040" s="7">
        <v>44309</v>
      </c>
      <c r="E2040" s="6" t="s">
        <v>29</v>
      </c>
      <c r="F2040" s="6" t="s">
        <v>80</v>
      </c>
      <c r="G2040" s="6" t="s">
        <v>81</v>
      </c>
      <c r="H2040" s="6" t="s">
        <v>18</v>
      </c>
      <c r="I2040" s="8">
        <v>0.5</v>
      </c>
      <c r="J2040" s="9">
        <v>5000</v>
      </c>
      <c r="K2040" s="10">
        <f>I2040*J2040</f>
        <v>2500</v>
      </c>
      <c r="L2040" s="10">
        <f>K2040*M2040</f>
        <v>875</v>
      </c>
      <c r="M2040" s="11">
        <v>0.35</v>
      </c>
      <c r="O2040" s="15"/>
      <c r="P2040" s="13"/>
      <c r="Q2040" s="1"/>
      <c r="R2040" s="12"/>
    </row>
    <row r="2041" spans="2:18" x14ac:dyDescent="0.3">
      <c r="B2041" s="6" t="s">
        <v>28</v>
      </c>
      <c r="C2041" s="6">
        <v>1128299</v>
      </c>
      <c r="D2041" s="7">
        <v>44309</v>
      </c>
      <c r="E2041" s="6" t="s">
        <v>29</v>
      </c>
      <c r="F2041" s="6" t="s">
        <v>80</v>
      </c>
      <c r="G2041" s="6" t="s">
        <v>81</v>
      </c>
      <c r="H2041" s="6" t="s">
        <v>19</v>
      </c>
      <c r="I2041" s="8">
        <v>0.55000000000000004</v>
      </c>
      <c r="J2041" s="9">
        <v>3000</v>
      </c>
      <c r="K2041" s="10">
        <f>I2041*J2041</f>
        <v>1650.0000000000002</v>
      </c>
      <c r="L2041" s="10">
        <f>K2041*M2041</f>
        <v>660.00000000000011</v>
      </c>
      <c r="M2041" s="11">
        <v>0.4</v>
      </c>
      <c r="O2041" s="15"/>
      <c r="P2041" s="13"/>
      <c r="Q2041" s="1"/>
      <c r="R2041" s="12"/>
    </row>
    <row r="2042" spans="2:18" x14ac:dyDescent="0.3">
      <c r="B2042" s="6" t="s">
        <v>28</v>
      </c>
      <c r="C2042" s="6">
        <v>1128299</v>
      </c>
      <c r="D2042" s="7">
        <v>44309</v>
      </c>
      <c r="E2042" s="6" t="s">
        <v>29</v>
      </c>
      <c r="F2042" s="6" t="s">
        <v>80</v>
      </c>
      <c r="G2042" s="6" t="s">
        <v>81</v>
      </c>
      <c r="H2042" s="6" t="s">
        <v>20</v>
      </c>
      <c r="I2042" s="8">
        <v>0.55000000000000004</v>
      </c>
      <c r="J2042" s="9">
        <v>3500</v>
      </c>
      <c r="K2042" s="10">
        <f t="shared" ref="K2042:K2045" si="671">I2042*J2042</f>
        <v>1925.0000000000002</v>
      </c>
      <c r="L2042" s="10">
        <f t="shared" ref="L2042:L2045" si="672">K2042*M2042</f>
        <v>673.75</v>
      </c>
      <c r="M2042" s="11">
        <v>0.35</v>
      </c>
      <c r="O2042" s="15"/>
      <c r="P2042" s="13"/>
      <c r="Q2042" s="1"/>
      <c r="R2042" s="12"/>
    </row>
    <row r="2043" spans="2:18" x14ac:dyDescent="0.3">
      <c r="B2043" s="6" t="s">
        <v>28</v>
      </c>
      <c r="C2043" s="6">
        <v>1128299</v>
      </c>
      <c r="D2043" s="7">
        <v>44309</v>
      </c>
      <c r="E2043" s="6" t="s">
        <v>29</v>
      </c>
      <c r="F2043" s="6" t="s">
        <v>80</v>
      </c>
      <c r="G2043" s="6" t="s">
        <v>81</v>
      </c>
      <c r="H2043" s="6" t="s">
        <v>21</v>
      </c>
      <c r="I2043" s="8">
        <v>0.5</v>
      </c>
      <c r="J2043" s="9">
        <v>2500</v>
      </c>
      <c r="K2043" s="10">
        <f t="shared" si="671"/>
        <v>1250</v>
      </c>
      <c r="L2043" s="10">
        <f t="shared" si="672"/>
        <v>437.5</v>
      </c>
      <c r="M2043" s="11">
        <v>0.35</v>
      </c>
      <c r="O2043" s="15"/>
      <c r="P2043" s="13"/>
      <c r="Q2043" s="1"/>
      <c r="R2043" s="12"/>
    </row>
    <row r="2044" spans="2:18" x14ac:dyDescent="0.3">
      <c r="B2044" s="6" t="s">
        <v>28</v>
      </c>
      <c r="C2044" s="6">
        <v>1128299</v>
      </c>
      <c r="D2044" s="7">
        <v>44309</v>
      </c>
      <c r="E2044" s="6" t="s">
        <v>29</v>
      </c>
      <c r="F2044" s="6" t="s">
        <v>80</v>
      </c>
      <c r="G2044" s="6" t="s">
        <v>81</v>
      </c>
      <c r="H2044" s="6" t="s">
        <v>22</v>
      </c>
      <c r="I2044" s="8">
        <v>0.55000000000000004</v>
      </c>
      <c r="J2044" s="9">
        <v>1500</v>
      </c>
      <c r="K2044" s="10">
        <f t="shared" si="671"/>
        <v>825.00000000000011</v>
      </c>
      <c r="L2044" s="10">
        <f t="shared" si="672"/>
        <v>247.50000000000003</v>
      </c>
      <c r="M2044" s="11">
        <v>0.3</v>
      </c>
      <c r="O2044" s="15"/>
      <c r="P2044" s="13"/>
      <c r="Q2044" s="1"/>
      <c r="R2044" s="12"/>
    </row>
    <row r="2045" spans="2:18" x14ac:dyDescent="0.3">
      <c r="B2045" s="6" t="s">
        <v>28</v>
      </c>
      <c r="C2045" s="6">
        <v>1128299</v>
      </c>
      <c r="D2045" s="7">
        <v>44309</v>
      </c>
      <c r="E2045" s="6" t="s">
        <v>29</v>
      </c>
      <c r="F2045" s="6" t="s">
        <v>80</v>
      </c>
      <c r="G2045" s="6" t="s">
        <v>81</v>
      </c>
      <c r="H2045" s="6" t="s">
        <v>23</v>
      </c>
      <c r="I2045" s="8">
        <v>0.70000000000000007</v>
      </c>
      <c r="J2045" s="9">
        <v>3250</v>
      </c>
      <c r="K2045" s="10">
        <f t="shared" si="671"/>
        <v>2275</v>
      </c>
      <c r="L2045" s="10">
        <f t="shared" si="672"/>
        <v>568.75</v>
      </c>
      <c r="M2045" s="11">
        <v>0.25</v>
      </c>
      <c r="O2045" s="15"/>
      <c r="P2045" s="13"/>
      <c r="Q2045" s="1"/>
      <c r="R2045" s="12"/>
    </row>
    <row r="2046" spans="2:18" x14ac:dyDescent="0.3">
      <c r="B2046" s="6" t="s">
        <v>28</v>
      </c>
      <c r="C2046" s="6">
        <v>1128299</v>
      </c>
      <c r="D2046" s="7">
        <v>44340</v>
      </c>
      <c r="E2046" s="6" t="s">
        <v>29</v>
      </c>
      <c r="F2046" s="6" t="s">
        <v>80</v>
      </c>
      <c r="G2046" s="6" t="s">
        <v>81</v>
      </c>
      <c r="H2046" s="6" t="s">
        <v>18</v>
      </c>
      <c r="I2046" s="8">
        <v>0.5</v>
      </c>
      <c r="J2046" s="9">
        <v>5250</v>
      </c>
      <c r="K2046" s="10">
        <f>I2046*J2046</f>
        <v>2625</v>
      </c>
      <c r="L2046" s="10">
        <f>K2046*M2046</f>
        <v>918.74999999999989</v>
      </c>
      <c r="M2046" s="11">
        <v>0.35</v>
      </c>
      <c r="O2046" s="15"/>
      <c r="P2046" s="13"/>
      <c r="Q2046" s="1"/>
      <c r="R2046" s="12"/>
    </row>
    <row r="2047" spans="2:18" x14ac:dyDescent="0.3">
      <c r="B2047" s="6" t="s">
        <v>28</v>
      </c>
      <c r="C2047" s="6">
        <v>1128299</v>
      </c>
      <c r="D2047" s="7">
        <v>44340</v>
      </c>
      <c r="E2047" s="6" t="s">
        <v>29</v>
      </c>
      <c r="F2047" s="6" t="s">
        <v>80</v>
      </c>
      <c r="G2047" s="6" t="s">
        <v>81</v>
      </c>
      <c r="H2047" s="6" t="s">
        <v>19</v>
      </c>
      <c r="I2047" s="8">
        <v>0.55000000000000004</v>
      </c>
      <c r="J2047" s="9">
        <v>3750</v>
      </c>
      <c r="K2047" s="10">
        <f>I2047*J2047</f>
        <v>2062.5</v>
      </c>
      <c r="L2047" s="10">
        <f>K2047*M2047</f>
        <v>825</v>
      </c>
      <c r="M2047" s="11">
        <v>0.4</v>
      </c>
      <c r="O2047" s="15"/>
      <c r="P2047" s="13"/>
      <c r="Q2047" s="1"/>
      <c r="R2047" s="12"/>
    </row>
    <row r="2048" spans="2:18" x14ac:dyDescent="0.3">
      <c r="B2048" s="6" t="s">
        <v>28</v>
      </c>
      <c r="C2048" s="6">
        <v>1128299</v>
      </c>
      <c r="D2048" s="7">
        <v>44340</v>
      </c>
      <c r="E2048" s="6" t="s">
        <v>29</v>
      </c>
      <c r="F2048" s="6" t="s">
        <v>80</v>
      </c>
      <c r="G2048" s="6" t="s">
        <v>81</v>
      </c>
      <c r="H2048" s="6" t="s">
        <v>20</v>
      </c>
      <c r="I2048" s="8">
        <v>0.55000000000000004</v>
      </c>
      <c r="J2048" s="9">
        <v>4000</v>
      </c>
      <c r="K2048" s="10">
        <f t="shared" ref="K2048:K2051" si="673">I2048*J2048</f>
        <v>2200</v>
      </c>
      <c r="L2048" s="10">
        <f t="shared" ref="L2048:L2051" si="674">K2048*M2048</f>
        <v>770</v>
      </c>
      <c r="M2048" s="11">
        <v>0.35</v>
      </c>
      <c r="O2048" s="15"/>
      <c r="P2048" s="13"/>
      <c r="Q2048" s="1"/>
      <c r="R2048" s="12"/>
    </row>
    <row r="2049" spans="2:18" x14ac:dyDescent="0.3">
      <c r="B2049" s="6" t="s">
        <v>28</v>
      </c>
      <c r="C2049" s="6">
        <v>1128299</v>
      </c>
      <c r="D2049" s="7">
        <v>44340</v>
      </c>
      <c r="E2049" s="6" t="s">
        <v>29</v>
      </c>
      <c r="F2049" s="6" t="s">
        <v>80</v>
      </c>
      <c r="G2049" s="6" t="s">
        <v>81</v>
      </c>
      <c r="H2049" s="6" t="s">
        <v>21</v>
      </c>
      <c r="I2049" s="8">
        <v>0.5</v>
      </c>
      <c r="J2049" s="9">
        <v>3000</v>
      </c>
      <c r="K2049" s="10">
        <f t="shared" si="673"/>
        <v>1500</v>
      </c>
      <c r="L2049" s="10">
        <f t="shared" si="674"/>
        <v>525</v>
      </c>
      <c r="M2049" s="11">
        <v>0.35</v>
      </c>
      <c r="O2049" s="15"/>
      <c r="P2049" s="13"/>
      <c r="Q2049" s="1"/>
      <c r="R2049" s="12"/>
    </row>
    <row r="2050" spans="2:18" x14ac:dyDescent="0.3">
      <c r="B2050" s="6" t="s">
        <v>28</v>
      </c>
      <c r="C2050" s="6">
        <v>1128299</v>
      </c>
      <c r="D2050" s="7">
        <v>44340</v>
      </c>
      <c r="E2050" s="6" t="s">
        <v>29</v>
      </c>
      <c r="F2050" s="6" t="s">
        <v>80</v>
      </c>
      <c r="G2050" s="6" t="s">
        <v>81</v>
      </c>
      <c r="H2050" s="6" t="s">
        <v>22</v>
      </c>
      <c r="I2050" s="8">
        <v>0.55000000000000004</v>
      </c>
      <c r="J2050" s="9">
        <v>2000</v>
      </c>
      <c r="K2050" s="10">
        <f t="shared" si="673"/>
        <v>1100</v>
      </c>
      <c r="L2050" s="10">
        <f t="shared" si="674"/>
        <v>330</v>
      </c>
      <c r="M2050" s="11">
        <v>0.3</v>
      </c>
      <c r="O2050" s="15"/>
      <c r="P2050" s="13"/>
      <c r="Q2050" s="1"/>
      <c r="R2050" s="12"/>
    </row>
    <row r="2051" spans="2:18" x14ac:dyDescent="0.3">
      <c r="B2051" s="6" t="s">
        <v>28</v>
      </c>
      <c r="C2051" s="6">
        <v>1128299</v>
      </c>
      <c r="D2051" s="7">
        <v>44340</v>
      </c>
      <c r="E2051" s="6" t="s">
        <v>29</v>
      </c>
      <c r="F2051" s="6" t="s">
        <v>80</v>
      </c>
      <c r="G2051" s="6" t="s">
        <v>81</v>
      </c>
      <c r="H2051" s="6" t="s">
        <v>23</v>
      </c>
      <c r="I2051" s="8">
        <v>0.70000000000000007</v>
      </c>
      <c r="J2051" s="9">
        <v>3750</v>
      </c>
      <c r="K2051" s="10">
        <f t="shared" si="673"/>
        <v>2625.0000000000005</v>
      </c>
      <c r="L2051" s="10">
        <f t="shared" si="674"/>
        <v>656.25000000000011</v>
      </c>
      <c r="M2051" s="11">
        <v>0.25</v>
      </c>
      <c r="O2051" s="15"/>
      <c r="P2051" s="13"/>
      <c r="Q2051" s="1"/>
      <c r="R2051" s="12"/>
    </row>
    <row r="2052" spans="2:18" x14ac:dyDescent="0.3">
      <c r="B2052" s="6" t="s">
        <v>28</v>
      </c>
      <c r="C2052" s="6">
        <v>1128299</v>
      </c>
      <c r="D2052" s="7">
        <v>44370</v>
      </c>
      <c r="E2052" s="6" t="s">
        <v>29</v>
      </c>
      <c r="F2052" s="6" t="s">
        <v>80</v>
      </c>
      <c r="G2052" s="6" t="s">
        <v>81</v>
      </c>
      <c r="H2052" s="6" t="s">
        <v>18</v>
      </c>
      <c r="I2052" s="8">
        <v>0.5</v>
      </c>
      <c r="J2052" s="9">
        <v>6250</v>
      </c>
      <c r="K2052" s="10">
        <f>I2052*J2052</f>
        <v>3125</v>
      </c>
      <c r="L2052" s="10">
        <f>K2052*M2052</f>
        <v>1093.75</v>
      </c>
      <c r="M2052" s="11">
        <v>0.35</v>
      </c>
      <c r="O2052" s="15"/>
      <c r="P2052" s="13"/>
      <c r="Q2052" s="1"/>
      <c r="R2052" s="12"/>
    </row>
    <row r="2053" spans="2:18" x14ac:dyDescent="0.3">
      <c r="B2053" s="6" t="s">
        <v>28</v>
      </c>
      <c r="C2053" s="6">
        <v>1128299</v>
      </c>
      <c r="D2053" s="7">
        <v>44370</v>
      </c>
      <c r="E2053" s="6" t="s">
        <v>29</v>
      </c>
      <c r="F2053" s="6" t="s">
        <v>80</v>
      </c>
      <c r="G2053" s="6" t="s">
        <v>81</v>
      </c>
      <c r="H2053" s="6" t="s">
        <v>19</v>
      </c>
      <c r="I2053" s="8">
        <v>0.55000000000000004</v>
      </c>
      <c r="J2053" s="9">
        <v>4750</v>
      </c>
      <c r="K2053" s="10">
        <f>I2053*J2053</f>
        <v>2612.5</v>
      </c>
      <c r="L2053" s="10">
        <f>K2053*M2053</f>
        <v>1045</v>
      </c>
      <c r="M2053" s="11">
        <v>0.4</v>
      </c>
      <c r="O2053" s="15"/>
      <c r="P2053" s="13"/>
      <c r="Q2053" s="1"/>
      <c r="R2053" s="12"/>
    </row>
    <row r="2054" spans="2:18" x14ac:dyDescent="0.3">
      <c r="B2054" s="6" t="s">
        <v>28</v>
      </c>
      <c r="C2054" s="6">
        <v>1128299</v>
      </c>
      <c r="D2054" s="7">
        <v>44370</v>
      </c>
      <c r="E2054" s="6" t="s">
        <v>29</v>
      </c>
      <c r="F2054" s="6" t="s">
        <v>80</v>
      </c>
      <c r="G2054" s="6" t="s">
        <v>81</v>
      </c>
      <c r="H2054" s="6" t="s">
        <v>20</v>
      </c>
      <c r="I2054" s="8">
        <v>0.55000000000000004</v>
      </c>
      <c r="J2054" s="9">
        <v>4750</v>
      </c>
      <c r="K2054" s="10">
        <f t="shared" ref="K2054:K2057" si="675">I2054*J2054</f>
        <v>2612.5</v>
      </c>
      <c r="L2054" s="10">
        <f t="shared" ref="L2054:L2057" si="676">K2054*M2054</f>
        <v>914.37499999999989</v>
      </c>
      <c r="M2054" s="11">
        <v>0.35</v>
      </c>
      <c r="O2054" s="15"/>
      <c r="P2054" s="13"/>
      <c r="Q2054" s="1"/>
      <c r="R2054" s="12"/>
    </row>
    <row r="2055" spans="2:18" x14ac:dyDescent="0.3">
      <c r="B2055" s="6" t="s">
        <v>28</v>
      </c>
      <c r="C2055" s="6">
        <v>1128299</v>
      </c>
      <c r="D2055" s="7">
        <v>44370</v>
      </c>
      <c r="E2055" s="6" t="s">
        <v>29</v>
      </c>
      <c r="F2055" s="6" t="s">
        <v>80</v>
      </c>
      <c r="G2055" s="6" t="s">
        <v>81</v>
      </c>
      <c r="H2055" s="6" t="s">
        <v>21</v>
      </c>
      <c r="I2055" s="8">
        <v>0.5</v>
      </c>
      <c r="J2055" s="9">
        <v>3500</v>
      </c>
      <c r="K2055" s="10">
        <f t="shared" si="675"/>
        <v>1750</v>
      </c>
      <c r="L2055" s="10">
        <f t="shared" si="676"/>
        <v>612.5</v>
      </c>
      <c r="M2055" s="11">
        <v>0.35</v>
      </c>
      <c r="O2055" s="15"/>
      <c r="P2055" s="13"/>
      <c r="Q2055" s="1"/>
      <c r="R2055" s="12"/>
    </row>
    <row r="2056" spans="2:18" x14ac:dyDescent="0.3">
      <c r="B2056" s="6" t="s">
        <v>28</v>
      </c>
      <c r="C2056" s="6">
        <v>1128299</v>
      </c>
      <c r="D2056" s="7">
        <v>44370</v>
      </c>
      <c r="E2056" s="6" t="s">
        <v>29</v>
      </c>
      <c r="F2056" s="6" t="s">
        <v>80</v>
      </c>
      <c r="G2056" s="6" t="s">
        <v>81</v>
      </c>
      <c r="H2056" s="6" t="s">
        <v>22</v>
      </c>
      <c r="I2056" s="8">
        <v>0.55000000000000004</v>
      </c>
      <c r="J2056" s="9">
        <v>2250</v>
      </c>
      <c r="K2056" s="10">
        <f t="shared" si="675"/>
        <v>1237.5</v>
      </c>
      <c r="L2056" s="10">
        <f t="shared" si="676"/>
        <v>371.25</v>
      </c>
      <c r="M2056" s="11">
        <v>0.3</v>
      </c>
      <c r="O2056" s="15"/>
      <c r="P2056" s="13"/>
      <c r="Q2056" s="1"/>
      <c r="R2056" s="12"/>
    </row>
    <row r="2057" spans="2:18" x14ac:dyDescent="0.3">
      <c r="B2057" s="6" t="s">
        <v>28</v>
      </c>
      <c r="C2057" s="6">
        <v>1128299</v>
      </c>
      <c r="D2057" s="7">
        <v>44370</v>
      </c>
      <c r="E2057" s="6" t="s">
        <v>29</v>
      </c>
      <c r="F2057" s="6" t="s">
        <v>80</v>
      </c>
      <c r="G2057" s="6" t="s">
        <v>81</v>
      </c>
      <c r="H2057" s="6" t="s">
        <v>23</v>
      </c>
      <c r="I2057" s="8">
        <v>0.70000000000000007</v>
      </c>
      <c r="J2057" s="9">
        <v>5250</v>
      </c>
      <c r="K2057" s="10">
        <f t="shared" si="675"/>
        <v>3675.0000000000005</v>
      </c>
      <c r="L2057" s="10">
        <f t="shared" si="676"/>
        <v>918.75000000000011</v>
      </c>
      <c r="M2057" s="11">
        <v>0.25</v>
      </c>
      <c r="O2057" s="15"/>
      <c r="P2057" s="13"/>
      <c r="Q2057" s="1"/>
      <c r="R2057" s="12"/>
    </row>
    <row r="2058" spans="2:18" x14ac:dyDescent="0.3">
      <c r="B2058" s="6" t="s">
        <v>28</v>
      </c>
      <c r="C2058" s="6">
        <v>1128299</v>
      </c>
      <c r="D2058" s="7">
        <v>44399</v>
      </c>
      <c r="E2058" s="6" t="s">
        <v>29</v>
      </c>
      <c r="F2058" s="6" t="s">
        <v>80</v>
      </c>
      <c r="G2058" s="6" t="s">
        <v>81</v>
      </c>
      <c r="H2058" s="6" t="s">
        <v>18</v>
      </c>
      <c r="I2058" s="8">
        <v>0.5</v>
      </c>
      <c r="J2058" s="9">
        <v>6750</v>
      </c>
      <c r="K2058" s="10">
        <f>I2058*J2058</f>
        <v>3375</v>
      </c>
      <c r="L2058" s="10">
        <f>K2058*M2058</f>
        <v>1181.25</v>
      </c>
      <c r="M2058" s="11">
        <v>0.35</v>
      </c>
      <c r="O2058" s="15"/>
      <c r="P2058" s="13"/>
      <c r="Q2058" s="1"/>
      <c r="R2058" s="12"/>
    </row>
    <row r="2059" spans="2:18" x14ac:dyDescent="0.3">
      <c r="B2059" s="6" t="s">
        <v>28</v>
      </c>
      <c r="C2059" s="6">
        <v>1128299</v>
      </c>
      <c r="D2059" s="7">
        <v>44399</v>
      </c>
      <c r="E2059" s="6" t="s">
        <v>29</v>
      </c>
      <c r="F2059" s="6" t="s">
        <v>80</v>
      </c>
      <c r="G2059" s="6" t="s">
        <v>81</v>
      </c>
      <c r="H2059" s="6" t="s">
        <v>19</v>
      </c>
      <c r="I2059" s="8">
        <v>0.55000000000000004</v>
      </c>
      <c r="J2059" s="9">
        <v>5250</v>
      </c>
      <c r="K2059" s="10">
        <f>I2059*J2059</f>
        <v>2887.5000000000005</v>
      </c>
      <c r="L2059" s="10">
        <f>K2059*M2059</f>
        <v>1155.0000000000002</v>
      </c>
      <c r="M2059" s="11">
        <v>0.4</v>
      </c>
      <c r="O2059" s="15"/>
      <c r="P2059" s="13"/>
      <c r="Q2059" s="1"/>
      <c r="R2059" s="12"/>
    </row>
    <row r="2060" spans="2:18" x14ac:dyDescent="0.3">
      <c r="B2060" s="6" t="s">
        <v>28</v>
      </c>
      <c r="C2060" s="6">
        <v>1128299</v>
      </c>
      <c r="D2060" s="7">
        <v>44399</v>
      </c>
      <c r="E2060" s="6" t="s">
        <v>29</v>
      </c>
      <c r="F2060" s="6" t="s">
        <v>80</v>
      </c>
      <c r="G2060" s="6" t="s">
        <v>81</v>
      </c>
      <c r="H2060" s="6" t="s">
        <v>20</v>
      </c>
      <c r="I2060" s="8">
        <v>0.55000000000000004</v>
      </c>
      <c r="J2060" s="9">
        <v>4750</v>
      </c>
      <c r="K2060" s="10">
        <f t="shared" ref="K2060:K2063" si="677">I2060*J2060</f>
        <v>2612.5</v>
      </c>
      <c r="L2060" s="10">
        <f t="shared" ref="L2060:L2063" si="678">K2060*M2060</f>
        <v>914.37499999999989</v>
      </c>
      <c r="M2060" s="11">
        <v>0.35</v>
      </c>
      <c r="O2060" s="15"/>
      <c r="P2060" s="13"/>
      <c r="Q2060" s="1"/>
      <c r="R2060" s="12"/>
    </row>
    <row r="2061" spans="2:18" x14ac:dyDescent="0.3">
      <c r="B2061" s="6" t="s">
        <v>28</v>
      </c>
      <c r="C2061" s="6">
        <v>1128299</v>
      </c>
      <c r="D2061" s="7">
        <v>44399</v>
      </c>
      <c r="E2061" s="6" t="s">
        <v>29</v>
      </c>
      <c r="F2061" s="6" t="s">
        <v>80</v>
      </c>
      <c r="G2061" s="6" t="s">
        <v>81</v>
      </c>
      <c r="H2061" s="6" t="s">
        <v>21</v>
      </c>
      <c r="I2061" s="8">
        <v>0.5</v>
      </c>
      <c r="J2061" s="9">
        <v>3750</v>
      </c>
      <c r="K2061" s="10">
        <f t="shared" si="677"/>
        <v>1875</v>
      </c>
      <c r="L2061" s="10">
        <f t="shared" si="678"/>
        <v>656.25</v>
      </c>
      <c r="M2061" s="11">
        <v>0.35</v>
      </c>
      <c r="O2061" s="15"/>
      <c r="P2061" s="13"/>
      <c r="Q2061" s="1"/>
      <c r="R2061" s="12"/>
    </row>
    <row r="2062" spans="2:18" x14ac:dyDescent="0.3">
      <c r="B2062" s="6" t="s">
        <v>28</v>
      </c>
      <c r="C2062" s="6">
        <v>1128299</v>
      </c>
      <c r="D2062" s="7">
        <v>44399</v>
      </c>
      <c r="E2062" s="6" t="s">
        <v>29</v>
      </c>
      <c r="F2062" s="6" t="s">
        <v>80</v>
      </c>
      <c r="G2062" s="6" t="s">
        <v>81</v>
      </c>
      <c r="H2062" s="6" t="s">
        <v>22</v>
      </c>
      <c r="I2062" s="8">
        <v>0.55000000000000004</v>
      </c>
      <c r="J2062" s="9">
        <v>4250</v>
      </c>
      <c r="K2062" s="10">
        <f t="shared" si="677"/>
        <v>2337.5</v>
      </c>
      <c r="L2062" s="10">
        <f t="shared" si="678"/>
        <v>701.25</v>
      </c>
      <c r="M2062" s="11">
        <v>0.3</v>
      </c>
      <c r="O2062" s="15"/>
      <c r="P2062" s="13"/>
      <c r="Q2062" s="1"/>
      <c r="R2062" s="12"/>
    </row>
    <row r="2063" spans="2:18" x14ac:dyDescent="0.3">
      <c r="B2063" s="6" t="s">
        <v>28</v>
      </c>
      <c r="C2063" s="6">
        <v>1128299</v>
      </c>
      <c r="D2063" s="7">
        <v>44399</v>
      </c>
      <c r="E2063" s="6" t="s">
        <v>29</v>
      </c>
      <c r="F2063" s="6" t="s">
        <v>80</v>
      </c>
      <c r="G2063" s="6" t="s">
        <v>81</v>
      </c>
      <c r="H2063" s="6" t="s">
        <v>23</v>
      </c>
      <c r="I2063" s="8">
        <v>0.70000000000000007</v>
      </c>
      <c r="J2063" s="9">
        <v>4250</v>
      </c>
      <c r="K2063" s="10">
        <f t="shared" si="677"/>
        <v>2975.0000000000005</v>
      </c>
      <c r="L2063" s="10">
        <f t="shared" si="678"/>
        <v>743.75000000000011</v>
      </c>
      <c r="M2063" s="11">
        <v>0.25</v>
      </c>
      <c r="O2063" s="15"/>
      <c r="P2063" s="13"/>
      <c r="Q2063" s="1"/>
      <c r="R2063" s="12"/>
    </row>
    <row r="2064" spans="2:18" x14ac:dyDescent="0.3">
      <c r="B2064" s="6" t="s">
        <v>28</v>
      </c>
      <c r="C2064" s="6">
        <v>1128299</v>
      </c>
      <c r="D2064" s="7">
        <v>44431</v>
      </c>
      <c r="E2064" s="6" t="s">
        <v>29</v>
      </c>
      <c r="F2064" s="6" t="s">
        <v>80</v>
      </c>
      <c r="G2064" s="6" t="s">
        <v>81</v>
      </c>
      <c r="H2064" s="6" t="s">
        <v>18</v>
      </c>
      <c r="I2064" s="8">
        <v>0.55000000000000004</v>
      </c>
      <c r="J2064" s="9">
        <v>6250</v>
      </c>
      <c r="K2064" s="10">
        <f>I2064*J2064</f>
        <v>3437.5000000000005</v>
      </c>
      <c r="L2064" s="10">
        <f>K2064*M2064</f>
        <v>1203.125</v>
      </c>
      <c r="M2064" s="11">
        <v>0.35</v>
      </c>
      <c r="O2064" s="15"/>
      <c r="P2064" s="13"/>
      <c r="Q2064" s="1"/>
      <c r="R2064" s="12"/>
    </row>
    <row r="2065" spans="2:18" x14ac:dyDescent="0.3">
      <c r="B2065" s="6" t="s">
        <v>28</v>
      </c>
      <c r="C2065" s="6">
        <v>1128299</v>
      </c>
      <c r="D2065" s="7">
        <v>44431</v>
      </c>
      <c r="E2065" s="6" t="s">
        <v>29</v>
      </c>
      <c r="F2065" s="6" t="s">
        <v>80</v>
      </c>
      <c r="G2065" s="6" t="s">
        <v>81</v>
      </c>
      <c r="H2065" s="6" t="s">
        <v>19</v>
      </c>
      <c r="I2065" s="8">
        <v>0.60000000000000009</v>
      </c>
      <c r="J2065" s="9">
        <v>5750</v>
      </c>
      <c r="K2065" s="10">
        <f>I2065*J2065</f>
        <v>3450.0000000000005</v>
      </c>
      <c r="L2065" s="10">
        <f>K2065*M2065</f>
        <v>1380.0000000000002</v>
      </c>
      <c r="M2065" s="11">
        <v>0.4</v>
      </c>
      <c r="O2065" s="15"/>
      <c r="P2065" s="13"/>
      <c r="Q2065" s="1"/>
      <c r="R2065" s="12"/>
    </row>
    <row r="2066" spans="2:18" x14ac:dyDescent="0.3">
      <c r="B2066" s="6" t="s">
        <v>28</v>
      </c>
      <c r="C2066" s="6">
        <v>1128299</v>
      </c>
      <c r="D2066" s="7">
        <v>44431</v>
      </c>
      <c r="E2066" s="6" t="s">
        <v>29</v>
      </c>
      <c r="F2066" s="6" t="s">
        <v>80</v>
      </c>
      <c r="G2066" s="6" t="s">
        <v>81</v>
      </c>
      <c r="H2066" s="6" t="s">
        <v>20</v>
      </c>
      <c r="I2066" s="8">
        <v>0.55000000000000004</v>
      </c>
      <c r="J2066" s="9">
        <v>4500</v>
      </c>
      <c r="K2066" s="10">
        <f t="shared" ref="K2066:K2069" si="679">I2066*J2066</f>
        <v>2475</v>
      </c>
      <c r="L2066" s="10">
        <f t="shared" ref="L2066:L2069" si="680">K2066*M2066</f>
        <v>866.25</v>
      </c>
      <c r="M2066" s="11">
        <v>0.35</v>
      </c>
      <c r="O2066" s="15"/>
      <c r="P2066" s="13"/>
      <c r="Q2066" s="1"/>
      <c r="R2066" s="12"/>
    </row>
    <row r="2067" spans="2:18" x14ac:dyDescent="0.3">
      <c r="B2067" s="6" t="s">
        <v>28</v>
      </c>
      <c r="C2067" s="6">
        <v>1128299</v>
      </c>
      <c r="D2067" s="7">
        <v>44431</v>
      </c>
      <c r="E2067" s="6" t="s">
        <v>29</v>
      </c>
      <c r="F2067" s="6" t="s">
        <v>80</v>
      </c>
      <c r="G2067" s="6" t="s">
        <v>81</v>
      </c>
      <c r="H2067" s="6" t="s">
        <v>21</v>
      </c>
      <c r="I2067" s="8">
        <v>0.55000000000000004</v>
      </c>
      <c r="J2067" s="9">
        <v>4000</v>
      </c>
      <c r="K2067" s="10">
        <f t="shared" si="679"/>
        <v>2200</v>
      </c>
      <c r="L2067" s="10">
        <f t="shared" si="680"/>
        <v>770</v>
      </c>
      <c r="M2067" s="11">
        <v>0.35</v>
      </c>
      <c r="O2067" s="15"/>
      <c r="P2067" s="13"/>
      <c r="Q2067" s="1"/>
      <c r="R2067" s="12"/>
    </row>
    <row r="2068" spans="2:18" x14ac:dyDescent="0.3">
      <c r="B2068" s="6" t="s">
        <v>28</v>
      </c>
      <c r="C2068" s="6">
        <v>1128299</v>
      </c>
      <c r="D2068" s="7">
        <v>44431</v>
      </c>
      <c r="E2068" s="6" t="s">
        <v>29</v>
      </c>
      <c r="F2068" s="6" t="s">
        <v>80</v>
      </c>
      <c r="G2068" s="6" t="s">
        <v>81</v>
      </c>
      <c r="H2068" s="6" t="s">
        <v>22</v>
      </c>
      <c r="I2068" s="8">
        <v>0.65</v>
      </c>
      <c r="J2068" s="9">
        <v>4000</v>
      </c>
      <c r="K2068" s="10">
        <f t="shared" si="679"/>
        <v>2600</v>
      </c>
      <c r="L2068" s="10">
        <f t="shared" si="680"/>
        <v>780</v>
      </c>
      <c r="M2068" s="11">
        <v>0.3</v>
      </c>
      <c r="O2068" s="15"/>
      <c r="P2068" s="13"/>
      <c r="Q2068" s="1"/>
      <c r="R2068" s="12"/>
    </row>
    <row r="2069" spans="2:18" x14ac:dyDescent="0.3">
      <c r="B2069" s="6" t="s">
        <v>28</v>
      </c>
      <c r="C2069" s="6">
        <v>1128299</v>
      </c>
      <c r="D2069" s="7">
        <v>44431</v>
      </c>
      <c r="E2069" s="6" t="s">
        <v>29</v>
      </c>
      <c r="F2069" s="6" t="s">
        <v>80</v>
      </c>
      <c r="G2069" s="6" t="s">
        <v>81</v>
      </c>
      <c r="H2069" s="6" t="s">
        <v>23</v>
      </c>
      <c r="I2069" s="8">
        <v>0.70000000000000007</v>
      </c>
      <c r="J2069" s="9">
        <v>3750</v>
      </c>
      <c r="K2069" s="10">
        <f t="shared" si="679"/>
        <v>2625.0000000000005</v>
      </c>
      <c r="L2069" s="10">
        <f t="shared" si="680"/>
        <v>656.25000000000011</v>
      </c>
      <c r="M2069" s="11">
        <v>0.25</v>
      </c>
      <c r="O2069" s="15"/>
      <c r="P2069" s="13"/>
      <c r="Q2069" s="1"/>
      <c r="R2069" s="12"/>
    </row>
    <row r="2070" spans="2:18" x14ac:dyDescent="0.3">
      <c r="B2070" s="6" t="s">
        <v>28</v>
      </c>
      <c r="C2070" s="6">
        <v>1128299</v>
      </c>
      <c r="D2070" s="7">
        <v>44463</v>
      </c>
      <c r="E2070" s="6" t="s">
        <v>29</v>
      </c>
      <c r="F2070" s="6" t="s">
        <v>80</v>
      </c>
      <c r="G2070" s="6" t="s">
        <v>81</v>
      </c>
      <c r="H2070" s="6" t="s">
        <v>18</v>
      </c>
      <c r="I2070" s="8">
        <v>0.45000000000000007</v>
      </c>
      <c r="J2070" s="9">
        <v>5750</v>
      </c>
      <c r="K2070" s="10">
        <f>I2070*J2070</f>
        <v>2587.5000000000005</v>
      </c>
      <c r="L2070" s="10">
        <f>K2070*M2070</f>
        <v>905.62500000000011</v>
      </c>
      <c r="M2070" s="11">
        <v>0.35</v>
      </c>
      <c r="O2070" s="15"/>
      <c r="P2070" s="13"/>
      <c r="Q2070" s="1"/>
      <c r="R2070" s="12"/>
    </row>
    <row r="2071" spans="2:18" x14ac:dyDescent="0.3">
      <c r="B2071" s="6" t="s">
        <v>28</v>
      </c>
      <c r="C2071" s="6">
        <v>1128299</v>
      </c>
      <c r="D2071" s="7">
        <v>44463</v>
      </c>
      <c r="E2071" s="6" t="s">
        <v>29</v>
      </c>
      <c r="F2071" s="6" t="s">
        <v>80</v>
      </c>
      <c r="G2071" s="6" t="s">
        <v>81</v>
      </c>
      <c r="H2071" s="6" t="s">
        <v>19</v>
      </c>
      <c r="I2071" s="8">
        <v>0.50000000000000011</v>
      </c>
      <c r="J2071" s="9">
        <v>5750</v>
      </c>
      <c r="K2071" s="10">
        <f>I2071*J2071</f>
        <v>2875.0000000000005</v>
      </c>
      <c r="L2071" s="10">
        <f>K2071*M2071</f>
        <v>1150.0000000000002</v>
      </c>
      <c r="M2071" s="11">
        <v>0.4</v>
      </c>
      <c r="O2071" s="15"/>
      <c r="P2071" s="13"/>
      <c r="Q2071" s="1"/>
      <c r="R2071" s="12"/>
    </row>
    <row r="2072" spans="2:18" x14ac:dyDescent="0.3">
      <c r="B2072" s="6" t="s">
        <v>28</v>
      </c>
      <c r="C2072" s="6">
        <v>1128299</v>
      </c>
      <c r="D2072" s="7">
        <v>44463</v>
      </c>
      <c r="E2072" s="6" t="s">
        <v>29</v>
      </c>
      <c r="F2072" s="6" t="s">
        <v>80</v>
      </c>
      <c r="G2072" s="6" t="s">
        <v>81</v>
      </c>
      <c r="H2072" s="6" t="s">
        <v>20</v>
      </c>
      <c r="I2072" s="8">
        <v>0.45000000000000007</v>
      </c>
      <c r="J2072" s="9">
        <v>4250</v>
      </c>
      <c r="K2072" s="10">
        <f t="shared" ref="K2072:K2075" si="681">I2072*J2072</f>
        <v>1912.5000000000002</v>
      </c>
      <c r="L2072" s="10">
        <f t="shared" ref="L2072:L2075" si="682">K2072*M2072</f>
        <v>669.375</v>
      </c>
      <c r="M2072" s="11">
        <v>0.35</v>
      </c>
      <c r="O2072" s="15"/>
      <c r="P2072" s="13"/>
      <c r="Q2072" s="1"/>
      <c r="R2072" s="12"/>
    </row>
    <row r="2073" spans="2:18" x14ac:dyDescent="0.3">
      <c r="B2073" s="6" t="s">
        <v>28</v>
      </c>
      <c r="C2073" s="6">
        <v>1128299</v>
      </c>
      <c r="D2073" s="7">
        <v>44463</v>
      </c>
      <c r="E2073" s="6" t="s">
        <v>29</v>
      </c>
      <c r="F2073" s="6" t="s">
        <v>80</v>
      </c>
      <c r="G2073" s="6" t="s">
        <v>81</v>
      </c>
      <c r="H2073" s="6" t="s">
        <v>21</v>
      </c>
      <c r="I2073" s="8">
        <v>0.45000000000000007</v>
      </c>
      <c r="J2073" s="9">
        <v>3750</v>
      </c>
      <c r="K2073" s="10">
        <f t="shared" si="681"/>
        <v>1687.5000000000002</v>
      </c>
      <c r="L2073" s="10">
        <f t="shared" si="682"/>
        <v>590.625</v>
      </c>
      <c r="M2073" s="11">
        <v>0.35</v>
      </c>
      <c r="O2073" s="15"/>
      <c r="P2073" s="13"/>
      <c r="Q2073" s="1"/>
      <c r="R2073" s="12"/>
    </row>
    <row r="2074" spans="2:18" x14ac:dyDescent="0.3">
      <c r="B2074" s="6" t="s">
        <v>28</v>
      </c>
      <c r="C2074" s="6">
        <v>1128299</v>
      </c>
      <c r="D2074" s="7">
        <v>44463</v>
      </c>
      <c r="E2074" s="6" t="s">
        <v>29</v>
      </c>
      <c r="F2074" s="6" t="s">
        <v>80</v>
      </c>
      <c r="G2074" s="6" t="s">
        <v>81</v>
      </c>
      <c r="H2074" s="6" t="s">
        <v>22</v>
      </c>
      <c r="I2074" s="8">
        <v>0.55000000000000004</v>
      </c>
      <c r="J2074" s="9">
        <v>3750</v>
      </c>
      <c r="K2074" s="10">
        <f t="shared" si="681"/>
        <v>2062.5</v>
      </c>
      <c r="L2074" s="10">
        <f t="shared" si="682"/>
        <v>618.75</v>
      </c>
      <c r="M2074" s="11">
        <v>0.3</v>
      </c>
      <c r="O2074" s="15"/>
      <c r="P2074" s="13"/>
      <c r="Q2074" s="1"/>
      <c r="R2074" s="12"/>
    </row>
    <row r="2075" spans="2:18" x14ac:dyDescent="0.3">
      <c r="B2075" s="6" t="s">
        <v>28</v>
      </c>
      <c r="C2075" s="6">
        <v>1128299</v>
      </c>
      <c r="D2075" s="7">
        <v>44463</v>
      </c>
      <c r="E2075" s="6" t="s">
        <v>29</v>
      </c>
      <c r="F2075" s="6" t="s">
        <v>80</v>
      </c>
      <c r="G2075" s="6" t="s">
        <v>81</v>
      </c>
      <c r="H2075" s="6" t="s">
        <v>23</v>
      </c>
      <c r="I2075" s="8">
        <v>0.60000000000000009</v>
      </c>
      <c r="J2075" s="9">
        <v>4250</v>
      </c>
      <c r="K2075" s="10">
        <f t="shared" si="681"/>
        <v>2550.0000000000005</v>
      </c>
      <c r="L2075" s="10">
        <f t="shared" si="682"/>
        <v>637.50000000000011</v>
      </c>
      <c r="M2075" s="11">
        <v>0.25</v>
      </c>
      <c r="O2075" s="15"/>
      <c r="P2075" s="13"/>
      <c r="Q2075" s="1"/>
      <c r="R2075" s="12"/>
    </row>
    <row r="2076" spans="2:18" x14ac:dyDescent="0.3">
      <c r="B2076" s="6" t="s">
        <v>28</v>
      </c>
      <c r="C2076" s="6">
        <v>1128299</v>
      </c>
      <c r="D2076" s="7">
        <v>44492</v>
      </c>
      <c r="E2076" s="6" t="s">
        <v>29</v>
      </c>
      <c r="F2076" s="6" t="s">
        <v>80</v>
      </c>
      <c r="G2076" s="6" t="s">
        <v>81</v>
      </c>
      <c r="H2076" s="6" t="s">
        <v>18</v>
      </c>
      <c r="I2076" s="8">
        <v>0.45000000000000007</v>
      </c>
      <c r="J2076" s="9">
        <v>5000</v>
      </c>
      <c r="K2076" s="10">
        <f>I2076*J2076</f>
        <v>2250.0000000000005</v>
      </c>
      <c r="L2076" s="10">
        <f>K2076*M2076</f>
        <v>787.50000000000011</v>
      </c>
      <c r="M2076" s="11">
        <v>0.35</v>
      </c>
      <c r="O2076" s="15"/>
      <c r="P2076" s="13"/>
      <c r="Q2076" s="1"/>
      <c r="R2076" s="12"/>
    </row>
    <row r="2077" spans="2:18" x14ac:dyDescent="0.3">
      <c r="B2077" s="6" t="s">
        <v>28</v>
      </c>
      <c r="C2077" s="6">
        <v>1128299</v>
      </c>
      <c r="D2077" s="7">
        <v>44492</v>
      </c>
      <c r="E2077" s="6" t="s">
        <v>29</v>
      </c>
      <c r="F2077" s="6" t="s">
        <v>80</v>
      </c>
      <c r="G2077" s="6" t="s">
        <v>81</v>
      </c>
      <c r="H2077" s="6" t="s">
        <v>19</v>
      </c>
      <c r="I2077" s="8">
        <v>0.50000000000000011</v>
      </c>
      <c r="J2077" s="9">
        <v>5000</v>
      </c>
      <c r="K2077" s="10">
        <f>I2077*J2077</f>
        <v>2500.0000000000005</v>
      </c>
      <c r="L2077" s="10">
        <f>K2077*M2077</f>
        <v>1000.0000000000002</v>
      </c>
      <c r="M2077" s="11">
        <v>0.4</v>
      </c>
      <c r="O2077" s="15"/>
      <c r="P2077" s="13"/>
      <c r="Q2077" s="1"/>
      <c r="R2077" s="12"/>
    </row>
    <row r="2078" spans="2:18" x14ac:dyDescent="0.3">
      <c r="B2078" s="6" t="s">
        <v>28</v>
      </c>
      <c r="C2078" s="6">
        <v>1128299</v>
      </c>
      <c r="D2078" s="7">
        <v>44492</v>
      </c>
      <c r="E2078" s="6" t="s">
        <v>29</v>
      </c>
      <c r="F2078" s="6" t="s">
        <v>80</v>
      </c>
      <c r="G2078" s="6" t="s">
        <v>81</v>
      </c>
      <c r="H2078" s="6" t="s">
        <v>20</v>
      </c>
      <c r="I2078" s="8">
        <v>0.45000000000000007</v>
      </c>
      <c r="J2078" s="9">
        <v>3250</v>
      </c>
      <c r="K2078" s="10">
        <f t="shared" ref="K2078:K2081" si="683">I2078*J2078</f>
        <v>1462.5000000000002</v>
      </c>
      <c r="L2078" s="10">
        <f t="shared" ref="L2078:L2081" si="684">K2078*M2078</f>
        <v>511.87500000000006</v>
      </c>
      <c r="M2078" s="11">
        <v>0.35</v>
      </c>
      <c r="O2078" s="15"/>
      <c r="P2078" s="13"/>
      <c r="Q2078" s="1"/>
      <c r="R2078" s="12"/>
    </row>
    <row r="2079" spans="2:18" x14ac:dyDescent="0.3">
      <c r="B2079" s="6" t="s">
        <v>28</v>
      </c>
      <c r="C2079" s="6">
        <v>1128299</v>
      </c>
      <c r="D2079" s="7">
        <v>44492</v>
      </c>
      <c r="E2079" s="6" t="s">
        <v>29</v>
      </c>
      <c r="F2079" s="6" t="s">
        <v>80</v>
      </c>
      <c r="G2079" s="6" t="s">
        <v>81</v>
      </c>
      <c r="H2079" s="6" t="s">
        <v>21</v>
      </c>
      <c r="I2079" s="8">
        <v>0.45000000000000007</v>
      </c>
      <c r="J2079" s="9">
        <v>3000</v>
      </c>
      <c r="K2079" s="10">
        <f t="shared" si="683"/>
        <v>1350.0000000000002</v>
      </c>
      <c r="L2079" s="10">
        <f t="shared" si="684"/>
        <v>472.50000000000006</v>
      </c>
      <c r="M2079" s="11">
        <v>0.35</v>
      </c>
      <c r="O2079" s="15"/>
      <c r="P2079" s="13"/>
      <c r="Q2079" s="1"/>
      <c r="R2079" s="12"/>
    </row>
    <row r="2080" spans="2:18" x14ac:dyDescent="0.3">
      <c r="B2080" s="6" t="s">
        <v>28</v>
      </c>
      <c r="C2080" s="6">
        <v>1128299</v>
      </c>
      <c r="D2080" s="7">
        <v>44492</v>
      </c>
      <c r="E2080" s="6" t="s">
        <v>29</v>
      </c>
      <c r="F2080" s="6" t="s">
        <v>80</v>
      </c>
      <c r="G2080" s="6" t="s">
        <v>81</v>
      </c>
      <c r="H2080" s="6" t="s">
        <v>22</v>
      </c>
      <c r="I2080" s="8">
        <v>0.55000000000000004</v>
      </c>
      <c r="J2080" s="9">
        <v>2750</v>
      </c>
      <c r="K2080" s="10">
        <f t="shared" si="683"/>
        <v>1512.5000000000002</v>
      </c>
      <c r="L2080" s="10">
        <f t="shared" si="684"/>
        <v>453.75000000000006</v>
      </c>
      <c r="M2080" s="11">
        <v>0.3</v>
      </c>
      <c r="O2080" s="15"/>
      <c r="P2080" s="13"/>
      <c r="Q2080" s="1"/>
      <c r="R2080" s="12"/>
    </row>
    <row r="2081" spans="1:18" x14ac:dyDescent="0.3">
      <c r="B2081" s="6" t="s">
        <v>28</v>
      </c>
      <c r="C2081" s="6">
        <v>1128299</v>
      </c>
      <c r="D2081" s="7">
        <v>44492</v>
      </c>
      <c r="E2081" s="6" t="s">
        <v>29</v>
      </c>
      <c r="F2081" s="6" t="s">
        <v>80</v>
      </c>
      <c r="G2081" s="6" t="s">
        <v>81</v>
      </c>
      <c r="H2081" s="6" t="s">
        <v>23</v>
      </c>
      <c r="I2081" s="8">
        <v>0.60000000000000009</v>
      </c>
      <c r="J2081" s="9">
        <v>3250</v>
      </c>
      <c r="K2081" s="10">
        <f t="shared" si="683"/>
        <v>1950.0000000000002</v>
      </c>
      <c r="L2081" s="10">
        <f t="shared" si="684"/>
        <v>487.50000000000006</v>
      </c>
      <c r="M2081" s="11">
        <v>0.25</v>
      </c>
      <c r="O2081" s="15"/>
      <c r="P2081" s="13"/>
      <c r="Q2081" s="1"/>
      <c r="R2081" s="12"/>
    </row>
    <row r="2082" spans="1:18" x14ac:dyDescent="0.3">
      <c r="B2082" s="6" t="s">
        <v>28</v>
      </c>
      <c r="C2082" s="6">
        <v>1128299</v>
      </c>
      <c r="D2082" s="7">
        <v>44523</v>
      </c>
      <c r="E2082" s="6" t="s">
        <v>29</v>
      </c>
      <c r="F2082" s="6" t="s">
        <v>80</v>
      </c>
      <c r="G2082" s="6" t="s">
        <v>81</v>
      </c>
      <c r="H2082" s="6" t="s">
        <v>18</v>
      </c>
      <c r="I2082" s="8">
        <v>0.45000000000000007</v>
      </c>
      <c r="J2082" s="9">
        <v>5000</v>
      </c>
      <c r="K2082" s="10">
        <f>I2082*J2082</f>
        <v>2250.0000000000005</v>
      </c>
      <c r="L2082" s="10">
        <f>K2082*M2082</f>
        <v>787.50000000000011</v>
      </c>
      <c r="M2082" s="11">
        <v>0.35</v>
      </c>
      <c r="O2082" s="15"/>
      <c r="P2082" s="13"/>
      <c r="Q2082" s="1"/>
      <c r="R2082" s="12"/>
    </row>
    <row r="2083" spans="1:18" x14ac:dyDescent="0.3">
      <c r="B2083" s="6" t="s">
        <v>28</v>
      </c>
      <c r="C2083" s="6">
        <v>1128299</v>
      </c>
      <c r="D2083" s="7">
        <v>44523</v>
      </c>
      <c r="E2083" s="6" t="s">
        <v>29</v>
      </c>
      <c r="F2083" s="6" t="s">
        <v>80</v>
      </c>
      <c r="G2083" s="6" t="s">
        <v>81</v>
      </c>
      <c r="H2083" s="6" t="s">
        <v>19</v>
      </c>
      <c r="I2083" s="8">
        <v>0.50000000000000011</v>
      </c>
      <c r="J2083" s="9">
        <v>5250</v>
      </c>
      <c r="K2083" s="10">
        <f>I2083*J2083</f>
        <v>2625.0000000000005</v>
      </c>
      <c r="L2083" s="10">
        <f>K2083*M2083</f>
        <v>1050.0000000000002</v>
      </c>
      <c r="M2083" s="11">
        <v>0.4</v>
      </c>
      <c r="O2083" s="15"/>
      <c r="P2083" s="13"/>
      <c r="Q2083" s="1"/>
      <c r="R2083" s="12"/>
    </row>
    <row r="2084" spans="1:18" x14ac:dyDescent="0.3">
      <c r="B2084" s="6" t="s">
        <v>28</v>
      </c>
      <c r="C2084" s="6">
        <v>1128299</v>
      </c>
      <c r="D2084" s="7">
        <v>44523</v>
      </c>
      <c r="E2084" s="6" t="s">
        <v>29</v>
      </c>
      <c r="F2084" s="6" t="s">
        <v>80</v>
      </c>
      <c r="G2084" s="6" t="s">
        <v>81</v>
      </c>
      <c r="H2084" s="6" t="s">
        <v>20</v>
      </c>
      <c r="I2084" s="8">
        <v>0.45000000000000007</v>
      </c>
      <c r="J2084" s="9">
        <v>3750</v>
      </c>
      <c r="K2084" s="10">
        <f t="shared" ref="K2084:K2087" si="685">I2084*J2084</f>
        <v>1687.5000000000002</v>
      </c>
      <c r="L2084" s="10">
        <f t="shared" ref="L2084:L2087" si="686">K2084*M2084</f>
        <v>590.625</v>
      </c>
      <c r="M2084" s="11">
        <v>0.35</v>
      </c>
      <c r="O2084" s="15"/>
      <c r="P2084" s="13"/>
      <c r="Q2084" s="1"/>
      <c r="R2084" s="12"/>
    </row>
    <row r="2085" spans="1:18" x14ac:dyDescent="0.3">
      <c r="B2085" s="6" t="s">
        <v>28</v>
      </c>
      <c r="C2085" s="6">
        <v>1128299</v>
      </c>
      <c r="D2085" s="7">
        <v>44523</v>
      </c>
      <c r="E2085" s="6" t="s">
        <v>29</v>
      </c>
      <c r="F2085" s="6" t="s">
        <v>80</v>
      </c>
      <c r="G2085" s="6" t="s">
        <v>81</v>
      </c>
      <c r="H2085" s="6" t="s">
        <v>21</v>
      </c>
      <c r="I2085" s="8">
        <v>0.45000000000000007</v>
      </c>
      <c r="J2085" s="9">
        <v>3500</v>
      </c>
      <c r="K2085" s="10">
        <f t="shared" si="685"/>
        <v>1575.0000000000002</v>
      </c>
      <c r="L2085" s="10">
        <f t="shared" si="686"/>
        <v>551.25</v>
      </c>
      <c r="M2085" s="11">
        <v>0.35</v>
      </c>
      <c r="O2085" s="15"/>
      <c r="P2085" s="13"/>
      <c r="Q2085" s="1"/>
      <c r="R2085" s="12"/>
    </row>
    <row r="2086" spans="1:18" x14ac:dyDescent="0.3">
      <c r="B2086" s="6" t="s">
        <v>28</v>
      </c>
      <c r="C2086" s="6">
        <v>1128299</v>
      </c>
      <c r="D2086" s="7">
        <v>44523</v>
      </c>
      <c r="E2086" s="6" t="s">
        <v>29</v>
      </c>
      <c r="F2086" s="6" t="s">
        <v>80</v>
      </c>
      <c r="G2086" s="6" t="s">
        <v>81</v>
      </c>
      <c r="H2086" s="6" t="s">
        <v>22</v>
      </c>
      <c r="I2086" s="8">
        <v>0.55000000000000004</v>
      </c>
      <c r="J2086" s="9">
        <v>3000</v>
      </c>
      <c r="K2086" s="10">
        <f t="shared" si="685"/>
        <v>1650.0000000000002</v>
      </c>
      <c r="L2086" s="10">
        <f t="shared" si="686"/>
        <v>495.00000000000006</v>
      </c>
      <c r="M2086" s="11">
        <v>0.3</v>
      </c>
      <c r="O2086" s="15"/>
      <c r="P2086" s="13"/>
      <c r="Q2086" s="1"/>
      <c r="R2086" s="12"/>
    </row>
    <row r="2087" spans="1:18" x14ac:dyDescent="0.3">
      <c r="B2087" s="6" t="s">
        <v>28</v>
      </c>
      <c r="C2087" s="6">
        <v>1128299</v>
      </c>
      <c r="D2087" s="7">
        <v>44523</v>
      </c>
      <c r="E2087" s="6" t="s">
        <v>29</v>
      </c>
      <c r="F2087" s="6" t="s">
        <v>80</v>
      </c>
      <c r="G2087" s="6" t="s">
        <v>81</v>
      </c>
      <c r="H2087" s="6" t="s">
        <v>23</v>
      </c>
      <c r="I2087" s="8">
        <v>0.60000000000000009</v>
      </c>
      <c r="J2087" s="9">
        <v>4250</v>
      </c>
      <c r="K2087" s="10">
        <f t="shared" si="685"/>
        <v>2550.0000000000005</v>
      </c>
      <c r="L2087" s="10">
        <f t="shared" si="686"/>
        <v>637.50000000000011</v>
      </c>
      <c r="M2087" s="11">
        <v>0.25</v>
      </c>
      <c r="O2087" s="15"/>
      <c r="P2087" s="13"/>
      <c r="Q2087" s="1"/>
      <c r="R2087" s="12"/>
    </row>
    <row r="2088" spans="1:18" x14ac:dyDescent="0.3">
      <c r="B2088" s="6" t="s">
        <v>28</v>
      </c>
      <c r="C2088" s="6">
        <v>1128299</v>
      </c>
      <c r="D2088" s="7">
        <v>44552</v>
      </c>
      <c r="E2088" s="6" t="s">
        <v>29</v>
      </c>
      <c r="F2088" s="6" t="s">
        <v>80</v>
      </c>
      <c r="G2088" s="6" t="s">
        <v>81</v>
      </c>
      <c r="H2088" s="6" t="s">
        <v>18</v>
      </c>
      <c r="I2088" s="8">
        <v>0.45000000000000007</v>
      </c>
      <c r="J2088" s="9">
        <v>6250</v>
      </c>
      <c r="K2088" s="10">
        <f>I2088*J2088</f>
        <v>2812.5000000000005</v>
      </c>
      <c r="L2088" s="10">
        <f>K2088*M2088</f>
        <v>984.37500000000011</v>
      </c>
      <c r="M2088" s="11">
        <v>0.35</v>
      </c>
      <c r="O2088" s="15"/>
      <c r="P2088" s="13"/>
      <c r="Q2088" s="1"/>
      <c r="R2088" s="12"/>
    </row>
    <row r="2089" spans="1:18" x14ac:dyDescent="0.3">
      <c r="B2089" s="6" t="s">
        <v>28</v>
      </c>
      <c r="C2089" s="6">
        <v>1128299</v>
      </c>
      <c r="D2089" s="7">
        <v>44552</v>
      </c>
      <c r="E2089" s="6" t="s">
        <v>29</v>
      </c>
      <c r="F2089" s="6" t="s">
        <v>80</v>
      </c>
      <c r="G2089" s="6" t="s">
        <v>81</v>
      </c>
      <c r="H2089" s="6" t="s">
        <v>19</v>
      </c>
      <c r="I2089" s="8">
        <v>0.50000000000000011</v>
      </c>
      <c r="J2089" s="9">
        <v>6250</v>
      </c>
      <c r="K2089" s="10">
        <f>I2089*J2089</f>
        <v>3125.0000000000009</v>
      </c>
      <c r="L2089" s="10">
        <f>K2089*M2089</f>
        <v>1250.0000000000005</v>
      </c>
      <c r="M2089" s="11">
        <v>0.4</v>
      </c>
      <c r="O2089" s="15"/>
      <c r="P2089" s="13"/>
      <c r="Q2089" s="1"/>
      <c r="R2089" s="12"/>
    </row>
    <row r="2090" spans="1:18" x14ac:dyDescent="0.3">
      <c r="B2090" s="6" t="s">
        <v>28</v>
      </c>
      <c r="C2090" s="6">
        <v>1128299</v>
      </c>
      <c r="D2090" s="7">
        <v>44552</v>
      </c>
      <c r="E2090" s="6" t="s">
        <v>29</v>
      </c>
      <c r="F2090" s="6" t="s">
        <v>80</v>
      </c>
      <c r="G2090" s="6" t="s">
        <v>81</v>
      </c>
      <c r="H2090" s="6" t="s">
        <v>20</v>
      </c>
      <c r="I2090" s="8">
        <v>0.45000000000000007</v>
      </c>
      <c r="J2090" s="9">
        <v>4250</v>
      </c>
      <c r="K2090" s="10">
        <f t="shared" ref="K2090:K2093" si="687">I2090*J2090</f>
        <v>1912.5000000000002</v>
      </c>
      <c r="L2090" s="10">
        <f t="shared" ref="L2090:L2093" si="688">K2090*M2090</f>
        <v>669.375</v>
      </c>
      <c r="M2090" s="11">
        <v>0.35</v>
      </c>
      <c r="O2090" s="15"/>
      <c r="P2090" s="13"/>
      <c r="Q2090" s="1"/>
      <c r="R2090" s="12"/>
    </row>
    <row r="2091" spans="1:18" x14ac:dyDescent="0.3">
      <c r="B2091" s="6" t="s">
        <v>28</v>
      </c>
      <c r="C2091" s="6">
        <v>1128299</v>
      </c>
      <c r="D2091" s="7">
        <v>44552</v>
      </c>
      <c r="E2091" s="6" t="s">
        <v>29</v>
      </c>
      <c r="F2091" s="6" t="s">
        <v>80</v>
      </c>
      <c r="G2091" s="6" t="s">
        <v>81</v>
      </c>
      <c r="H2091" s="6" t="s">
        <v>21</v>
      </c>
      <c r="I2091" s="8">
        <v>0.45000000000000007</v>
      </c>
      <c r="J2091" s="9">
        <v>4250</v>
      </c>
      <c r="K2091" s="10">
        <f t="shared" si="687"/>
        <v>1912.5000000000002</v>
      </c>
      <c r="L2091" s="10">
        <f t="shared" si="688"/>
        <v>669.375</v>
      </c>
      <c r="M2091" s="11">
        <v>0.35</v>
      </c>
      <c r="O2091" s="15"/>
      <c r="P2091" s="13"/>
      <c r="Q2091" s="1"/>
      <c r="R2091" s="12"/>
    </row>
    <row r="2092" spans="1:18" x14ac:dyDescent="0.3">
      <c r="B2092" s="6" t="s">
        <v>28</v>
      </c>
      <c r="C2092" s="6">
        <v>1128299</v>
      </c>
      <c r="D2092" s="7">
        <v>44552</v>
      </c>
      <c r="E2092" s="6" t="s">
        <v>29</v>
      </c>
      <c r="F2092" s="6" t="s">
        <v>80</v>
      </c>
      <c r="G2092" s="6" t="s">
        <v>81</v>
      </c>
      <c r="H2092" s="6" t="s">
        <v>22</v>
      </c>
      <c r="I2092" s="8">
        <v>0.55000000000000004</v>
      </c>
      <c r="J2092" s="9">
        <v>3500</v>
      </c>
      <c r="K2092" s="10">
        <f t="shared" si="687"/>
        <v>1925.0000000000002</v>
      </c>
      <c r="L2092" s="10">
        <f t="shared" si="688"/>
        <v>577.5</v>
      </c>
      <c r="M2092" s="11">
        <v>0.3</v>
      </c>
      <c r="O2092" s="15"/>
      <c r="P2092" s="13"/>
      <c r="Q2092" s="1"/>
      <c r="R2092" s="12"/>
    </row>
    <row r="2093" spans="1:18" x14ac:dyDescent="0.3">
      <c r="B2093" s="6" t="s">
        <v>28</v>
      </c>
      <c r="C2093" s="6">
        <v>1128299</v>
      </c>
      <c r="D2093" s="7">
        <v>44552</v>
      </c>
      <c r="E2093" s="6" t="s">
        <v>29</v>
      </c>
      <c r="F2093" s="6" t="s">
        <v>80</v>
      </c>
      <c r="G2093" s="6" t="s">
        <v>81</v>
      </c>
      <c r="H2093" s="6" t="s">
        <v>23</v>
      </c>
      <c r="I2093" s="8">
        <v>0.60000000000000009</v>
      </c>
      <c r="J2093" s="9">
        <v>4500</v>
      </c>
      <c r="K2093" s="10">
        <f t="shared" si="687"/>
        <v>2700.0000000000005</v>
      </c>
      <c r="L2093" s="10">
        <f t="shared" si="688"/>
        <v>675.00000000000011</v>
      </c>
      <c r="M2093" s="11">
        <v>0.25</v>
      </c>
      <c r="O2093" s="15"/>
      <c r="P2093" s="13"/>
      <c r="Q2093" s="1"/>
      <c r="R2093" s="12"/>
    </row>
    <row r="2094" spans="1:18" x14ac:dyDescent="0.3">
      <c r="A2094" t="s">
        <v>39</v>
      </c>
      <c r="B2094" s="6" t="s">
        <v>28</v>
      </c>
      <c r="C2094" s="6">
        <v>1128299</v>
      </c>
      <c r="D2094" s="7">
        <v>44222</v>
      </c>
      <c r="E2094" s="6" t="s">
        <v>29</v>
      </c>
      <c r="F2094" s="6" t="s">
        <v>82</v>
      </c>
      <c r="G2094" s="6" t="s">
        <v>83</v>
      </c>
      <c r="H2094" s="6" t="s">
        <v>18</v>
      </c>
      <c r="I2094" s="8">
        <v>0.34999999999999992</v>
      </c>
      <c r="J2094" s="9">
        <v>4750</v>
      </c>
      <c r="K2094" s="10">
        <f>I2094*J2094</f>
        <v>1662.4999999999995</v>
      </c>
      <c r="L2094" s="10">
        <f>K2094*M2094</f>
        <v>581.87499999999977</v>
      </c>
      <c r="M2094" s="11">
        <v>0.35</v>
      </c>
      <c r="O2094" s="15"/>
      <c r="P2094" s="13"/>
      <c r="Q2094" s="1"/>
      <c r="R2094" s="12"/>
    </row>
    <row r="2095" spans="1:18" x14ac:dyDescent="0.3">
      <c r="B2095" s="6" t="s">
        <v>28</v>
      </c>
      <c r="C2095" s="6">
        <v>1128299</v>
      </c>
      <c r="D2095" s="7">
        <v>44222</v>
      </c>
      <c r="E2095" s="6" t="s">
        <v>29</v>
      </c>
      <c r="F2095" s="6" t="s">
        <v>82</v>
      </c>
      <c r="G2095" s="6" t="s">
        <v>83</v>
      </c>
      <c r="H2095" s="6" t="s">
        <v>19</v>
      </c>
      <c r="I2095" s="8">
        <v>0.45</v>
      </c>
      <c r="J2095" s="9">
        <v>4750</v>
      </c>
      <c r="K2095" s="10">
        <f>I2095*J2095</f>
        <v>2137.5</v>
      </c>
      <c r="L2095" s="10">
        <f>K2095*M2095</f>
        <v>855</v>
      </c>
      <c r="M2095" s="11">
        <v>0.4</v>
      </c>
      <c r="O2095" s="15"/>
      <c r="P2095" s="13"/>
      <c r="Q2095" s="1"/>
      <c r="R2095" s="12"/>
    </row>
    <row r="2096" spans="1:18" x14ac:dyDescent="0.3">
      <c r="B2096" s="6" t="s">
        <v>28</v>
      </c>
      <c r="C2096" s="6">
        <v>1128299</v>
      </c>
      <c r="D2096" s="7">
        <v>44222</v>
      </c>
      <c r="E2096" s="6" t="s">
        <v>29</v>
      </c>
      <c r="F2096" s="6" t="s">
        <v>82</v>
      </c>
      <c r="G2096" s="6" t="s">
        <v>83</v>
      </c>
      <c r="H2096" s="6" t="s">
        <v>20</v>
      </c>
      <c r="I2096" s="8">
        <v>0.45</v>
      </c>
      <c r="J2096" s="9">
        <v>4750</v>
      </c>
      <c r="K2096" s="10">
        <f t="shared" ref="K2096:K2099" si="689">I2096*J2096</f>
        <v>2137.5</v>
      </c>
      <c r="L2096" s="10">
        <f t="shared" ref="L2096:L2099" si="690">K2096*M2096</f>
        <v>748.125</v>
      </c>
      <c r="M2096" s="11">
        <v>0.35</v>
      </c>
      <c r="O2096" s="15"/>
      <c r="P2096" s="13"/>
      <c r="Q2096" s="1"/>
      <c r="R2096" s="12"/>
    </row>
    <row r="2097" spans="2:18" x14ac:dyDescent="0.3">
      <c r="B2097" s="6" t="s">
        <v>28</v>
      </c>
      <c r="C2097" s="6">
        <v>1128299</v>
      </c>
      <c r="D2097" s="7">
        <v>44222</v>
      </c>
      <c r="E2097" s="6" t="s">
        <v>29</v>
      </c>
      <c r="F2097" s="6" t="s">
        <v>82</v>
      </c>
      <c r="G2097" s="6" t="s">
        <v>83</v>
      </c>
      <c r="H2097" s="6" t="s">
        <v>21</v>
      </c>
      <c r="I2097" s="8">
        <v>0.45</v>
      </c>
      <c r="J2097" s="9">
        <v>3250</v>
      </c>
      <c r="K2097" s="10">
        <f t="shared" si="689"/>
        <v>1462.5</v>
      </c>
      <c r="L2097" s="10">
        <f t="shared" si="690"/>
        <v>511.87499999999994</v>
      </c>
      <c r="M2097" s="11">
        <v>0.35</v>
      </c>
      <c r="O2097" s="15"/>
      <c r="P2097" s="13"/>
      <c r="Q2097" s="1"/>
      <c r="R2097" s="12"/>
    </row>
    <row r="2098" spans="2:18" x14ac:dyDescent="0.3">
      <c r="B2098" s="6" t="s">
        <v>28</v>
      </c>
      <c r="C2098" s="6">
        <v>1128299</v>
      </c>
      <c r="D2098" s="7">
        <v>44222</v>
      </c>
      <c r="E2098" s="6" t="s">
        <v>29</v>
      </c>
      <c r="F2098" s="6" t="s">
        <v>82</v>
      </c>
      <c r="G2098" s="6" t="s">
        <v>83</v>
      </c>
      <c r="H2098" s="6" t="s">
        <v>22</v>
      </c>
      <c r="I2098" s="8">
        <v>0.50000000000000011</v>
      </c>
      <c r="J2098" s="9">
        <v>2750</v>
      </c>
      <c r="K2098" s="10">
        <f t="shared" si="689"/>
        <v>1375.0000000000002</v>
      </c>
      <c r="L2098" s="10">
        <f t="shared" si="690"/>
        <v>412.50000000000006</v>
      </c>
      <c r="M2098" s="11">
        <v>0.3</v>
      </c>
      <c r="O2098" s="15"/>
      <c r="P2098" s="13"/>
      <c r="Q2098" s="1"/>
      <c r="R2098" s="12"/>
    </row>
    <row r="2099" spans="2:18" x14ac:dyDescent="0.3">
      <c r="B2099" s="6" t="s">
        <v>28</v>
      </c>
      <c r="C2099" s="6">
        <v>1128299</v>
      </c>
      <c r="D2099" s="7">
        <v>44222</v>
      </c>
      <c r="E2099" s="6" t="s">
        <v>29</v>
      </c>
      <c r="F2099" s="6" t="s">
        <v>82</v>
      </c>
      <c r="G2099" s="6" t="s">
        <v>83</v>
      </c>
      <c r="H2099" s="6" t="s">
        <v>23</v>
      </c>
      <c r="I2099" s="8">
        <v>0.45</v>
      </c>
      <c r="J2099" s="9">
        <v>4750</v>
      </c>
      <c r="K2099" s="10">
        <f t="shared" si="689"/>
        <v>2137.5</v>
      </c>
      <c r="L2099" s="10">
        <f t="shared" si="690"/>
        <v>534.375</v>
      </c>
      <c r="M2099" s="11">
        <v>0.25</v>
      </c>
      <c r="O2099" s="15"/>
      <c r="P2099" s="13"/>
      <c r="Q2099" s="1"/>
      <c r="R2099" s="12"/>
    </row>
    <row r="2100" spans="2:18" x14ac:dyDescent="0.3">
      <c r="B2100" s="6" t="s">
        <v>28</v>
      </c>
      <c r="C2100" s="6">
        <v>1128299</v>
      </c>
      <c r="D2100" s="7">
        <v>44253</v>
      </c>
      <c r="E2100" s="6" t="s">
        <v>29</v>
      </c>
      <c r="F2100" s="6" t="s">
        <v>82</v>
      </c>
      <c r="G2100" s="6" t="s">
        <v>83</v>
      </c>
      <c r="H2100" s="6" t="s">
        <v>18</v>
      </c>
      <c r="I2100" s="8">
        <v>0.34999999999999992</v>
      </c>
      <c r="J2100" s="9">
        <v>5250</v>
      </c>
      <c r="K2100" s="10">
        <f>I2100*J2100</f>
        <v>1837.4999999999995</v>
      </c>
      <c r="L2100" s="10">
        <f>K2100*M2100</f>
        <v>643.12499999999977</v>
      </c>
      <c r="M2100" s="11">
        <v>0.35</v>
      </c>
      <c r="O2100" s="15"/>
      <c r="P2100" s="13"/>
      <c r="Q2100" s="1"/>
      <c r="R2100" s="12"/>
    </row>
    <row r="2101" spans="2:18" x14ac:dyDescent="0.3">
      <c r="B2101" s="6" t="s">
        <v>28</v>
      </c>
      <c r="C2101" s="6">
        <v>1128299</v>
      </c>
      <c r="D2101" s="7">
        <v>44253</v>
      </c>
      <c r="E2101" s="6" t="s">
        <v>29</v>
      </c>
      <c r="F2101" s="6" t="s">
        <v>82</v>
      </c>
      <c r="G2101" s="6" t="s">
        <v>83</v>
      </c>
      <c r="H2101" s="6" t="s">
        <v>19</v>
      </c>
      <c r="I2101" s="8">
        <v>0.45</v>
      </c>
      <c r="J2101" s="9">
        <v>4250</v>
      </c>
      <c r="K2101" s="10">
        <f>I2101*J2101</f>
        <v>1912.5</v>
      </c>
      <c r="L2101" s="10">
        <f>K2101*M2101</f>
        <v>765</v>
      </c>
      <c r="M2101" s="11">
        <v>0.4</v>
      </c>
      <c r="O2101" s="15"/>
      <c r="P2101" s="13"/>
      <c r="Q2101" s="1"/>
      <c r="R2101" s="12"/>
    </row>
    <row r="2102" spans="2:18" x14ac:dyDescent="0.3">
      <c r="B2102" s="6" t="s">
        <v>28</v>
      </c>
      <c r="C2102" s="6">
        <v>1128299</v>
      </c>
      <c r="D2102" s="7">
        <v>44253</v>
      </c>
      <c r="E2102" s="6" t="s">
        <v>29</v>
      </c>
      <c r="F2102" s="6" t="s">
        <v>82</v>
      </c>
      <c r="G2102" s="6" t="s">
        <v>83</v>
      </c>
      <c r="H2102" s="6" t="s">
        <v>20</v>
      </c>
      <c r="I2102" s="8">
        <v>0.45</v>
      </c>
      <c r="J2102" s="9">
        <v>4250</v>
      </c>
      <c r="K2102" s="10">
        <f t="shared" ref="K2102:K2105" si="691">I2102*J2102</f>
        <v>1912.5</v>
      </c>
      <c r="L2102" s="10">
        <f t="shared" ref="L2102:L2105" si="692">K2102*M2102</f>
        <v>669.375</v>
      </c>
      <c r="M2102" s="11">
        <v>0.35</v>
      </c>
      <c r="O2102" s="15"/>
      <c r="P2102" s="13"/>
      <c r="Q2102" s="1"/>
      <c r="R2102" s="12"/>
    </row>
    <row r="2103" spans="2:18" x14ac:dyDescent="0.3">
      <c r="B2103" s="6" t="s">
        <v>28</v>
      </c>
      <c r="C2103" s="6">
        <v>1128299</v>
      </c>
      <c r="D2103" s="7">
        <v>44253</v>
      </c>
      <c r="E2103" s="6" t="s">
        <v>29</v>
      </c>
      <c r="F2103" s="6" t="s">
        <v>82</v>
      </c>
      <c r="G2103" s="6" t="s">
        <v>83</v>
      </c>
      <c r="H2103" s="6" t="s">
        <v>21</v>
      </c>
      <c r="I2103" s="8">
        <v>0.45</v>
      </c>
      <c r="J2103" s="9">
        <v>2750</v>
      </c>
      <c r="K2103" s="10">
        <f t="shared" si="691"/>
        <v>1237.5</v>
      </c>
      <c r="L2103" s="10">
        <f t="shared" si="692"/>
        <v>433.125</v>
      </c>
      <c r="M2103" s="11">
        <v>0.35</v>
      </c>
      <c r="O2103" s="15"/>
      <c r="P2103" s="13"/>
      <c r="Q2103" s="1"/>
      <c r="R2103" s="12"/>
    </row>
    <row r="2104" spans="2:18" x14ac:dyDescent="0.3">
      <c r="B2104" s="6" t="s">
        <v>28</v>
      </c>
      <c r="C2104" s="6">
        <v>1128299</v>
      </c>
      <c r="D2104" s="7">
        <v>44253</v>
      </c>
      <c r="E2104" s="6" t="s">
        <v>29</v>
      </c>
      <c r="F2104" s="6" t="s">
        <v>82</v>
      </c>
      <c r="G2104" s="6" t="s">
        <v>83</v>
      </c>
      <c r="H2104" s="6" t="s">
        <v>22</v>
      </c>
      <c r="I2104" s="8">
        <v>0.50000000000000011</v>
      </c>
      <c r="J2104" s="9">
        <v>2000</v>
      </c>
      <c r="K2104" s="10">
        <f t="shared" si="691"/>
        <v>1000.0000000000002</v>
      </c>
      <c r="L2104" s="10">
        <f t="shared" si="692"/>
        <v>300.00000000000006</v>
      </c>
      <c r="M2104" s="11">
        <v>0.3</v>
      </c>
      <c r="O2104" s="15"/>
      <c r="P2104" s="13"/>
      <c r="Q2104" s="1"/>
      <c r="R2104" s="12"/>
    </row>
    <row r="2105" spans="2:18" x14ac:dyDescent="0.3">
      <c r="B2105" s="6" t="s">
        <v>28</v>
      </c>
      <c r="C2105" s="6">
        <v>1128299</v>
      </c>
      <c r="D2105" s="7">
        <v>44253</v>
      </c>
      <c r="E2105" s="6" t="s">
        <v>29</v>
      </c>
      <c r="F2105" s="6" t="s">
        <v>82</v>
      </c>
      <c r="G2105" s="6" t="s">
        <v>83</v>
      </c>
      <c r="H2105" s="6" t="s">
        <v>23</v>
      </c>
      <c r="I2105" s="8">
        <v>0.45</v>
      </c>
      <c r="J2105" s="9">
        <v>4000</v>
      </c>
      <c r="K2105" s="10">
        <f t="shared" si="691"/>
        <v>1800</v>
      </c>
      <c r="L2105" s="10">
        <f t="shared" si="692"/>
        <v>450</v>
      </c>
      <c r="M2105" s="11">
        <v>0.25</v>
      </c>
      <c r="O2105" s="15"/>
      <c r="P2105" s="13"/>
      <c r="Q2105" s="1"/>
      <c r="R2105" s="12"/>
    </row>
    <row r="2106" spans="2:18" x14ac:dyDescent="0.3">
      <c r="B2106" s="6" t="s">
        <v>28</v>
      </c>
      <c r="C2106" s="6">
        <v>1128299</v>
      </c>
      <c r="D2106" s="7">
        <v>44280</v>
      </c>
      <c r="E2106" s="6" t="s">
        <v>29</v>
      </c>
      <c r="F2106" s="6" t="s">
        <v>82</v>
      </c>
      <c r="G2106" s="6" t="s">
        <v>83</v>
      </c>
      <c r="H2106" s="6" t="s">
        <v>18</v>
      </c>
      <c r="I2106" s="8">
        <v>0.45</v>
      </c>
      <c r="J2106" s="9">
        <v>5500</v>
      </c>
      <c r="K2106" s="10">
        <f>I2106*J2106</f>
        <v>2475</v>
      </c>
      <c r="L2106" s="10">
        <f>K2106*M2106</f>
        <v>866.25</v>
      </c>
      <c r="M2106" s="11">
        <v>0.35</v>
      </c>
      <c r="O2106" s="15"/>
      <c r="P2106" s="13"/>
      <c r="Q2106" s="1"/>
      <c r="R2106" s="12"/>
    </row>
    <row r="2107" spans="2:18" x14ac:dyDescent="0.3">
      <c r="B2107" s="6" t="s">
        <v>28</v>
      </c>
      <c r="C2107" s="6">
        <v>1128299</v>
      </c>
      <c r="D2107" s="7">
        <v>44280</v>
      </c>
      <c r="E2107" s="6" t="s">
        <v>29</v>
      </c>
      <c r="F2107" s="6" t="s">
        <v>82</v>
      </c>
      <c r="G2107" s="6" t="s">
        <v>83</v>
      </c>
      <c r="H2107" s="6" t="s">
        <v>19</v>
      </c>
      <c r="I2107" s="8">
        <v>0.55000000000000004</v>
      </c>
      <c r="J2107" s="9">
        <v>4000</v>
      </c>
      <c r="K2107" s="10">
        <f>I2107*J2107</f>
        <v>2200</v>
      </c>
      <c r="L2107" s="10">
        <f>K2107*M2107</f>
        <v>880</v>
      </c>
      <c r="M2107" s="11">
        <v>0.4</v>
      </c>
      <c r="O2107" s="15"/>
      <c r="P2107" s="13"/>
      <c r="Q2107" s="1"/>
      <c r="R2107" s="12"/>
    </row>
    <row r="2108" spans="2:18" x14ac:dyDescent="0.3">
      <c r="B2108" s="6" t="s">
        <v>28</v>
      </c>
      <c r="C2108" s="6">
        <v>1128299</v>
      </c>
      <c r="D2108" s="7">
        <v>44280</v>
      </c>
      <c r="E2108" s="6" t="s">
        <v>29</v>
      </c>
      <c r="F2108" s="6" t="s">
        <v>82</v>
      </c>
      <c r="G2108" s="6" t="s">
        <v>83</v>
      </c>
      <c r="H2108" s="6" t="s">
        <v>20</v>
      </c>
      <c r="I2108" s="8">
        <v>0.55000000000000004</v>
      </c>
      <c r="J2108" s="9">
        <v>4000</v>
      </c>
      <c r="K2108" s="10">
        <f t="shared" ref="K2108:K2111" si="693">I2108*J2108</f>
        <v>2200</v>
      </c>
      <c r="L2108" s="10">
        <f t="shared" ref="L2108:L2111" si="694">K2108*M2108</f>
        <v>770</v>
      </c>
      <c r="M2108" s="11">
        <v>0.35</v>
      </c>
      <c r="O2108" s="15"/>
      <c r="P2108" s="13"/>
      <c r="Q2108" s="1"/>
      <c r="R2108" s="12"/>
    </row>
    <row r="2109" spans="2:18" x14ac:dyDescent="0.3">
      <c r="B2109" s="6" t="s">
        <v>28</v>
      </c>
      <c r="C2109" s="6">
        <v>1128299</v>
      </c>
      <c r="D2109" s="7">
        <v>44280</v>
      </c>
      <c r="E2109" s="6" t="s">
        <v>29</v>
      </c>
      <c r="F2109" s="6" t="s">
        <v>82</v>
      </c>
      <c r="G2109" s="6" t="s">
        <v>83</v>
      </c>
      <c r="H2109" s="6" t="s">
        <v>21</v>
      </c>
      <c r="I2109" s="8">
        <v>0.55000000000000004</v>
      </c>
      <c r="J2109" s="9">
        <v>2750</v>
      </c>
      <c r="K2109" s="10">
        <f t="shared" si="693"/>
        <v>1512.5000000000002</v>
      </c>
      <c r="L2109" s="10">
        <f t="shared" si="694"/>
        <v>529.375</v>
      </c>
      <c r="M2109" s="11">
        <v>0.35</v>
      </c>
      <c r="O2109" s="15"/>
      <c r="P2109" s="13"/>
      <c r="Q2109" s="1"/>
      <c r="R2109" s="12"/>
    </row>
    <row r="2110" spans="2:18" x14ac:dyDescent="0.3">
      <c r="B2110" s="6" t="s">
        <v>28</v>
      </c>
      <c r="C2110" s="6">
        <v>1128299</v>
      </c>
      <c r="D2110" s="7">
        <v>44280</v>
      </c>
      <c r="E2110" s="6" t="s">
        <v>29</v>
      </c>
      <c r="F2110" s="6" t="s">
        <v>82</v>
      </c>
      <c r="G2110" s="6" t="s">
        <v>83</v>
      </c>
      <c r="H2110" s="6" t="s">
        <v>22</v>
      </c>
      <c r="I2110" s="8">
        <v>0.60000000000000009</v>
      </c>
      <c r="J2110" s="9">
        <v>1750</v>
      </c>
      <c r="K2110" s="10">
        <f t="shared" si="693"/>
        <v>1050.0000000000002</v>
      </c>
      <c r="L2110" s="10">
        <f t="shared" si="694"/>
        <v>315.00000000000006</v>
      </c>
      <c r="M2110" s="11">
        <v>0.3</v>
      </c>
      <c r="O2110" s="15"/>
      <c r="P2110" s="13"/>
      <c r="Q2110" s="1"/>
      <c r="R2110" s="12"/>
    </row>
    <row r="2111" spans="2:18" x14ac:dyDescent="0.3">
      <c r="B2111" s="6" t="s">
        <v>28</v>
      </c>
      <c r="C2111" s="6">
        <v>1128299</v>
      </c>
      <c r="D2111" s="7">
        <v>44280</v>
      </c>
      <c r="E2111" s="6" t="s">
        <v>29</v>
      </c>
      <c r="F2111" s="6" t="s">
        <v>82</v>
      </c>
      <c r="G2111" s="6" t="s">
        <v>83</v>
      </c>
      <c r="H2111" s="6" t="s">
        <v>23</v>
      </c>
      <c r="I2111" s="8">
        <v>0.55000000000000004</v>
      </c>
      <c r="J2111" s="9">
        <v>3750</v>
      </c>
      <c r="K2111" s="10">
        <f t="shared" si="693"/>
        <v>2062.5</v>
      </c>
      <c r="L2111" s="10">
        <f t="shared" si="694"/>
        <v>515.625</v>
      </c>
      <c r="M2111" s="11">
        <v>0.25</v>
      </c>
      <c r="O2111" s="15"/>
      <c r="P2111" s="13"/>
      <c r="Q2111" s="1"/>
      <c r="R2111" s="12"/>
    </row>
    <row r="2112" spans="2:18" x14ac:dyDescent="0.3">
      <c r="B2112" s="6" t="s">
        <v>28</v>
      </c>
      <c r="C2112" s="6">
        <v>1128299</v>
      </c>
      <c r="D2112" s="7">
        <v>44312</v>
      </c>
      <c r="E2112" s="6" t="s">
        <v>29</v>
      </c>
      <c r="F2112" s="6" t="s">
        <v>82</v>
      </c>
      <c r="G2112" s="6" t="s">
        <v>83</v>
      </c>
      <c r="H2112" s="6" t="s">
        <v>18</v>
      </c>
      <c r="I2112" s="8">
        <v>0.55000000000000004</v>
      </c>
      <c r="J2112" s="9">
        <v>5500</v>
      </c>
      <c r="K2112" s="10">
        <f>I2112*J2112</f>
        <v>3025.0000000000005</v>
      </c>
      <c r="L2112" s="10">
        <f>K2112*M2112</f>
        <v>1058.75</v>
      </c>
      <c r="M2112" s="11">
        <v>0.35</v>
      </c>
      <c r="O2112" s="15"/>
      <c r="P2112" s="13"/>
      <c r="Q2112" s="1"/>
      <c r="R2112" s="12"/>
    </row>
    <row r="2113" spans="2:18" x14ac:dyDescent="0.3">
      <c r="B2113" s="6" t="s">
        <v>28</v>
      </c>
      <c r="C2113" s="6">
        <v>1128299</v>
      </c>
      <c r="D2113" s="7">
        <v>44312</v>
      </c>
      <c r="E2113" s="6" t="s">
        <v>29</v>
      </c>
      <c r="F2113" s="6" t="s">
        <v>82</v>
      </c>
      <c r="G2113" s="6" t="s">
        <v>83</v>
      </c>
      <c r="H2113" s="6" t="s">
        <v>19</v>
      </c>
      <c r="I2113" s="8">
        <v>0.60000000000000009</v>
      </c>
      <c r="J2113" s="9">
        <v>3500</v>
      </c>
      <c r="K2113" s="10">
        <f>I2113*J2113</f>
        <v>2100.0000000000005</v>
      </c>
      <c r="L2113" s="10">
        <f>K2113*M2113</f>
        <v>840.00000000000023</v>
      </c>
      <c r="M2113" s="11">
        <v>0.4</v>
      </c>
      <c r="O2113" s="15"/>
      <c r="P2113" s="13"/>
      <c r="Q2113" s="1"/>
      <c r="R2113" s="12"/>
    </row>
    <row r="2114" spans="2:18" x14ac:dyDescent="0.3">
      <c r="B2114" s="6" t="s">
        <v>28</v>
      </c>
      <c r="C2114" s="6">
        <v>1128299</v>
      </c>
      <c r="D2114" s="7">
        <v>44312</v>
      </c>
      <c r="E2114" s="6" t="s">
        <v>29</v>
      </c>
      <c r="F2114" s="6" t="s">
        <v>82</v>
      </c>
      <c r="G2114" s="6" t="s">
        <v>83</v>
      </c>
      <c r="H2114" s="6" t="s">
        <v>20</v>
      </c>
      <c r="I2114" s="8">
        <v>0.60000000000000009</v>
      </c>
      <c r="J2114" s="9">
        <v>4000</v>
      </c>
      <c r="K2114" s="10">
        <f t="shared" ref="K2114:K2117" si="695">I2114*J2114</f>
        <v>2400.0000000000005</v>
      </c>
      <c r="L2114" s="10">
        <f t="shared" ref="L2114:L2117" si="696">K2114*M2114</f>
        <v>840.00000000000011</v>
      </c>
      <c r="M2114" s="11">
        <v>0.35</v>
      </c>
      <c r="O2114" s="15"/>
      <c r="P2114" s="13"/>
      <c r="Q2114" s="1"/>
      <c r="R2114" s="12"/>
    </row>
    <row r="2115" spans="2:18" x14ac:dyDescent="0.3">
      <c r="B2115" s="6" t="s">
        <v>28</v>
      </c>
      <c r="C2115" s="6">
        <v>1128299</v>
      </c>
      <c r="D2115" s="7">
        <v>44312</v>
      </c>
      <c r="E2115" s="6" t="s">
        <v>29</v>
      </c>
      <c r="F2115" s="6" t="s">
        <v>82</v>
      </c>
      <c r="G2115" s="6" t="s">
        <v>83</v>
      </c>
      <c r="H2115" s="6" t="s">
        <v>21</v>
      </c>
      <c r="I2115" s="8">
        <v>0.55000000000000004</v>
      </c>
      <c r="J2115" s="9">
        <v>3000</v>
      </c>
      <c r="K2115" s="10">
        <f t="shared" si="695"/>
        <v>1650.0000000000002</v>
      </c>
      <c r="L2115" s="10">
        <f t="shared" si="696"/>
        <v>577.5</v>
      </c>
      <c r="M2115" s="11">
        <v>0.35</v>
      </c>
      <c r="O2115" s="15"/>
      <c r="P2115" s="13"/>
      <c r="Q2115" s="1"/>
      <c r="R2115" s="12"/>
    </row>
    <row r="2116" spans="2:18" x14ac:dyDescent="0.3">
      <c r="B2116" s="6" t="s">
        <v>28</v>
      </c>
      <c r="C2116" s="6">
        <v>1128299</v>
      </c>
      <c r="D2116" s="7">
        <v>44312</v>
      </c>
      <c r="E2116" s="6" t="s">
        <v>29</v>
      </c>
      <c r="F2116" s="6" t="s">
        <v>82</v>
      </c>
      <c r="G2116" s="6" t="s">
        <v>83</v>
      </c>
      <c r="H2116" s="6" t="s">
        <v>22</v>
      </c>
      <c r="I2116" s="8">
        <v>0.60000000000000009</v>
      </c>
      <c r="J2116" s="9">
        <v>2000</v>
      </c>
      <c r="K2116" s="10">
        <f t="shared" si="695"/>
        <v>1200.0000000000002</v>
      </c>
      <c r="L2116" s="10">
        <f t="shared" si="696"/>
        <v>360.00000000000006</v>
      </c>
      <c r="M2116" s="11">
        <v>0.3</v>
      </c>
      <c r="O2116" s="15"/>
      <c r="P2116" s="13"/>
      <c r="Q2116" s="1"/>
      <c r="R2116" s="12"/>
    </row>
    <row r="2117" spans="2:18" x14ac:dyDescent="0.3">
      <c r="B2117" s="6" t="s">
        <v>28</v>
      </c>
      <c r="C2117" s="6">
        <v>1128299</v>
      </c>
      <c r="D2117" s="7">
        <v>44312</v>
      </c>
      <c r="E2117" s="6" t="s">
        <v>29</v>
      </c>
      <c r="F2117" s="6" t="s">
        <v>82</v>
      </c>
      <c r="G2117" s="6" t="s">
        <v>83</v>
      </c>
      <c r="H2117" s="6" t="s">
        <v>23</v>
      </c>
      <c r="I2117" s="8">
        <v>0.75000000000000011</v>
      </c>
      <c r="J2117" s="9">
        <v>3750</v>
      </c>
      <c r="K2117" s="10">
        <f t="shared" si="695"/>
        <v>2812.5000000000005</v>
      </c>
      <c r="L2117" s="10">
        <f t="shared" si="696"/>
        <v>703.12500000000011</v>
      </c>
      <c r="M2117" s="11">
        <v>0.25</v>
      </c>
      <c r="O2117" s="15"/>
      <c r="P2117" s="13"/>
      <c r="Q2117" s="1"/>
      <c r="R2117" s="12"/>
    </row>
    <row r="2118" spans="2:18" x14ac:dyDescent="0.3">
      <c r="B2118" s="6" t="s">
        <v>28</v>
      </c>
      <c r="C2118" s="6">
        <v>1128299</v>
      </c>
      <c r="D2118" s="7">
        <v>44343</v>
      </c>
      <c r="E2118" s="6" t="s">
        <v>29</v>
      </c>
      <c r="F2118" s="6" t="s">
        <v>82</v>
      </c>
      <c r="G2118" s="6" t="s">
        <v>83</v>
      </c>
      <c r="H2118" s="6" t="s">
        <v>18</v>
      </c>
      <c r="I2118" s="8">
        <v>0.55000000000000004</v>
      </c>
      <c r="J2118" s="9">
        <v>5750</v>
      </c>
      <c r="K2118" s="10">
        <f>I2118*J2118</f>
        <v>3162.5000000000005</v>
      </c>
      <c r="L2118" s="10">
        <f>K2118*M2118</f>
        <v>1106.875</v>
      </c>
      <c r="M2118" s="11">
        <v>0.35</v>
      </c>
      <c r="O2118" s="15"/>
      <c r="P2118" s="13"/>
      <c r="Q2118" s="1"/>
      <c r="R2118" s="12"/>
    </row>
    <row r="2119" spans="2:18" x14ac:dyDescent="0.3">
      <c r="B2119" s="6" t="s">
        <v>28</v>
      </c>
      <c r="C2119" s="6">
        <v>1128299</v>
      </c>
      <c r="D2119" s="7">
        <v>44343</v>
      </c>
      <c r="E2119" s="6" t="s">
        <v>29</v>
      </c>
      <c r="F2119" s="6" t="s">
        <v>82</v>
      </c>
      <c r="G2119" s="6" t="s">
        <v>83</v>
      </c>
      <c r="H2119" s="6" t="s">
        <v>19</v>
      </c>
      <c r="I2119" s="8">
        <v>0.60000000000000009</v>
      </c>
      <c r="J2119" s="9">
        <v>4250</v>
      </c>
      <c r="K2119" s="10">
        <f>I2119*J2119</f>
        <v>2550.0000000000005</v>
      </c>
      <c r="L2119" s="10">
        <f>K2119*M2119</f>
        <v>1020.0000000000002</v>
      </c>
      <c r="M2119" s="11">
        <v>0.4</v>
      </c>
      <c r="O2119" s="15"/>
      <c r="P2119" s="13"/>
      <c r="Q2119" s="1"/>
      <c r="R2119" s="12"/>
    </row>
    <row r="2120" spans="2:18" x14ac:dyDescent="0.3">
      <c r="B2120" s="6" t="s">
        <v>28</v>
      </c>
      <c r="C2120" s="6">
        <v>1128299</v>
      </c>
      <c r="D2120" s="7">
        <v>44343</v>
      </c>
      <c r="E2120" s="6" t="s">
        <v>29</v>
      </c>
      <c r="F2120" s="6" t="s">
        <v>82</v>
      </c>
      <c r="G2120" s="6" t="s">
        <v>83</v>
      </c>
      <c r="H2120" s="6" t="s">
        <v>20</v>
      </c>
      <c r="I2120" s="8">
        <v>0.60000000000000009</v>
      </c>
      <c r="J2120" s="9">
        <v>4500</v>
      </c>
      <c r="K2120" s="10">
        <f t="shared" ref="K2120:K2123" si="697">I2120*J2120</f>
        <v>2700.0000000000005</v>
      </c>
      <c r="L2120" s="10">
        <f t="shared" ref="L2120:L2123" si="698">K2120*M2120</f>
        <v>945.00000000000011</v>
      </c>
      <c r="M2120" s="11">
        <v>0.35</v>
      </c>
      <c r="O2120" s="15"/>
      <c r="P2120" s="13"/>
      <c r="Q2120" s="1"/>
      <c r="R2120" s="12"/>
    </row>
    <row r="2121" spans="2:18" x14ac:dyDescent="0.3">
      <c r="B2121" s="6" t="s">
        <v>28</v>
      </c>
      <c r="C2121" s="6">
        <v>1128299</v>
      </c>
      <c r="D2121" s="7">
        <v>44343</v>
      </c>
      <c r="E2121" s="6" t="s">
        <v>29</v>
      </c>
      <c r="F2121" s="6" t="s">
        <v>82</v>
      </c>
      <c r="G2121" s="6" t="s">
        <v>83</v>
      </c>
      <c r="H2121" s="6" t="s">
        <v>21</v>
      </c>
      <c r="I2121" s="8">
        <v>0.55000000000000004</v>
      </c>
      <c r="J2121" s="9">
        <v>3500</v>
      </c>
      <c r="K2121" s="10">
        <f t="shared" si="697"/>
        <v>1925.0000000000002</v>
      </c>
      <c r="L2121" s="10">
        <f t="shared" si="698"/>
        <v>673.75</v>
      </c>
      <c r="M2121" s="11">
        <v>0.35</v>
      </c>
      <c r="O2121" s="15"/>
      <c r="P2121" s="13"/>
      <c r="Q2121" s="1"/>
      <c r="R2121" s="12"/>
    </row>
    <row r="2122" spans="2:18" x14ac:dyDescent="0.3">
      <c r="B2122" s="6" t="s">
        <v>28</v>
      </c>
      <c r="C2122" s="6">
        <v>1128299</v>
      </c>
      <c r="D2122" s="7">
        <v>44343</v>
      </c>
      <c r="E2122" s="6" t="s">
        <v>29</v>
      </c>
      <c r="F2122" s="6" t="s">
        <v>82</v>
      </c>
      <c r="G2122" s="6" t="s">
        <v>83</v>
      </c>
      <c r="H2122" s="6" t="s">
        <v>22</v>
      </c>
      <c r="I2122" s="8">
        <v>0.60000000000000009</v>
      </c>
      <c r="J2122" s="9">
        <v>2500</v>
      </c>
      <c r="K2122" s="10">
        <f t="shared" si="697"/>
        <v>1500.0000000000002</v>
      </c>
      <c r="L2122" s="10">
        <f t="shared" si="698"/>
        <v>450.00000000000006</v>
      </c>
      <c r="M2122" s="11">
        <v>0.3</v>
      </c>
      <c r="O2122" s="15"/>
      <c r="P2122" s="13"/>
      <c r="Q2122" s="1"/>
      <c r="R2122" s="12"/>
    </row>
    <row r="2123" spans="2:18" x14ac:dyDescent="0.3">
      <c r="B2123" s="6" t="s">
        <v>28</v>
      </c>
      <c r="C2123" s="6">
        <v>1128299</v>
      </c>
      <c r="D2123" s="7">
        <v>44343</v>
      </c>
      <c r="E2123" s="6" t="s">
        <v>29</v>
      </c>
      <c r="F2123" s="6" t="s">
        <v>82</v>
      </c>
      <c r="G2123" s="6" t="s">
        <v>83</v>
      </c>
      <c r="H2123" s="6" t="s">
        <v>23</v>
      </c>
      <c r="I2123" s="8">
        <v>0.75000000000000011</v>
      </c>
      <c r="J2123" s="9">
        <v>4250</v>
      </c>
      <c r="K2123" s="10">
        <f t="shared" si="697"/>
        <v>3187.5000000000005</v>
      </c>
      <c r="L2123" s="10">
        <f t="shared" si="698"/>
        <v>796.87500000000011</v>
      </c>
      <c r="M2123" s="11">
        <v>0.25</v>
      </c>
      <c r="O2123" s="15"/>
      <c r="P2123" s="13"/>
      <c r="Q2123" s="1"/>
      <c r="R2123" s="12"/>
    </row>
    <row r="2124" spans="2:18" x14ac:dyDescent="0.3">
      <c r="B2124" s="6" t="s">
        <v>28</v>
      </c>
      <c r="C2124" s="6">
        <v>1128299</v>
      </c>
      <c r="D2124" s="7">
        <v>44373</v>
      </c>
      <c r="E2124" s="6" t="s">
        <v>29</v>
      </c>
      <c r="F2124" s="6" t="s">
        <v>82</v>
      </c>
      <c r="G2124" s="6" t="s">
        <v>83</v>
      </c>
      <c r="H2124" s="6" t="s">
        <v>18</v>
      </c>
      <c r="I2124" s="8">
        <v>0.55000000000000004</v>
      </c>
      <c r="J2124" s="9">
        <v>7000</v>
      </c>
      <c r="K2124" s="10">
        <f>I2124*J2124</f>
        <v>3850.0000000000005</v>
      </c>
      <c r="L2124" s="10">
        <f>K2124*M2124</f>
        <v>1347.5</v>
      </c>
      <c r="M2124" s="11">
        <v>0.35</v>
      </c>
      <c r="O2124" s="15"/>
      <c r="P2124" s="13"/>
      <c r="Q2124" s="1"/>
      <c r="R2124" s="12"/>
    </row>
    <row r="2125" spans="2:18" x14ac:dyDescent="0.3">
      <c r="B2125" s="6" t="s">
        <v>28</v>
      </c>
      <c r="C2125" s="6">
        <v>1128299</v>
      </c>
      <c r="D2125" s="7">
        <v>44373</v>
      </c>
      <c r="E2125" s="6" t="s">
        <v>29</v>
      </c>
      <c r="F2125" s="6" t="s">
        <v>82</v>
      </c>
      <c r="G2125" s="6" t="s">
        <v>83</v>
      </c>
      <c r="H2125" s="6" t="s">
        <v>19</v>
      </c>
      <c r="I2125" s="8">
        <v>0.60000000000000009</v>
      </c>
      <c r="J2125" s="9">
        <v>5500</v>
      </c>
      <c r="K2125" s="10">
        <f>I2125*J2125</f>
        <v>3300.0000000000005</v>
      </c>
      <c r="L2125" s="10">
        <f>K2125*M2125</f>
        <v>1320.0000000000002</v>
      </c>
      <c r="M2125" s="11">
        <v>0.4</v>
      </c>
      <c r="O2125" s="15"/>
      <c r="P2125" s="13"/>
      <c r="Q2125" s="1"/>
      <c r="R2125" s="12"/>
    </row>
    <row r="2126" spans="2:18" x14ac:dyDescent="0.3">
      <c r="B2126" s="6" t="s">
        <v>28</v>
      </c>
      <c r="C2126" s="6">
        <v>1128299</v>
      </c>
      <c r="D2126" s="7">
        <v>44373</v>
      </c>
      <c r="E2126" s="6" t="s">
        <v>29</v>
      </c>
      <c r="F2126" s="6" t="s">
        <v>82</v>
      </c>
      <c r="G2126" s="6" t="s">
        <v>83</v>
      </c>
      <c r="H2126" s="6" t="s">
        <v>20</v>
      </c>
      <c r="I2126" s="8">
        <v>0.60000000000000009</v>
      </c>
      <c r="J2126" s="9">
        <v>5500</v>
      </c>
      <c r="K2126" s="10">
        <f t="shared" ref="K2126:K2129" si="699">I2126*J2126</f>
        <v>3300.0000000000005</v>
      </c>
      <c r="L2126" s="10">
        <f t="shared" ref="L2126:L2129" si="700">K2126*M2126</f>
        <v>1155</v>
      </c>
      <c r="M2126" s="11">
        <v>0.35</v>
      </c>
      <c r="O2126" s="15"/>
      <c r="P2126" s="13"/>
      <c r="Q2126" s="1"/>
      <c r="R2126" s="12"/>
    </row>
    <row r="2127" spans="2:18" x14ac:dyDescent="0.3">
      <c r="B2127" s="6" t="s">
        <v>28</v>
      </c>
      <c r="C2127" s="6">
        <v>1128299</v>
      </c>
      <c r="D2127" s="7">
        <v>44373</v>
      </c>
      <c r="E2127" s="6" t="s">
        <v>29</v>
      </c>
      <c r="F2127" s="6" t="s">
        <v>82</v>
      </c>
      <c r="G2127" s="6" t="s">
        <v>83</v>
      </c>
      <c r="H2127" s="6" t="s">
        <v>21</v>
      </c>
      <c r="I2127" s="8">
        <v>0.55000000000000004</v>
      </c>
      <c r="J2127" s="9">
        <v>4250</v>
      </c>
      <c r="K2127" s="10">
        <f t="shared" si="699"/>
        <v>2337.5</v>
      </c>
      <c r="L2127" s="10">
        <f t="shared" si="700"/>
        <v>818.125</v>
      </c>
      <c r="M2127" s="11">
        <v>0.35</v>
      </c>
      <c r="O2127" s="15"/>
      <c r="P2127" s="13"/>
      <c r="Q2127" s="1"/>
      <c r="R2127" s="12"/>
    </row>
    <row r="2128" spans="2:18" x14ac:dyDescent="0.3">
      <c r="B2128" s="6" t="s">
        <v>28</v>
      </c>
      <c r="C2128" s="6">
        <v>1128299</v>
      </c>
      <c r="D2128" s="7">
        <v>44373</v>
      </c>
      <c r="E2128" s="6" t="s">
        <v>29</v>
      </c>
      <c r="F2128" s="6" t="s">
        <v>82</v>
      </c>
      <c r="G2128" s="6" t="s">
        <v>83</v>
      </c>
      <c r="H2128" s="6" t="s">
        <v>22</v>
      </c>
      <c r="I2128" s="8">
        <v>0.60000000000000009</v>
      </c>
      <c r="J2128" s="9">
        <v>3000</v>
      </c>
      <c r="K2128" s="10">
        <f t="shared" si="699"/>
        <v>1800.0000000000002</v>
      </c>
      <c r="L2128" s="10">
        <f t="shared" si="700"/>
        <v>540</v>
      </c>
      <c r="M2128" s="11">
        <v>0.3</v>
      </c>
      <c r="O2128" s="15"/>
      <c r="P2128" s="13"/>
      <c r="Q2128" s="1"/>
      <c r="R2128" s="12"/>
    </row>
    <row r="2129" spans="2:18" x14ac:dyDescent="0.3">
      <c r="B2129" s="6" t="s">
        <v>28</v>
      </c>
      <c r="C2129" s="6">
        <v>1128299</v>
      </c>
      <c r="D2129" s="7">
        <v>44373</v>
      </c>
      <c r="E2129" s="6" t="s">
        <v>29</v>
      </c>
      <c r="F2129" s="6" t="s">
        <v>82</v>
      </c>
      <c r="G2129" s="6" t="s">
        <v>83</v>
      </c>
      <c r="H2129" s="6" t="s">
        <v>23</v>
      </c>
      <c r="I2129" s="8">
        <v>0.75000000000000011</v>
      </c>
      <c r="J2129" s="9">
        <v>6000</v>
      </c>
      <c r="K2129" s="10">
        <f t="shared" si="699"/>
        <v>4500.0000000000009</v>
      </c>
      <c r="L2129" s="10">
        <f t="shared" si="700"/>
        <v>1125.0000000000002</v>
      </c>
      <c r="M2129" s="11">
        <v>0.25</v>
      </c>
      <c r="O2129" s="15"/>
      <c r="P2129" s="13"/>
      <c r="Q2129" s="1"/>
      <c r="R2129" s="12"/>
    </row>
    <row r="2130" spans="2:18" x14ac:dyDescent="0.3">
      <c r="B2130" s="6" t="s">
        <v>28</v>
      </c>
      <c r="C2130" s="6">
        <v>1128299</v>
      </c>
      <c r="D2130" s="7">
        <v>44402</v>
      </c>
      <c r="E2130" s="6" t="s">
        <v>29</v>
      </c>
      <c r="F2130" s="6" t="s">
        <v>82</v>
      </c>
      <c r="G2130" s="6" t="s">
        <v>83</v>
      </c>
      <c r="H2130" s="6" t="s">
        <v>18</v>
      </c>
      <c r="I2130" s="8">
        <v>0.55000000000000004</v>
      </c>
      <c r="J2130" s="9">
        <v>7500</v>
      </c>
      <c r="K2130" s="10">
        <f>I2130*J2130</f>
        <v>4125</v>
      </c>
      <c r="L2130" s="10">
        <f>K2130*M2130</f>
        <v>1443.75</v>
      </c>
      <c r="M2130" s="11">
        <v>0.35</v>
      </c>
      <c r="O2130" s="15"/>
      <c r="P2130" s="13"/>
      <c r="Q2130" s="1"/>
      <c r="R2130" s="12"/>
    </row>
    <row r="2131" spans="2:18" x14ac:dyDescent="0.3">
      <c r="B2131" s="6" t="s">
        <v>28</v>
      </c>
      <c r="C2131" s="6">
        <v>1128299</v>
      </c>
      <c r="D2131" s="7">
        <v>44402</v>
      </c>
      <c r="E2131" s="6" t="s">
        <v>29</v>
      </c>
      <c r="F2131" s="6" t="s">
        <v>82</v>
      </c>
      <c r="G2131" s="6" t="s">
        <v>83</v>
      </c>
      <c r="H2131" s="6" t="s">
        <v>19</v>
      </c>
      <c r="I2131" s="8">
        <v>0.60000000000000009</v>
      </c>
      <c r="J2131" s="9">
        <v>6000</v>
      </c>
      <c r="K2131" s="10">
        <f>I2131*J2131</f>
        <v>3600.0000000000005</v>
      </c>
      <c r="L2131" s="10">
        <f>K2131*M2131</f>
        <v>1440.0000000000002</v>
      </c>
      <c r="M2131" s="11">
        <v>0.4</v>
      </c>
      <c r="O2131" s="15"/>
      <c r="P2131" s="13"/>
      <c r="Q2131" s="1"/>
      <c r="R2131" s="12"/>
    </row>
    <row r="2132" spans="2:18" x14ac:dyDescent="0.3">
      <c r="B2132" s="6" t="s">
        <v>28</v>
      </c>
      <c r="C2132" s="6">
        <v>1128299</v>
      </c>
      <c r="D2132" s="7">
        <v>44402</v>
      </c>
      <c r="E2132" s="6" t="s">
        <v>29</v>
      </c>
      <c r="F2132" s="6" t="s">
        <v>82</v>
      </c>
      <c r="G2132" s="6" t="s">
        <v>83</v>
      </c>
      <c r="H2132" s="6" t="s">
        <v>20</v>
      </c>
      <c r="I2132" s="8">
        <v>0.60000000000000009</v>
      </c>
      <c r="J2132" s="9">
        <v>5500</v>
      </c>
      <c r="K2132" s="10">
        <f t="shared" ref="K2132:K2135" si="701">I2132*J2132</f>
        <v>3300.0000000000005</v>
      </c>
      <c r="L2132" s="10">
        <f t="shared" ref="L2132:L2135" si="702">K2132*M2132</f>
        <v>1155</v>
      </c>
      <c r="M2132" s="11">
        <v>0.35</v>
      </c>
      <c r="O2132" s="15"/>
      <c r="P2132" s="13"/>
      <c r="Q2132" s="1"/>
      <c r="R2132" s="12"/>
    </row>
    <row r="2133" spans="2:18" x14ac:dyDescent="0.3">
      <c r="B2133" s="6" t="s">
        <v>28</v>
      </c>
      <c r="C2133" s="6">
        <v>1128299</v>
      </c>
      <c r="D2133" s="7">
        <v>44402</v>
      </c>
      <c r="E2133" s="6" t="s">
        <v>29</v>
      </c>
      <c r="F2133" s="6" t="s">
        <v>82</v>
      </c>
      <c r="G2133" s="6" t="s">
        <v>83</v>
      </c>
      <c r="H2133" s="6" t="s">
        <v>21</v>
      </c>
      <c r="I2133" s="8">
        <v>0.55000000000000004</v>
      </c>
      <c r="J2133" s="9">
        <v>4500</v>
      </c>
      <c r="K2133" s="10">
        <f t="shared" si="701"/>
        <v>2475</v>
      </c>
      <c r="L2133" s="10">
        <f t="shared" si="702"/>
        <v>866.25</v>
      </c>
      <c r="M2133" s="11">
        <v>0.35</v>
      </c>
      <c r="O2133" s="15"/>
      <c r="P2133" s="13"/>
      <c r="Q2133" s="1"/>
      <c r="R2133" s="12"/>
    </row>
    <row r="2134" spans="2:18" x14ac:dyDescent="0.3">
      <c r="B2134" s="6" t="s">
        <v>28</v>
      </c>
      <c r="C2134" s="6">
        <v>1128299</v>
      </c>
      <c r="D2134" s="7">
        <v>44402</v>
      </c>
      <c r="E2134" s="6" t="s">
        <v>29</v>
      </c>
      <c r="F2134" s="6" t="s">
        <v>82</v>
      </c>
      <c r="G2134" s="6" t="s">
        <v>83</v>
      </c>
      <c r="H2134" s="6" t="s">
        <v>22</v>
      </c>
      <c r="I2134" s="8">
        <v>0.60000000000000009</v>
      </c>
      <c r="J2134" s="9">
        <v>5000</v>
      </c>
      <c r="K2134" s="10">
        <f t="shared" si="701"/>
        <v>3000.0000000000005</v>
      </c>
      <c r="L2134" s="10">
        <f t="shared" si="702"/>
        <v>900.00000000000011</v>
      </c>
      <c r="M2134" s="11">
        <v>0.3</v>
      </c>
      <c r="O2134" s="15"/>
      <c r="P2134" s="13"/>
      <c r="Q2134" s="1"/>
      <c r="R2134" s="12"/>
    </row>
    <row r="2135" spans="2:18" x14ac:dyDescent="0.3">
      <c r="B2135" s="6" t="s">
        <v>28</v>
      </c>
      <c r="C2135" s="6">
        <v>1128299</v>
      </c>
      <c r="D2135" s="7">
        <v>44402</v>
      </c>
      <c r="E2135" s="6" t="s">
        <v>29</v>
      </c>
      <c r="F2135" s="6" t="s">
        <v>82</v>
      </c>
      <c r="G2135" s="6" t="s">
        <v>83</v>
      </c>
      <c r="H2135" s="6" t="s">
        <v>23</v>
      </c>
      <c r="I2135" s="8">
        <v>0.75000000000000011</v>
      </c>
      <c r="J2135" s="9">
        <v>5000</v>
      </c>
      <c r="K2135" s="10">
        <f t="shared" si="701"/>
        <v>3750.0000000000005</v>
      </c>
      <c r="L2135" s="10">
        <f t="shared" si="702"/>
        <v>937.50000000000011</v>
      </c>
      <c r="M2135" s="11">
        <v>0.25</v>
      </c>
      <c r="O2135" s="15"/>
      <c r="P2135" s="13"/>
      <c r="Q2135" s="1"/>
      <c r="R2135" s="12"/>
    </row>
    <row r="2136" spans="2:18" x14ac:dyDescent="0.3">
      <c r="B2136" s="6" t="s">
        <v>28</v>
      </c>
      <c r="C2136" s="6">
        <v>1128299</v>
      </c>
      <c r="D2136" s="7">
        <v>44434</v>
      </c>
      <c r="E2136" s="6" t="s">
        <v>29</v>
      </c>
      <c r="F2136" s="6" t="s">
        <v>82</v>
      </c>
      <c r="G2136" s="6" t="s">
        <v>83</v>
      </c>
      <c r="H2136" s="6" t="s">
        <v>18</v>
      </c>
      <c r="I2136" s="8">
        <v>0.60000000000000009</v>
      </c>
      <c r="J2136" s="9">
        <v>7000</v>
      </c>
      <c r="K2136" s="10">
        <f>I2136*J2136</f>
        <v>4200.0000000000009</v>
      </c>
      <c r="L2136" s="10">
        <f>K2136*M2136</f>
        <v>1470.0000000000002</v>
      </c>
      <c r="M2136" s="11">
        <v>0.35</v>
      </c>
      <c r="O2136" s="15"/>
      <c r="P2136" s="13"/>
      <c r="Q2136" s="1"/>
      <c r="R2136" s="12"/>
    </row>
    <row r="2137" spans="2:18" x14ac:dyDescent="0.3">
      <c r="B2137" s="6" t="s">
        <v>28</v>
      </c>
      <c r="C2137" s="6">
        <v>1128299</v>
      </c>
      <c r="D2137" s="7">
        <v>44434</v>
      </c>
      <c r="E2137" s="6" t="s">
        <v>29</v>
      </c>
      <c r="F2137" s="6" t="s">
        <v>82</v>
      </c>
      <c r="G2137" s="6" t="s">
        <v>83</v>
      </c>
      <c r="H2137" s="6" t="s">
        <v>19</v>
      </c>
      <c r="I2137" s="8">
        <v>0.65000000000000013</v>
      </c>
      <c r="J2137" s="9">
        <v>6500</v>
      </c>
      <c r="K2137" s="10">
        <f>I2137*J2137</f>
        <v>4225.0000000000009</v>
      </c>
      <c r="L2137" s="10">
        <f>K2137*M2137</f>
        <v>1690.0000000000005</v>
      </c>
      <c r="M2137" s="11">
        <v>0.4</v>
      </c>
      <c r="O2137" s="15"/>
      <c r="P2137" s="13"/>
      <c r="Q2137" s="1"/>
      <c r="R2137" s="12"/>
    </row>
    <row r="2138" spans="2:18" x14ac:dyDescent="0.3">
      <c r="B2138" s="6" t="s">
        <v>28</v>
      </c>
      <c r="C2138" s="6">
        <v>1128299</v>
      </c>
      <c r="D2138" s="7">
        <v>44434</v>
      </c>
      <c r="E2138" s="6" t="s">
        <v>29</v>
      </c>
      <c r="F2138" s="6" t="s">
        <v>82</v>
      </c>
      <c r="G2138" s="6" t="s">
        <v>83</v>
      </c>
      <c r="H2138" s="6" t="s">
        <v>20</v>
      </c>
      <c r="I2138" s="8">
        <v>0.60000000000000009</v>
      </c>
      <c r="J2138" s="9">
        <v>5250</v>
      </c>
      <c r="K2138" s="10">
        <f t="shared" ref="K2138:K2141" si="703">I2138*J2138</f>
        <v>3150.0000000000005</v>
      </c>
      <c r="L2138" s="10">
        <f t="shared" ref="L2138:L2141" si="704">K2138*M2138</f>
        <v>1102.5</v>
      </c>
      <c r="M2138" s="11">
        <v>0.35</v>
      </c>
      <c r="O2138" s="15"/>
      <c r="P2138" s="13"/>
      <c r="Q2138" s="1"/>
      <c r="R2138" s="12"/>
    </row>
    <row r="2139" spans="2:18" x14ac:dyDescent="0.3">
      <c r="B2139" s="6" t="s">
        <v>28</v>
      </c>
      <c r="C2139" s="6">
        <v>1128299</v>
      </c>
      <c r="D2139" s="7">
        <v>44434</v>
      </c>
      <c r="E2139" s="6" t="s">
        <v>29</v>
      </c>
      <c r="F2139" s="6" t="s">
        <v>82</v>
      </c>
      <c r="G2139" s="6" t="s">
        <v>83</v>
      </c>
      <c r="H2139" s="6" t="s">
        <v>21</v>
      </c>
      <c r="I2139" s="8">
        <v>0.60000000000000009</v>
      </c>
      <c r="J2139" s="9">
        <v>4750</v>
      </c>
      <c r="K2139" s="10">
        <f t="shared" si="703"/>
        <v>2850.0000000000005</v>
      </c>
      <c r="L2139" s="10">
        <f t="shared" si="704"/>
        <v>997.50000000000011</v>
      </c>
      <c r="M2139" s="11">
        <v>0.35</v>
      </c>
      <c r="O2139" s="15"/>
      <c r="P2139" s="13"/>
      <c r="Q2139" s="1"/>
      <c r="R2139" s="12"/>
    </row>
    <row r="2140" spans="2:18" x14ac:dyDescent="0.3">
      <c r="B2140" s="6" t="s">
        <v>28</v>
      </c>
      <c r="C2140" s="6">
        <v>1128299</v>
      </c>
      <c r="D2140" s="7">
        <v>44434</v>
      </c>
      <c r="E2140" s="6" t="s">
        <v>29</v>
      </c>
      <c r="F2140" s="6" t="s">
        <v>82</v>
      </c>
      <c r="G2140" s="6" t="s">
        <v>83</v>
      </c>
      <c r="H2140" s="6" t="s">
        <v>22</v>
      </c>
      <c r="I2140" s="8">
        <v>0.70000000000000007</v>
      </c>
      <c r="J2140" s="9">
        <v>4750</v>
      </c>
      <c r="K2140" s="10">
        <f t="shared" si="703"/>
        <v>3325.0000000000005</v>
      </c>
      <c r="L2140" s="10">
        <f t="shared" si="704"/>
        <v>997.50000000000011</v>
      </c>
      <c r="M2140" s="11">
        <v>0.3</v>
      </c>
      <c r="O2140" s="15"/>
      <c r="P2140" s="13"/>
      <c r="Q2140" s="1"/>
      <c r="R2140" s="12"/>
    </row>
    <row r="2141" spans="2:18" x14ac:dyDescent="0.3">
      <c r="B2141" s="6" t="s">
        <v>28</v>
      </c>
      <c r="C2141" s="6">
        <v>1128299</v>
      </c>
      <c r="D2141" s="7">
        <v>44434</v>
      </c>
      <c r="E2141" s="6" t="s">
        <v>29</v>
      </c>
      <c r="F2141" s="6" t="s">
        <v>82</v>
      </c>
      <c r="G2141" s="6" t="s">
        <v>83</v>
      </c>
      <c r="H2141" s="6" t="s">
        <v>23</v>
      </c>
      <c r="I2141" s="8">
        <v>0.75000000000000011</v>
      </c>
      <c r="J2141" s="9">
        <v>4500</v>
      </c>
      <c r="K2141" s="10">
        <f t="shared" si="703"/>
        <v>3375.0000000000005</v>
      </c>
      <c r="L2141" s="10">
        <f t="shared" si="704"/>
        <v>843.75000000000011</v>
      </c>
      <c r="M2141" s="11">
        <v>0.25</v>
      </c>
      <c r="O2141" s="15"/>
      <c r="P2141" s="13"/>
      <c r="Q2141" s="1"/>
      <c r="R2141" s="12"/>
    </row>
    <row r="2142" spans="2:18" x14ac:dyDescent="0.3">
      <c r="B2142" s="6" t="s">
        <v>28</v>
      </c>
      <c r="C2142" s="6">
        <v>1128299</v>
      </c>
      <c r="D2142" s="7">
        <v>44466</v>
      </c>
      <c r="E2142" s="6" t="s">
        <v>29</v>
      </c>
      <c r="F2142" s="6" t="s">
        <v>82</v>
      </c>
      <c r="G2142" s="6" t="s">
        <v>83</v>
      </c>
      <c r="H2142" s="6" t="s">
        <v>18</v>
      </c>
      <c r="I2142" s="8">
        <v>0.50000000000000011</v>
      </c>
      <c r="J2142" s="9">
        <v>6250</v>
      </c>
      <c r="K2142" s="10">
        <f>I2142*J2142</f>
        <v>3125.0000000000009</v>
      </c>
      <c r="L2142" s="10">
        <f>K2142*M2142</f>
        <v>1093.7500000000002</v>
      </c>
      <c r="M2142" s="11">
        <v>0.35</v>
      </c>
      <c r="O2142" s="15"/>
      <c r="P2142" s="13"/>
      <c r="Q2142" s="1"/>
      <c r="R2142" s="12"/>
    </row>
    <row r="2143" spans="2:18" x14ac:dyDescent="0.3">
      <c r="B2143" s="6" t="s">
        <v>28</v>
      </c>
      <c r="C2143" s="6">
        <v>1128299</v>
      </c>
      <c r="D2143" s="7">
        <v>44466</v>
      </c>
      <c r="E2143" s="6" t="s">
        <v>29</v>
      </c>
      <c r="F2143" s="6" t="s">
        <v>82</v>
      </c>
      <c r="G2143" s="6" t="s">
        <v>83</v>
      </c>
      <c r="H2143" s="6" t="s">
        <v>19</v>
      </c>
      <c r="I2143" s="8">
        <v>0.55000000000000016</v>
      </c>
      <c r="J2143" s="9">
        <v>6250</v>
      </c>
      <c r="K2143" s="10">
        <f>I2143*J2143</f>
        <v>3437.5000000000009</v>
      </c>
      <c r="L2143" s="10">
        <f>K2143*M2143</f>
        <v>1375.0000000000005</v>
      </c>
      <c r="M2143" s="11">
        <v>0.4</v>
      </c>
      <c r="O2143" s="15"/>
      <c r="P2143" s="13"/>
      <c r="Q2143" s="1"/>
      <c r="R2143" s="12"/>
    </row>
    <row r="2144" spans="2:18" x14ac:dyDescent="0.3">
      <c r="B2144" s="6" t="s">
        <v>28</v>
      </c>
      <c r="C2144" s="6">
        <v>1128299</v>
      </c>
      <c r="D2144" s="7">
        <v>44466</v>
      </c>
      <c r="E2144" s="6" t="s">
        <v>29</v>
      </c>
      <c r="F2144" s="6" t="s">
        <v>82</v>
      </c>
      <c r="G2144" s="6" t="s">
        <v>83</v>
      </c>
      <c r="H2144" s="6" t="s">
        <v>20</v>
      </c>
      <c r="I2144" s="8">
        <v>0.50000000000000011</v>
      </c>
      <c r="J2144" s="9">
        <v>4750</v>
      </c>
      <c r="K2144" s="10">
        <f t="shared" ref="K2144:K2147" si="705">I2144*J2144</f>
        <v>2375.0000000000005</v>
      </c>
      <c r="L2144" s="10">
        <f t="shared" ref="L2144:L2147" si="706">K2144*M2144</f>
        <v>831.25000000000011</v>
      </c>
      <c r="M2144" s="11">
        <v>0.35</v>
      </c>
      <c r="O2144" s="15"/>
      <c r="P2144" s="13"/>
      <c r="Q2144" s="1"/>
      <c r="R2144" s="12"/>
    </row>
    <row r="2145" spans="2:18" x14ac:dyDescent="0.3">
      <c r="B2145" s="6" t="s">
        <v>28</v>
      </c>
      <c r="C2145" s="6">
        <v>1128299</v>
      </c>
      <c r="D2145" s="7">
        <v>44466</v>
      </c>
      <c r="E2145" s="6" t="s">
        <v>29</v>
      </c>
      <c r="F2145" s="6" t="s">
        <v>82</v>
      </c>
      <c r="G2145" s="6" t="s">
        <v>83</v>
      </c>
      <c r="H2145" s="6" t="s">
        <v>21</v>
      </c>
      <c r="I2145" s="8">
        <v>0.50000000000000011</v>
      </c>
      <c r="J2145" s="9">
        <v>4250</v>
      </c>
      <c r="K2145" s="10">
        <f t="shared" si="705"/>
        <v>2125.0000000000005</v>
      </c>
      <c r="L2145" s="10">
        <f t="shared" si="706"/>
        <v>743.75000000000011</v>
      </c>
      <c r="M2145" s="11">
        <v>0.35</v>
      </c>
      <c r="O2145" s="15"/>
      <c r="P2145" s="13"/>
      <c r="Q2145" s="1"/>
      <c r="R2145" s="12"/>
    </row>
    <row r="2146" spans="2:18" x14ac:dyDescent="0.3">
      <c r="B2146" s="6" t="s">
        <v>28</v>
      </c>
      <c r="C2146" s="6">
        <v>1128299</v>
      </c>
      <c r="D2146" s="7">
        <v>44466</v>
      </c>
      <c r="E2146" s="6" t="s">
        <v>29</v>
      </c>
      <c r="F2146" s="6" t="s">
        <v>82</v>
      </c>
      <c r="G2146" s="6" t="s">
        <v>83</v>
      </c>
      <c r="H2146" s="6" t="s">
        <v>22</v>
      </c>
      <c r="I2146" s="8">
        <v>0.60000000000000009</v>
      </c>
      <c r="J2146" s="9">
        <v>4250</v>
      </c>
      <c r="K2146" s="10">
        <f t="shared" si="705"/>
        <v>2550.0000000000005</v>
      </c>
      <c r="L2146" s="10">
        <f t="shared" si="706"/>
        <v>765.00000000000011</v>
      </c>
      <c r="M2146" s="11">
        <v>0.3</v>
      </c>
      <c r="O2146" s="15"/>
      <c r="P2146" s="13"/>
      <c r="Q2146" s="1"/>
      <c r="R2146" s="12"/>
    </row>
    <row r="2147" spans="2:18" x14ac:dyDescent="0.3">
      <c r="B2147" s="6" t="s">
        <v>28</v>
      </c>
      <c r="C2147" s="6">
        <v>1128299</v>
      </c>
      <c r="D2147" s="7">
        <v>44466</v>
      </c>
      <c r="E2147" s="6" t="s">
        <v>29</v>
      </c>
      <c r="F2147" s="6" t="s">
        <v>82</v>
      </c>
      <c r="G2147" s="6" t="s">
        <v>83</v>
      </c>
      <c r="H2147" s="6" t="s">
        <v>23</v>
      </c>
      <c r="I2147" s="8">
        <v>0.65000000000000013</v>
      </c>
      <c r="J2147" s="9">
        <v>4750</v>
      </c>
      <c r="K2147" s="10">
        <f t="shared" si="705"/>
        <v>3087.5000000000005</v>
      </c>
      <c r="L2147" s="10">
        <f t="shared" si="706"/>
        <v>771.87500000000011</v>
      </c>
      <c r="M2147" s="11">
        <v>0.25</v>
      </c>
      <c r="O2147" s="15"/>
      <c r="P2147" s="13"/>
      <c r="Q2147" s="1"/>
      <c r="R2147" s="12"/>
    </row>
    <row r="2148" spans="2:18" x14ac:dyDescent="0.3">
      <c r="B2148" s="6" t="s">
        <v>28</v>
      </c>
      <c r="C2148" s="6">
        <v>1128299</v>
      </c>
      <c r="D2148" s="7">
        <v>44495</v>
      </c>
      <c r="E2148" s="6" t="s">
        <v>29</v>
      </c>
      <c r="F2148" s="6" t="s">
        <v>82</v>
      </c>
      <c r="G2148" s="6" t="s">
        <v>83</v>
      </c>
      <c r="H2148" s="6" t="s">
        <v>18</v>
      </c>
      <c r="I2148" s="8">
        <v>0.50000000000000011</v>
      </c>
      <c r="J2148" s="9">
        <v>5500</v>
      </c>
      <c r="K2148" s="10">
        <f>I2148*J2148</f>
        <v>2750.0000000000005</v>
      </c>
      <c r="L2148" s="10">
        <f>K2148*M2148</f>
        <v>962.50000000000011</v>
      </c>
      <c r="M2148" s="11">
        <v>0.35</v>
      </c>
      <c r="O2148" s="15"/>
      <c r="P2148" s="13"/>
      <c r="Q2148" s="1"/>
      <c r="R2148" s="12"/>
    </row>
    <row r="2149" spans="2:18" x14ac:dyDescent="0.3">
      <c r="B2149" s="6" t="s">
        <v>28</v>
      </c>
      <c r="C2149" s="6">
        <v>1128299</v>
      </c>
      <c r="D2149" s="7">
        <v>44495</v>
      </c>
      <c r="E2149" s="6" t="s">
        <v>29</v>
      </c>
      <c r="F2149" s="6" t="s">
        <v>82</v>
      </c>
      <c r="G2149" s="6" t="s">
        <v>83</v>
      </c>
      <c r="H2149" s="6" t="s">
        <v>19</v>
      </c>
      <c r="I2149" s="8">
        <v>0.55000000000000016</v>
      </c>
      <c r="J2149" s="9">
        <v>5500</v>
      </c>
      <c r="K2149" s="10">
        <f>I2149*J2149</f>
        <v>3025.0000000000009</v>
      </c>
      <c r="L2149" s="10">
        <f>K2149*M2149</f>
        <v>1210.0000000000005</v>
      </c>
      <c r="M2149" s="11">
        <v>0.4</v>
      </c>
      <c r="O2149" s="15"/>
      <c r="P2149" s="13"/>
      <c r="Q2149" s="1"/>
      <c r="R2149" s="12"/>
    </row>
    <row r="2150" spans="2:18" x14ac:dyDescent="0.3">
      <c r="B2150" s="6" t="s">
        <v>28</v>
      </c>
      <c r="C2150" s="6">
        <v>1128299</v>
      </c>
      <c r="D2150" s="7">
        <v>44495</v>
      </c>
      <c r="E2150" s="6" t="s">
        <v>29</v>
      </c>
      <c r="F2150" s="6" t="s">
        <v>82</v>
      </c>
      <c r="G2150" s="6" t="s">
        <v>83</v>
      </c>
      <c r="H2150" s="6" t="s">
        <v>20</v>
      </c>
      <c r="I2150" s="8">
        <v>0.50000000000000011</v>
      </c>
      <c r="J2150" s="9">
        <v>3750</v>
      </c>
      <c r="K2150" s="10">
        <f t="shared" ref="K2150:K2153" si="707">I2150*J2150</f>
        <v>1875.0000000000005</v>
      </c>
      <c r="L2150" s="10">
        <f t="shared" ref="L2150:L2153" si="708">K2150*M2150</f>
        <v>656.25000000000011</v>
      </c>
      <c r="M2150" s="11">
        <v>0.35</v>
      </c>
      <c r="O2150" s="15"/>
      <c r="P2150" s="13"/>
      <c r="Q2150" s="1"/>
      <c r="R2150" s="12"/>
    </row>
    <row r="2151" spans="2:18" x14ac:dyDescent="0.3">
      <c r="B2151" s="6" t="s">
        <v>28</v>
      </c>
      <c r="C2151" s="6">
        <v>1128299</v>
      </c>
      <c r="D2151" s="7">
        <v>44495</v>
      </c>
      <c r="E2151" s="6" t="s">
        <v>29</v>
      </c>
      <c r="F2151" s="6" t="s">
        <v>82</v>
      </c>
      <c r="G2151" s="6" t="s">
        <v>83</v>
      </c>
      <c r="H2151" s="6" t="s">
        <v>21</v>
      </c>
      <c r="I2151" s="8">
        <v>0.50000000000000011</v>
      </c>
      <c r="J2151" s="9">
        <v>3500</v>
      </c>
      <c r="K2151" s="10">
        <f t="shared" si="707"/>
        <v>1750.0000000000005</v>
      </c>
      <c r="L2151" s="10">
        <f t="shared" si="708"/>
        <v>612.50000000000011</v>
      </c>
      <c r="M2151" s="11">
        <v>0.35</v>
      </c>
      <c r="O2151" s="15"/>
      <c r="P2151" s="13"/>
      <c r="Q2151" s="1"/>
      <c r="R2151" s="12"/>
    </row>
    <row r="2152" spans="2:18" x14ac:dyDescent="0.3">
      <c r="B2152" s="6" t="s">
        <v>28</v>
      </c>
      <c r="C2152" s="6">
        <v>1128299</v>
      </c>
      <c r="D2152" s="7">
        <v>44495</v>
      </c>
      <c r="E2152" s="6" t="s">
        <v>29</v>
      </c>
      <c r="F2152" s="6" t="s">
        <v>82</v>
      </c>
      <c r="G2152" s="6" t="s">
        <v>83</v>
      </c>
      <c r="H2152" s="6" t="s">
        <v>22</v>
      </c>
      <c r="I2152" s="8">
        <v>0.60000000000000009</v>
      </c>
      <c r="J2152" s="9">
        <v>3250</v>
      </c>
      <c r="K2152" s="10">
        <f t="shared" si="707"/>
        <v>1950.0000000000002</v>
      </c>
      <c r="L2152" s="10">
        <f t="shared" si="708"/>
        <v>585</v>
      </c>
      <c r="M2152" s="11">
        <v>0.3</v>
      </c>
      <c r="O2152" s="15"/>
      <c r="P2152" s="13"/>
      <c r="Q2152" s="1"/>
      <c r="R2152" s="12"/>
    </row>
    <row r="2153" spans="2:18" x14ac:dyDescent="0.3">
      <c r="B2153" s="6" t="s">
        <v>28</v>
      </c>
      <c r="C2153" s="6">
        <v>1128299</v>
      </c>
      <c r="D2153" s="7">
        <v>44495</v>
      </c>
      <c r="E2153" s="6" t="s">
        <v>29</v>
      </c>
      <c r="F2153" s="6" t="s">
        <v>82</v>
      </c>
      <c r="G2153" s="6" t="s">
        <v>83</v>
      </c>
      <c r="H2153" s="6" t="s">
        <v>23</v>
      </c>
      <c r="I2153" s="8">
        <v>0.75000000000000011</v>
      </c>
      <c r="J2153" s="9">
        <v>3750</v>
      </c>
      <c r="K2153" s="10">
        <f t="shared" si="707"/>
        <v>2812.5000000000005</v>
      </c>
      <c r="L2153" s="10">
        <f t="shared" si="708"/>
        <v>703.12500000000011</v>
      </c>
      <c r="M2153" s="11">
        <v>0.25</v>
      </c>
      <c r="O2153" s="15"/>
      <c r="P2153" s="13"/>
      <c r="Q2153" s="1"/>
      <c r="R2153" s="12"/>
    </row>
    <row r="2154" spans="2:18" x14ac:dyDescent="0.3">
      <c r="B2154" s="6" t="s">
        <v>28</v>
      </c>
      <c r="C2154" s="6">
        <v>1128299</v>
      </c>
      <c r="D2154" s="7">
        <v>44526</v>
      </c>
      <c r="E2154" s="6" t="s">
        <v>29</v>
      </c>
      <c r="F2154" s="6" t="s">
        <v>82</v>
      </c>
      <c r="G2154" s="6" t="s">
        <v>83</v>
      </c>
      <c r="H2154" s="6" t="s">
        <v>18</v>
      </c>
      <c r="I2154" s="8">
        <v>0.60000000000000009</v>
      </c>
      <c r="J2154" s="9">
        <v>5500</v>
      </c>
      <c r="K2154" s="10">
        <f>I2154*J2154</f>
        <v>3300.0000000000005</v>
      </c>
      <c r="L2154" s="10">
        <f>K2154*M2154</f>
        <v>1155</v>
      </c>
      <c r="M2154" s="11">
        <v>0.35</v>
      </c>
      <c r="O2154" s="15"/>
      <c r="P2154" s="13"/>
      <c r="Q2154" s="1"/>
      <c r="R2154" s="12"/>
    </row>
    <row r="2155" spans="2:18" x14ac:dyDescent="0.3">
      <c r="B2155" s="6" t="s">
        <v>28</v>
      </c>
      <c r="C2155" s="6">
        <v>1128299</v>
      </c>
      <c r="D2155" s="7">
        <v>44526</v>
      </c>
      <c r="E2155" s="6" t="s">
        <v>29</v>
      </c>
      <c r="F2155" s="6" t="s">
        <v>82</v>
      </c>
      <c r="G2155" s="6" t="s">
        <v>83</v>
      </c>
      <c r="H2155" s="6" t="s">
        <v>19</v>
      </c>
      <c r="I2155" s="8">
        <v>0.65000000000000013</v>
      </c>
      <c r="J2155" s="9">
        <v>6000</v>
      </c>
      <c r="K2155" s="10">
        <f>I2155*J2155</f>
        <v>3900.0000000000009</v>
      </c>
      <c r="L2155" s="10">
        <f>K2155*M2155</f>
        <v>1560.0000000000005</v>
      </c>
      <c r="M2155" s="11">
        <v>0.4</v>
      </c>
      <c r="O2155" s="15"/>
      <c r="P2155" s="13"/>
      <c r="Q2155" s="1"/>
      <c r="R2155" s="12"/>
    </row>
    <row r="2156" spans="2:18" x14ac:dyDescent="0.3">
      <c r="B2156" s="6" t="s">
        <v>28</v>
      </c>
      <c r="C2156" s="6">
        <v>1128299</v>
      </c>
      <c r="D2156" s="7">
        <v>44526</v>
      </c>
      <c r="E2156" s="6" t="s">
        <v>29</v>
      </c>
      <c r="F2156" s="6" t="s">
        <v>82</v>
      </c>
      <c r="G2156" s="6" t="s">
        <v>83</v>
      </c>
      <c r="H2156" s="6" t="s">
        <v>20</v>
      </c>
      <c r="I2156" s="8">
        <v>0.60000000000000009</v>
      </c>
      <c r="J2156" s="9">
        <v>4500</v>
      </c>
      <c r="K2156" s="10">
        <f t="shared" ref="K2156:K2159" si="709">I2156*J2156</f>
        <v>2700.0000000000005</v>
      </c>
      <c r="L2156" s="10">
        <f t="shared" ref="L2156:L2159" si="710">K2156*M2156</f>
        <v>945.00000000000011</v>
      </c>
      <c r="M2156" s="11">
        <v>0.35</v>
      </c>
      <c r="O2156" s="15"/>
      <c r="P2156" s="13"/>
      <c r="Q2156" s="1"/>
      <c r="R2156" s="12"/>
    </row>
    <row r="2157" spans="2:18" x14ac:dyDescent="0.3">
      <c r="B2157" s="6" t="s">
        <v>28</v>
      </c>
      <c r="C2157" s="6">
        <v>1128299</v>
      </c>
      <c r="D2157" s="7">
        <v>44526</v>
      </c>
      <c r="E2157" s="6" t="s">
        <v>29</v>
      </c>
      <c r="F2157" s="6" t="s">
        <v>82</v>
      </c>
      <c r="G2157" s="6" t="s">
        <v>83</v>
      </c>
      <c r="H2157" s="6" t="s">
        <v>21</v>
      </c>
      <c r="I2157" s="8">
        <v>0.60000000000000009</v>
      </c>
      <c r="J2157" s="9">
        <v>4250</v>
      </c>
      <c r="K2157" s="10">
        <f t="shared" si="709"/>
        <v>2550.0000000000005</v>
      </c>
      <c r="L2157" s="10">
        <f t="shared" si="710"/>
        <v>892.50000000000011</v>
      </c>
      <c r="M2157" s="11">
        <v>0.35</v>
      </c>
      <c r="O2157" s="15"/>
      <c r="P2157" s="13"/>
      <c r="Q2157" s="1"/>
      <c r="R2157" s="12"/>
    </row>
    <row r="2158" spans="2:18" x14ac:dyDescent="0.3">
      <c r="B2158" s="6" t="s">
        <v>28</v>
      </c>
      <c r="C2158" s="6">
        <v>1128299</v>
      </c>
      <c r="D2158" s="7">
        <v>44526</v>
      </c>
      <c r="E2158" s="6" t="s">
        <v>29</v>
      </c>
      <c r="F2158" s="6" t="s">
        <v>82</v>
      </c>
      <c r="G2158" s="6" t="s">
        <v>83</v>
      </c>
      <c r="H2158" s="6" t="s">
        <v>22</v>
      </c>
      <c r="I2158" s="8">
        <v>0.70000000000000007</v>
      </c>
      <c r="J2158" s="9">
        <v>3750</v>
      </c>
      <c r="K2158" s="10">
        <f t="shared" si="709"/>
        <v>2625.0000000000005</v>
      </c>
      <c r="L2158" s="10">
        <f t="shared" si="710"/>
        <v>787.50000000000011</v>
      </c>
      <c r="M2158" s="11">
        <v>0.3</v>
      </c>
      <c r="O2158" s="15"/>
      <c r="P2158" s="13"/>
      <c r="Q2158" s="1"/>
      <c r="R2158" s="12"/>
    </row>
    <row r="2159" spans="2:18" x14ac:dyDescent="0.3">
      <c r="B2159" s="6" t="s">
        <v>28</v>
      </c>
      <c r="C2159" s="6">
        <v>1128299</v>
      </c>
      <c r="D2159" s="7">
        <v>44526</v>
      </c>
      <c r="E2159" s="6" t="s">
        <v>29</v>
      </c>
      <c r="F2159" s="6" t="s">
        <v>82</v>
      </c>
      <c r="G2159" s="6" t="s">
        <v>83</v>
      </c>
      <c r="H2159" s="6" t="s">
        <v>23</v>
      </c>
      <c r="I2159" s="8">
        <v>0.75000000000000011</v>
      </c>
      <c r="J2159" s="9">
        <v>5000</v>
      </c>
      <c r="K2159" s="10">
        <f t="shared" si="709"/>
        <v>3750.0000000000005</v>
      </c>
      <c r="L2159" s="10">
        <f t="shared" si="710"/>
        <v>937.50000000000011</v>
      </c>
      <c r="M2159" s="11">
        <v>0.25</v>
      </c>
      <c r="O2159" s="15"/>
      <c r="P2159" s="13"/>
      <c r="Q2159" s="1"/>
      <c r="R2159" s="12"/>
    </row>
    <row r="2160" spans="2:18" x14ac:dyDescent="0.3">
      <c r="B2160" s="6" t="s">
        <v>28</v>
      </c>
      <c r="C2160" s="6">
        <v>1128299</v>
      </c>
      <c r="D2160" s="7">
        <v>44555</v>
      </c>
      <c r="E2160" s="6" t="s">
        <v>29</v>
      </c>
      <c r="F2160" s="6" t="s">
        <v>82</v>
      </c>
      <c r="G2160" s="6" t="s">
        <v>83</v>
      </c>
      <c r="H2160" s="6" t="s">
        <v>18</v>
      </c>
      <c r="I2160" s="8">
        <v>0.60000000000000009</v>
      </c>
      <c r="J2160" s="9">
        <v>7000</v>
      </c>
      <c r="K2160" s="10">
        <f>I2160*J2160</f>
        <v>4200.0000000000009</v>
      </c>
      <c r="L2160" s="10">
        <f>K2160*M2160</f>
        <v>1470.0000000000002</v>
      </c>
      <c r="M2160" s="11">
        <v>0.35</v>
      </c>
      <c r="O2160" s="15"/>
      <c r="P2160" s="13"/>
      <c r="Q2160" s="1"/>
      <c r="R2160" s="12"/>
    </row>
    <row r="2161" spans="1:18" x14ac:dyDescent="0.3">
      <c r="B2161" s="6" t="s">
        <v>28</v>
      </c>
      <c r="C2161" s="6">
        <v>1128299</v>
      </c>
      <c r="D2161" s="7">
        <v>44555</v>
      </c>
      <c r="E2161" s="6" t="s">
        <v>29</v>
      </c>
      <c r="F2161" s="6" t="s">
        <v>82</v>
      </c>
      <c r="G2161" s="6" t="s">
        <v>83</v>
      </c>
      <c r="H2161" s="6" t="s">
        <v>19</v>
      </c>
      <c r="I2161" s="8">
        <v>0.65000000000000013</v>
      </c>
      <c r="J2161" s="9">
        <v>7000</v>
      </c>
      <c r="K2161" s="10">
        <f>I2161*J2161</f>
        <v>4550.0000000000009</v>
      </c>
      <c r="L2161" s="10">
        <f>K2161*M2161</f>
        <v>1820.0000000000005</v>
      </c>
      <c r="M2161" s="11">
        <v>0.4</v>
      </c>
      <c r="O2161" s="15"/>
      <c r="P2161" s="13"/>
      <c r="Q2161" s="1"/>
      <c r="R2161" s="12"/>
    </row>
    <row r="2162" spans="1:18" x14ac:dyDescent="0.3">
      <c r="B2162" s="6" t="s">
        <v>28</v>
      </c>
      <c r="C2162" s="6">
        <v>1128299</v>
      </c>
      <c r="D2162" s="7">
        <v>44555</v>
      </c>
      <c r="E2162" s="6" t="s">
        <v>29</v>
      </c>
      <c r="F2162" s="6" t="s">
        <v>82</v>
      </c>
      <c r="G2162" s="6" t="s">
        <v>83</v>
      </c>
      <c r="H2162" s="6" t="s">
        <v>20</v>
      </c>
      <c r="I2162" s="8">
        <v>0.60000000000000009</v>
      </c>
      <c r="J2162" s="9">
        <v>5000</v>
      </c>
      <c r="K2162" s="10">
        <f t="shared" ref="K2162:K2165" si="711">I2162*J2162</f>
        <v>3000.0000000000005</v>
      </c>
      <c r="L2162" s="10">
        <f t="shared" ref="L2162:L2165" si="712">K2162*M2162</f>
        <v>1050</v>
      </c>
      <c r="M2162" s="11">
        <v>0.35</v>
      </c>
      <c r="O2162" s="15"/>
      <c r="P2162" s="13"/>
      <c r="Q2162" s="1"/>
      <c r="R2162" s="12"/>
    </row>
    <row r="2163" spans="1:18" x14ac:dyDescent="0.3">
      <c r="B2163" s="6" t="s">
        <v>28</v>
      </c>
      <c r="C2163" s="6">
        <v>1128299</v>
      </c>
      <c r="D2163" s="7">
        <v>44555</v>
      </c>
      <c r="E2163" s="6" t="s">
        <v>29</v>
      </c>
      <c r="F2163" s="6" t="s">
        <v>82</v>
      </c>
      <c r="G2163" s="6" t="s">
        <v>83</v>
      </c>
      <c r="H2163" s="6" t="s">
        <v>21</v>
      </c>
      <c r="I2163" s="8">
        <v>0.60000000000000009</v>
      </c>
      <c r="J2163" s="9">
        <v>5000</v>
      </c>
      <c r="K2163" s="10">
        <f t="shared" si="711"/>
        <v>3000.0000000000005</v>
      </c>
      <c r="L2163" s="10">
        <f t="shared" si="712"/>
        <v>1050</v>
      </c>
      <c r="M2163" s="11">
        <v>0.35</v>
      </c>
      <c r="O2163" s="15"/>
      <c r="P2163" s="13"/>
      <c r="Q2163" s="1"/>
      <c r="R2163" s="12"/>
    </row>
    <row r="2164" spans="1:18" x14ac:dyDescent="0.3">
      <c r="B2164" s="6" t="s">
        <v>28</v>
      </c>
      <c r="C2164" s="6">
        <v>1128299</v>
      </c>
      <c r="D2164" s="7">
        <v>44555</v>
      </c>
      <c r="E2164" s="6" t="s">
        <v>29</v>
      </c>
      <c r="F2164" s="6" t="s">
        <v>82</v>
      </c>
      <c r="G2164" s="6" t="s">
        <v>83</v>
      </c>
      <c r="H2164" s="6" t="s">
        <v>22</v>
      </c>
      <c r="I2164" s="8">
        <v>0.70000000000000007</v>
      </c>
      <c r="J2164" s="9">
        <v>4250</v>
      </c>
      <c r="K2164" s="10">
        <f t="shared" si="711"/>
        <v>2975.0000000000005</v>
      </c>
      <c r="L2164" s="10">
        <f t="shared" si="712"/>
        <v>892.50000000000011</v>
      </c>
      <c r="M2164" s="11">
        <v>0.3</v>
      </c>
      <c r="O2164" s="15"/>
      <c r="P2164" s="13"/>
      <c r="Q2164" s="1"/>
      <c r="R2164" s="12"/>
    </row>
    <row r="2165" spans="1:18" x14ac:dyDescent="0.3">
      <c r="B2165" s="6" t="s">
        <v>28</v>
      </c>
      <c r="C2165" s="6">
        <v>1128299</v>
      </c>
      <c r="D2165" s="7">
        <v>44555</v>
      </c>
      <c r="E2165" s="6" t="s">
        <v>29</v>
      </c>
      <c r="F2165" s="6" t="s">
        <v>82</v>
      </c>
      <c r="G2165" s="6" t="s">
        <v>83</v>
      </c>
      <c r="H2165" s="6" t="s">
        <v>23</v>
      </c>
      <c r="I2165" s="8">
        <v>0.75000000000000011</v>
      </c>
      <c r="J2165" s="9">
        <v>5250</v>
      </c>
      <c r="K2165" s="10">
        <f t="shared" si="711"/>
        <v>3937.5000000000005</v>
      </c>
      <c r="L2165" s="10">
        <f t="shared" si="712"/>
        <v>984.37500000000011</v>
      </c>
      <c r="M2165" s="11">
        <v>0.25</v>
      </c>
      <c r="O2165" s="15"/>
      <c r="P2165" s="13"/>
      <c r="Q2165" s="1"/>
      <c r="R2165" s="12"/>
    </row>
    <row r="2166" spans="1:18" x14ac:dyDescent="0.3">
      <c r="A2166" t="s">
        <v>39</v>
      </c>
      <c r="B2166" s="6" t="s">
        <v>28</v>
      </c>
      <c r="C2166" s="6">
        <v>1128299</v>
      </c>
      <c r="D2166" s="7">
        <v>44209</v>
      </c>
      <c r="E2166" s="6" t="s">
        <v>29</v>
      </c>
      <c r="F2166" s="6" t="s">
        <v>84</v>
      </c>
      <c r="G2166" s="6" t="s">
        <v>85</v>
      </c>
      <c r="H2166" s="6" t="s">
        <v>18</v>
      </c>
      <c r="I2166" s="8">
        <v>0.29999999999999993</v>
      </c>
      <c r="J2166" s="9">
        <v>4500</v>
      </c>
      <c r="K2166" s="10">
        <f>I2166*J2166</f>
        <v>1349.9999999999998</v>
      </c>
      <c r="L2166" s="10">
        <f>K2166*M2166</f>
        <v>539.99999999999989</v>
      </c>
      <c r="M2166" s="11">
        <v>0.4</v>
      </c>
      <c r="O2166" s="15"/>
      <c r="P2166" s="13"/>
      <c r="Q2166" s="1"/>
      <c r="R2166" s="12"/>
    </row>
    <row r="2167" spans="1:18" x14ac:dyDescent="0.3">
      <c r="B2167" s="6" t="s">
        <v>28</v>
      </c>
      <c r="C2167" s="6">
        <v>1128299</v>
      </c>
      <c r="D2167" s="7">
        <v>44209</v>
      </c>
      <c r="E2167" s="6" t="s">
        <v>29</v>
      </c>
      <c r="F2167" s="6" t="s">
        <v>84</v>
      </c>
      <c r="G2167" s="6" t="s">
        <v>85</v>
      </c>
      <c r="H2167" s="6" t="s">
        <v>19</v>
      </c>
      <c r="I2167" s="8">
        <v>0.4</v>
      </c>
      <c r="J2167" s="9">
        <v>4500</v>
      </c>
      <c r="K2167" s="10">
        <f>I2167*J2167</f>
        <v>1800</v>
      </c>
      <c r="L2167" s="10">
        <f>K2167*M2167</f>
        <v>720</v>
      </c>
      <c r="M2167" s="11">
        <v>0.4</v>
      </c>
      <c r="O2167" s="15"/>
      <c r="P2167" s="13"/>
      <c r="Q2167" s="1"/>
      <c r="R2167" s="12"/>
    </row>
    <row r="2168" spans="1:18" x14ac:dyDescent="0.3">
      <c r="B2168" s="6" t="s">
        <v>28</v>
      </c>
      <c r="C2168" s="6">
        <v>1128299</v>
      </c>
      <c r="D2168" s="7">
        <v>44209</v>
      </c>
      <c r="E2168" s="6" t="s">
        <v>29</v>
      </c>
      <c r="F2168" s="6" t="s">
        <v>84</v>
      </c>
      <c r="G2168" s="6" t="s">
        <v>85</v>
      </c>
      <c r="H2168" s="6" t="s">
        <v>20</v>
      </c>
      <c r="I2168" s="8">
        <v>0.4</v>
      </c>
      <c r="J2168" s="9">
        <v>4500</v>
      </c>
      <c r="K2168" s="10">
        <f t="shared" ref="K2168:K2171" si="713">I2168*J2168</f>
        <v>1800</v>
      </c>
      <c r="L2168" s="10">
        <f t="shared" ref="L2168:L2171" si="714">K2168*M2168</f>
        <v>630</v>
      </c>
      <c r="M2168" s="11">
        <v>0.35</v>
      </c>
      <c r="O2168" s="15"/>
      <c r="P2168" s="13"/>
      <c r="Q2168" s="1"/>
      <c r="R2168" s="12"/>
    </row>
    <row r="2169" spans="1:18" x14ac:dyDescent="0.3">
      <c r="B2169" s="6" t="s">
        <v>28</v>
      </c>
      <c r="C2169" s="6">
        <v>1128299</v>
      </c>
      <c r="D2169" s="7">
        <v>44209</v>
      </c>
      <c r="E2169" s="6" t="s">
        <v>29</v>
      </c>
      <c r="F2169" s="6" t="s">
        <v>84</v>
      </c>
      <c r="G2169" s="6" t="s">
        <v>85</v>
      </c>
      <c r="H2169" s="6" t="s">
        <v>21</v>
      </c>
      <c r="I2169" s="8">
        <v>0.4</v>
      </c>
      <c r="J2169" s="9">
        <v>3000</v>
      </c>
      <c r="K2169" s="10">
        <f t="shared" si="713"/>
        <v>1200</v>
      </c>
      <c r="L2169" s="10">
        <f t="shared" si="714"/>
        <v>480</v>
      </c>
      <c r="M2169" s="11">
        <v>0.4</v>
      </c>
      <c r="O2169" s="15"/>
      <c r="P2169" s="13"/>
      <c r="Q2169" s="1"/>
      <c r="R2169" s="12"/>
    </row>
    <row r="2170" spans="1:18" x14ac:dyDescent="0.3">
      <c r="B2170" s="6" t="s">
        <v>28</v>
      </c>
      <c r="C2170" s="6">
        <v>1128299</v>
      </c>
      <c r="D2170" s="7">
        <v>44209</v>
      </c>
      <c r="E2170" s="6" t="s">
        <v>29</v>
      </c>
      <c r="F2170" s="6" t="s">
        <v>84</v>
      </c>
      <c r="G2170" s="6" t="s">
        <v>85</v>
      </c>
      <c r="H2170" s="6" t="s">
        <v>22</v>
      </c>
      <c r="I2170" s="8">
        <v>0.45000000000000012</v>
      </c>
      <c r="J2170" s="9">
        <v>2500</v>
      </c>
      <c r="K2170" s="10">
        <f t="shared" si="713"/>
        <v>1125.0000000000002</v>
      </c>
      <c r="L2170" s="10">
        <f t="shared" si="714"/>
        <v>393.75000000000006</v>
      </c>
      <c r="M2170" s="11">
        <v>0.35</v>
      </c>
      <c r="O2170" s="15"/>
      <c r="P2170" s="13"/>
      <c r="Q2170" s="1"/>
      <c r="R2170" s="12"/>
    </row>
    <row r="2171" spans="1:18" x14ac:dyDescent="0.3">
      <c r="B2171" s="6" t="s">
        <v>28</v>
      </c>
      <c r="C2171" s="6">
        <v>1128299</v>
      </c>
      <c r="D2171" s="7">
        <v>44209</v>
      </c>
      <c r="E2171" s="6" t="s">
        <v>29</v>
      </c>
      <c r="F2171" s="6" t="s">
        <v>84</v>
      </c>
      <c r="G2171" s="6" t="s">
        <v>85</v>
      </c>
      <c r="H2171" s="6" t="s">
        <v>23</v>
      </c>
      <c r="I2171" s="8">
        <v>0.4</v>
      </c>
      <c r="J2171" s="9">
        <v>4500</v>
      </c>
      <c r="K2171" s="10">
        <f t="shared" si="713"/>
        <v>1800</v>
      </c>
      <c r="L2171" s="10">
        <f t="shared" si="714"/>
        <v>450</v>
      </c>
      <c r="M2171" s="11">
        <v>0.25</v>
      </c>
      <c r="O2171" s="15"/>
      <c r="P2171" s="13"/>
      <c r="Q2171" s="1"/>
      <c r="R2171" s="12"/>
    </row>
    <row r="2172" spans="1:18" x14ac:dyDescent="0.3">
      <c r="B2172" s="6" t="s">
        <v>28</v>
      </c>
      <c r="C2172" s="6">
        <v>1128299</v>
      </c>
      <c r="D2172" s="7">
        <v>44240</v>
      </c>
      <c r="E2172" s="6" t="s">
        <v>29</v>
      </c>
      <c r="F2172" s="6" t="s">
        <v>84</v>
      </c>
      <c r="G2172" s="6" t="s">
        <v>85</v>
      </c>
      <c r="H2172" s="6" t="s">
        <v>18</v>
      </c>
      <c r="I2172" s="8">
        <v>0.29999999999999993</v>
      </c>
      <c r="J2172" s="9">
        <v>5000</v>
      </c>
      <c r="K2172" s="10">
        <f>I2172*J2172</f>
        <v>1499.9999999999998</v>
      </c>
      <c r="L2172" s="10">
        <f>K2172*M2172</f>
        <v>599.99999999999989</v>
      </c>
      <c r="M2172" s="11">
        <v>0.4</v>
      </c>
      <c r="O2172" s="15"/>
      <c r="P2172" s="13"/>
      <c r="Q2172" s="1"/>
      <c r="R2172" s="12"/>
    </row>
    <row r="2173" spans="1:18" x14ac:dyDescent="0.3">
      <c r="B2173" s="6" t="s">
        <v>28</v>
      </c>
      <c r="C2173" s="6">
        <v>1128299</v>
      </c>
      <c r="D2173" s="7">
        <v>44240</v>
      </c>
      <c r="E2173" s="6" t="s">
        <v>29</v>
      </c>
      <c r="F2173" s="6" t="s">
        <v>84</v>
      </c>
      <c r="G2173" s="6" t="s">
        <v>85</v>
      </c>
      <c r="H2173" s="6" t="s">
        <v>19</v>
      </c>
      <c r="I2173" s="8">
        <v>0.4</v>
      </c>
      <c r="J2173" s="9">
        <v>4000</v>
      </c>
      <c r="K2173" s="10">
        <f>I2173*J2173</f>
        <v>1600</v>
      </c>
      <c r="L2173" s="10">
        <f>K2173*M2173</f>
        <v>640</v>
      </c>
      <c r="M2173" s="11">
        <v>0.4</v>
      </c>
      <c r="O2173" s="15"/>
      <c r="P2173" s="13"/>
      <c r="Q2173" s="1"/>
      <c r="R2173" s="12"/>
    </row>
    <row r="2174" spans="1:18" x14ac:dyDescent="0.3">
      <c r="B2174" s="6" t="s">
        <v>28</v>
      </c>
      <c r="C2174" s="6">
        <v>1128299</v>
      </c>
      <c r="D2174" s="7">
        <v>44240</v>
      </c>
      <c r="E2174" s="6" t="s">
        <v>29</v>
      </c>
      <c r="F2174" s="6" t="s">
        <v>84</v>
      </c>
      <c r="G2174" s="6" t="s">
        <v>85</v>
      </c>
      <c r="H2174" s="6" t="s">
        <v>20</v>
      </c>
      <c r="I2174" s="8">
        <v>0.4</v>
      </c>
      <c r="J2174" s="9">
        <v>4000</v>
      </c>
      <c r="K2174" s="10">
        <f t="shared" ref="K2174:K2177" si="715">I2174*J2174</f>
        <v>1600</v>
      </c>
      <c r="L2174" s="10">
        <f t="shared" ref="L2174:L2177" si="716">K2174*M2174</f>
        <v>560</v>
      </c>
      <c r="M2174" s="11">
        <v>0.35</v>
      </c>
      <c r="O2174" s="15"/>
      <c r="P2174" s="13"/>
      <c r="Q2174" s="1"/>
      <c r="R2174" s="12"/>
    </row>
    <row r="2175" spans="1:18" x14ac:dyDescent="0.3">
      <c r="B2175" s="6" t="s">
        <v>28</v>
      </c>
      <c r="C2175" s="6">
        <v>1128299</v>
      </c>
      <c r="D2175" s="7">
        <v>44240</v>
      </c>
      <c r="E2175" s="6" t="s">
        <v>29</v>
      </c>
      <c r="F2175" s="6" t="s">
        <v>84</v>
      </c>
      <c r="G2175" s="6" t="s">
        <v>85</v>
      </c>
      <c r="H2175" s="6" t="s">
        <v>21</v>
      </c>
      <c r="I2175" s="8">
        <v>0.4</v>
      </c>
      <c r="J2175" s="9">
        <v>2500</v>
      </c>
      <c r="K2175" s="10">
        <f t="shared" si="715"/>
        <v>1000</v>
      </c>
      <c r="L2175" s="10">
        <f t="shared" si="716"/>
        <v>400</v>
      </c>
      <c r="M2175" s="11">
        <v>0.4</v>
      </c>
      <c r="O2175" s="15"/>
      <c r="P2175" s="13"/>
      <c r="Q2175" s="1"/>
      <c r="R2175" s="12"/>
    </row>
    <row r="2176" spans="1:18" x14ac:dyDescent="0.3">
      <c r="B2176" s="6" t="s">
        <v>28</v>
      </c>
      <c r="C2176" s="6">
        <v>1128299</v>
      </c>
      <c r="D2176" s="7">
        <v>44240</v>
      </c>
      <c r="E2176" s="6" t="s">
        <v>29</v>
      </c>
      <c r="F2176" s="6" t="s">
        <v>84</v>
      </c>
      <c r="G2176" s="6" t="s">
        <v>85</v>
      </c>
      <c r="H2176" s="6" t="s">
        <v>22</v>
      </c>
      <c r="I2176" s="8">
        <v>0.45000000000000012</v>
      </c>
      <c r="J2176" s="9">
        <v>1750</v>
      </c>
      <c r="K2176" s="10">
        <f t="shared" si="715"/>
        <v>787.50000000000023</v>
      </c>
      <c r="L2176" s="10">
        <f t="shared" si="716"/>
        <v>275.62500000000006</v>
      </c>
      <c r="M2176" s="11">
        <v>0.35</v>
      </c>
      <c r="O2176" s="15"/>
      <c r="P2176" s="13"/>
      <c r="Q2176" s="1"/>
      <c r="R2176" s="12"/>
    </row>
    <row r="2177" spans="2:18" x14ac:dyDescent="0.3">
      <c r="B2177" s="6" t="s">
        <v>28</v>
      </c>
      <c r="C2177" s="6">
        <v>1128299</v>
      </c>
      <c r="D2177" s="7">
        <v>44240</v>
      </c>
      <c r="E2177" s="6" t="s">
        <v>29</v>
      </c>
      <c r="F2177" s="6" t="s">
        <v>84</v>
      </c>
      <c r="G2177" s="6" t="s">
        <v>85</v>
      </c>
      <c r="H2177" s="6" t="s">
        <v>23</v>
      </c>
      <c r="I2177" s="8">
        <v>0.4</v>
      </c>
      <c r="J2177" s="9">
        <v>3750</v>
      </c>
      <c r="K2177" s="10">
        <f t="shared" si="715"/>
        <v>1500</v>
      </c>
      <c r="L2177" s="10">
        <f t="shared" si="716"/>
        <v>375</v>
      </c>
      <c r="M2177" s="11">
        <v>0.25</v>
      </c>
      <c r="O2177" s="15"/>
      <c r="P2177" s="13"/>
      <c r="Q2177" s="1"/>
      <c r="R2177" s="12"/>
    </row>
    <row r="2178" spans="2:18" x14ac:dyDescent="0.3">
      <c r="B2178" s="6" t="s">
        <v>28</v>
      </c>
      <c r="C2178" s="6">
        <v>1128299</v>
      </c>
      <c r="D2178" s="7">
        <v>44267</v>
      </c>
      <c r="E2178" s="6" t="s">
        <v>29</v>
      </c>
      <c r="F2178" s="6" t="s">
        <v>84</v>
      </c>
      <c r="G2178" s="6" t="s">
        <v>85</v>
      </c>
      <c r="H2178" s="6" t="s">
        <v>18</v>
      </c>
      <c r="I2178" s="8">
        <v>0.4</v>
      </c>
      <c r="J2178" s="9">
        <v>5250</v>
      </c>
      <c r="K2178" s="10">
        <f>I2178*J2178</f>
        <v>2100</v>
      </c>
      <c r="L2178" s="10">
        <f>K2178*M2178</f>
        <v>840</v>
      </c>
      <c r="M2178" s="11">
        <v>0.4</v>
      </c>
      <c r="O2178" s="15"/>
      <c r="P2178" s="13"/>
      <c r="Q2178" s="1"/>
      <c r="R2178" s="12"/>
    </row>
    <row r="2179" spans="2:18" x14ac:dyDescent="0.3">
      <c r="B2179" s="6" t="s">
        <v>28</v>
      </c>
      <c r="C2179" s="6">
        <v>1128299</v>
      </c>
      <c r="D2179" s="7">
        <v>44267</v>
      </c>
      <c r="E2179" s="6" t="s">
        <v>29</v>
      </c>
      <c r="F2179" s="6" t="s">
        <v>84</v>
      </c>
      <c r="G2179" s="6" t="s">
        <v>85</v>
      </c>
      <c r="H2179" s="6" t="s">
        <v>19</v>
      </c>
      <c r="I2179" s="8">
        <v>0.5</v>
      </c>
      <c r="J2179" s="9">
        <v>3750</v>
      </c>
      <c r="K2179" s="10">
        <f>I2179*J2179</f>
        <v>1875</v>
      </c>
      <c r="L2179" s="10">
        <f>K2179*M2179</f>
        <v>750</v>
      </c>
      <c r="M2179" s="11">
        <v>0.4</v>
      </c>
      <c r="O2179" s="15"/>
      <c r="P2179" s="13"/>
      <c r="Q2179" s="1"/>
      <c r="R2179" s="12"/>
    </row>
    <row r="2180" spans="2:18" x14ac:dyDescent="0.3">
      <c r="B2180" s="6" t="s">
        <v>28</v>
      </c>
      <c r="C2180" s="6">
        <v>1128299</v>
      </c>
      <c r="D2180" s="7">
        <v>44267</v>
      </c>
      <c r="E2180" s="6" t="s">
        <v>29</v>
      </c>
      <c r="F2180" s="6" t="s">
        <v>84</v>
      </c>
      <c r="G2180" s="6" t="s">
        <v>85</v>
      </c>
      <c r="H2180" s="6" t="s">
        <v>20</v>
      </c>
      <c r="I2180" s="8">
        <v>0.5</v>
      </c>
      <c r="J2180" s="9">
        <v>3750</v>
      </c>
      <c r="K2180" s="10">
        <f t="shared" ref="K2180:K2183" si="717">I2180*J2180</f>
        <v>1875</v>
      </c>
      <c r="L2180" s="10">
        <f t="shared" ref="L2180:L2183" si="718">K2180*M2180</f>
        <v>656.25</v>
      </c>
      <c r="M2180" s="11">
        <v>0.35</v>
      </c>
      <c r="O2180" s="15"/>
      <c r="P2180" s="13"/>
      <c r="Q2180" s="1"/>
      <c r="R2180" s="12"/>
    </row>
    <row r="2181" spans="2:18" x14ac:dyDescent="0.3">
      <c r="B2181" s="6" t="s">
        <v>28</v>
      </c>
      <c r="C2181" s="6">
        <v>1128299</v>
      </c>
      <c r="D2181" s="7">
        <v>44267</v>
      </c>
      <c r="E2181" s="6" t="s">
        <v>29</v>
      </c>
      <c r="F2181" s="6" t="s">
        <v>84</v>
      </c>
      <c r="G2181" s="6" t="s">
        <v>85</v>
      </c>
      <c r="H2181" s="6" t="s">
        <v>21</v>
      </c>
      <c r="I2181" s="8">
        <v>0.5</v>
      </c>
      <c r="J2181" s="9">
        <v>2500</v>
      </c>
      <c r="K2181" s="10">
        <f t="shared" si="717"/>
        <v>1250</v>
      </c>
      <c r="L2181" s="10">
        <f t="shared" si="718"/>
        <v>500</v>
      </c>
      <c r="M2181" s="11">
        <v>0.4</v>
      </c>
      <c r="O2181" s="15"/>
      <c r="P2181" s="13"/>
      <c r="Q2181" s="1"/>
      <c r="R2181" s="12"/>
    </row>
    <row r="2182" spans="2:18" x14ac:dyDescent="0.3">
      <c r="B2182" s="6" t="s">
        <v>28</v>
      </c>
      <c r="C2182" s="6">
        <v>1128299</v>
      </c>
      <c r="D2182" s="7">
        <v>44267</v>
      </c>
      <c r="E2182" s="6" t="s">
        <v>29</v>
      </c>
      <c r="F2182" s="6" t="s">
        <v>84</v>
      </c>
      <c r="G2182" s="6" t="s">
        <v>85</v>
      </c>
      <c r="H2182" s="6" t="s">
        <v>22</v>
      </c>
      <c r="I2182" s="8">
        <v>0.55000000000000004</v>
      </c>
      <c r="J2182" s="9">
        <v>1500</v>
      </c>
      <c r="K2182" s="10">
        <f t="shared" si="717"/>
        <v>825.00000000000011</v>
      </c>
      <c r="L2182" s="10">
        <f t="shared" si="718"/>
        <v>288.75</v>
      </c>
      <c r="M2182" s="11">
        <v>0.35</v>
      </c>
      <c r="O2182" s="15"/>
      <c r="P2182" s="13"/>
      <c r="Q2182" s="1"/>
      <c r="R2182" s="12"/>
    </row>
    <row r="2183" spans="2:18" x14ac:dyDescent="0.3">
      <c r="B2183" s="6" t="s">
        <v>28</v>
      </c>
      <c r="C2183" s="6">
        <v>1128299</v>
      </c>
      <c r="D2183" s="7">
        <v>44267</v>
      </c>
      <c r="E2183" s="6" t="s">
        <v>29</v>
      </c>
      <c r="F2183" s="6" t="s">
        <v>84</v>
      </c>
      <c r="G2183" s="6" t="s">
        <v>85</v>
      </c>
      <c r="H2183" s="6" t="s">
        <v>23</v>
      </c>
      <c r="I2183" s="8">
        <v>0.5</v>
      </c>
      <c r="J2183" s="9">
        <v>3500</v>
      </c>
      <c r="K2183" s="10">
        <f t="shared" si="717"/>
        <v>1750</v>
      </c>
      <c r="L2183" s="10">
        <f t="shared" si="718"/>
        <v>437.5</v>
      </c>
      <c r="M2183" s="11">
        <v>0.25</v>
      </c>
      <c r="O2183" s="15"/>
      <c r="P2183" s="13"/>
      <c r="Q2183" s="1"/>
      <c r="R2183" s="12"/>
    </row>
    <row r="2184" spans="2:18" x14ac:dyDescent="0.3">
      <c r="B2184" s="6" t="s">
        <v>28</v>
      </c>
      <c r="C2184" s="6">
        <v>1128299</v>
      </c>
      <c r="D2184" s="7">
        <v>44299</v>
      </c>
      <c r="E2184" s="6" t="s">
        <v>29</v>
      </c>
      <c r="F2184" s="6" t="s">
        <v>84</v>
      </c>
      <c r="G2184" s="6" t="s">
        <v>85</v>
      </c>
      <c r="H2184" s="6" t="s">
        <v>18</v>
      </c>
      <c r="I2184" s="8">
        <v>0.5</v>
      </c>
      <c r="J2184" s="9">
        <v>5250</v>
      </c>
      <c r="K2184" s="10">
        <f>I2184*J2184</f>
        <v>2625</v>
      </c>
      <c r="L2184" s="10">
        <f>K2184*M2184</f>
        <v>1050</v>
      </c>
      <c r="M2184" s="11">
        <v>0.4</v>
      </c>
      <c r="O2184" s="15"/>
      <c r="P2184" s="13"/>
      <c r="Q2184" s="1"/>
      <c r="R2184" s="12"/>
    </row>
    <row r="2185" spans="2:18" x14ac:dyDescent="0.3">
      <c r="B2185" s="6" t="s">
        <v>28</v>
      </c>
      <c r="C2185" s="6">
        <v>1128299</v>
      </c>
      <c r="D2185" s="7">
        <v>44299</v>
      </c>
      <c r="E2185" s="6" t="s">
        <v>29</v>
      </c>
      <c r="F2185" s="6" t="s">
        <v>84</v>
      </c>
      <c r="G2185" s="6" t="s">
        <v>85</v>
      </c>
      <c r="H2185" s="6" t="s">
        <v>19</v>
      </c>
      <c r="I2185" s="8">
        <v>0.55000000000000004</v>
      </c>
      <c r="J2185" s="9">
        <v>3250</v>
      </c>
      <c r="K2185" s="10">
        <f>I2185*J2185</f>
        <v>1787.5000000000002</v>
      </c>
      <c r="L2185" s="10">
        <f>K2185*M2185</f>
        <v>715.00000000000011</v>
      </c>
      <c r="M2185" s="11">
        <v>0.4</v>
      </c>
      <c r="O2185" s="15"/>
      <c r="P2185" s="13"/>
      <c r="Q2185" s="1"/>
      <c r="R2185" s="12"/>
    </row>
    <row r="2186" spans="2:18" x14ac:dyDescent="0.3">
      <c r="B2186" s="6" t="s">
        <v>28</v>
      </c>
      <c r="C2186" s="6">
        <v>1128299</v>
      </c>
      <c r="D2186" s="7">
        <v>44299</v>
      </c>
      <c r="E2186" s="6" t="s">
        <v>29</v>
      </c>
      <c r="F2186" s="6" t="s">
        <v>84</v>
      </c>
      <c r="G2186" s="6" t="s">
        <v>85</v>
      </c>
      <c r="H2186" s="6" t="s">
        <v>20</v>
      </c>
      <c r="I2186" s="8">
        <v>0.55000000000000004</v>
      </c>
      <c r="J2186" s="9">
        <v>3750</v>
      </c>
      <c r="K2186" s="10">
        <f t="shared" ref="K2186:K2189" si="719">I2186*J2186</f>
        <v>2062.5</v>
      </c>
      <c r="L2186" s="10">
        <f t="shared" ref="L2186:L2189" si="720">K2186*M2186</f>
        <v>721.875</v>
      </c>
      <c r="M2186" s="11">
        <v>0.35</v>
      </c>
      <c r="O2186" s="15"/>
      <c r="P2186" s="13"/>
      <c r="Q2186" s="1"/>
      <c r="R2186" s="12"/>
    </row>
    <row r="2187" spans="2:18" x14ac:dyDescent="0.3">
      <c r="B2187" s="6" t="s">
        <v>28</v>
      </c>
      <c r="C2187" s="6">
        <v>1128299</v>
      </c>
      <c r="D2187" s="7">
        <v>44299</v>
      </c>
      <c r="E2187" s="6" t="s">
        <v>29</v>
      </c>
      <c r="F2187" s="6" t="s">
        <v>84</v>
      </c>
      <c r="G2187" s="6" t="s">
        <v>85</v>
      </c>
      <c r="H2187" s="6" t="s">
        <v>21</v>
      </c>
      <c r="I2187" s="8">
        <v>0.5</v>
      </c>
      <c r="J2187" s="9">
        <v>2750</v>
      </c>
      <c r="K2187" s="10">
        <f t="shared" si="719"/>
        <v>1375</v>
      </c>
      <c r="L2187" s="10">
        <f t="shared" si="720"/>
        <v>550</v>
      </c>
      <c r="M2187" s="11">
        <v>0.4</v>
      </c>
      <c r="O2187" s="15"/>
      <c r="P2187" s="13"/>
      <c r="Q2187" s="1"/>
      <c r="R2187" s="12"/>
    </row>
    <row r="2188" spans="2:18" x14ac:dyDescent="0.3">
      <c r="B2188" s="6" t="s">
        <v>28</v>
      </c>
      <c r="C2188" s="6">
        <v>1128299</v>
      </c>
      <c r="D2188" s="7">
        <v>44299</v>
      </c>
      <c r="E2188" s="6" t="s">
        <v>29</v>
      </c>
      <c r="F2188" s="6" t="s">
        <v>84</v>
      </c>
      <c r="G2188" s="6" t="s">
        <v>85</v>
      </c>
      <c r="H2188" s="6" t="s">
        <v>22</v>
      </c>
      <c r="I2188" s="8">
        <v>0.55000000000000004</v>
      </c>
      <c r="J2188" s="9">
        <v>1750</v>
      </c>
      <c r="K2188" s="10">
        <f t="shared" si="719"/>
        <v>962.50000000000011</v>
      </c>
      <c r="L2188" s="10">
        <f t="shared" si="720"/>
        <v>336.875</v>
      </c>
      <c r="M2188" s="11">
        <v>0.35</v>
      </c>
      <c r="O2188" s="15"/>
      <c r="P2188" s="13"/>
      <c r="Q2188" s="1"/>
      <c r="R2188" s="12"/>
    </row>
    <row r="2189" spans="2:18" x14ac:dyDescent="0.3">
      <c r="B2189" s="6" t="s">
        <v>28</v>
      </c>
      <c r="C2189" s="6">
        <v>1128299</v>
      </c>
      <c r="D2189" s="7">
        <v>44299</v>
      </c>
      <c r="E2189" s="6" t="s">
        <v>29</v>
      </c>
      <c r="F2189" s="6" t="s">
        <v>84</v>
      </c>
      <c r="G2189" s="6" t="s">
        <v>85</v>
      </c>
      <c r="H2189" s="6" t="s">
        <v>23</v>
      </c>
      <c r="I2189" s="8">
        <v>0.70000000000000007</v>
      </c>
      <c r="J2189" s="9">
        <v>3500</v>
      </c>
      <c r="K2189" s="10">
        <f t="shared" si="719"/>
        <v>2450.0000000000005</v>
      </c>
      <c r="L2189" s="10">
        <f t="shared" si="720"/>
        <v>612.50000000000011</v>
      </c>
      <c r="M2189" s="11">
        <v>0.25</v>
      </c>
      <c r="O2189" s="15"/>
      <c r="P2189" s="13"/>
      <c r="Q2189" s="1"/>
      <c r="R2189" s="12"/>
    </row>
    <row r="2190" spans="2:18" x14ac:dyDescent="0.3">
      <c r="B2190" s="6" t="s">
        <v>28</v>
      </c>
      <c r="C2190" s="6">
        <v>1128299</v>
      </c>
      <c r="D2190" s="7">
        <v>44330</v>
      </c>
      <c r="E2190" s="6" t="s">
        <v>29</v>
      </c>
      <c r="F2190" s="6" t="s">
        <v>84</v>
      </c>
      <c r="G2190" s="6" t="s">
        <v>85</v>
      </c>
      <c r="H2190" s="6" t="s">
        <v>18</v>
      </c>
      <c r="I2190" s="8">
        <v>0.5</v>
      </c>
      <c r="J2190" s="9">
        <v>5500</v>
      </c>
      <c r="K2190" s="10">
        <f>I2190*J2190</f>
        <v>2750</v>
      </c>
      <c r="L2190" s="10">
        <f>K2190*M2190</f>
        <v>1100</v>
      </c>
      <c r="M2190" s="11">
        <v>0.4</v>
      </c>
      <c r="O2190" s="15"/>
      <c r="P2190" s="13"/>
      <c r="Q2190" s="1"/>
      <c r="R2190" s="12"/>
    </row>
    <row r="2191" spans="2:18" x14ac:dyDescent="0.3">
      <c r="B2191" s="6" t="s">
        <v>28</v>
      </c>
      <c r="C2191" s="6">
        <v>1128299</v>
      </c>
      <c r="D2191" s="7">
        <v>44330</v>
      </c>
      <c r="E2191" s="6" t="s">
        <v>29</v>
      </c>
      <c r="F2191" s="6" t="s">
        <v>84</v>
      </c>
      <c r="G2191" s="6" t="s">
        <v>85</v>
      </c>
      <c r="H2191" s="6" t="s">
        <v>19</v>
      </c>
      <c r="I2191" s="8">
        <v>0.55000000000000004</v>
      </c>
      <c r="J2191" s="9">
        <v>4000</v>
      </c>
      <c r="K2191" s="10">
        <f>I2191*J2191</f>
        <v>2200</v>
      </c>
      <c r="L2191" s="10">
        <f>K2191*M2191</f>
        <v>880</v>
      </c>
      <c r="M2191" s="11">
        <v>0.4</v>
      </c>
      <c r="O2191" s="15"/>
      <c r="P2191" s="13"/>
      <c r="Q2191" s="1"/>
      <c r="R2191" s="12"/>
    </row>
    <row r="2192" spans="2:18" x14ac:dyDescent="0.3">
      <c r="B2192" s="6" t="s">
        <v>28</v>
      </c>
      <c r="C2192" s="6">
        <v>1128299</v>
      </c>
      <c r="D2192" s="7">
        <v>44330</v>
      </c>
      <c r="E2192" s="6" t="s">
        <v>29</v>
      </c>
      <c r="F2192" s="6" t="s">
        <v>84</v>
      </c>
      <c r="G2192" s="6" t="s">
        <v>85</v>
      </c>
      <c r="H2192" s="6" t="s">
        <v>20</v>
      </c>
      <c r="I2192" s="8">
        <v>0.55000000000000004</v>
      </c>
      <c r="J2192" s="9">
        <v>4250</v>
      </c>
      <c r="K2192" s="10">
        <f t="shared" ref="K2192:K2195" si="721">I2192*J2192</f>
        <v>2337.5</v>
      </c>
      <c r="L2192" s="10">
        <f t="shared" ref="L2192:L2195" si="722">K2192*M2192</f>
        <v>818.125</v>
      </c>
      <c r="M2192" s="11">
        <v>0.35</v>
      </c>
      <c r="O2192" s="15"/>
      <c r="P2192" s="13"/>
      <c r="Q2192" s="1"/>
      <c r="R2192" s="12"/>
    </row>
    <row r="2193" spans="2:18" x14ac:dyDescent="0.3">
      <c r="B2193" s="6" t="s">
        <v>28</v>
      </c>
      <c r="C2193" s="6">
        <v>1128299</v>
      </c>
      <c r="D2193" s="7">
        <v>44330</v>
      </c>
      <c r="E2193" s="6" t="s">
        <v>29</v>
      </c>
      <c r="F2193" s="6" t="s">
        <v>84</v>
      </c>
      <c r="G2193" s="6" t="s">
        <v>85</v>
      </c>
      <c r="H2193" s="6" t="s">
        <v>21</v>
      </c>
      <c r="I2193" s="8">
        <v>0.5</v>
      </c>
      <c r="J2193" s="9">
        <v>3250</v>
      </c>
      <c r="K2193" s="10">
        <f t="shared" si="721"/>
        <v>1625</v>
      </c>
      <c r="L2193" s="10">
        <f t="shared" si="722"/>
        <v>650</v>
      </c>
      <c r="M2193" s="11">
        <v>0.4</v>
      </c>
      <c r="O2193" s="15"/>
      <c r="P2193" s="13"/>
      <c r="Q2193" s="1"/>
      <c r="R2193" s="12"/>
    </row>
    <row r="2194" spans="2:18" x14ac:dyDescent="0.3">
      <c r="B2194" s="6" t="s">
        <v>28</v>
      </c>
      <c r="C2194" s="6">
        <v>1128299</v>
      </c>
      <c r="D2194" s="7">
        <v>44330</v>
      </c>
      <c r="E2194" s="6" t="s">
        <v>29</v>
      </c>
      <c r="F2194" s="6" t="s">
        <v>84</v>
      </c>
      <c r="G2194" s="6" t="s">
        <v>85</v>
      </c>
      <c r="H2194" s="6" t="s">
        <v>22</v>
      </c>
      <c r="I2194" s="8">
        <v>0.55000000000000004</v>
      </c>
      <c r="J2194" s="9">
        <v>2250</v>
      </c>
      <c r="K2194" s="10">
        <f t="shared" si="721"/>
        <v>1237.5</v>
      </c>
      <c r="L2194" s="10">
        <f t="shared" si="722"/>
        <v>433.125</v>
      </c>
      <c r="M2194" s="11">
        <v>0.35</v>
      </c>
      <c r="O2194" s="15"/>
      <c r="P2194" s="13"/>
      <c r="Q2194" s="1"/>
      <c r="R2194" s="12"/>
    </row>
    <row r="2195" spans="2:18" x14ac:dyDescent="0.3">
      <c r="B2195" s="6" t="s">
        <v>28</v>
      </c>
      <c r="C2195" s="6">
        <v>1128299</v>
      </c>
      <c r="D2195" s="7">
        <v>44330</v>
      </c>
      <c r="E2195" s="6" t="s">
        <v>29</v>
      </c>
      <c r="F2195" s="6" t="s">
        <v>84</v>
      </c>
      <c r="G2195" s="6" t="s">
        <v>85</v>
      </c>
      <c r="H2195" s="6" t="s">
        <v>23</v>
      </c>
      <c r="I2195" s="8">
        <v>0.70000000000000007</v>
      </c>
      <c r="J2195" s="9">
        <v>4000</v>
      </c>
      <c r="K2195" s="10">
        <f t="shared" si="721"/>
        <v>2800.0000000000005</v>
      </c>
      <c r="L2195" s="10">
        <f t="shared" si="722"/>
        <v>700.00000000000011</v>
      </c>
      <c r="M2195" s="11">
        <v>0.25</v>
      </c>
      <c r="O2195" s="15"/>
      <c r="P2195" s="13"/>
      <c r="Q2195" s="1"/>
      <c r="R2195" s="12"/>
    </row>
    <row r="2196" spans="2:18" x14ac:dyDescent="0.3">
      <c r="B2196" s="6" t="s">
        <v>28</v>
      </c>
      <c r="C2196" s="6">
        <v>1128299</v>
      </c>
      <c r="D2196" s="7">
        <v>44360</v>
      </c>
      <c r="E2196" s="6" t="s">
        <v>29</v>
      </c>
      <c r="F2196" s="6" t="s">
        <v>84</v>
      </c>
      <c r="G2196" s="6" t="s">
        <v>85</v>
      </c>
      <c r="H2196" s="6" t="s">
        <v>18</v>
      </c>
      <c r="I2196" s="8">
        <v>0.5</v>
      </c>
      <c r="J2196" s="9">
        <v>6750</v>
      </c>
      <c r="K2196" s="10">
        <f>I2196*J2196</f>
        <v>3375</v>
      </c>
      <c r="L2196" s="10">
        <f>K2196*M2196</f>
        <v>1350</v>
      </c>
      <c r="M2196" s="11">
        <v>0.4</v>
      </c>
      <c r="O2196" s="15"/>
      <c r="P2196" s="13"/>
      <c r="Q2196" s="1"/>
      <c r="R2196" s="12"/>
    </row>
    <row r="2197" spans="2:18" x14ac:dyDescent="0.3">
      <c r="B2197" s="6" t="s">
        <v>28</v>
      </c>
      <c r="C2197" s="6">
        <v>1128299</v>
      </c>
      <c r="D2197" s="7">
        <v>44360</v>
      </c>
      <c r="E2197" s="6" t="s">
        <v>29</v>
      </c>
      <c r="F2197" s="6" t="s">
        <v>84</v>
      </c>
      <c r="G2197" s="6" t="s">
        <v>85</v>
      </c>
      <c r="H2197" s="6" t="s">
        <v>19</v>
      </c>
      <c r="I2197" s="8">
        <v>0.55000000000000004</v>
      </c>
      <c r="J2197" s="9">
        <v>5250</v>
      </c>
      <c r="K2197" s="10">
        <f>I2197*J2197</f>
        <v>2887.5000000000005</v>
      </c>
      <c r="L2197" s="10">
        <f>K2197*M2197</f>
        <v>1155.0000000000002</v>
      </c>
      <c r="M2197" s="11">
        <v>0.4</v>
      </c>
      <c r="O2197" s="15"/>
      <c r="P2197" s="13"/>
      <c r="Q2197" s="1"/>
      <c r="R2197" s="12"/>
    </row>
    <row r="2198" spans="2:18" x14ac:dyDescent="0.3">
      <c r="B2198" s="6" t="s">
        <v>28</v>
      </c>
      <c r="C2198" s="6">
        <v>1128299</v>
      </c>
      <c r="D2198" s="7">
        <v>44360</v>
      </c>
      <c r="E2198" s="6" t="s">
        <v>29</v>
      </c>
      <c r="F2198" s="6" t="s">
        <v>84</v>
      </c>
      <c r="G2198" s="6" t="s">
        <v>85</v>
      </c>
      <c r="H2198" s="6" t="s">
        <v>20</v>
      </c>
      <c r="I2198" s="8">
        <v>0.55000000000000004</v>
      </c>
      <c r="J2198" s="9">
        <v>5250</v>
      </c>
      <c r="K2198" s="10">
        <f t="shared" ref="K2198:K2201" si="723">I2198*J2198</f>
        <v>2887.5000000000005</v>
      </c>
      <c r="L2198" s="10">
        <f t="shared" ref="L2198:L2201" si="724">K2198*M2198</f>
        <v>1010.6250000000001</v>
      </c>
      <c r="M2198" s="11">
        <v>0.35</v>
      </c>
      <c r="O2198" s="15"/>
      <c r="P2198" s="13"/>
      <c r="Q2198" s="1"/>
      <c r="R2198" s="12"/>
    </row>
    <row r="2199" spans="2:18" x14ac:dyDescent="0.3">
      <c r="B2199" s="6" t="s">
        <v>28</v>
      </c>
      <c r="C2199" s="6">
        <v>1128299</v>
      </c>
      <c r="D2199" s="7">
        <v>44360</v>
      </c>
      <c r="E2199" s="6" t="s">
        <v>29</v>
      </c>
      <c r="F2199" s="6" t="s">
        <v>84</v>
      </c>
      <c r="G2199" s="6" t="s">
        <v>85</v>
      </c>
      <c r="H2199" s="6" t="s">
        <v>21</v>
      </c>
      <c r="I2199" s="8">
        <v>0.5</v>
      </c>
      <c r="J2199" s="9">
        <v>4000</v>
      </c>
      <c r="K2199" s="10">
        <f t="shared" si="723"/>
        <v>2000</v>
      </c>
      <c r="L2199" s="10">
        <f t="shared" si="724"/>
        <v>800</v>
      </c>
      <c r="M2199" s="11">
        <v>0.4</v>
      </c>
      <c r="O2199" s="15"/>
      <c r="P2199" s="13"/>
      <c r="Q2199" s="1"/>
      <c r="R2199" s="12"/>
    </row>
    <row r="2200" spans="2:18" x14ac:dyDescent="0.3">
      <c r="B2200" s="6" t="s">
        <v>28</v>
      </c>
      <c r="C2200" s="6">
        <v>1128299</v>
      </c>
      <c r="D2200" s="7">
        <v>44360</v>
      </c>
      <c r="E2200" s="6" t="s">
        <v>29</v>
      </c>
      <c r="F2200" s="6" t="s">
        <v>84</v>
      </c>
      <c r="G2200" s="6" t="s">
        <v>85</v>
      </c>
      <c r="H2200" s="6" t="s">
        <v>22</v>
      </c>
      <c r="I2200" s="8">
        <v>0.55000000000000004</v>
      </c>
      <c r="J2200" s="9">
        <v>2750</v>
      </c>
      <c r="K2200" s="10">
        <f t="shared" si="723"/>
        <v>1512.5000000000002</v>
      </c>
      <c r="L2200" s="10">
        <f t="shared" si="724"/>
        <v>529.375</v>
      </c>
      <c r="M2200" s="11">
        <v>0.35</v>
      </c>
      <c r="O2200" s="15"/>
      <c r="P2200" s="13"/>
      <c r="Q2200" s="1"/>
      <c r="R2200" s="12"/>
    </row>
    <row r="2201" spans="2:18" x14ac:dyDescent="0.3">
      <c r="B2201" s="6" t="s">
        <v>28</v>
      </c>
      <c r="C2201" s="6">
        <v>1128299</v>
      </c>
      <c r="D2201" s="7">
        <v>44360</v>
      </c>
      <c r="E2201" s="6" t="s">
        <v>29</v>
      </c>
      <c r="F2201" s="6" t="s">
        <v>84</v>
      </c>
      <c r="G2201" s="6" t="s">
        <v>85</v>
      </c>
      <c r="H2201" s="6" t="s">
        <v>23</v>
      </c>
      <c r="I2201" s="8">
        <v>0.70000000000000007</v>
      </c>
      <c r="J2201" s="9">
        <v>5750</v>
      </c>
      <c r="K2201" s="10">
        <f t="shared" si="723"/>
        <v>4025.0000000000005</v>
      </c>
      <c r="L2201" s="10">
        <f t="shared" si="724"/>
        <v>1006.2500000000001</v>
      </c>
      <c r="M2201" s="11">
        <v>0.25</v>
      </c>
      <c r="O2201" s="15"/>
      <c r="P2201" s="13"/>
      <c r="Q2201" s="1"/>
      <c r="R2201" s="12"/>
    </row>
    <row r="2202" spans="2:18" x14ac:dyDescent="0.3">
      <c r="B2202" s="6" t="s">
        <v>28</v>
      </c>
      <c r="C2202" s="6">
        <v>1128299</v>
      </c>
      <c r="D2202" s="7">
        <v>44389</v>
      </c>
      <c r="E2202" s="6" t="s">
        <v>29</v>
      </c>
      <c r="F2202" s="6" t="s">
        <v>84</v>
      </c>
      <c r="G2202" s="6" t="s">
        <v>85</v>
      </c>
      <c r="H2202" s="6" t="s">
        <v>18</v>
      </c>
      <c r="I2202" s="8">
        <v>0.5</v>
      </c>
      <c r="J2202" s="9">
        <v>7250</v>
      </c>
      <c r="K2202" s="10">
        <f>I2202*J2202</f>
        <v>3625</v>
      </c>
      <c r="L2202" s="10">
        <f>K2202*M2202</f>
        <v>1450</v>
      </c>
      <c r="M2202" s="11">
        <v>0.4</v>
      </c>
      <c r="O2202" s="15"/>
      <c r="P2202" s="13"/>
      <c r="Q2202" s="1"/>
      <c r="R2202" s="12"/>
    </row>
    <row r="2203" spans="2:18" x14ac:dyDescent="0.3">
      <c r="B2203" s="6" t="s">
        <v>28</v>
      </c>
      <c r="C2203" s="6">
        <v>1128299</v>
      </c>
      <c r="D2203" s="7">
        <v>44389</v>
      </c>
      <c r="E2203" s="6" t="s">
        <v>29</v>
      </c>
      <c r="F2203" s="6" t="s">
        <v>84</v>
      </c>
      <c r="G2203" s="6" t="s">
        <v>85</v>
      </c>
      <c r="H2203" s="6" t="s">
        <v>19</v>
      </c>
      <c r="I2203" s="8">
        <v>0.55000000000000004</v>
      </c>
      <c r="J2203" s="9">
        <v>5750</v>
      </c>
      <c r="K2203" s="10">
        <f>I2203*J2203</f>
        <v>3162.5000000000005</v>
      </c>
      <c r="L2203" s="10">
        <f>K2203*M2203</f>
        <v>1265.0000000000002</v>
      </c>
      <c r="M2203" s="11">
        <v>0.4</v>
      </c>
      <c r="O2203" s="15"/>
      <c r="P2203" s="13"/>
      <c r="Q2203" s="1"/>
      <c r="R2203" s="12"/>
    </row>
    <row r="2204" spans="2:18" x14ac:dyDescent="0.3">
      <c r="B2204" s="6" t="s">
        <v>28</v>
      </c>
      <c r="C2204" s="6">
        <v>1128299</v>
      </c>
      <c r="D2204" s="7">
        <v>44389</v>
      </c>
      <c r="E2204" s="6" t="s">
        <v>29</v>
      </c>
      <c r="F2204" s="6" t="s">
        <v>84</v>
      </c>
      <c r="G2204" s="6" t="s">
        <v>85</v>
      </c>
      <c r="H2204" s="6" t="s">
        <v>20</v>
      </c>
      <c r="I2204" s="8">
        <v>0.55000000000000004</v>
      </c>
      <c r="J2204" s="9">
        <v>5250</v>
      </c>
      <c r="K2204" s="10">
        <f t="shared" ref="K2204:K2207" si="725">I2204*J2204</f>
        <v>2887.5000000000005</v>
      </c>
      <c r="L2204" s="10">
        <f t="shared" ref="L2204:L2207" si="726">K2204*M2204</f>
        <v>1010.6250000000001</v>
      </c>
      <c r="M2204" s="11">
        <v>0.35</v>
      </c>
      <c r="O2204" s="15"/>
      <c r="P2204" s="13"/>
      <c r="Q2204" s="1"/>
      <c r="R2204" s="12"/>
    </row>
    <row r="2205" spans="2:18" x14ac:dyDescent="0.3">
      <c r="B2205" s="6" t="s">
        <v>28</v>
      </c>
      <c r="C2205" s="6">
        <v>1128299</v>
      </c>
      <c r="D2205" s="7">
        <v>44389</v>
      </c>
      <c r="E2205" s="6" t="s">
        <v>29</v>
      </c>
      <c r="F2205" s="6" t="s">
        <v>84</v>
      </c>
      <c r="G2205" s="6" t="s">
        <v>85</v>
      </c>
      <c r="H2205" s="6" t="s">
        <v>21</v>
      </c>
      <c r="I2205" s="8">
        <v>0.5</v>
      </c>
      <c r="J2205" s="9">
        <v>4250</v>
      </c>
      <c r="K2205" s="10">
        <f t="shared" si="725"/>
        <v>2125</v>
      </c>
      <c r="L2205" s="10">
        <f t="shared" si="726"/>
        <v>850</v>
      </c>
      <c r="M2205" s="11">
        <v>0.4</v>
      </c>
      <c r="O2205" s="15"/>
      <c r="P2205" s="13"/>
      <c r="Q2205" s="1"/>
      <c r="R2205" s="12"/>
    </row>
    <row r="2206" spans="2:18" x14ac:dyDescent="0.3">
      <c r="B2206" s="6" t="s">
        <v>28</v>
      </c>
      <c r="C2206" s="6">
        <v>1128299</v>
      </c>
      <c r="D2206" s="7">
        <v>44389</v>
      </c>
      <c r="E2206" s="6" t="s">
        <v>29</v>
      </c>
      <c r="F2206" s="6" t="s">
        <v>84</v>
      </c>
      <c r="G2206" s="6" t="s">
        <v>85</v>
      </c>
      <c r="H2206" s="6" t="s">
        <v>22</v>
      </c>
      <c r="I2206" s="8">
        <v>0.55000000000000004</v>
      </c>
      <c r="J2206" s="9">
        <v>4750</v>
      </c>
      <c r="K2206" s="10">
        <f t="shared" si="725"/>
        <v>2612.5</v>
      </c>
      <c r="L2206" s="10">
        <f t="shared" si="726"/>
        <v>914.37499999999989</v>
      </c>
      <c r="M2206" s="11">
        <v>0.35</v>
      </c>
      <c r="O2206" s="15"/>
      <c r="P2206" s="13"/>
      <c r="Q2206" s="1"/>
      <c r="R2206" s="12"/>
    </row>
    <row r="2207" spans="2:18" x14ac:dyDescent="0.3">
      <c r="B2207" s="6" t="s">
        <v>28</v>
      </c>
      <c r="C2207" s="6">
        <v>1128299</v>
      </c>
      <c r="D2207" s="7">
        <v>44389</v>
      </c>
      <c r="E2207" s="6" t="s">
        <v>29</v>
      </c>
      <c r="F2207" s="6" t="s">
        <v>84</v>
      </c>
      <c r="G2207" s="6" t="s">
        <v>85</v>
      </c>
      <c r="H2207" s="6" t="s">
        <v>23</v>
      </c>
      <c r="I2207" s="8">
        <v>0.70000000000000007</v>
      </c>
      <c r="J2207" s="9">
        <v>4750</v>
      </c>
      <c r="K2207" s="10">
        <f t="shared" si="725"/>
        <v>3325.0000000000005</v>
      </c>
      <c r="L2207" s="10">
        <f t="shared" si="726"/>
        <v>831.25000000000011</v>
      </c>
      <c r="M2207" s="11">
        <v>0.25</v>
      </c>
      <c r="O2207" s="15"/>
      <c r="P2207" s="13"/>
      <c r="Q2207" s="1"/>
      <c r="R2207" s="12"/>
    </row>
    <row r="2208" spans="2:18" x14ac:dyDescent="0.3">
      <c r="B2208" s="6" t="s">
        <v>28</v>
      </c>
      <c r="C2208" s="6">
        <v>1128299</v>
      </c>
      <c r="D2208" s="7">
        <v>44421</v>
      </c>
      <c r="E2208" s="6" t="s">
        <v>29</v>
      </c>
      <c r="F2208" s="6" t="s">
        <v>84</v>
      </c>
      <c r="G2208" s="6" t="s">
        <v>85</v>
      </c>
      <c r="H2208" s="6" t="s">
        <v>18</v>
      </c>
      <c r="I2208" s="8">
        <v>0.55000000000000004</v>
      </c>
      <c r="J2208" s="9">
        <v>6750</v>
      </c>
      <c r="K2208" s="10">
        <f>I2208*J2208</f>
        <v>3712.5000000000005</v>
      </c>
      <c r="L2208" s="10">
        <f>K2208*M2208</f>
        <v>1485.0000000000002</v>
      </c>
      <c r="M2208" s="11">
        <v>0.4</v>
      </c>
      <c r="O2208" s="15"/>
      <c r="P2208" s="13"/>
      <c r="Q2208" s="1"/>
      <c r="R2208" s="12"/>
    </row>
    <row r="2209" spans="2:18" x14ac:dyDescent="0.3">
      <c r="B2209" s="6" t="s">
        <v>28</v>
      </c>
      <c r="C2209" s="6">
        <v>1128299</v>
      </c>
      <c r="D2209" s="7">
        <v>44421</v>
      </c>
      <c r="E2209" s="6" t="s">
        <v>29</v>
      </c>
      <c r="F2209" s="6" t="s">
        <v>84</v>
      </c>
      <c r="G2209" s="6" t="s">
        <v>85</v>
      </c>
      <c r="H2209" s="6" t="s">
        <v>19</v>
      </c>
      <c r="I2209" s="8">
        <v>0.60000000000000009</v>
      </c>
      <c r="J2209" s="9">
        <v>6250</v>
      </c>
      <c r="K2209" s="10">
        <f>I2209*J2209</f>
        <v>3750.0000000000005</v>
      </c>
      <c r="L2209" s="10">
        <f>K2209*M2209</f>
        <v>1500.0000000000002</v>
      </c>
      <c r="M2209" s="11">
        <v>0.4</v>
      </c>
      <c r="O2209" s="15"/>
      <c r="P2209" s="13"/>
      <c r="Q2209" s="1"/>
      <c r="R2209" s="12"/>
    </row>
    <row r="2210" spans="2:18" x14ac:dyDescent="0.3">
      <c r="B2210" s="6" t="s">
        <v>28</v>
      </c>
      <c r="C2210" s="6">
        <v>1128299</v>
      </c>
      <c r="D2210" s="7">
        <v>44421</v>
      </c>
      <c r="E2210" s="6" t="s">
        <v>29</v>
      </c>
      <c r="F2210" s="6" t="s">
        <v>84</v>
      </c>
      <c r="G2210" s="6" t="s">
        <v>85</v>
      </c>
      <c r="H2210" s="6" t="s">
        <v>20</v>
      </c>
      <c r="I2210" s="8">
        <v>0.55000000000000004</v>
      </c>
      <c r="J2210" s="9">
        <v>5000</v>
      </c>
      <c r="K2210" s="10">
        <f t="shared" ref="K2210:K2213" si="727">I2210*J2210</f>
        <v>2750</v>
      </c>
      <c r="L2210" s="10">
        <f t="shared" ref="L2210:L2213" si="728">K2210*M2210</f>
        <v>962.49999999999989</v>
      </c>
      <c r="M2210" s="11">
        <v>0.35</v>
      </c>
      <c r="O2210" s="15"/>
      <c r="P2210" s="13"/>
      <c r="Q2210" s="1"/>
      <c r="R2210" s="12"/>
    </row>
    <row r="2211" spans="2:18" x14ac:dyDescent="0.3">
      <c r="B2211" s="6" t="s">
        <v>28</v>
      </c>
      <c r="C2211" s="6">
        <v>1128299</v>
      </c>
      <c r="D2211" s="7">
        <v>44421</v>
      </c>
      <c r="E2211" s="6" t="s">
        <v>29</v>
      </c>
      <c r="F2211" s="6" t="s">
        <v>84</v>
      </c>
      <c r="G2211" s="6" t="s">
        <v>85</v>
      </c>
      <c r="H2211" s="6" t="s">
        <v>21</v>
      </c>
      <c r="I2211" s="8">
        <v>0.55000000000000004</v>
      </c>
      <c r="J2211" s="9">
        <v>4500</v>
      </c>
      <c r="K2211" s="10">
        <f t="shared" si="727"/>
        <v>2475</v>
      </c>
      <c r="L2211" s="10">
        <f t="shared" si="728"/>
        <v>990</v>
      </c>
      <c r="M2211" s="11">
        <v>0.4</v>
      </c>
      <c r="O2211" s="15"/>
      <c r="P2211" s="13"/>
      <c r="Q2211" s="1"/>
      <c r="R2211" s="12"/>
    </row>
    <row r="2212" spans="2:18" x14ac:dyDescent="0.3">
      <c r="B2212" s="6" t="s">
        <v>28</v>
      </c>
      <c r="C2212" s="6">
        <v>1128299</v>
      </c>
      <c r="D2212" s="7">
        <v>44421</v>
      </c>
      <c r="E2212" s="6" t="s">
        <v>29</v>
      </c>
      <c r="F2212" s="6" t="s">
        <v>84</v>
      </c>
      <c r="G2212" s="6" t="s">
        <v>85</v>
      </c>
      <c r="H2212" s="6" t="s">
        <v>22</v>
      </c>
      <c r="I2212" s="8">
        <v>0.65</v>
      </c>
      <c r="J2212" s="9">
        <v>4500</v>
      </c>
      <c r="K2212" s="10">
        <f t="shared" si="727"/>
        <v>2925</v>
      </c>
      <c r="L2212" s="10">
        <f t="shared" si="728"/>
        <v>1023.7499999999999</v>
      </c>
      <c r="M2212" s="11">
        <v>0.35</v>
      </c>
      <c r="O2212" s="15"/>
      <c r="P2212" s="13"/>
      <c r="Q2212" s="1"/>
      <c r="R2212" s="12"/>
    </row>
    <row r="2213" spans="2:18" x14ac:dyDescent="0.3">
      <c r="B2213" s="6" t="s">
        <v>28</v>
      </c>
      <c r="C2213" s="6">
        <v>1128299</v>
      </c>
      <c r="D2213" s="7">
        <v>44421</v>
      </c>
      <c r="E2213" s="6" t="s">
        <v>29</v>
      </c>
      <c r="F2213" s="6" t="s">
        <v>84</v>
      </c>
      <c r="G2213" s="6" t="s">
        <v>85</v>
      </c>
      <c r="H2213" s="6" t="s">
        <v>23</v>
      </c>
      <c r="I2213" s="8">
        <v>0.70000000000000007</v>
      </c>
      <c r="J2213" s="9">
        <v>4250</v>
      </c>
      <c r="K2213" s="10">
        <f t="shared" si="727"/>
        <v>2975.0000000000005</v>
      </c>
      <c r="L2213" s="10">
        <f t="shared" si="728"/>
        <v>743.75000000000011</v>
      </c>
      <c r="M2213" s="11">
        <v>0.25</v>
      </c>
      <c r="O2213" s="15"/>
      <c r="P2213" s="13"/>
      <c r="Q2213" s="1"/>
      <c r="R2213" s="12"/>
    </row>
    <row r="2214" spans="2:18" x14ac:dyDescent="0.3">
      <c r="B2214" s="6" t="s">
        <v>28</v>
      </c>
      <c r="C2214" s="6">
        <v>1128299</v>
      </c>
      <c r="D2214" s="7">
        <v>44453</v>
      </c>
      <c r="E2214" s="6" t="s">
        <v>29</v>
      </c>
      <c r="F2214" s="6" t="s">
        <v>84</v>
      </c>
      <c r="G2214" s="6" t="s">
        <v>85</v>
      </c>
      <c r="H2214" s="6" t="s">
        <v>18</v>
      </c>
      <c r="I2214" s="8">
        <v>0.45000000000000012</v>
      </c>
      <c r="J2214" s="9">
        <v>6000</v>
      </c>
      <c r="K2214" s="10">
        <f>I2214*J2214</f>
        <v>2700.0000000000009</v>
      </c>
      <c r="L2214" s="10">
        <f>K2214*M2214</f>
        <v>1080.0000000000005</v>
      </c>
      <c r="M2214" s="11">
        <v>0.4</v>
      </c>
      <c r="O2214" s="15"/>
      <c r="P2214" s="13"/>
      <c r="Q2214" s="1"/>
      <c r="R2214" s="12"/>
    </row>
    <row r="2215" spans="2:18" x14ac:dyDescent="0.3">
      <c r="B2215" s="6" t="s">
        <v>28</v>
      </c>
      <c r="C2215" s="6">
        <v>1128299</v>
      </c>
      <c r="D2215" s="7">
        <v>44453</v>
      </c>
      <c r="E2215" s="6" t="s">
        <v>29</v>
      </c>
      <c r="F2215" s="6" t="s">
        <v>84</v>
      </c>
      <c r="G2215" s="6" t="s">
        <v>85</v>
      </c>
      <c r="H2215" s="6" t="s">
        <v>19</v>
      </c>
      <c r="I2215" s="8">
        <v>0.50000000000000011</v>
      </c>
      <c r="J2215" s="9">
        <v>6000</v>
      </c>
      <c r="K2215" s="10">
        <f>I2215*J2215</f>
        <v>3000.0000000000005</v>
      </c>
      <c r="L2215" s="10">
        <f>K2215*M2215</f>
        <v>1200.0000000000002</v>
      </c>
      <c r="M2215" s="11">
        <v>0.4</v>
      </c>
      <c r="O2215" s="15"/>
      <c r="P2215" s="13"/>
      <c r="Q2215" s="1"/>
      <c r="R2215" s="12"/>
    </row>
    <row r="2216" spans="2:18" x14ac:dyDescent="0.3">
      <c r="B2216" s="6" t="s">
        <v>28</v>
      </c>
      <c r="C2216" s="6">
        <v>1128299</v>
      </c>
      <c r="D2216" s="7">
        <v>44453</v>
      </c>
      <c r="E2216" s="6" t="s">
        <v>29</v>
      </c>
      <c r="F2216" s="6" t="s">
        <v>84</v>
      </c>
      <c r="G2216" s="6" t="s">
        <v>85</v>
      </c>
      <c r="H2216" s="6" t="s">
        <v>20</v>
      </c>
      <c r="I2216" s="8">
        <v>0.45000000000000012</v>
      </c>
      <c r="J2216" s="9">
        <v>4500</v>
      </c>
      <c r="K2216" s="10">
        <f t="shared" ref="K2216:K2219" si="729">I2216*J2216</f>
        <v>2025.0000000000005</v>
      </c>
      <c r="L2216" s="10">
        <f t="shared" ref="L2216:L2219" si="730">K2216*M2216</f>
        <v>708.75000000000011</v>
      </c>
      <c r="M2216" s="11">
        <v>0.35</v>
      </c>
      <c r="O2216" s="15"/>
      <c r="P2216" s="13"/>
      <c r="Q2216" s="1"/>
      <c r="R2216" s="12"/>
    </row>
    <row r="2217" spans="2:18" x14ac:dyDescent="0.3">
      <c r="B2217" s="6" t="s">
        <v>28</v>
      </c>
      <c r="C2217" s="6">
        <v>1128299</v>
      </c>
      <c r="D2217" s="7">
        <v>44453</v>
      </c>
      <c r="E2217" s="6" t="s">
        <v>29</v>
      </c>
      <c r="F2217" s="6" t="s">
        <v>84</v>
      </c>
      <c r="G2217" s="6" t="s">
        <v>85</v>
      </c>
      <c r="H2217" s="6" t="s">
        <v>21</v>
      </c>
      <c r="I2217" s="8">
        <v>0.45000000000000012</v>
      </c>
      <c r="J2217" s="9">
        <v>4000</v>
      </c>
      <c r="K2217" s="10">
        <f t="shared" si="729"/>
        <v>1800.0000000000005</v>
      </c>
      <c r="L2217" s="10">
        <f t="shared" si="730"/>
        <v>720.00000000000023</v>
      </c>
      <c r="M2217" s="11">
        <v>0.4</v>
      </c>
      <c r="O2217" s="15"/>
      <c r="P2217" s="13"/>
      <c r="Q2217" s="1"/>
      <c r="R2217" s="12"/>
    </row>
    <row r="2218" spans="2:18" x14ac:dyDescent="0.3">
      <c r="B2218" s="6" t="s">
        <v>28</v>
      </c>
      <c r="C2218" s="6">
        <v>1128299</v>
      </c>
      <c r="D2218" s="7">
        <v>44453</v>
      </c>
      <c r="E2218" s="6" t="s">
        <v>29</v>
      </c>
      <c r="F2218" s="6" t="s">
        <v>84</v>
      </c>
      <c r="G2218" s="6" t="s">
        <v>85</v>
      </c>
      <c r="H2218" s="6" t="s">
        <v>22</v>
      </c>
      <c r="I2218" s="8">
        <v>0.55000000000000004</v>
      </c>
      <c r="J2218" s="9">
        <v>4000</v>
      </c>
      <c r="K2218" s="10">
        <f t="shared" si="729"/>
        <v>2200</v>
      </c>
      <c r="L2218" s="10">
        <f t="shared" si="730"/>
        <v>770</v>
      </c>
      <c r="M2218" s="11">
        <v>0.35</v>
      </c>
      <c r="O2218" s="15"/>
      <c r="P2218" s="13"/>
      <c r="Q2218" s="1"/>
      <c r="R2218" s="12"/>
    </row>
    <row r="2219" spans="2:18" x14ac:dyDescent="0.3">
      <c r="B2219" s="6" t="s">
        <v>28</v>
      </c>
      <c r="C2219" s="6">
        <v>1128299</v>
      </c>
      <c r="D2219" s="7">
        <v>44453</v>
      </c>
      <c r="E2219" s="6" t="s">
        <v>29</v>
      </c>
      <c r="F2219" s="6" t="s">
        <v>84</v>
      </c>
      <c r="G2219" s="6" t="s">
        <v>85</v>
      </c>
      <c r="H2219" s="6" t="s">
        <v>23</v>
      </c>
      <c r="I2219" s="8">
        <v>0.60000000000000009</v>
      </c>
      <c r="J2219" s="9">
        <v>4500</v>
      </c>
      <c r="K2219" s="10">
        <f t="shared" si="729"/>
        <v>2700.0000000000005</v>
      </c>
      <c r="L2219" s="10">
        <f t="shared" si="730"/>
        <v>675.00000000000011</v>
      </c>
      <c r="M2219" s="11">
        <v>0.25</v>
      </c>
      <c r="O2219" s="15"/>
      <c r="P2219" s="13"/>
      <c r="Q2219" s="1"/>
      <c r="R2219" s="12"/>
    </row>
    <row r="2220" spans="2:18" x14ac:dyDescent="0.3">
      <c r="B2220" s="6" t="s">
        <v>28</v>
      </c>
      <c r="C2220" s="6">
        <v>1128299</v>
      </c>
      <c r="D2220" s="7">
        <v>44482</v>
      </c>
      <c r="E2220" s="6" t="s">
        <v>29</v>
      </c>
      <c r="F2220" s="6" t="s">
        <v>84</v>
      </c>
      <c r="G2220" s="6" t="s">
        <v>85</v>
      </c>
      <c r="H2220" s="6" t="s">
        <v>18</v>
      </c>
      <c r="I2220" s="8">
        <v>0.45000000000000012</v>
      </c>
      <c r="J2220" s="9">
        <v>5250</v>
      </c>
      <c r="K2220" s="10">
        <f>I2220*J2220</f>
        <v>2362.5000000000005</v>
      </c>
      <c r="L2220" s="10">
        <f>K2220*M2220</f>
        <v>945.00000000000023</v>
      </c>
      <c r="M2220" s="11">
        <v>0.4</v>
      </c>
      <c r="O2220" s="15"/>
      <c r="P2220" s="13"/>
      <c r="Q2220" s="1"/>
      <c r="R2220" s="12"/>
    </row>
    <row r="2221" spans="2:18" x14ac:dyDescent="0.3">
      <c r="B2221" s="6" t="s">
        <v>28</v>
      </c>
      <c r="C2221" s="6">
        <v>1128299</v>
      </c>
      <c r="D2221" s="7">
        <v>44482</v>
      </c>
      <c r="E2221" s="6" t="s">
        <v>29</v>
      </c>
      <c r="F2221" s="6" t="s">
        <v>84</v>
      </c>
      <c r="G2221" s="6" t="s">
        <v>85</v>
      </c>
      <c r="H2221" s="6" t="s">
        <v>19</v>
      </c>
      <c r="I2221" s="8">
        <v>0.50000000000000011</v>
      </c>
      <c r="J2221" s="9">
        <v>5250</v>
      </c>
      <c r="K2221" s="10">
        <f>I2221*J2221</f>
        <v>2625.0000000000005</v>
      </c>
      <c r="L2221" s="10">
        <f>K2221*M2221</f>
        <v>1050.0000000000002</v>
      </c>
      <c r="M2221" s="11">
        <v>0.4</v>
      </c>
      <c r="O2221" s="15"/>
      <c r="P2221" s="13"/>
      <c r="Q2221" s="1"/>
      <c r="R2221" s="12"/>
    </row>
    <row r="2222" spans="2:18" x14ac:dyDescent="0.3">
      <c r="B2222" s="6" t="s">
        <v>28</v>
      </c>
      <c r="C2222" s="6">
        <v>1128299</v>
      </c>
      <c r="D2222" s="7">
        <v>44482</v>
      </c>
      <c r="E2222" s="6" t="s">
        <v>29</v>
      </c>
      <c r="F2222" s="6" t="s">
        <v>84</v>
      </c>
      <c r="G2222" s="6" t="s">
        <v>85</v>
      </c>
      <c r="H2222" s="6" t="s">
        <v>20</v>
      </c>
      <c r="I2222" s="8">
        <v>0.45000000000000012</v>
      </c>
      <c r="J2222" s="9">
        <v>3500</v>
      </c>
      <c r="K2222" s="10">
        <f t="shared" ref="K2222:K2225" si="731">I2222*J2222</f>
        <v>1575.0000000000005</v>
      </c>
      <c r="L2222" s="10">
        <f t="shared" ref="L2222:L2225" si="732">K2222*M2222</f>
        <v>551.25000000000011</v>
      </c>
      <c r="M2222" s="11">
        <v>0.35</v>
      </c>
      <c r="O2222" s="15"/>
      <c r="P2222" s="13"/>
      <c r="Q2222" s="1"/>
      <c r="R2222" s="12"/>
    </row>
    <row r="2223" spans="2:18" x14ac:dyDescent="0.3">
      <c r="B2223" s="6" t="s">
        <v>28</v>
      </c>
      <c r="C2223" s="6">
        <v>1128299</v>
      </c>
      <c r="D2223" s="7">
        <v>44482</v>
      </c>
      <c r="E2223" s="6" t="s">
        <v>29</v>
      </c>
      <c r="F2223" s="6" t="s">
        <v>84</v>
      </c>
      <c r="G2223" s="6" t="s">
        <v>85</v>
      </c>
      <c r="H2223" s="6" t="s">
        <v>21</v>
      </c>
      <c r="I2223" s="8">
        <v>0.45000000000000012</v>
      </c>
      <c r="J2223" s="9">
        <v>3250</v>
      </c>
      <c r="K2223" s="10">
        <f t="shared" si="731"/>
        <v>1462.5000000000005</v>
      </c>
      <c r="L2223" s="10">
        <f t="shared" si="732"/>
        <v>585.00000000000023</v>
      </c>
      <c r="M2223" s="11">
        <v>0.4</v>
      </c>
      <c r="O2223" s="15"/>
      <c r="P2223" s="13"/>
      <c r="Q2223" s="1"/>
      <c r="R2223" s="12"/>
    </row>
    <row r="2224" spans="2:18" x14ac:dyDescent="0.3">
      <c r="B2224" s="6" t="s">
        <v>28</v>
      </c>
      <c r="C2224" s="6">
        <v>1128299</v>
      </c>
      <c r="D2224" s="7">
        <v>44482</v>
      </c>
      <c r="E2224" s="6" t="s">
        <v>29</v>
      </c>
      <c r="F2224" s="6" t="s">
        <v>84</v>
      </c>
      <c r="G2224" s="6" t="s">
        <v>85</v>
      </c>
      <c r="H2224" s="6" t="s">
        <v>22</v>
      </c>
      <c r="I2224" s="8">
        <v>0.55000000000000004</v>
      </c>
      <c r="J2224" s="9">
        <v>3000</v>
      </c>
      <c r="K2224" s="10">
        <f t="shared" si="731"/>
        <v>1650.0000000000002</v>
      </c>
      <c r="L2224" s="10">
        <f t="shared" si="732"/>
        <v>577.5</v>
      </c>
      <c r="M2224" s="11">
        <v>0.35</v>
      </c>
      <c r="O2224" s="15"/>
      <c r="P2224" s="13"/>
      <c r="Q2224" s="1"/>
      <c r="R2224" s="12"/>
    </row>
    <row r="2225" spans="1:18" x14ac:dyDescent="0.3">
      <c r="B2225" s="6" t="s">
        <v>28</v>
      </c>
      <c r="C2225" s="6">
        <v>1128299</v>
      </c>
      <c r="D2225" s="7">
        <v>44482</v>
      </c>
      <c r="E2225" s="6" t="s">
        <v>29</v>
      </c>
      <c r="F2225" s="6" t="s">
        <v>84</v>
      </c>
      <c r="G2225" s="6" t="s">
        <v>85</v>
      </c>
      <c r="H2225" s="6" t="s">
        <v>23</v>
      </c>
      <c r="I2225" s="8">
        <v>0.70000000000000007</v>
      </c>
      <c r="J2225" s="9">
        <v>3500</v>
      </c>
      <c r="K2225" s="10">
        <f t="shared" si="731"/>
        <v>2450.0000000000005</v>
      </c>
      <c r="L2225" s="10">
        <f t="shared" si="732"/>
        <v>612.50000000000011</v>
      </c>
      <c r="M2225" s="11">
        <v>0.25</v>
      </c>
      <c r="O2225" s="15"/>
      <c r="P2225" s="13"/>
      <c r="Q2225" s="1"/>
      <c r="R2225" s="12"/>
    </row>
    <row r="2226" spans="1:18" x14ac:dyDescent="0.3">
      <c r="B2226" s="6" t="s">
        <v>28</v>
      </c>
      <c r="C2226" s="6">
        <v>1128299</v>
      </c>
      <c r="D2226" s="7">
        <v>44513</v>
      </c>
      <c r="E2226" s="6" t="s">
        <v>29</v>
      </c>
      <c r="F2226" s="6" t="s">
        <v>84</v>
      </c>
      <c r="G2226" s="6" t="s">
        <v>85</v>
      </c>
      <c r="H2226" s="6" t="s">
        <v>18</v>
      </c>
      <c r="I2226" s="8">
        <v>0.55000000000000004</v>
      </c>
      <c r="J2226" s="9">
        <v>5250</v>
      </c>
      <c r="K2226" s="10">
        <f>I2226*J2226</f>
        <v>2887.5000000000005</v>
      </c>
      <c r="L2226" s="10">
        <f>K2226*M2226</f>
        <v>1155.0000000000002</v>
      </c>
      <c r="M2226" s="11">
        <v>0.4</v>
      </c>
      <c r="O2226" s="15"/>
      <c r="P2226" s="13"/>
      <c r="Q2226" s="1"/>
      <c r="R2226" s="12"/>
    </row>
    <row r="2227" spans="1:18" x14ac:dyDescent="0.3">
      <c r="B2227" s="6" t="s">
        <v>28</v>
      </c>
      <c r="C2227" s="6">
        <v>1128299</v>
      </c>
      <c r="D2227" s="7">
        <v>44513</v>
      </c>
      <c r="E2227" s="6" t="s">
        <v>29</v>
      </c>
      <c r="F2227" s="6" t="s">
        <v>84</v>
      </c>
      <c r="G2227" s="6" t="s">
        <v>85</v>
      </c>
      <c r="H2227" s="6" t="s">
        <v>19</v>
      </c>
      <c r="I2227" s="8">
        <v>0.60000000000000009</v>
      </c>
      <c r="J2227" s="9">
        <v>5750</v>
      </c>
      <c r="K2227" s="10">
        <f>I2227*J2227</f>
        <v>3450.0000000000005</v>
      </c>
      <c r="L2227" s="10">
        <f>K2227*M2227</f>
        <v>1380.0000000000002</v>
      </c>
      <c r="M2227" s="11">
        <v>0.4</v>
      </c>
      <c r="O2227" s="15"/>
      <c r="P2227" s="13"/>
      <c r="Q2227" s="1"/>
      <c r="R2227" s="12"/>
    </row>
    <row r="2228" spans="1:18" x14ac:dyDescent="0.3">
      <c r="B2228" s="6" t="s">
        <v>28</v>
      </c>
      <c r="C2228" s="6">
        <v>1128299</v>
      </c>
      <c r="D2228" s="7">
        <v>44513</v>
      </c>
      <c r="E2228" s="6" t="s">
        <v>29</v>
      </c>
      <c r="F2228" s="6" t="s">
        <v>84</v>
      </c>
      <c r="G2228" s="6" t="s">
        <v>85</v>
      </c>
      <c r="H2228" s="6" t="s">
        <v>20</v>
      </c>
      <c r="I2228" s="8">
        <v>0.55000000000000004</v>
      </c>
      <c r="J2228" s="9">
        <v>4250</v>
      </c>
      <c r="K2228" s="10">
        <f t="shared" ref="K2228:K2231" si="733">I2228*J2228</f>
        <v>2337.5</v>
      </c>
      <c r="L2228" s="10">
        <f t="shared" ref="L2228:L2231" si="734">K2228*M2228</f>
        <v>818.125</v>
      </c>
      <c r="M2228" s="11">
        <v>0.35</v>
      </c>
      <c r="O2228" s="15"/>
      <c r="P2228" s="13"/>
      <c r="Q2228" s="1"/>
      <c r="R2228" s="12"/>
    </row>
    <row r="2229" spans="1:18" x14ac:dyDescent="0.3">
      <c r="B2229" s="6" t="s">
        <v>28</v>
      </c>
      <c r="C2229" s="6">
        <v>1128299</v>
      </c>
      <c r="D2229" s="7">
        <v>44513</v>
      </c>
      <c r="E2229" s="6" t="s">
        <v>29</v>
      </c>
      <c r="F2229" s="6" t="s">
        <v>84</v>
      </c>
      <c r="G2229" s="6" t="s">
        <v>85</v>
      </c>
      <c r="H2229" s="6" t="s">
        <v>21</v>
      </c>
      <c r="I2229" s="8">
        <v>0.55000000000000004</v>
      </c>
      <c r="J2229" s="9">
        <v>4000</v>
      </c>
      <c r="K2229" s="10">
        <f t="shared" si="733"/>
        <v>2200</v>
      </c>
      <c r="L2229" s="10">
        <f t="shared" si="734"/>
        <v>880</v>
      </c>
      <c r="M2229" s="11">
        <v>0.4</v>
      </c>
      <c r="O2229" s="15"/>
      <c r="P2229" s="13"/>
      <c r="Q2229" s="1"/>
      <c r="R2229" s="12"/>
    </row>
    <row r="2230" spans="1:18" x14ac:dyDescent="0.3">
      <c r="B2230" s="6" t="s">
        <v>28</v>
      </c>
      <c r="C2230" s="6">
        <v>1128299</v>
      </c>
      <c r="D2230" s="7">
        <v>44513</v>
      </c>
      <c r="E2230" s="6" t="s">
        <v>29</v>
      </c>
      <c r="F2230" s="6" t="s">
        <v>84</v>
      </c>
      <c r="G2230" s="6" t="s">
        <v>85</v>
      </c>
      <c r="H2230" s="6" t="s">
        <v>22</v>
      </c>
      <c r="I2230" s="8">
        <v>0.65</v>
      </c>
      <c r="J2230" s="9">
        <v>3500</v>
      </c>
      <c r="K2230" s="10">
        <f t="shared" si="733"/>
        <v>2275</v>
      </c>
      <c r="L2230" s="10">
        <f t="shared" si="734"/>
        <v>796.25</v>
      </c>
      <c r="M2230" s="11">
        <v>0.35</v>
      </c>
      <c r="O2230" s="15"/>
      <c r="P2230" s="13"/>
      <c r="Q2230" s="1"/>
      <c r="R2230" s="12"/>
    </row>
    <row r="2231" spans="1:18" x14ac:dyDescent="0.3">
      <c r="B2231" s="6" t="s">
        <v>28</v>
      </c>
      <c r="C2231" s="6">
        <v>1128299</v>
      </c>
      <c r="D2231" s="7">
        <v>44513</v>
      </c>
      <c r="E2231" s="6" t="s">
        <v>29</v>
      </c>
      <c r="F2231" s="6" t="s">
        <v>84</v>
      </c>
      <c r="G2231" s="6" t="s">
        <v>85</v>
      </c>
      <c r="H2231" s="6" t="s">
        <v>23</v>
      </c>
      <c r="I2231" s="8">
        <v>0.70000000000000007</v>
      </c>
      <c r="J2231" s="9">
        <v>4750</v>
      </c>
      <c r="K2231" s="10">
        <f t="shared" si="733"/>
        <v>3325.0000000000005</v>
      </c>
      <c r="L2231" s="10">
        <f t="shared" si="734"/>
        <v>831.25000000000011</v>
      </c>
      <c r="M2231" s="11">
        <v>0.25</v>
      </c>
      <c r="O2231" s="15"/>
      <c r="P2231" s="13"/>
      <c r="Q2231" s="1"/>
      <c r="R2231" s="12"/>
    </row>
    <row r="2232" spans="1:18" x14ac:dyDescent="0.3">
      <c r="B2232" s="6" t="s">
        <v>28</v>
      </c>
      <c r="C2232" s="6">
        <v>1128299</v>
      </c>
      <c r="D2232" s="7">
        <v>44542</v>
      </c>
      <c r="E2232" s="6" t="s">
        <v>29</v>
      </c>
      <c r="F2232" s="6" t="s">
        <v>84</v>
      </c>
      <c r="G2232" s="6" t="s">
        <v>85</v>
      </c>
      <c r="H2232" s="6" t="s">
        <v>18</v>
      </c>
      <c r="I2232" s="8">
        <v>0.55000000000000004</v>
      </c>
      <c r="J2232" s="9">
        <v>6750</v>
      </c>
      <c r="K2232" s="10">
        <f>I2232*J2232</f>
        <v>3712.5000000000005</v>
      </c>
      <c r="L2232" s="10">
        <f>K2232*M2232</f>
        <v>1485.0000000000002</v>
      </c>
      <c r="M2232" s="11">
        <v>0.4</v>
      </c>
      <c r="O2232" s="15"/>
      <c r="P2232" s="13"/>
      <c r="Q2232" s="1"/>
      <c r="R2232" s="12"/>
    </row>
    <row r="2233" spans="1:18" x14ac:dyDescent="0.3">
      <c r="B2233" s="6" t="s">
        <v>28</v>
      </c>
      <c r="C2233" s="6">
        <v>1128299</v>
      </c>
      <c r="D2233" s="7">
        <v>44542</v>
      </c>
      <c r="E2233" s="6" t="s">
        <v>29</v>
      </c>
      <c r="F2233" s="6" t="s">
        <v>84</v>
      </c>
      <c r="G2233" s="6" t="s">
        <v>85</v>
      </c>
      <c r="H2233" s="6" t="s">
        <v>19</v>
      </c>
      <c r="I2233" s="8">
        <v>0.60000000000000009</v>
      </c>
      <c r="J2233" s="9">
        <v>6750</v>
      </c>
      <c r="K2233" s="10">
        <f>I2233*J2233</f>
        <v>4050.0000000000005</v>
      </c>
      <c r="L2233" s="10">
        <f>K2233*M2233</f>
        <v>1620.0000000000002</v>
      </c>
      <c r="M2233" s="11">
        <v>0.4</v>
      </c>
      <c r="O2233" s="15"/>
      <c r="P2233" s="13"/>
      <c r="Q2233" s="1"/>
      <c r="R2233" s="12"/>
    </row>
    <row r="2234" spans="1:18" x14ac:dyDescent="0.3">
      <c r="B2234" s="6" t="s">
        <v>28</v>
      </c>
      <c r="C2234" s="6">
        <v>1128299</v>
      </c>
      <c r="D2234" s="7">
        <v>44542</v>
      </c>
      <c r="E2234" s="6" t="s">
        <v>29</v>
      </c>
      <c r="F2234" s="6" t="s">
        <v>84</v>
      </c>
      <c r="G2234" s="6" t="s">
        <v>85</v>
      </c>
      <c r="H2234" s="6" t="s">
        <v>20</v>
      </c>
      <c r="I2234" s="8">
        <v>0.55000000000000004</v>
      </c>
      <c r="J2234" s="9">
        <v>4750</v>
      </c>
      <c r="K2234" s="10">
        <f t="shared" ref="K2234:K2237" si="735">I2234*J2234</f>
        <v>2612.5</v>
      </c>
      <c r="L2234" s="10">
        <f t="shared" ref="L2234:L2237" si="736">K2234*M2234</f>
        <v>914.37499999999989</v>
      </c>
      <c r="M2234" s="11">
        <v>0.35</v>
      </c>
      <c r="O2234" s="15"/>
      <c r="P2234" s="13"/>
      <c r="Q2234" s="1"/>
      <c r="R2234" s="12"/>
    </row>
    <row r="2235" spans="1:18" x14ac:dyDescent="0.3">
      <c r="B2235" s="6" t="s">
        <v>28</v>
      </c>
      <c r="C2235" s="6">
        <v>1128299</v>
      </c>
      <c r="D2235" s="7">
        <v>44542</v>
      </c>
      <c r="E2235" s="6" t="s">
        <v>29</v>
      </c>
      <c r="F2235" s="6" t="s">
        <v>84</v>
      </c>
      <c r="G2235" s="6" t="s">
        <v>85</v>
      </c>
      <c r="H2235" s="6" t="s">
        <v>21</v>
      </c>
      <c r="I2235" s="8">
        <v>0.55000000000000004</v>
      </c>
      <c r="J2235" s="9">
        <v>4750</v>
      </c>
      <c r="K2235" s="10">
        <f t="shared" si="735"/>
        <v>2612.5</v>
      </c>
      <c r="L2235" s="10">
        <f t="shared" si="736"/>
        <v>1045</v>
      </c>
      <c r="M2235" s="11">
        <v>0.4</v>
      </c>
      <c r="O2235" s="15"/>
      <c r="P2235" s="13"/>
      <c r="Q2235" s="1"/>
      <c r="R2235" s="12"/>
    </row>
    <row r="2236" spans="1:18" x14ac:dyDescent="0.3">
      <c r="B2236" s="6" t="s">
        <v>28</v>
      </c>
      <c r="C2236" s="6">
        <v>1128299</v>
      </c>
      <c r="D2236" s="7">
        <v>44542</v>
      </c>
      <c r="E2236" s="6" t="s">
        <v>29</v>
      </c>
      <c r="F2236" s="6" t="s">
        <v>84</v>
      </c>
      <c r="G2236" s="6" t="s">
        <v>85</v>
      </c>
      <c r="H2236" s="6" t="s">
        <v>22</v>
      </c>
      <c r="I2236" s="8">
        <v>0.65</v>
      </c>
      <c r="J2236" s="9">
        <v>4000</v>
      </c>
      <c r="K2236" s="10">
        <f t="shared" si="735"/>
        <v>2600</v>
      </c>
      <c r="L2236" s="10">
        <f t="shared" si="736"/>
        <v>909.99999999999989</v>
      </c>
      <c r="M2236" s="11">
        <v>0.35</v>
      </c>
      <c r="O2236" s="15"/>
      <c r="P2236" s="13"/>
      <c r="Q2236" s="1"/>
      <c r="R2236" s="12"/>
    </row>
    <row r="2237" spans="1:18" x14ac:dyDescent="0.3">
      <c r="B2237" s="6" t="s">
        <v>28</v>
      </c>
      <c r="C2237" s="6">
        <v>1128299</v>
      </c>
      <c r="D2237" s="7">
        <v>44542</v>
      </c>
      <c r="E2237" s="6" t="s">
        <v>29</v>
      </c>
      <c r="F2237" s="6" t="s">
        <v>84</v>
      </c>
      <c r="G2237" s="6" t="s">
        <v>85</v>
      </c>
      <c r="H2237" s="6" t="s">
        <v>23</v>
      </c>
      <c r="I2237" s="8">
        <v>0.70000000000000007</v>
      </c>
      <c r="J2237" s="9">
        <v>5000</v>
      </c>
      <c r="K2237" s="10">
        <f t="shared" si="735"/>
        <v>3500.0000000000005</v>
      </c>
      <c r="L2237" s="10">
        <f t="shared" si="736"/>
        <v>875.00000000000011</v>
      </c>
      <c r="M2237" s="11">
        <v>0.25</v>
      </c>
      <c r="O2237" s="15"/>
      <c r="P2237" s="13"/>
      <c r="Q2237" s="1"/>
      <c r="R2237" s="12"/>
    </row>
    <row r="2238" spans="1:18" x14ac:dyDescent="0.3">
      <c r="A2238" t="s">
        <v>39</v>
      </c>
      <c r="B2238" s="6" t="s">
        <v>16</v>
      </c>
      <c r="C2238" s="6">
        <v>1185732</v>
      </c>
      <c r="D2238" s="7">
        <v>44205</v>
      </c>
      <c r="E2238" s="6" t="s">
        <v>46</v>
      </c>
      <c r="F2238" s="6" t="s">
        <v>86</v>
      </c>
      <c r="G2238" s="6" t="s">
        <v>87</v>
      </c>
      <c r="H2238" s="6" t="s">
        <v>18</v>
      </c>
      <c r="I2238" s="8">
        <v>0.4</v>
      </c>
      <c r="J2238" s="9">
        <v>10250</v>
      </c>
      <c r="K2238" s="10">
        <f>I2238*J2238</f>
        <v>4100</v>
      </c>
      <c r="L2238" s="10">
        <f>K2238*M2238</f>
        <v>1845</v>
      </c>
      <c r="M2238" s="11">
        <v>0.45</v>
      </c>
      <c r="O2238" s="15"/>
      <c r="P2238" s="13"/>
      <c r="Q2238" s="1"/>
      <c r="R2238" s="12"/>
    </row>
    <row r="2239" spans="1:18" x14ac:dyDescent="0.3">
      <c r="B2239" s="6" t="s">
        <v>16</v>
      </c>
      <c r="C2239" s="6">
        <v>1185732</v>
      </c>
      <c r="D2239" s="7">
        <v>44205</v>
      </c>
      <c r="E2239" s="6" t="s">
        <v>46</v>
      </c>
      <c r="F2239" s="6" t="s">
        <v>86</v>
      </c>
      <c r="G2239" s="6" t="s">
        <v>87</v>
      </c>
      <c r="H2239" s="6" t="s">
        <v>19</v>
      </c>
      <c r="I2239" s="8">
        <v>0.4</v>
      </c>
      <c r="J2239" s="9">
        <v>8250</v>
      </c>
      <c r="K2239" s="10">
        <f>I2239*J2239</f>
        <v>3300</v>
      </c>
      <c r="L2239" s="10">
        <f>K2239*M2239</f>
        <v>1155</v>
      </c>
      <c r="M2239" s="11">
        <v>0.35</v>
      </c>
      <c r="O2239" s="15"/>
      <c r="P2239" s="13"/>
      <c r="Q2239" s="1"/>
      <c r="R2239" s="12"/>
    </row>
    <row r="2240" spans="1:18" x14ac:dyDescent="0.3">
      <c r="B2240" s="6" t="s">
        <v>16</v>
      </c>
      <c r="C2240" s="6">
        <v>1185732</v>
      </c>
      <c r="D2240" s="7">
        <v>44205</v>
      </c>
      <c r="E2240" s="6" t="s">
        <v>46</v>
      </c>
      <c r="F2240" s="6" t="s">
        <v>86</v>
      </c>
      <c r="G2240" s="6" t="s">
        <v>87</v>
      </c>
      <c r="H2240" s="6" t="s">
        <v>20</v>
      </c>
      <c r="I2240" s="8">
        <v>0.30000000000000004</v>
      </c>
      <c r="J2240" s="9">
        <v>8250</v>
      </c>
      <c r="K2240" s="10">
        <f t="shared" ref="K2240:K2243" si="737">I2240*J2240</f>
        <v>2475.0000000000005</v>
      </c>
      <c r="L2240" s="10">
        <f t="shared" ref="L2240:L2249" si="738">K2240*M2240</f>
        <v>618.75000000000011</v>
      </c>
      <c r="M2240" s="11">
        <v>0.25</v>
      </c>
      <c r="O2240" s="15"/>
      <c r="P2240" s="13"/>
      <c r="Q2240" s="1"/>
      <c r="R2240" s="12"/>
    </row>
    <row r="2241" spans="2:18" x14ac:dyDescent="0.3">
      <c r="B2241" s="6" t="s">
        <v>16</v>
      </c>
      <c r="C2241" s="6">
        <v>1185732</v>
      </c>
      <c r="D2241" s="7">
        <v>44205</v>
      </c>
      <c r="E2241" s="6" t="s">
        <v>46</v>
      </c>
      <c r="F2241" s="6" t="s">
        <v>86</v>
      </c>
      <c r="G2241" s="6" t="s">
        <v>87</v>
      </c>
      <c r="H2241" s="6" t="s">
        <v>21</v>
      </c>
      <c r="I2241" s="8">
        <v>0.35</v>
      </c>
      <c r="J2241" s="9">
        <v>6750</v>
      </c>
      <c r="K2241" s="10">
        <f t="shared" si="737"/>
        <v>2362.5</v>
      </c>
      <c r="L2241" s="10">
        <f t="shared" si="738"/>
        <v>708.75</v>
      </c>
      <c r="M2241" s="11">
        <v>0.3</v>
      </c>
      <c r="O2241" s="15"/>
      <c r="P2241" s="13"/>
      <c r="Q2241" s="1"/>
      <c r="R2241" s="12"/>
    </row>
    <row r="2242" spans="2:18" x14ac:dyDescent="0.3">
      <c r="B2242" s="6" t="s">
        <v>16</v>
      </c>
      <c r="C2242" s="6">
        <v>1185732</v>
      </c>
      <c r="D2242" s="7">
        <v>44205</v>
      </c>
      <c r="E2242" s="6" t="s">
        <v>46</v>
      </c>
      <c r="F2242" s="6" t="s">
        <v>86</v>
      </c>
      <c r="G2242" s="6" t="s">
        <v>87</v>
      </c>
      <c r="H2242" s="6" t="s">
        <v>22</v>
      </c>
      <c r="I2242" s="8">
        <v>0.5</v>
      </c>
      <c r="J2242" s="9">
        <v>7250</v>
      </c>
      <c r="K2242" s="10">
        <f t="shared" si="737"/>
        <v>3625</v>
      </c>
      <c r="L2242" s="10">
        <f t="shared" si="738"/>
        <v>1268.75</v>
      </c>
      <c r="M2242" s="11">
        <v>0.35</v>
      </c>
      <c r="O2242" s="15"/>
      <c r="P2242" s="13"/>
      <c r="Q2242" s="1"/>
      <c r="R2242" s="12"/>
    </row>
    <row r="2243" spans="2:18" x14ac:dyDescent="0.3">
      <c r="B2243" s="6" t="s">
        <v>16</v>
      </c>
      <c r="C2243" s="6">
        <v>1185732</v>
      </c>
      <c r="D2243" s="7">
        <v>44205</v>
      </c>
      <c r="E2243" s="6" t="s">
        <v>46</v>
      </c>
      <c r="F2243" s="6" t="s">
        <v>86</v>
      </c>
      <c r="G2243" s="6" t="s">
        <v>87</v>
      </c>
      <c r="H2243" s="6" t="s">
        <v>23</v>
      </c>
      <c r="I2243" s="8">
        <v>0.4</v>
      </c>
      <c r="J2243" s="9">
        <v>8250</v>
      </c>
      <c r="K2243" s="10">
        <f t="shared" si="737"/>
        <v>3300</v>
      </c>
      <c r="L2243" s="10">
        <f t="shared" si="738"/>
        <v>1650</v>
      </c>
      <c r="M2243" s="11">
        <v>0.5</v>
      </c>
      <c r="O2243" s="15"/>
      <c r="P2243" s="13"/>
      <c r="Q2243" s="1"/>
      <c r="R2243" s="12"/>
    </row>
    <row r="2244" spans="2:18" x14ac:dyDescent="0.3">
      <c r="B2244" s="6" t="s">
        <v>16</v>
      </c>
      <c r="C2244" s="6">
        <v>1185732</v>
      </c>
      <c r="D2244" s="7">
        <v>44234</v>
      </c>
      <c r="E2244" s="6" t="s">
        <v>46</v>
      </c>
      <c r="F2244" s="6" t="s">
        <v>86</v>
      </c>
      <c r="G2244" s="6" t="s">
        <v>87</v>
      </c>
      <c r="H2244" s="6" t="s">
        <v>18</v>
      </c>
      <c r="I2244" s="8">
        <v>0.4</v>
      </c>
      <c r="J2244" s="9">
        <v>10750</v>
      </c>
      <c r="K2244" s="10">
        <f>I2244*J2244</f>
        <v>4300</v>
      </c>
      <c r="L2244" s="10">
        <f>K2244*M2244</f>
        <v>1935</v>
      </c>
      <c r="M2244" s="11">
        <v>0.45</v>
      </c>
      <c r="O2244" s="15"/>
      <c r="P2244" s="13"/>
      <c r="Q2244" s="1"/>
      <c r="R2244" s="12"/>
    </row>
    <row r="2245" spans="2:18" x14ac:dyDescent="0.3">
      <c r="B2245" s="6" t="s">
        <v>16</v>
      </c>
      <c r="C2245" s="6">
        <v>1185732</v>
      </c>
      <c r="D2245" s="7">
        <v>44234</v>
      </c>
      <c r="E2245" s="6" t="s">
        <v>46</v>
      </c>
      <c r="F2245" s="6" t="s">
        <v>86</v>
      </c>
      <c r="G2245" s="6" t="s">
        <v>87</v>
      </c>
      <c r="H2245" s="6" t="s">
        <v>19</v>
      </c>
      <c r="I2245" s="8">
        <v>0.4</v>
      </c>
      <c r="J2245" s="9">
        <v>7250</v>
      </c>
      <c r="K2245" s="10">
        <f>I2245*J2245</f>
        <v>2900</v>
      </c>
      <c r="L2245" s="10">
        <f>K2245*M2245</f>
        <v>1014.9999999999999</v>
      </c>
      <c r="M2245" s="11">
        <v>0.35</v>
      </c>
      <c r="O2245" s="15"/>
      <c r="P2245" s="13"/>
      <c r="Q2245" s="1"/>
      <c r="R2245" s="12"/>
    </row>
    <row r="2246" spans="2:18" x14ac:dyDescent="0.3">
      <c r="B2246" s="6" t="s">
        <v>16</v>
      </c>
      <c r="C2246" s="6">
        <v>1185732</v>
      </c>
      <c r="D2246" s="7">
        <v>44234</v>
      </c>
      <c r="E2246" s="6" t="s">
        <v>46</v>
      </c>
      <c r="F2246" s="6" t="s">
        <v>86</v>
      </c>
      <c r="G2246" s="6" t="s">
        <v>87</v>
      </c>
      <c r="H2246" s="6" t="s">
        <v>20</v>
      </c>
      <c r="I2246" s="8">
        <v>0.30000000000000004</v>
      </c>
      <c r="J2246" s="9">
        <v>7750</v>
      </c>
      <c r="K2246" s="10">
        <f t="shared" ref="K2246:K2249" si="739">I2246*J2246</f>
        <v>2325.0000000000005</v>
      </c>
      <c r="L2246" s="10">
        <f t="shared" si="738"/>
        <v>581.25000000000011</v>
      </c>
      <c r="M2246" s="11">
        <v>0.25</v>
      </c>
      <c r="O2246" s="15"/>
      <c r="P2246" s="13"/>
      <c r="Q2246" s="1"/>
      <c r="R2246" s="12"/>
    </row>
    <row r="2247" spans="2:18" x14ac:dyDescent="0.3">
      <c r="B2247" s="6" t="s">
        <v>16</v>
      </c>
      <c r="C2247" s="6">
        <v>1185732</v>
      </c>
      <c r="D2247" s="7">
        <v>44234</v>
      </c>
      <c r="E2247" s="6" t="s">
        <v>46</v>
      </c>
      <c r="F2247" s="6" t="s">
        <v>86</v>
      </c>
      <c r="G2247" s="6" t="s">
        <v>87</v>
      </c>
      <c r="H2247" s="6" t="s">
        <v>21</v>
      </c>
      <c r="I2247" s="8">
        <v>0.35</v>
      </c>
      <c r="J2247" s="9">
        <v>6250</v>
      </c>
      <c r="K2247" s="10">
        <f t="shared" si="739"/>
        <v>2187.5</v>
      </c>
      <c r="L2247" s="10">
        <f t="shared" si="738"/>
        <v>656.25</v>
      </c>
      <c r="M2247" s="11">
        <v>0.3</v>
      </c>
      <c r="O2247" s="15"/>
      <c r="P2247" s="13"/>
      <c r="Q2247" s="1"/>
      <c r="R2247" s="12"/>
    </row>
    <row r="2248" spans="2:18" x14ac:dyDescent="0.3">
      <c r="B2248" s="6" t="s">
        <v>16</v>
      </c>
      <c r="C2248" s="6">
        <v>1185732</v>
      </c>
      <c r="D2248" s="7">
        <v>44234</v>
      </c>
      <c r="E2248" s="6" t="s">
        <v>46</v>
      </c>
      <c r="F2248" s="6" t="s">
        <v>86</v>
      </c>
      <c r="G2248" s="6" t="s">
        <v>87</v>
      </c>
      <c r="H2248" s="6" t="s">
        <v>22</v>
      </c>
      <c r="I2248" s="8">
        <v>0.5</v>
      </c>
      <c r="J2248" s="9">
        <v>7000</v>
      </c>
      <c r="K2248" s="10">
        <f t="shared" si="739"/>
        <v>3500</v>
      </c>
      <c r="L2248" s="10">
        <f t="shared" si="738"/>
        <v>1225</v>
      </c>
      <c r="M2248" s="11">
        <v>0.35</v>
      </c>
      <c r="O2248" s="15"/>
      <c r="P2248" s="13"/>
      <c r="Q2248" s="1"/>
      <c r="R2248" s="12"/>
    </row>
    <row r="2249" spans="2:18" x14ac:dyDescent="0.3">
      <c r="B2249" s="6" t="s">
        <v>16</v>
      </c>
      <c r="C2249" s="6">
        <v>1185732</v>
      </c>
      <c r="D2249" s="7">
        <v>44234</v>
      </c>
      <c r="E2249" s="6" t="s">
        <v>46</v>
      </c>
      <c r="F2249" s="6" t="s">
        <v>86</v>
      </c>
      <c r="G2249" s="6" t="s">
        <v>87</v>
      </c>
      <c r="H2249" s="6" t="s">
        <v>23</v>
      </c>
      <c r="I2249" s="8">
        <v>0.35</v>
      </c>
      <c r="J2249" s="9">
        <v>8000</v>
      </c>
      <c r="K2249" s="10">
        <f t="shared" si="739"/>
        <v>2800</v>
      </c>
      <c r="L2249" s="10">
        <f t="shared" si="738"/>
        <v>1400</v>
      </c>
      <c r="M2249" s="11">
        <v>0.5</v>
      </c>
      <c r="O2249" s="15"/>
      <c r="P2249" s="13"/>
      <c r="Q2249" s="1"/>
      <c r="R2249" s="12"/>
    </row>
    <row r="2250" spans="2:18" x14ac:dyDescent="0.3">
      <c r="B2250" s="6" t="s">
        <v>16</v>
      </c>
      <c r="C2250" s="6">
        <v>1185732</v>
      </c>
      <c r="D2250" s="7">
        <v>44260</v>
      </c>
      <c r="E2250" s="6" t="s">
        <v>46</v>
      </c>
      <c r="F2250" s="6" t="s">
        <v>86</v>
      </c>
      <c r="G2250" s="6" t="s">
        <v>87</v>
      </c>
      <c r="H2250" s="6" t="s">
        <v>18</v>
      </c>
      <c r="I2250" s="8">
        <v>0.35</v>
      </c>
      <c r="J2250" s="9">
        <v>10200</v>
      </c>
      <c r="K2250" s="10">
        <f>I2250*J2250</f>
        <v>3570</v>
      </c>
      <c r="L2250" s="10">
        <f>K2250*M2250</f>
        <v>1606.5</v>
      </c>
      <c r="M2250" s="11">
        <v>0.45</v>
      </c>
      <c r="O2250" s="15"/>
      <c r="P2250" s="13"/>
      <c r="Q2250" s="1"/>
      <c r="R2250" s="12"/>
    </row>
    <row r="2251" spans="2:18" x14ac:dyDescent="0.3">
      <c r="B2251" s="6" t="s">
        <v>16</v>
      </c>
      <c r="C2251" s="6">
        <v>1185732</v>
      </c>
      <c r="D2251" s="7">
        <v>44260</v>
      </c>
      <c r="E2251" s="6" t="s">
        <v>46</v>
      </c>
      <c r="F2251" s="6" t="s">
        <v>86</v>
      </c>
      <c r="G2251" s="6" t="s">
        <v>87</v>
      </c>
      <c r="H2251" s="6" t="s">
        <v>19</v>
      </c>
      <c r="I2251" s="8">
        <v>0.35</v>
      </c>
      <c r="J2251" s="9">
        <v>7000</v>
      </c>
      <c r="K2251" s="10">
        <f>I2251*J2251</f>
        <v>2450</v>
      </c>
      <c r="L2251" s="10">
        <f>K2251*M2251</f>
        <v>857.5</v>
      </c>
      <c r="M2251" s="11">
        <v>0.35</v>
      </c>
      <c r="O2251" s="15"/>
      <c r="P2251" s="13"/>
      <c r="Q2251" s="1"/>
      <c r="R2251" s="12"/>
    </row>
    <row r="2252" spans="2:18" x14ac:dyDescent="0.3">
      <c r="B2252" s="6" t="s">
        <v>16</v>
      </c>
      <c r="C2252" s="6">
        <v>1185732</v>
      </c>
      <c r="D2252" s="7">
        <v>44260</v>
      </c>
      <c r="E2252" s="6" t="s">
        <v>46</v>
      </c>
      <c r="F2252" s="6" t="s">
        <v>86</v>
      </c>
      <c r="G2252" s="6" t="s">
        <v>87</v>
      </c>
      <c r="H2252" s="6" t="s">
        <v>20</v>
      </c>
      <c r="I2252" s="8">
        <v>0.25</v>
      </c>
      <c r="J2252" s="9">
        <v>7250</v>
      </c>
      <c r="K2252" s="10">
        <f t="shared" ref="K2252:K2255" si="740">I2252*J2252</f>
        <v>1812.5</v>
      </c>
      <c r="L2252" s="10">
        <f t="shared" ref="L2252:L2255" si="741">K2252*M2252</f>
        <v>453.125</v>
      </c>
      <c r="M2252" s="11">
        <v>0.25</v>
      </c>
      <c r="O2252" s="15"/>
      <c r="P2252" s="13"/>
      <c r="Q2252" s="1"/>
      <c r="R2252" s="12"/>
    </row>
    <row r="2253" spans="2:18" x14ac:dyDescent="0.3">
      <c r="B2253" s="6" t="s">
        <v>16</v>
      </c>
      <c r="C2253" s="6">
        <v>1185732</v>
      </c>
      <c r="D2253" s="7">
        <v>44260</v>
      </c>
      <c r="E2253" s="6" t="s">
        <v>46</v>
      </c>
      <c r="F2253" s="6" t="s">
        <v>86</v>
      </c>
      <c r="G2253" s="6" t="s">
        <v>87</v>
      </c>
      <c r="H2253" s="6" t="s">
        <v>21</v>
      </c>
      <c r="I2253" s="8">
        <v>0.29999999999999993</v>
      </c>
      <c r="J2253" s="9">
        <v>5750</v>
      </c>
      <c r="K2253" s="10">
        <f t="shared" si="740"/>
        <v>1724.9999999999995</v>
      </c>
      <c r="L2253" s="10">
        <f t="shared" si="741"/>
        <v>517.49999999999989</v>
      </c>
      <c r="M2253" s="11">
        <v>0.3</v>
      </c>
      <c r="O2253" s="15"/>
      <c r="P2253" s="13"/>
      <c r="Q2253" s="1"/>
      <c r="R2253" s="12"/>
    </row>
    <row r="2254" spans="2:18" x14ac:dyDescent="0.3">
      <c r="B2254" s="6" t="s">
        <v>16</v>
      </c>
      <c r="C2254" s="6">
        <v>1185732</v>
      </c>
      <c r="D2254" s="7">
        <v>44260</v>
      </c>
      <c r="E2254" s="6" t="s">
        <v>46</v>
      </c>
      <c r="F2254" s="6" t="s">
        <v>86</v>
      </c>
      <c r="G2254" s="6" t="s">
        <v>87</v>
      </c>
      <c r="H2254" s="6" t="s">
        <v>22</v>
      </c>
      <c r="I2254" s="8">
        <v>0.45000000000000007</v>
      </c>
      <c r="J2254" s="9">
        <v>6250</v>
      </c>
      <c r="K2254" s="10">
        <f t="shared" si="740"/>
        <v>2812.5000000000005</v>
      </c>
      <c r="L2254" s="10">
        <f t="shared" si="741"/>
        <v>984.37500000000011</v>
      </c>
      <c r="M2254" s="11">
        <v>0.35</v>
      </c>
      <c r="O2254" s="15"/>
      <c r="P2254" s="13"/>
      <c r="Q2254" s="1"/>
      <c r="R2254" s="12"/>
    </row>
    <row r="2255" spans="2:18" x14ac:dyDescent="0.3">
      <c r="B2255" s="6" t="s">
        <v>16</v>
      </c>
      <c r="C2255" s="6">
        <v>1185732</v>
      </c>
      <c r="D2255" s="7">
        <v>44260</v>
      </c>
      <c r="E2255" s="6" t="s">
        <v>46</v>
      </c>
      <c r="F2255" s="6" t="s">
        <v>86</v>
      </c>
      <c r="G2255" s="6" t="s">
        <v>87</v>
      </c>
      <c r="H2255" s="6" t="s">
        <v>23</v>
      </c>
      <c r="I2255" s="8">
        <v>0.35</v>
      </c>
      <c r="J2255" s="9">
        <v>7250</v>
      </c>
      <c r="K2255" s="10">
        <f t="shared" si="740"/>
        <v>2537.5</v>
      </c>
      <c r="L2255" s="10">
        <f t="shared" si="741"/>
        <v>1268.75</v>
      </c>
      <c r="M2255" s="11">
        <v>0.5</v>
      </c>
      <c r="O2255" s="15"/>
      <c r="P2255" s="13"/>
      <c r="Q2255" s="1"/>
      <c r="R2255" s="12"/>
    </row>
    <row r="2256" spans="2:18" x14ac:dyDescent="0.3">
      <c r="B2256" s="6" t="s">
        <v>16</v>
      </c>
      <c r="C2256" s="6">
        <v>1185732</v>
      </c>
      <c r="D2256" s="7">
        <v>44292</v>
      </c>
      <c r="E2256" s="6" t="s">
        <v>46</v>
      </c>
      <c r="F2256" s="6" t="s">
        <v>86</v>
      </c>
      <c r="G2256" s="6" t="s">
        <v>87</v>
      </c>
      <c r="H2256" s="6" t="s">
        <v>18</v>
      </c>
      <c r="I2256" s="8">
        <v>0.35</v>
      </c>
      <c r="J2256" s="9">
        <v>9750</v>
      </c>
      <c r="K2256" s="10">
        <f>I2256*J2256</f>
        <v>3412.5</v>
      </c>
      <c r="L2256" s="10">
        <f>K2256*M2256</f>
        <v>1535.625</v>
      </c>
      <c r="M2256" s="11">
        <v>0.45</v>
      </c>
      <c r="O2256" s="15"/>
      <c r="P2256" s="13"/>
      <c r="Q2256" s="1"/>
      <c r="R2256" s="12"/>
    </row>
    <row r="2257" spans="2:18" x14ac:dyDescent="0.3">
      <c r="B2257" s="6" t="s">
        <v>16</v>
      </c>
      <c r="C2257" s="6">
        <v>1185732</v>
      </c>
      <c r="D2257" s="7">
        <v>44292</v>
      </c>
      <c r="E2257" s="6" t="s">
        <v>46</v>
      </c>
      <c r="F2257" s="6" t="s">
        <v>86</v>
      </c>
      <c r="G2257" s="6" t="s">
        <v>87</v>
      </c>
      <c r="H2257" s="6" t="s">
        <v>19</v>
      </c>
      <c r="I2257" s="8">
        <v>0.35</v>
      </c>
      <c r="J2257" s="9">
        <v>6750</v>
      </c>
      <c r="K2257" s="10">
        <f>I2257*J2257</f>
        <v>2362.5</v>
      </c>
      <c r="L2257" s="10">
        <f>K2257*M2257</f>
        <v>826.875</v>
      </c>
      <c r="M2257" s="11">
        <v>0.35</v>
      </c>
      <c r="O2257" s="15"/>
      <c r="P2257" s="13"/>
      <c r="Q2257" s="1"/>
      <c r="R2257" s="12"/>
    </row>
    <row r="2258" spans="2:18" x14ac:dyDescent="0.3">
      <c r="B2258" s="6" t="s">
        <v>16</v>
      </c>
      <c r="C2258" s="6">
        <v>1185732</v>
      </c>
      <c r="D2258" s="7">
        <v>44292</v>
      </c>
      <c r="E2258" s="6" t="s">
        <v>46</v>
      </c>
      <c r="F2258" s="6" t="s">
        <v>86</v>
      </c>
      <c r="G2258" s="6" t="s">
        <v>87</v>
      </c>
      <c r="H2258" s="6" t="s">
        <v>20</v>
      </c>
      <c r="I2258" s="8">
        <v>0.25</v>
      </c>
      <c r="J2258" s="9">
        <v>6750</v>
      </c>
      <c r="K2258" s="10">
        <f t="shared" ref="K2258:K2261" si="742">I2258*J2258</f>
        <v>1687.5</v>
      </c>
      <c r="L2258" s="10">
        <f t="shared" ref="L2258:L2261" si="743">K2258*M2258</f>
        <v>421.875</v>
      </c>
      <c r="M2258" s="11">
        <v>0.25</v>
      </c>
      <c r="O2258" s="15"/>
      <c r="P2258" s="13"/>
      <c r="Q2258" s="1"/>
      <c r="R2258" s="12"/>
    </row>
    <row r="2259" spans="2:18" x14ac:dyDescent="0.3">
      <c r="B2259" s="6" t="s">
        <v>16</v>
      </c>
      <c r="C2259" s="6">
        <v>1185732</v>
      </c>
      <c r="D2259" s="7">
        <v>44292</v>
      </c>
      <c r="E2259" s="6" t="s">
        <v>46</v>
      </c>
      <c r="F2259" s="6" t="s">
        <v>86</v>
      </c>
      <c r="G2259" s="6" t="s">
        <v>87</v>
      </c>
      <c r="H2259" s="6" t="s">
        <v>21</v>
      </c>
      <c r="I2259" s="8">
        <v>0.29999999999999993</v>
      </c>
      <c r="J2259" s="9">
        <v>6000</v>
      </c>
      <c r="K2259" s="10">
        <f t="shared" si="742"/>
        <v>1799.9999999999995</v>
      </c>
      <c r="L2259" s="10">
        <f t="shared" si="743"/>
        <v>539.99999999999989</v>
      </c>
      <c r="M2259" s="11">
        <v>0.3</v>
      </c>
      <c r="O2259" s="15"/>
      <c r="P2259" s="13"/>
      <c r="Q2259" s="1"/>
      <c r="R2259" s="12"/>
    </row>
    <row r="2260" spans="2:18" x14ac:dyDescent="0.3">
      <c r="B2260" s="6" t="s">
        <v>16</v>
      </c>
      <c r="C2260" s="6">
        <v>1185732</v>
      </c>
      <c r="D2260" s="7">
        <v>44292</v>
      </c>
      <c r="E2260" s="6" t="s">
        <v>46</v>
      </c>
      <c r="F2260" s="6" t="s">
        <v>86</v>
      </c>
      <c r="G2260" s="6" t="s">
        <v>87</v>
      </c>
      <c r="H2260" s="6" t="s">
        <v>22</v>
      </c>
      <c r="I2260" s="8">
        <v>0.5</v>
      </c>
      <c r="J2260" s="9">
        <v>6250</v>
      </c>
      <c r="K2260" s="10">
        <f t="shared" si="742"/>
        <v>3125</v>
      </c>
      <c r="L2260" s="10">
        <f t="shared" si="743"/>
        <v>1093.75</v>
      </c>
      <c r="M2260" s="11">
        <v>0.35</v>
      </c>
      <c r="O2260" s="15"/>
      <c r="P2260" s="13"/>
      <c r="Q2260" s="1"/>
      <c r="R2260" s="12"/>
    </row>
    <row r="2261" spans="2:18" x14ac:dyDescent="0.3">
      <c r="B2261" s="6" t="s">
        <v>16</v>
      </c>
      <c r="C2261" s="6">
        <v>1185732</v>
      </c>
      <c r="D2261" s="7">
        <v>44292</v>
      </c>
      <c r="E2261" s="6" t="s">
        <v>46</v>
      </c>
      <c r="F2261" s="6" t="s">
        <v>86</v>
      </c>
      <c r="G2261" s="6" t="s">
        <v>87</v>
      </c>
      <c r="H2261" s="6" t="s">
        <v>23</v>
      </c>
      <c r="I2261" s="8">
        <v>0.4</v>
      </c>
      <c r="J2261" s="9">
        <v>7750</v>
      </c>
      <c r="K2261" s="10">
        <f t="shared" si="742"/>
        <v>3100</v>
      </c>
      <c r="L2261" s="10">
        <f t="shared" si="743"/>
        <v>1550</v>
      </c>
      <c r="M2261" s="11">
        <v>0.5</v>
      </c>
      <c r="O2261" s="15"/>
      <c r="P2261" s="13"/>
      <c r="Q2261" s="1"/>
      <c r="R2261" s="12"/>
    </row>
    <row r="2262" spans="2:18" x14ac:dyDescent="0.3">
      <c r="B2262" s="6" t="s">
        <v>16</v>
      </c>
      <c r="C2262" s="6">
        <v>1185732</v>
      </c>
      <c r="D2262" s="7">
        <v>44321</v>
      </c>
      <c r="E2262" s="6" t="s">
        <v>46</v>
      </c>
      <c r="F2262" s="6" t="s">
        <v>86</v>
      </c>
      <c r="G2262" s="6" t="s">
        <v>87</v>
      </c>
      <c r="H2262" s="6" t="s">
        <v>18</v>
      </c>
      <c r="I2262" s="8">
        <v>0.5</v>
      </c>
      <c r="J2262" s="9">
        <v>10450</v>
      </c>
      <c r="K2262" s="10">
        <f>I2262*J2262</f>
        <v>5225</v>
      </c>
      <c r="L2262" s="10">
        <f>K2262*M2262</f>
        <v>2351.25</v>
      </c>
      <c r="M2262" s="11">
        <v>0.45</v>
      </c>
      <c r="O2262" s="15"/>
      <c r="P2262" s="13"/>
      <c r="Q2262" s="1"/>
      <c r="R2262" s="12"/>
    </row>
    <row r="2263" spans="2:18" x14ac:dyDescent="0.3">
      <c r="B2263" s="6" t="s">
        <v>16</v>
      </c>
      <c r="C2263" s="6">
        <v>1185732</v>
      </c>
      <c r="D2263" s="7">
        <v>44321</v>
      </c>
      <c r="E2263" s="6" t="s">
        <v>46</v>
      </c>
      <c r="F2263" s="6" t="s">
        <v>86</v>
      </c>
      <c r="G2263" s="6" t="s">
        <v>87</v>
      </c>
      <c r="H2263" s="6" t="s">
        <v>19</v>
      </c>
      <c r="I2263" s="8">
        <v>0.5</v>
      </c>
      <c r="J2263" s="9">
        <v>7500</v>
      </c>
      <c r="K2263" s="10">
        <f>I2263*J2263</f>
        <v>3750</v>
      </c>
      <c r="L2263" s="10">
        <f>K2263*M2263</f>
        <v>1312.5</v>
      </c>
      <c r="M2263" s="11">
        <v>0.35</v>
      </c>
      <c r="O2263" s="15"/>
      <c r="P2263" s="13"/>
      <c r="Q2263" s="1"/>
      <c r="R2263" s="12"/>
    </row>
    <row r="2264" spans="2:18" x14ac:dyDescent="0.3">
      <c r="B2264" s="6" t="s">
        <v>16</v>
      </c>
      <c r="C2264" s="6">
        <v>1185732</v>
      </c>
      <c r="D2264" s="7">
        <v>44321</v>
      </c>
      <c r="E2264" s="6" t="s">
        <v>46</v>
      </c>
      <c r="F2264" s="6" t="s">
        <v>86</v>
      </c>
      <c r="G2264" s="6" t="s">
        <v>87</v>
      </c>
      <c r="H2264" s="6" t="s">
        <v>20</v>
      </c>
      <c r="I2264" s="8">
        <v>0.45</v>
      </c>
      <c r="J2264" s="9">
        <v>7250</v>
      </c>
      <c r="K2264" s="10">
        <f t="shared" ref="K2264:K2267" si="744">I2264*J2264</f>
        <v>3262.5</v>
      </c>
      <c r="L2264" s="10">
        <f t="shared" ref="L2264:L2267" si="745">K2264*M2264</f>
        <v>815.625</v>
      </c>
      <c r="M2264" s="11">
        <v>0.25</v>
      </c>
      <c r="O2264" s="15"/>
      <c r="P2264" s="13"/>
      <c r="Q2264" s="1"/>
      <c r="R2264" s="12"/>
    </row>
    <row r="2265" spans="2:18" x14ac:dyDescent="0.3">
      <c r="B2265" s="6" t="s">
        <v>16</v>
      </c>
      <c r="C2265" s="6">
        <v>1185732</v>
      </c>
      <c r="D2265" s="7">
        <v>44321</v>
      </c>
      <c r="E2265" s="6" t="s">
        <v>46</v>
      </c>
      <c r="F2265" s="6" t="s">
        <v>86</v>
      </c>
      <c r="G2265" s="6" t="s">
        <v>87</v>
      </c>
      <c r="H2265" s="6" t="s">
        <v>21</v>
      </c>
      <c r="I2265" s="8">
        <v>0.45</v>
      </c>
      <c r="J2265" s="9">
        <v>6750</v>
      </c>
      <c r="K2265" s="10">
        <f t="shared" si="744"/>
        <v>3037.5</v>
      </c>
      <c r="L2265" s="10">
        <f t="shared" si="745"/>
        <v>911.25</v>
      </c>
      <c r="M2265" s="11">
        <v>0.3</v>
      </c>
      <c r="O2265" s="15"/>
      <c r="P2265" s="13"/>
      <c r="Q2265" s="1"/>
      <c r="R2265" s="12"/>
    </row>
    <row r="2266" spans="2:18" x14ac:dyDescent="0.3">
      <c r="B2266" s="6" t="s">
        <v>16</v>
      </c>
      <c r="C2266" s="6">
        <v>1185732</v>
      </c>
      <c r="D2266" s="7">
        <v>44321</v>
      </c>
      <c r="E2266" s="6" t="s">
        <v>46</v>
      </c>
      <c r="F2266" s="6" t="s">
        <v>86</v>
      </c>
      <c r="G2266" s="6" t="s">
        <v>87</v>
      </c>
      <c r="H2266" s="6" t="s">
        <v>22</v>
      </c>
      <c r="I2266" s="8">
        <v>0.54999999999999993</v>
      </c>
      <c r="J2266" s="9">
        <v>7000</v>
      </c>
      <c r="K2266" s="10">
        <f t="shared" si="744"/>
        <v>3849.9999999999995</v>
      </c>
      <c r="L2266" s="10">
        <f t="shared" si="745"/>
        <v>1347.4999999999998</v>
      </c>
      <c r="M2266" s="11">
        <v>0.35</v>
      </c>
      <c r="O2266" s="15"/>
      <c r="P2266" s="13"/>
      <c r="Q2266" s="1"/>
      <c r="R2266" s="12"/>
    </row>
    <row r="2267" spans="2:18" x14ac:dyDescent="0.3">
      <c r="B2267" s="6" t="s">
        <v>16</v>
      </c>
      <c r="C2267" s="6">
        <v>1185732</v>
      </c>
      <c r="D2267" s="7">
        <v>44321</v>
      </c>
      <c r="E2267" s="6" t="s">
        <v>46</v>
      </c>
      <c r="F2267" s="6" t="s">
        <v>86</v>
      </c>
      <c r="G2267" s="6" t="s">
        <v>87</v>
      </c>
      <c r="H2267" s="6" t="s">
        <v>23</v>
      </c>
      <c r="I2267" s="8">
        <v>0.6</v>
      </c>
      <c r="J2267" s="9">
        <v>8000</v>
      </c>
      <c r="K2267" s="10">
        <f t="shared" si="744"/>
        <v>4800</v>
      </c>
      <c r="L2267" s="10">
        <f t="shared" si="745"/>
        <v>2400</v>
      </c>
      <c r="M2267" s="11">
        <v>0.5</v>
      </c>
      <c r="O2267" s="15"/>
      <c r="P2267" s="13"/>
      <c r="Q2267" s="1"/>
      <c r="R2267" s="12"/>
    </row>
    <row r="2268" spans="2:18" x14ac:dyDescent="0.3">
      <c r="B2268" s="6" t="s">
        <v>16</v>
      </c>
      <c r="C2268" s="6">
        <v>1185732</v>
      </c>
      <c r="D2268" s="7">
        <v>44354</v>
      </c>
      <c r="E2268" s="6" t="s">
        <v>46</v>
      </c>
      <c r="F2268" s="6" t="s">
        <v>86</v>
      </c>
      <c r="G2268" s="6" t="s">
        <v>87</v>
      </c>
      <c r="H2268" s="6" t="s">
        <v>18</v>
      </c>
      <c r="I2268" s="8">
        <v>0.54999999999999993</v>
      </c>
      <c r="J2268" s="9">
        <v>10500</v>
      </c>
      <c r="K2268" s="10">
        <f>I2268*J2268</f>
        <v>5774.9999999999991</v>
      </c>
      <c r="L2268" s="10">
        <f>K2268*M2268</f>
        <v>2598.7499999999995</v>
      </c>
      <c r="M2268" s="11">
        <v>0.45</v>
      </c>
      <c r="O2268" s="15"/>
      <c r="P2268" s="13"/>
      <c r="Q2268" s="1"/>
      <c r="R2268" s="12"/>
    </row>
    <row r="2269" spans="2:18" x14ac:dyDescent="0.3">
      <c r="B2269" s="6" t="s">
        <v>16</v>
      </c>
      <c r="C2269" s="6">
        <v>1185732</v>
      </c>
      <c r="D2269" s="7">
        <v>44354</v>
      </c>
      <c r="E2269" s="6" t="s">
        <v>46</v>
      </c>
      <c r="F2269" s="6" t="s">
        <v>86</v>
      </c>
      <c r="G2269" s="6" t="s">
        <v>87</v>
      </c>
      <c r="H2269" s="6" t="s">
        <v>19</v>
      </c>
      <c r="I2269" s="8">
        <v>0.5</v>
      </c>
      <c r="J2269" s="9">
        <v>8000</v>
      </c>
      <c r="K2269" s="10">
        <f>I2269*J2269</f>
        <v>4000</v>
      </c>
      <c r="L2269" s="10">
        <f>K2269*M2269</f>
        <v>1400</v>
      </c>
      <c r="M2269" s="11">
        <v>0.35</v>
      </c>
      <c r="O2269" s="15"/>
      <c r="P2269" s="13"/>
      <c r="Q2269" s="1"/>
      <c r="R2269" s="12"/>
    </row>
    <row r="2270" spans="2:18" x14ac:dyDescent="0.3">
      <c r="B2270" s="6" t="s">
        <v>16</v>
      </c>
      <c r="C2270" s="6">
        <v>1185732</v>
      </c>
      <c r="D2270" s="7">
        <v>44354</v>
      </c>
      <c r="E2270" s="6" t="s">
        <v>46</v>
      </c>
      <c r="F2270" s="6" t="s">
        <v>86</v>
      </c>
      <c r="G2270" s="6" t="s">
        <v>87</v>
      </c>
      <c r="H2270" s="6" t="s">
        <v>20</v>
      </c>
      <c r="I2270" s="8">
        <v>0.5</v>
      </c>
      <c r="J2270" s="9">
        <v>7750</v>
      </c>
      <c r="K2270" s="10">
        <f t="shared" ref="K2270:K2273" si="746">I2270*J2270</f>
        <v>3875</v>
      </c>
      <c r="L2270" s="10">
        <f t="shared" ref="L2270:L2273" si="747">K2270*M2270</f>
        <v>968.75</v>
      </c>
      <c r="M2270" s="11">
        <v>0.25</v>
      </c>
      <c r="O2270" s="15"/>
      <c r="P2270" s="13"/>
      <c r="Q2270" s="1"/>
      <c r="R2270" s="12"/>
    </row>
    <row r="2271" spans="2:18" x14ac:dyDescent="0.3">
      <c r="B2271" s="6" t="s">
        <v>16</v>
      </c>
      <c r="C2271" s="6">
        <v>1185732</v>
      </c>
      <c r="D2271" s="7">
        <v>44354</v>
      </c>
      <c r="E2271" s="6" t="s">
        <v>46</v>
      </c>
      <c r="F2271" s="6" t="s">
        <v>86</v>
      </c>
      <c r="G2271" s="6" t="s">
        <v>87</v>
      </c>
      <c r="H2271" s="6" t="s">
        <v>21</v>
      </c>
      <c r="I2271" s="8">
        <v>0.5</v>
      </c>
      <c r="J2271" s="9">
        <v>7500</v>
      </c>
      <c r="K2271" s="10">
        <f t="shared" si="746"/>
        <v>3750</v>
      </c>
      <c r="L2271" s="10">
        <f t="shared" si="747"/>
        <v>1125</v>
      </c>
      <c r="M2271" s="11">
        <v>0.3</v>
      </c>
      <c r="O2271" s="15"/>
      <c r="P2271" s="13"/>
      <c r="Q2271" s="1"/>
      <c r="R2271" s="12"/>
    </row>
    <row r="2272" spans="2:18" x14ac:dyDescent="0.3">
      <c r="B2272" s="6" t="s">
        <v>16</v>
      </c>
      <c r="C2272" s="6">
        <v>1185732</v>
      </c>
      <c r="D2272" s="7">
        <v>44354</v>
      </c>
      <c r="E2272" s="6" t="s">
        <v>46</v>
      </c>
      <c r="F2272" s="6" t="s">
        <v>86</v>
      </c>
      <c r="G2272" s="6" t="s">
        <v>87</v>
      </c>
      <c r="H2272" s="6" t="s">
        <v>22</v>
      </c>
      <c r="I2272" s="8">
        <v>0.65</v>
      </c>
      <c r="J2272" s="9">
        <v>7500</v>
      </c>
      <c r="K2272" s="10">
        <f t="shared" si="746"/>
        <v>4875</v>
      </c>
      <c r="L2272" s="10">
        <f t="shared" si="747"/>
        <v>1706.25</v>
      </c>
      <c r="M2272" s="11">
        <v>0.35</v>
      </c>
      <c r="O2272" s="15"/>
      <c r="P2272" s="13"/>
      <c r="Q2272" s="1"/>
      <c r="R2272" s="12"/>
    </row>
    <row r="2273" spans="2:18" x14ac:dyDescent="0.3">
      <c r="B2273" s="6" t="s">
        <v>16</v>
      </c>
      <c r="C2273" s="6">
        <v>1185732</v>
      </c>
      <c r="D2273" s="7">
        <v>44354</v>
      </c>
      <c r="E2273" s="6" t="s">
        <v>46</v>
      </c>
      <c r="F2273" s="6" t="s">
        <v>86</v>
      </c>
      <c r="G2273" s="6" t="s">
        <v>87</v>
      </c>
      <c r="H2273" s="6" t="s">
        <v>23</v>
      </c>
      <c r="I2273" s="8">
        <v>0.70000000000000007</v>
      </c>
      <c r="J2273" s="9">
        <v>9250</v>
      </c>
      <c r="K2273" s="10">
        <f t="shared" si="746"/>
        <v>6475.0000000000009</v>
      </c>
      <c r="L2273" s="10">
        <f t="shared" si="747"/>
        <v>3237.5000000000005</v>
      </c>
      <c r="M2273" s="11">
        <v>0.5</v>
      </c>
      <c r="O2273" s="15"/>
      <c r="P2273" s="13"/>
      <c r="Q2273" s="1"/>
      <c r="R2273" s="12"/>
    </row>
    <row r="2274" spans="2:18" x14ac:dyDescent="0.3">
      <c r="B2274" s="6" t="s">
        <v>16</v>
      </c>
      <c r="C2274" s="6">
        <v>1185732</v>
      </c>
      <c r="D2274" s="7">
        <v>44382</v>
      </c>
      <c r="E2274" s="6" t="s">
        <v>46</v>
      </c>
      <c r="F2274" s="6" t="s">
        <v>86</v>
      </c>
      <c r="G2274" s="6" t="s">
        <v>87</v>
      </c>
      <c r="H2274" s="6" t="s">
        <v>18</v>
      </c>
      <c r="I2274" s="8">
        <v>0.65</v>
      </c>
      <c r="J2274" s="9">
        <v>11500</v>
      </c>
      <c r="K2274" s="10">
        <f>I2274*J2274</f>
        <v>7475</v>
      </c>
      <c r="L2274" s="10">
        <f>K2274*M2274</f>
        <v>3363.75</v>
      </c>
      <c r="M2274" s="11">
        <v>0.45</v>
      </c>
      <c r="O2274" s="15"/>
      <c r="P2274" s="13"/>
      <c r="Q2274" s="1"/>
      <c r="R2274" s="12"/>
    </row>
    <row r="2275" spans="2:18" x14ac:dyDescent="0.3">
      <c r="B2275" s="6" t="s">
        <v>16</v>
      </c>
      <c r="C2275" s="6">
        <v>1185732</v>
      </c>
      <c r="D2275" s="7">
        <v>44382</v>
      </c>
      <c r="E2275" s="6" t="s">
        <v>46</v>
      </c>
      <c r="F2275" s="6" t="s">
        <v>86</v>
      </c>
      <c r="G2275" s="6" t="s">
        <v>87</v>
      </c>
      <c r="H2275" s="6" t="s">
        <v>19</v>
      </c>
      <c r="I2275" s="8">
        <v>0.60000000000000009</v>
      </c>
      <c r="J2275" s="9">
        <v>9000</v>
      </c>
      <c r="K2275" s="10">
        <f>I2275*J2275</f>
        <v>5400.0000000000009</v>
      </c>
      <c r="L2275" s="10">
        <f>K2275*M2275</f>
        <v>1890.0000000000002</v>
      </c>
      <c r="M2275" s="11">
        <v>0.35</v>
      </c>
      <c r="O2275" s="15"/>
      <c r="P2275" s="13"/>
      <c r="Q2275" s="1"/>
      <c r="R2275" s="12"/>
    </row>
    <row r="2276" spans="2:18" x14ac:dyDescent="0.3">
      <c r="B2276" s="6" t="s">
        <v>16</v>
      </c>
      <c r="C2276" s="6">
        <v>1185732</v>
      </c>
      <c r="D2276" s="7">
        <v>44382</v>
      </c>
      <c r="E2276" s="6" t="s">
        <v>46</v>
      </c>
      <c r="F2276" s="6" t="s">
        <v>86</v>
      </c>
      <c r="G2276" s="6" t="s">
        <v>87</v>
      </c>
      <c r="H2276" s="6" t="s">
        <v>20</v>
      </c>
      <c r="I2276" s="8">
        <v>0.55000000000000004</v>
      </c>
      <c r="J2276" s="9">
        <v>8250</v>
      </c>
      <c r="K2276" s="10">
        <f t="shared" ref="K2276:K2279" si="748">I2276*J2276</f>
        <v>4537.5</v>
      </c>
      <c r="L2276" s="10">
        <f t="shared" ref="L2276:L2279" si="749">K2276*M2276</f>
        <v>1134.375</v>
      </c>
      <c r="M2276" s="11">
        <v>0.25</v>
      </c>
      <c r="O2276" s="15"/>
      <c r="P2276" s="13"/>
      <c r="Q2276" s="1"/>
      <c r="R2276" s="12"/>
    </row>
    <row r="2277" spans="2:18" x14ac:dyDescent="0.3">
      <c r="B2277" s="6" t="s">
        <v>16</v>
      </c>
      <c r="C2277" s="6">
        <v>1185732</v>
      </c>
      <c r="D2277" s="7">
        <v>44382</v>
      </c>
      <c r="E2277" s="6" t="s">
        <v>46</v>
      </c>
      <c r="F2277" s="6" t="s">
        <v>86</v>
      </c>
      <c r="G2277" s="6" t="s">
        <v>87</v>
      </c>
      <c r="H2277" s="6" t="s">
        <v>21</v>
      </c>
      <c r="I2277" s="8">
        <v>0.55000000000000004</v>
      </c>
      <c r="J2277" s="9">
        <v>7750</v>
      </c>
      <c r="K2277" s="10">
        <f t="shared" si="748"/>
        <v>4262.5</v>
      </c>
      <c r="L2277" s="10">
        <f t="shared" si="749"/>
        <v>1278.75</v>
      </c>
      <c r="M2277" s="11">
        <v>0.3</v>
      </c>
      <c r="O2277" s="15"/>
      <c r="P2277" s="13"/>
      <c r="Q2277" s="1"/>
      <c r="R2277" s="12"/>
    </row>
    <row r="2278" spans="2:18" x14ac:dyDescent="0.3">
      <c r="B2278" s="6" t="s">
        <v>16</v>
      </c>
      <c r="C2278" s="6">
        <v>1185732</v>
      </c>
      <c r="D2278" s="7">
        <v>44382</v>
      </c>
      <c r="E2278" s="6" t="s">
        <v>46</v>
      </c>
      <c r="F2278" s="6" t="s">
        <v>86</v>
      </c>
      <c r="G2278" s="6" t="s">
        <v>87</v>
      </c>
      <c r="H2278" s="6" t="s">
        <v>22</v>
      </c>
      <c r="I2278" s="8">
        <v>0.65</v>
      </c>
      <c r="J2278" s="9">
        <v>8000</v>
      </c>
      <c r="K2278" s="10">
        <f t="shared" si="748"/>
        <v>5200</v>
      </c>
      <c r="L2278" s="10">
        <f t="shared" si="749"/>
        <v>1819.9999999999998</v>
      </c>
      <c r="M2278" s="11">
        <v>0.35</v>
      </c>
      <c r="O2278" s="15"/>
      <c r="P2278" s="13"/>
      <c r="Q2278" s="1"/>
      <c r="R2278" s="12"/>
    </row>
    <row r="2279" spans="2:18" x14ac:dyDescent="0.3">
      <c r="B2279" s="6" t="s">
        <v>16</v>
      </c>
      <c r="C2279" s="6">
        <v>1185732</v>
      </c>
      <c r="D2279" s="7">
        <v>44382</v>
      </c>
      <c r="E2279" s="6" t="s">
        <v>46</v>
      </c>
      <c r="F2279" s="6" t="s">
        <v>86</v>
      </c>
      <c r="G2279" s="6" t="s">
        <v>87</v>
      </c>
      <c r="H2279" s="6" t="s">
        <v>23</v>
      </c>
      <c r="I2279" s="8">
        <v>0.70000000000000007</v>
      </c>
      <c r="J2279" s="9">
        <v>9750</v>
      </c>
      <c r="K2279" s="10">
        <f t="shared" si="748"/>
        <v>6825.0000000000009</v>
      </c>
      <c r="L2279" s="10">
        <f t="shared" si="749"/>
        <v>3412.5000000000005</v>
      </c>
      <c r="M2279" s="11">
        <v>0.5</v>
      </c>
      <c r="O2279" s="15"/>
      <c r="P2279" s="13"/>
      <c r="Q2279" s="1"/>
      <c r="R2279" s="12"/>
    </row>
    <row r="2280" spans="2:18" x14ac:dyDescent="0.3">
      <c r="B2280" s="6" t="s">
        <v>16</v>
      </c>
      <c r="C2280" s="6">
        <v>1185732</v>
      </c>
      <c r="D2280" s="7">
        <v>44414</v>
      </c>
      <c r="E2280" s="6" t="s">
        <v>46</v>
      </c>
      <c r="F2280" s="6" t="s">
        <v>86</v>
      </c>
      <c r="G2280" s="6" t="s">
        <v>87</v>
      </c>
      <c r="H2280" s="6" t="s">
        <v>18</v>
      </c>
      <c r="I2280" s="8">
        <v>0.65</v>
      </c>
      <c r="J2280" s="9">
        <v>11250</v>
      </c>
      <c r="K2280" s="10">
        <f>I2280*J2280</f>
        <v>7312.5</v>
      </c>
      <c r="L2280" s="10">
        <f>K2280*M2280</f>
        <v>3290.625</v>
      </c>
      <c r="M2280" s="11">
        <v>0.45</v>
      </c>
      <c r="O2280" s="15"/>
      <c r="P2280" s="13"/>
      <c r="Q2280" s="1"/>
      <c r="R2280" s="12"/>
    </row>
    <row r="2281" spans="2:18" x14ac:dyDescent="0.3">
      <c r="B2281" s="6" t="s">
        <v>16</v>
      </c>
      <c r="C2281" s="6">
        <v>1185732</v>
      </c>
      <c r="D2281" s="7">
        <v>44414</v>
      </c>
      <c r="E2281" s="6" t="s">
        <v>46</v>
      </c>
      <c r="F2281" s="6" t="s">
        <v>86</v>
      </c>
      <c r="G2281" s="6" t="s">
        <v>87</v>
      </c>
      <c r="H2281" s="6" t="s">
        <v>19</v>
      </c>
      <c r="I2281" s="8">
        <v>0.60000000000000009</v>
      </c>
      <c r="J2281" s="9">
        <v>9000</v>
      </c>
      <c r="K2281" s="10">
        <f>I2281*J2281</f>
        <v>5400.0000000000009</v>
      </c>
      <c r="L2281" s="10">
        <f>K2281*M2281</f>
        <v>1890.0000000000002</v>
      </c>
      <c r="M2281" s="11">
        <v>0.35</v>
      </c>
      <c r="O2281" s="15"/>
      <c r="P2281" s="13"/>
      <c r="Q2281" s="1"/>
      <c r="R2281" s="12"/>
    </row>
    <row r="2282" spans="2:18" x14ac:dyDescent="0.3">
      <c r="B2282" s="6" t="s">
        <v>16</v>
      </c>
      <c r="C2282" s="6">
        <v>1185732</v>
      </c>
      <c r="D2282" s="7">
        <v>44414</v>
      </c>
      <c r="E2282" s="6" t="s">
        <v>46</v>
      </c>
      <c r="F2282" s="6" t="s">
        <v>86</v>
      </c>
      <c r="G2282" s="6" t="s">
        <v>87</v>
      </c>
      <c r="H2282" s="6" t="s">
        <v>20</v>
      </c>
      <c r="I2282" s="8">
        <v>0.55000000000000004</v>
      </c>
      <c r="J2282" s="9">
        <v>8250</v>
      </c>
      <c r="K2282" s="10">
        <f t="shared" ref="K2282:K2285" si="750">I2282*J2282</f>
        <v>4537.5</v>
      </c>
      <c r="L2282" s="10">
        <f t="shared" ref="L2282:L2285" si="751">K2282*M2282</f>
        <v>1134.375</v>
      </c>
      <c r="M2282" s="11">
        <v>0.25</v>
      </c>
      <c r="O2282" s="15"/>
      <c r="P2282" s="13"/>
      <c r="Q2282" s="1"/>
      <c r="R2282" s="12"/>
    </row>
    <row r="2283" spans="2:18" x14ac:dyDescent="0.3">
      <c r="B2283" s="6" t="s">
        <v>16</v>
      </c>
      <c r="C2283" s="6">
        <v>1185732</v>
      </c>
      <c r="D2283" s="7">
        <v>44414</v>
      </c>
      <c r="E2283" s="6" t="s">
        <v>46</v>
      </c>
      <c r="F2283" s="6" t="s">
        <v>86</v>
      </c>
      <c r="G2283" s="6" t="s">
        <v>87</v>
      </c>
      <c r="H2283" s="6" t="s">
        <v>21</v>
      </c>
      <c r="I2283" s="8">
        <v>0.45</v>
      </c>
      <c r="J2283" s="9">
        <v>7750</v>
      </c>
      <c r="K2283" s="10">
        <f t="shared" si="750"/>
        <v>3487.5</v>
      </c>
      <c r="L2283" s="10">
        <f t="shared" si="751"/>
        <v>1046.25</v>
      </c>
      <c r="M2283" s="11">
        <v>0.3</v>
      </c>
      <c r="O2283" s="15"/>
      <c r="P2283" s="13"/>
      <c r="Q2283" s="1"/>
      <c r="R2283" s="12"/>
    </row>
    <row r="2284" spans="2:18" x14ac:dyDescent="0.3">
      <c r="B2284" s="6" t="s">
        <v>16</v>
      </c>
      <c r="C2284" s="6">
        <v>1185732</v>
      </c>
      <c r="D2284" s="7">
        <v>44414</v>
      </c>
      <c r="E2284" s="6" t="s">
        <v>46</v>
      </c>
      <c r="F2284" s="6" t="s">
        <v>86</v>
      </c>
      <c r="G2284" s="6" t="s">
        <v>87</v>
      </c>
      <c r="H2284" s="6" t="s">
        <v>22</v>
      </c>
      <c r="I2284" s="8">
        <v>0.55000000000000004</v>
      </c>
      <c r="J2284" s="9">
        <v>7500</v>
      </c>
      <c r="K2284" s="10">
        <f t="shared" si="750"/>
        <v>4125</v>
      </c>
      <c r="L2284" s="10">
        <f t="shared" si="751"/>
        <v>1443.75</v>
      </c>
      <c r="M2284" s="11">
        <v>0.35</v>
      </c>
      <c r="O2284" s="15"/>
      <c r="P2284" s="13"/>
      <c r="Q2284" s="1"/>
      <c r="R2284" s="12"/>
    </row>
    <row r="2285" spans="2:18" x14ac:dyDescent="0.3">
      <c r="B2285" s="6" t="s">
        <v>16</v>
      </c>
      <c r="C2285" s="6">
        <v>1185732</v>
      </c>
      <c r="D2285" s="7">
        <v>44414</v>
      </c>
      <c r="E2285" s="6" t="s">
        <v>46</v>
      </c>
      <c r="F2285" s="6" t="s">
        <v>86</v>
      </c>
      <c r="G2285" s="6" t="s">
        <v>87</v>
      </c>
      <c r="H2285" s="6" t="s">
        <v>23</v>
      </c>
      <c r="I2285" s="8">
        <v>0.60000000000000009</v>
      </c>
      <c r="J2285" s="9">
        <v>9250</v>
      </c>
      <c r="K2285" s="10">
        <f t="shared" si="750"/>
        <v>5550.0000000000009</v>
      </c>
      <c r="L2285" s="10">
        <f t="shared" si="751"/>
        <v>2775.0000000000005</v>
      </c>
      <c r="M2285" s="11">
        <v>0.5</v>
      </c>
      <c r="O2285" s="15"/>
      <c r="P2285" s="13"/>
      <c r="Q2285" s="1"/>
      <c r="R2285" s="12"/>
    </row>
    <row r="2286" spans="2:18" x14ac:dyDescent="0.3">
      <c r="B2286" s="6" t="s">
        <v>16</v>
      </c>
      <c r="C2286" s="6">
        <v>1185732</v>
      </c>
      <c r="D2286" s="7">
        <v>44444</v>
      </c>
      <c r="E2286" s="6" t="s">
        <v>46</v>
      </c>
      <c r="F2286" s="6" t="s">
        <v>86</v>
      </c>
      <c r="G2286" s="6" t="s">
        <v>87</v>
      </c>
      <c r="H2286" s="6" t="s">
        <v>18</v>
      </c>
      <c r="I2286" s="8">
        <v>0.55000000000000004</v>
      </c>
      <c r="J2286" s="9">
        <v>10250</v>
      </c>
      <c r="K2286" s="10">
        <f>I2286*J2286</f>
        <v>5637.5000000000009</v>
      </c>
      <c r="L2286" s="10">
        <f>K2286*M2286</f>
        <v>2536.8750000000005</v>
      </c>
      <c r="M2286" s="11">
        <v>0.45</v>
      </c>
      <c r="O2286" s="15"/>
      <c r="P2286" s="13"/>
      <c r="Q2286" s="1"/>
      <c r="R2286" s="12"/>
    </row>
    <row r="2287" spans="2:18" x14ac:dyDescent="0.3">
      <c r="B2287" s="6" t="s">
        <v>16</v>
      </c>
      <c r="C2287" s="6">
        <v>1185732</v>
      </c>
      <c r="D2287" s="7">
        <v>44444</v>
      </c>
      <c r="E2287" s="6" t="s">
        <v>46</v>
      </c>
      <c r="F2287" s="6" t="s">
        <v>86</v>
      </c>
      <c r="G2287" s="6" t="s">
        <v>87</v>
      </c>
      <c r="H2287" s="6" t="s">
        <v>19</v>
      </c>
      <c r="I2287" s="8">
        <v>0.50000000000000011</v>
      </c>
      <c r="J2287" s="9">
        <v>8250</v>
      </c>
      <c r="K2287" s="10">
        <f>I2287*J2287</f>
        <v>4125.0000000000009</v>
      </c>
      <c r="L2287" s="10">
        <f>K2287*M2287</f>
        <v>1443.7500000000002</v>
      </c>
      <c r="M2287" s="11">
        <v>0.35</v>
      </c>
      <c r="O2287" s="15"/>
      <c r="P2287" s="13"/>
      <c r="Q2287" s="1"/>
      <c r="R2287" s="12"/>
    </row>
    <row r="2288" spans="2:18" x14ac:dyDescent="0.3">
      <c r="B2288" s="6" t="s">
        <v>16</v>
      </c>
      <c r="C2288" s="6">
        <v>1185732</v>
      </c>
      <c r="D2288" s="7">
        <v>44444</v>
      </c>
      <c r="E2288" s="6" t="s">
        <v>46</v>
      </c>
      <c r="F2288" s="6" t="s">
        <v>86</v>
      </c>
      <c r="G2288" s="6" t="s">
        <v>87</v>
      </c>
      <c r="H2288" s="6" t="s">
        <v>20</v>
      </c>
      <c r="I2288" s="8">
        <v>0.4</v>
      </c>
      <c r="J2288" s="9">
        <v>7250</v>
      </c>
      <c r="K2288" s="10">
        <f t="shared" ref="K2288:K2291" si="752">I2288*J2288</f>
        <v>2900</v>
      </c>
      <c r="L2288" s="10">
        <f t="shared" ref="L2288:L2291" si="753">K2288*M2288</f>
        <v>725</v>
      </c>
      <c r="M2288" s="11">
        <v>0.25</v>
      </c>
      <c r="O2288" s="15"/>
      <c r="P2288" s="13"/>
      <c r="Q2288" s="1"/>
      <c r="R2288" s="12"/>
    </row>
    <row r="2289" spans="2:18" x14ac:dyDescent="0.3">
      <c r="B2289" s="6" t="s">
        <v>16</v>
      </c>
      <c r="C2289" s="6">
        <v>1185732</v>
      </c>
      <c r="D2289" s="7">
        <v>44444</v>
      </c>
      <c r="E2289" s="6" t="s">
        <v>46</v>
      </c>
      <c r="F2289" s="6" t="s">
        <v>86</v>
      </c>
      <c r="G2289" s="6" t="s">
        <v>87</v>
      </c>
      <c r="H2289" s="6" t="s">
        <v>21</v>
      </c>
      <c r="I2289" s="8">
        <v>0.4</v>
      </c>
      <c r="J2289" s="9">
        <v>7000</v>
      </c>
      <c r="K2289" s="10">
        <f t="shared" si="752"/>
        <v>2800</v>
      </c>
      <c r="L2289" s="10">
        <f t="shared" si="753"/>
        <v>840</v>
      </c>
      <c r="M2289" s="11">
        <v>0.3</v>
      </c>
      <c r="O2289" s="15"/>
      <c r="P2289" s="13"/>
      <c r="Q2289" s="1"/>
      <c r="R2289" s="12"/>
    </row>
    <row r="2290" spans="2:18" x14ac:dyDescent="0.3">
      <c r="B2290" s="6" t="s">
        <v>16</v>
      </c>
      <c r="C2290" s="6">
        <v>1185732</v>
      </c>
      <c r="D2290" s="7">
        <v>44444</v>
      </c>
      <c r="E2290" s="6" t="s">
        <v>46</v>
      </c>
      <c r="F2290" s="6" t="s">
        <v>86</v>
      </c>
      <c r="G2290" s="6" t="s">
        <v>87</v>
      </c>
      <c r="H2290" s="6" t="s">
        <v>22</v>
      </c>
      <c r="I2290" s="8">
        <v>0.5</v>
      </c>
      <c r="J2290" s="9">
        <v>7000</v>
      </c>
      <c r="K2290" s="10">
        <f t="shared" si="752"/>
        <v>3500</v>
      </c>
      <c r="L2290" s="10">
        <f t="shared" si="753"/>
        <v>1225</v>
      </c>
      <c r="M2290" s="11">
        <v>0.35</v>
      </c>
      <c r="O2290" s="15"/>
      <c r="P2290" s="13"/>
      <c r="Q2290" s="1"/>
      <c r="R2290" s="12"/>
    </row>
    <row r="2291" spans="2:18" x14ac:dyDescent="0.3">
      <c r="B2291" s="6" t="s">
        <v>16</v>
      </c>
      <c r="C2291" s="6">
        <v>1185732</v>
      </c>
      <c r="D2291" s="7">
        <v>44444</v>
      </c>
      <c r="E2291" s="6" t="s">
        <v>46</v>
      </c>
      <c r="F2291" s="6" t="s">
        <v>86</v>
      </c>
      <c r="G2291" s="6" t="s">
        <v>87</v>
      </c>
      <c r="H2291" s="6" t="s">
        <v>23</v>
      </c>
      <c r="I2291" s="8">
        <v>0.55000000000000004</v>
      </c>
      <c r="J2291" s="9">
        <v>8000</v>
      </c>
      <c r="K2291" s="10">
        <f t="shared" si="752"/>
        <v>4400</v>
      </c>
      <c r="L2291" s="10">
        <f t="shared" si="753"/>
        <v>2200</v>
      </c>
      <c r="M2291" s="11">
        <v>0.5</v>
      </c>
      <c r="O2291" s="15"/>
      <c r="P2291" s="13"/>
      <c r="Q2291" s="1"/>
      <c r="R2291" s="12"/>
    </row>
    <row r="2292" spans="2:18" x14ac:dyDescent="0.3">
      <c r="B2292" s="6" t="s">
        <v>16</v>
      </c>
      <c r="C2292" s="6">
        <v>1185732</v>
      </c>
      <c r="D2292" s="7">
        <v>44476</v>
      </c>
      <c r="E2292" s="6" t="s">
        <v>46</v>
      </c>
      <c r="F2292" s="6" t="s">
        <v>86</v>
      </c>
      <c r="G2292" s="6" t="s">
        <v>87</v>
      </c>
      <c r="H2292" s="6" t="s">
        <v>18</v>
      </c>
      <c r="I2292" s="8">
        <v>0.55000000000000004</v>
      </c>
      <c r="J2292" s="9">
        <v>9750</v>
      </c>
      <c r="K2292" s="10">
        <f>I2292*J2292</f>
        <v>5362.5</v>
      </c>
      <c r="L2292" s="10">
        <f>K2292*M2292</f>
        <v>2413.125</v>
      </c>
      <c r="M2292" s="11">
        <v>0.45</v>
      </c>
      <c r="O2292" s="15"/>
      <c r="P2292" s="13"/>
      <c r="Q2292" s="1"/>
      <c r="R2292" s="12"/>
    </row>
    <row r="2293" spans="2:18" x14ac:dyDescent="0.3">
      <c r="B2293" s="6" t="s">
        <v>16</v>
      </c>
      <c r="C2293" s="6">
        <v>1185732</v>
      </c>
      <c r="D2293" s="7">
        <v>44476</v>
      </c>
      <c r="E2293" s="6" t="s">
        <v>46</v>
      </c>
      <c r="F2293" s="6" t="s">
        <v>86</v>
      </c>
      <c r="G2293" s="6" t="s">
        <v>87</v>
      </c>
      <c r="H2293" s="6" t="s">
        <v>19</v>
      </c>
      <c r="I2293" s="8">
        <v>0.45000000000000012</v>
      </c>
      <c r="J2293" s="9">
        <v>8000</v>
      </c>
      <c r="K2293" s="10">
        <f>I2293*J2293</f>
        <v>3600.0000000000009</v>
      </c>
      <c r="L2293" s="10">
        <f>K2293*M2293</f>
        <v>1260.0000000000002</v>
      </c>
      <c r="M2293" s="11">
        <v>0.35</v>
      </c>
      <c r="O2293" s="15"/>
      <c r="P2293" s="13"/>
      <c r="Q2293" s="1"/>
      <c r="R2293" s="12"/>
    </row>
    <row r="2294" spans="2:18" x14ac:dyDescent="0.3">
      <c r="B2294" s="6" t="s">
        <v>16</v>
      </c>
      <c r="C2294" s="6">
        <v>1185732</v>
      </c>
      <c r="D2294" s="7">
        <v>44476</v>
      </c>
      <c r="E2294" s="6" t="s">
        <v>46</v>
      </c>
      <c r="F2294" s="6" t="s">
        <v>86</v>
      </c>
      <c r="G2294" s="6" t="s">
        <v>87</v>
      </c>
      <c r="H2294" s="6" t="s">
        <v>20</v>
      </c>
      <c r="I2294" s="8">
        <v>0.45000000000000012</v>
      </c>
      <c r="J2294" s="9">
        <v>6750</v>
      </c>
      <c r="K2294" s="10">
        <f t="shared" ref="K2294:K2297" si="754">I2294*J2294</f>
        <v>3037.5000000000009</v>
      </c>
      <c r="L2294" s="10">
        <f t="shared" ref="L2294:L2297" si="755">K2294*M2294</f>
        <v>759.37500000000023</v>
      </c>
      <c r="M2294" s="11">
        <v>0.25</v>
      </c>
      <c r="O2294" s="15"/>
      <c r="P2294" s="13"/>
      <c r="Q2294" s="1"/>
      <c r="R2294" s="12"/>
    </row>
    <row r="2295" spans="2:18" x14ac:dyDescent="0.3">
      <c r="B2295" s="6" t="s">
        <v>16</v>
      </c>
      <c r="C2295" s="6">
        <v>1185732</v>
      </c>
      <c r="D2295" s="7">
        <v>44476</v>
      </c>
      <c r="E2295" s="6" t="s">
        <v>46</v>
      </c>
      <c r="F2295" s="6" t="s">
        <v>86</v>
      </c>
      <c r="G2295" s="6" t="s">
        <v>87</v>
      </c>
      <c r="H2295" s="6" t="s">
        <v>21</v>
      </c>
      <c r="I2295" s="8">
        <v>0.45000000000000012</v>
      </c>
      <c r="J2295" s="9">
        <v>6500</v>
      </c>
      <c r="K2295" s="10">
        <f t="shared" si="754"/>
        <v>2925.0000000000009</v>
      </c>
      <c r="L2295" s="10">
        <f t="shared" si="755"/>
        <v>877.50000000000023</v>
      </c>
      <c r="M2295" s="11">
        <v>0.3</v>
      </c>
      <c r="O2295" s="15"/>
      <c r="P2295" s="13"/>
      <c r="Q2295" s="1"/>
      <c r="R2295" s="12"/>
    </row>
    <row r="2296" spans="2:18" x14ac:dyDescent="0.3">
      <c r="B2296" s="6" t="s">
        <v>16</v>
      </c>
      <c r="C2296" s="6">
        <v>1185732</v>
      </c>
      <c r="D2296" s="7">
        <v>44476</v>
      </c>
      <c r="E2296" s="6" t="s">
        <v>46</v>
      </c>
      <c r="F2296" s="6" t="s">
        <v>86</v>
      </c>
      <c r="G2296" s="6" t="s">
        <v>87</v>
      </c>
      <c r="H2296" s="6" t="s">
        <v>22</v>
      </c>
      <c r="I2296" s="8">
        <v>0.55000000000000004</v>
      </c>
      <c r="J2296" s="9">
        <v>6500</v>
      </c>
      <c r="K2296" s="10">
        <f t="shared" si="754"/>
        <v>3575.0000000000005</v>
      </c>
      <c r="L2296" s="10">
        <f t="shared" si="755"/>
        <v>1251.25</v>
      </c>
      <c r="M2296" s="11">
        <v>0.35</v>
      </c>
      <c r="O2296" s="15"/>
      <c r="P2296" s="13"/>
      <c r="Q2296" s="1"/>
      <c r="R2296" s="12"/>
    </row>
    <row r="2297" spans="2:18" x14ac:dyDescent="0.3">
      <c r="B2297" s="6" t="s">
        <v>16</v>
      </c>
      <c r="C2297" s="6">
        <v>1185732</v>
      </c>
      <c r="D2297" s="7">
        <v>44476</v>
      </c>
      <c r="E2297" s="6" t="s">
        <v>46</v>
      </c>
      <c r="F2297" s="6" t="s">
        <v>86</v>
      </c>
      <c r="G2297" s="6" t="s">
        <v>87</v>
      </c>
      <c r="H2297" s="6" t="s">
        <v>23</v>
      </c>
      <c r="I2297" s="8">
        <v>0.6</v>
      </c>
      <c r="J2297" s="9">
        <v>7750</v>
      </c>
      <c r="K2297" s="10">
        <f t="shared" si="754"/>
        <v>4650</v>
      </c>
      <c r="L2297" s="10">
        <f t="shared" si="755"/>
        <v>2325</v>
      </c>
      <c r="M2297" s="11">
        <v>0.5</v>
      </c>
      <c r="O2297" s="15"/>
      <c r="P2297" s="13"/>
      <c r="Q2297" s="1"/>
      <c r="R2297" s="12"/>
    </row>
    <row r="2298" spans="2:18" x14ac:dyDescent="0.3">
      <c r="B2298" s="6" t="s">
        <v>16</v>
      </c>
      <c r="C2298" s="6">
        <v>1185732</v>
      </c>
      <c r="D2298" s="7">
        <v>44506</v>
      </c>
      <c r="E2298" s="6" t="s">
        <v>46</v>
      </c>
      <c r="F2298" s="6" t="s">
        <v>86</v>
      </c>
      <c r="G2298" s="6" t="s">
        <v>87</v>
      </c>
      <c r="H2298" s="6" t="s">
        <v>18</v>
      </c>
      <c r="I2298" s="8">
        <v>0.55000000000000004</v>
      </c>
      <c r="J2298" s="9">
        <v>9250</v>
      </c>
      <c r="K2298" s="10">
        <f>I2298*J2298</f>
        <v>5087.5</v>
      </c>
      <c r="L2298" s="10">
        <f>K2298*M2298</f>
        <v>2289.375</v>
      </c>
      <c r="M2298" s="11">
        <v>0.45</v>
      </c>
      <c r="O2298" s="15"/>
      <c r="P2298" s="13"/>
      <c r="Q2298" s="1"/>
      <c r="R2298" s="12"/>
    </row>
    <row r="2299" spans="2:18" x14ac:dyDescent="0.3">
      <c r="B2299" s="6" t="s">
        <v>16</v>
      </c>
      <c r="C2299" s="6">
        <v>1185732</v>
      </c>
      <c r="D2299" s="7">
        <v>44506</v>
      </c>
      <c r="E2299" s="6" t="s">
        <v>46</v>
      </c>
      <c r="F2299" s="6" t="s">
        <v>86</v>
      </c>
      <c r="G2299" s="6" t="s">
        <v>87</v>
      </c>
      <c r="H2299" s="6" t="s">
        <v>19</v>
      </c>
      <c r="I2299" s="8">
        <v>0.45000000000000012</v>
      </c>
      <c r="J2299" s="9">
        <v>7500</v>
      </c>
      <c r="K2299" s="10">
        <f>I2299*J2299</f>
        <v>3375.0000000000009</v>
      </c>
      <c r="L2299" s="10">
        <f>K2299*M2299</f>
        <v>1181.2500000000002</v>
      </c>
      <c r="M2299" s="11">
        <v>0.35</v>
      </c>
      <c r="O2299" s="15"/>
      <c r="P2299" s="13"/>
      <c r="Q2299" s="1"/>
      <c r="R2299" s="12"/>
    </row>
    <row r="2300" spans="2:18" x14ac:dyDescent="0.3">
      <c r="B2300" s="6" t="s">
        <v>16</v>
      </c>
      <c r="C2300" s="6">
        <v>1185732</v>
      </c>
      <c r="D2300" s="7">
        <v>44506</v>
      </c>
      <c r="E2300" s="6" t="s">
        <v>46</v>
      </c>
      <c r="F2300" s="6" t="s">
        <v>86</v>
      </c>
      <c r="G2300" s="6" t="s">
        <v>87</v>
      </c>
      <c r="H2300" s="6" t="s">
        <v>20</v>
      </c>
      <c r="I2300" s="8">
        <v>0.45000000000000012</v>
      </c>
      <c r="J2300" s="9">
        <v>6950</v>
      </c>
      <c r="K2300" s="10">
        <f t="shared" ref="K2300:K2303" si="756">I2300*J2300</f>
        <v>3127.5000000000009</v>
      </c>
      <c r="L2300" s="10">
        <f t="shared" ref="L2300:L2303" si="757">K2300*M2300</f>
        <v>781.87500000000023</v>
      </c>
      <c r="M2300" s="11">
        <v>0.25</v>
      </c>
      <c r="O2300" s="15"/>
      <c r="P2300" s="13"/>
      <c r="Q2300" s="1"/>
      <c r="R2300" s="12"/>
    </row>
    <row r="2301" spans="2:18" x14ac:dyDescent="0.3">
      <c r="B2301" s="6" t="s">
        <v>16</v>
      </c>
      <c r="C2301" s="6">
        <v>1185732</v>
      </c>
      <c r="D2301" s="7">
        <v>44506</v>
      </c>
      <c r="E2301" s="6" t="s">
        <v>46</v>
      </c>
      <c r="F2301" s="6" t="s">
        <v>86</v>
      </c>
      <c r="G2301" s="6" t="s">
        <v>87</v>
      </c>
      <c r="H2301" s="6" t="s">
        <v>21</v>
      </c>
      <c r="I2301" s="8">
        <v>0.55000000000000016</v>
      </c>
      <c r="J2301" s="9">
        <v>7500</v>
      </c>
      <c r="K2301" s="10">
        <f t="shared" si="756"/>
        <v>4125.0000000000009</v>
      </c>
      <c r="L2301" s="10">
        <f t="shared" si="757"/>
        <v>1237.5000000000002</v>
      </c>
      <c r="M2301" s="11">
        <v>0.3</v>
      </c>
      <c r="O2301" s="15"/>
      <c r="P2301" s="13"/>
      <c r="Q2301" s="1"/>
      <c r="R2301" s="12"/>
    </row>
    <row r="2302" spans="2:18" x14ac:dyDescent="0.3">
      <c r="B2302" s="6" t="s">
        <v>16</v>
      </c>
      <c r="C2302" s="6">
        <v>1185732</v>
      </c>
      <c r="D2302" s="7">
        <v>44506</v>
      </c>
      <c r="E2302" s="6" t="s">
        <v>46</v>
      </c>
      <c r="F2302" s="6" t="s">
        <v>86</v>
      </c>
      <c r="G2302" s="6" t="s">
        <v>87</v>
      </c>
      <c r="H2302" s="6" t="s">
        <v>22</v>
      </c>
      <c r="I2302" s="8">
        <v>0.70000000000000007</v>
      </c>
      <c r="J2302" s="9">
        <v>7250</v>
      </c>
      <c r="K2302" s="10">
        <f t="shared" si="756"/>
        <v>5075.0000000000009</v>
      </c>
      <c r="L2302" s="10">
        <f t="shared" si="757"/>
        <v>1776.2500000000002</v>
      </c>
      <c r="M2302" s="11">
        <v>0.35</v>
      </c>
      <c r="O2302" s="15"/>
      <c r="P2302" s="13"/>
      <c r="Q2302" s="1"/>
      <c r="R2302" s="12"/>
    </row>
    <row r="2303" spans="2:18" x14ac:dyDescent="0.3">
      <c r="B2303" s="6" t="s">
        <v>16</v>
      </c>
      <c r="C2303" s="6">
        <v>1185732</v>
      </c>
      <c r="D2303" s="7">
        <v>44506</v>
      </c>
      <c r="E2303" s="6" t="s">
        <v>46</v>
      </c>
      <c r="F2303" s="6" t="s">
        <v>86</v>
      </c>
      <c r="G2303" s="6" t="s">
        <v>87</v>
      </c>
      <c r="H2303" s="6" t="s">
        <v>23</v>
      </c>
      <c r="I2303" s="8">
        <v>0.75</v>
      </c>
      <c r="J2303" s="9">
        <v>8250</v>
      </c>
      <c r="K2303" s="10">
        <f t="shared" si="756"/>
        <v>6187.5</v>
      </c>
      <c r="L2303" s="10">
        <f t="shared" si="757"/>
        <v>3093.75</v>
      </c>
      <c r="M2303" s="11">
        <v>0.5</v>
      </c>
      <c r="O2303" s="15"/>
      <c r="P2303" s="13"/>
      <c r="Q2303" s="1"/>
      <c r="R2303" s="12"/>
    </row>
    <row r="2304" spans="2:18" x14ac:dyDescent="0.3">
      <c r="B2304" s="6" t="s">
        <v>16</v>
      </c>
      <c r="C2304" s="6">
        <v>1185732</v>
      </c>
      <c r="D2304" s="7">
        <v>44535</v>
      </c>
      <c r="E2304" s="6" t="s">
        <v>46</v>
      </c>
      <c r="F2304" s="6" t="s">
        <v>86</v>
      </c>
      <c r="G2304" s="6" t="s">
        <v>87</v>
      </c>
      <c r="H2304" s="6" t="s">
        <v>18</v>
      </c>
      <c r="I2304" s="8">
        <v>0.70000000000000007</v>
      </c>
      <c r="J2304" s="9">
        <v>10750</v>
      </c>
      <c r="K2304" s="10">
        <f>I2304*J2304</f>
        <v>7525.0000000000009</v>
      </c>
      <c r="L2304" s="10">
        <f>K2304*M2304</f>
        <v>3386.2500000000005</v>
      </c>
      <c r="M2304" s="11">
        <v>0.45</v>
      </c>
      <c r="O2304" s="15"/>
      <c r="P2304" s="13"/>
      <c r="Q2304" s="1"/>
      <c r="R2304" s="12"/>
    </row>
    <row r="2305" spans="1:18" x14ac:dyDescent="0.3">
      <c r="B2305" s="6" t="s">
        <v>16</v>
      </c>
      <c r="C2305" s="6">
        <v>1185732</v>
      </c>
      <c r="D2305" s="7">
        <v>44535</v>
      </c>
      <c r="E2305" s="6" t="s">
        <v>46</v>
      </c>
      <c r="F2305" s="6" t="s">
        <v>86</v>
      </c>
      <c r="G2305" s="6" t="s">
        <v>87</v>
      </c>
      <c r="H2305" s="6" t="s">
        <v>19</v>
      </c>
      <c r="I2305" s="8">
        <v>0.60000000000000009</v>
      </c>
      <c r="J2305" s="9">
        <v>8750</v>
      </c>
      <c r="K2305" s="10">
        <f>I2305*J2305</f>
        <v>5250.0000000000009</v>
      </c>
      <c r="L2305" s="10">
        <f>K2305*M2305</f>
        <v>1837.5000000000002</v>
      </c>
      <c r="M2305" s="11">
        <v>0.35</v>
      </c>
      <c r="O2305" s="15"/>
      <c r="P2305" s="13"/>
      <c r="Q2305" s="1"/>
      <c r="R2305" s="12"/>
    </row>
    <row r="2306" spans="1:18" x14ac:dyDescent="0.3">
      <c r="B2306" s="6" t="s">
        <v>16</v>
      </c>
      <c r="C2306" s="6">
        <v>1185732</v>
      </c>
      <c r="D2306" s="7">
        <v>44535</v>
      </c>
      <c r="E2306" s="6" t="s">
        <v>46</v>
      </c>
      <c r="F2306" s="6" t="s">
        <v>86</v>
      </c>
      <c r="G2306" s="6" t="s">
        <v>87</v>
      </c>
      <c r="H2306" s="6" t="s">
        <v>20</v>
      </c>
      <c r="I2306" s="8">
        <v>0.60000000000000009</v>
      </c>
      <c r="J2306" s="9">
        <v>8250</v>
      </c>
      <c r="K2306" s="10">
        <f t="shared" ref="K2306:K2309" si="758">I2306*J2306</f>
        <v>4950.0000000000009</v>
      </c>
      <c r="L2306" s="10">
        <f t="shared" ref="L2306:L2309" si="759">K2306*M2306</f>
        <v>1237.5000000000002</v>
      </c>
      <c r="M2306" s="11">
        <v>0.25</v>
      </c>
      <c r="O2306" s="15"/>
      <c r="P2306" s="13"/>
      <c r="Q2306" s="1"/>
      <c r="R2306" s="12"/>
    </row>
    <row r="2307" spans="1:18" x14ac:dyDescent="0.3">
      <c r="B2307" s="6" t="s">
        <v>16</v>
      </c>
      <c r="C2307" s="6">
        <v>1185732</v>
      </c>
      <c r="D2307" s="7">
        <v>44535</v>
      </c>
      <c r="E2307" s="6" t="s">
        <v>46</v>
      </c>
      <c r="F2307" s="6" t="s">
        <v>86</v>
      </c>
      <c r="G2307" s="6" t="s">
        <v>87</v>
      </c>
      <c r="H2307" s="6" t="s">
        <v>21</v>
      </c>
      <c r="I2307" s="8">
        <v>0.60000000000000009</v>
      </c>
      <c r="J2307" s="9">
        <v>7750</v>
      </c>
      <c r="K2307" s="10">
        <f t="shared" si="758"/>
        <v>4650.0000000000009</v>
      </c>
      <c r="L2307" s="10">
        <f t="shared" si="759"/>
        <v>1395.0000000000002</v>
      </c>
      <c r="M2307" s="11">
        <v>0.3</v>
      </c>
      <c r="O2307" s="15"/>
      <c r="P2307" s="13"/>
      <c r="Q2307" s="1"/>
      <c r="R2307" s="12"/>
    </row>
    <row r="2308" spans="1:18" x14ac:dyDescent="0.3">
      <c r="B2308" s="6" t="s">
        <v>16</v>
      </c>
      <c r="C2308" s="6">
        <v>1185732</v>
      </c>
      <c r="D2308" s="7">
        <v>44535</v>
      </c>
      <c r="E2308" s="6" t="s">
        <v>46</v>
      </c>
      <c r="F2308" s="6" t="s">
        <v>86</v>
      </c>
      <c r="G2308" s="6" t="s">
        <v>87</v>
      </c>
      <c r="H2308" s="6" t="s">
        <v>22</v>
      </c>
      <c r="I2308" s="8">
        <v>0.70000000000000007</v>
      </c>
      <c r="J2308" s="9">
        <v>7750</v>
      </c>
      <c r="K2308" s="10">
        <f t="shared" si="758"/>
        <v>5425.0000000000009</v>
      </c>
      <c r="L2308" s="10">
        <f t="shared" si="759"/>
        <v>1898.7500000000002</v>
      </c>
      <c r="M2308" s="11">
        <v>0.35</v>
      </c>
      <c r="O2308" s="15"/>
      <c r="P2308" s="13"/>
      <c r="Q2308" s="1"/>
      <c r="R2308" s="12"/>
    </row>
    <row r="2309" spans="1:18" x14ac:dyDescent="0.3">
      <c r="B2309" s="6" t="s">
        <v>16</v>
      </c>
      <c r="C2309" s="6">
        <v>1185732</v>
      </c>
      <c r="D2309" s="7">
        <v>44535</v>
      </c>
      <c r="E2309" s="6" t="s">
        <v>46</v>
      </c>
      <c r="F2309" s="6" t="s">
        <v>86</v>
      </c>
      <c r="G2309" s="6" t="s">
        <v>87</v>
      </c>
      <c r="H2309" s="6" t="s">
        <v>23</v>
      </c>
      <c r="I2309" s="8">
        <v>0.75</v>
      </c>
      <c r="J2309" s="9">
        <v>8750</v>
      </c>
      <c r="K2309" s="10">
        <f t="shared" si="758"/>
        <v>6562.5</v>
      </c>
      <c r="L2309" s="10">
        <f t="shared" si="759"/>
        <v>3281.25</v>
      </c>
      <c r="M2309" s="11">
        <v>0.5</v>
      </c>
      <c r="O2309" s="15"/>
      <c r="P2309" s="13"/>
      <c r="Q2309" s="1"/>
      <c r="R2309" s="12"/>
    </row>
    <row r="2310" spans="1:18" x14ac:dyDescent="0.3">
      <c r="A2310" t="s">
        <v>39</v>
      </c>
      <c r="B2310" s="6" t="s">
        <v>16</v>
      </c>
      <c r="C2310" s="6">
        <v>1185732</v>
      </c>
      <c r="D2310" s="7">
        <v>44202</v>
      </c>
      <c r="E2310" s="6" t="s">
        <v>46</v>
      </c>
      <c r="F2310" s="6" t="s">
        <v>88</v>
      </c>
      <c r="G2310" s="6" t="s">
        <v>89</v>
      </c>
      <c r="H2310" s="6" t="s">
        <v>18</v>
      </c>
      <c r="I2310" s="8">
        <v>0.35000000000000003</v>
      </c>
      <c r="J2310" s="9">
        <v>9250</v>
      </c>
      <c r="K2310" s="10">
        <f>I2310*J2310</f>
        <v>3237.5000000000005</v>
      </c>
      <c r="L2310" s="10">
        <f>K2310*M2310</f>
        <v>1295.0000000000002</v>
      </c>
      <c r="M2310" s="11">
        <v>0.4</v>
      </c>
      <c r="O2310" s="15"/>
      <c r="P2310" s="13"/>
      <c r="Q2310" s="1"/>
      <c r="R2310" s="12"/>
    </row>
    <row r="2311" spans="1:18" x14ac:dyDescent="0.3">
      <c r="B2311" s="6" t="s">
        <v>16</v>
      </c>
      <c r="C2311" s="6">
        <v>1185732</v>
      </c>
      <c r="D2311" s="7">
        <v>44202</v>
      </c>
      <c r="E2311" s="6" t="s">
        <v>46</v>
      </c>
      <c r="F2311" s="6" t="s">
        <v>88</v>
      </c>
      <c r="G2311" s="6" t="s">
        <v>89</v>
      </c>
      <c r="H2311" s="6" t="s">
        <v>19</v>
      </c>
      <c r="I2311" s="8">
        <v>0.35000000000000003</v>
      </c>
      <c r="J2311" s="9">
        <v>7250</v>
      </c>
      <c r="K2311" s="10">
        <f>I2311*J2311</f>
        <v>2537.5000000000005</v>
      </c>
      <c r="L2311" s="10">
        <f>K2311*M2311</f>
        <v>888.12500000000011</v>
      </c>
      <c r="M2311" s="11">
        <v>0.35</v>
      </c>
      <c r="O2311" s="15"/>
      <c r="P2311" s="13"/>
      <c r="Q2311" s="1"/>
      <c r="R2311" s="12"/>
    </row>
    <row r="2312" spans="1:18" x14ac:dyDescent="0.3">
      <c r="B2312" s="6" t="s">
        <v>16</v>
      </c>
      <c r="C2312" s="6">
        <v>1185732</v>
      </c>
      <c r="D2312" s="7">
        <v>44202</v>
      </c>
      <c r="E2312" s="6" t="s">
        <v>46</v>
      </c>
      <c r="F2312" s="6" t="s">
        <v>88</v>
      </c>
      <c r="G2312" s="6" t="s">
        <v>89</v>
      </c>
      <c r="H2312" s="6" t="s">
        <v>20</v>
      </c>
      <c r="I2312" s="8">
        <v>0.25000000000000006</v>
      </c>
      <c r="J2312" s="9">
        <v>7250</v>
      </c>
      <c r="K2312" s="10">
        <f t="shared" ref="K2312:K2315" si="760">I2312*J2312</f>
        <v>1812.5000000000005</v>
      </c>
      <c r="L2312" s="10">
        <f t="shared" ref="L2312:L2321" si="761">K2312*M2312</f>
        <v>725.00000000000023</v>
      </c>
      <c r="M2312" s="11">
        <v>0.4</v>
      </c>
      <c r="O2312" s="15"/>
      <c r="P2312" s="13"/>
      <c r="Q2312" s="1"/>
      <c r="R2312" s="12"/>
    </row>
    <row r="2313" spans="1:18" x14ac:dyDescent="0.3">
      <c r="B2313" s="6" t="s">
        <v>16</v>
      </c>
      <c r="C2313" s="6">
        <v>1185732</v>
      </c>
      <c r="D2313" s="7">
        <v>44202</v>
      </c>
      <c r="E2313" s="6" t="s">
        <v>46</v>
      </c>
      <c r="F2313" s="6" t="s">
        <v>88</v>
      </c>
      <c r="G2313" s="6" t="s">
        <v>89</v>
      </c>
      <c r="H2313" s="6" t="s">
        <v>21</v>
      </c>
      <c r="I2313" s="8">
        <v>0.3</v>
      </c>
      <c r="J2313" s="9">
        <v>5750</v>
      </c>
      <c r="K2313" s="10">
        <f t="shared" si="760"/>
        <v>1725</v>
      </c>
      <c r="L2313" s="10">
        <f t="shared" si="761"/>
        <v>690</v>
      </c>
      <c r="M2313" s="11">
        <v>0.4</v>
      </c>
      <c r="O2313" s="15"/>
      <c r="P2313" s="13"/>
      <c r="Q2313" s="1"/>
      <c r="R2313" s="12"/>
    </row>
    <row r="2314" spans="1:18" x14ac:dyDescent="0.3">
      <c r="B2314" s="6" t="s">
        <v>16</v>
      </c>
      <c r="C2314" s="6">
        <v>1185732</v>
      </c>
      <c r="D2314" s="7">
        <v>44202</v>
      </c>
      <c r="E2314" s="6" t="s">
        <v>46</v>
      </c>
      <c r="F2314" s="6" t="s">
        <v>88</v>
      </c>
      <c r="G2314" s="6" t="s">
        <v>89</v>
      </c>
      <c r="H2314" s="6" t="s">
        <v>22</v>
      </c>
      <c r="I2314" s="8">
        <v>0.45</v>
      </c>
      <c r="J2314" s="9">
        <v>6250</v>
      </c>
      <c r="K2314" s="10">
        <f t="shared" si="760"/>
        <v>2812.5</v>
      </c>
      <c r="L2314" s="10">
        <f t="shared" si="761"/>
        <v>984.37499999999989</v>
      </c>
      <c r="M2314" s="11">
        <v>0.35</v>
      </c>
      <c r="O2314" s="15"/>
      <c r="P2314" s="13"/>
      <c r="Q2314" s="1"/>
      <c r="R2314" s="12"/>
    </row>
    <row r="2315" spans="1:18" x14ac:dyDescent="0.3">
      <c r="B2315" s="6" t="s">
        <v>16</v>
      </c>
      <c r="C2315" s="6">
        <v>1185732</v>
      </c>
      <c r="D2315" s="7">
        <v>44202</v>
      </c>
      <c r="E2315" s="6" t="s">
        <v>46</v>
      </c>
      <c r="F2315" s="6" t="s">
        <v>88</v>
      </c>
      <c r="G2315" s="6" t="s">
        <v>89</v>
      </c>
      <c r="H2315" s="6" t="s">
        <v>23</v>
      </c>
      <c r="I2315" s="8">
        <v>0.35000000000000003</v>
      </c>
      <c r="J2315" s="9">
        <v>7250</v>
      </c>
      <c r="K2315" s="10">
        <f t="shared" si="760"/>
        <v>2537.5000000000005</v>
      </c>
      <c r="L2315" s="10">
        <f t="shared" si="761"/>
        <v>1268.7500000000002</v>
      </c>
      <c r="M2315" s="11">
        <v>0.5</v>
      </c>
      <c r="O2315" s="15"/>
      <c r="P2315" s="13"/>
      <c r="Q2315" s="1"/>
      <c r="R2315" s="12"/>
    </row>
    <row r="2316" spans="1:18" x14ac:dyDescent="0.3">
      <c r="B2316" s="6" t="s">
        <v>16</v>
      </c>
      <c r="C2316" s="6">
        <v>1185732</v>
      </c>
      <c r="D2316" s="7">
        <v>44231</v>
      </c>
      <c r="E2316" s="6" t="s">
        <v>46</v>
      </c>
      <c r="F2316" s="6" t="s">
        <v>88</v>
      </c>
      <c r="G2316" s="6" t="s">
        <v>89</v>
      </c>
      <c r="H2316" s="6" t="s">
        <v>18</v>
      </c>
      <c r="I2316" s="8">
        <v>0.35000000000000003</v>
      </c>
      <c r="J2316" s="9">
        <v>9750</v>
      </c>
      <c r="K2316" s="10">
        <f>I2316*J2316</f>
        <v>3412.5000000000005</v>
      </c>
      <c r="L2316" s="10">
        <f>K2316*M2316</f>
        <v>1365.0000000000002</v>
      </c>
      <c r="M2316" s="11">
        <v>0.4</v>
      </c>
      <c r="O2316" s="15"/>
      <c r="P2316" s="13"/>
      <c r="Q2316" s="1"/>
      <c r="R2316" s="12"/>
    </row>
    <row r="2317" spans="1:18" x14ac:dyDescent="0.3">
      <c r="B2317" s="6" t="s">
        <v>16</v>
      </c>
      <c r="C2317" s="6">
        <v>1185732</v>
      </c>
      <c r="D2317" s="7">
        <v>44231</v>
      </c>
      <c r="E2317" s="6" t="s">
        <v>46</v>
      </c>
      <c r="F2317" s="6" t="s">
        <v>88</v>
      </c>
      <c r="G2317" s="6" t="s">
        <v>89</v>
      </c>
      <c r="H2317" s="6" t="s">
        <v>19</v>
      </c>
      <c r="I2317" s="8">
        <v>0.35000000000000003</v>
      </c>
      <c r="J2317" s="9">
        <v>6250</v>
      </c>
      <c r="K2317" s="10">
        <f>I2317*J2317</f>
        <v>2187.5</v>
      </c>
      <c r="L2317" s="10">
        <f>K2317*M2317</f>
        <v>765.625</v>
      </c>
      <c r="M2317" s="11">
        <v>0.35</v>
      </c>
      <c r="O2317" s="15"/>
      <c r="P2317" s="13"/>
      <c r="Q2317" s="1"/>
      <c r="R2317" s="12"/>
    </row>
    <row r="2318" spans="1:18" x14ac:dyDescent="0.3">
      <c r="B2318" s="6" t="s">
        <v>16</v>
      </c>
      <c r="C2318" s="6">
        <v>1185732</v>
      </c>
      <c r="D2318" s="7">
        <v>44231</v>
      </c>
      <c r="E2318" s="6" t="s">
        <v>46</v>
      </c>
      <c r="F2318" s="6" t="s">
        <v>88</v>
      </c>
      <c r="G2318" s="6" t="s">
        <v>89</v>
      </c>
      <c r="H2318" s="6" t="s">
        <v>20</v>
      </c>
      <c r="I2318" s="8">
        <v>0.25000000000000006</v>
      </c>
      <c r="J2318" s="9">
        <v>6750</v>
      </c>
      <c r="K2318" s="10">
        <f t="shared" ref="K2318:K2321" si="762">I2318*J2318</f>
        <v>1687.5000000000005</v>
      </c>
      <c r="L2318" s="10">
        <f t="shared" si="761"/>
        <v>675.00000000000023</v>
      </c>
      <c r="M2318" s="11">
        <v>0.4</v>
      </c>
      <c r="O2318" s="15"/>
      <c r="P2318" s="13"/>
      <c r="Q2318" s="1"/>
      <c r="R2318" s="12"/>
    </row>
    <row r="2319" spans="1:18" x14ac:dyDescent="0.3">
      <c r="B2319" s="6" t="s">
        <v>16</v>
      </c>
      <c r="C2319" s="6">
        <v>1185732</v>
      </c>
      <c r="D2319" s="7">
        <v>44231</v>
      </c>
      <c r="E2319" s="6" t="s">
        <v>46</v>
      </c>
      <c r="F2319" s="6" t="s">
        <v>88</v>
      </c>
      <c r="G2319" s="6" t="s">
        <v>89</v>
      </c>
      <c r="H2319" s="6" t="s">
        <v>21</v>
      </c>
      <c r="I2319" s="8">
        <v>0.3</v>
      </c>
      <c r="J2319" s="9">
        <v>5250</v>
      </c>
      <c r="K2319" s="10">
        <f t="shared" si="762"/>
        <v>1575</v>
      </c>
      <c r="L2319" s="10">
        <f t="shared" si="761"/>
        <v>630</v>
      </c>
      <c r="M2319" s="11">
        <v>0.4</v>
      </c>
      <c r="O2319" s="15"/>
      <c r="P2319" s="13"/>
      <c r="Q2319" s="1"/>
      <c r="R2319" s="12"/>
    </row>
    <row r="2320" spans="1:18" x14ac:dyDescent="0.3">
      <c r="B2320" s="6" t="s">
        <v>16</v>
      </c>
      <c r="C2320" s="6">
        <v>1185732</v>
      </c>
      <c r="D2320" s="7">
        <v>44231</v>
      </c>
      <c r="E2320" s="6" t="s">
        <v>46</v>
      </c>
      <c r="F2320" s="6" t="s">
        <v>88</v>
      </c>
      <c r="G2320" s="6" t="s">
        <v>89</v>
      </c>
      <c r="H2320" s="6" t="s">
        <v>22</v>
      </c>
      <c r="I2320" s="8">
        <v>0.45</v>
      </c>
      <c r="J2320" s="9">
        <v>6000</v>
      </c>
      <c r="K2320" s="10">
        <f t="shared" si="762"/>
        <v>2700</v>
      </c>
      <c r="L2320" s="10">
        <f t="shared" si="761"/>
        <v>944.99999999999989</v>
      </c>
      <c r="M2320" s="11">
        <v>0.35</v>
      </c>
      <c r="O2320" s="15"/>
      <c r="P2320" s="13"/>
      <c r="Q2320" s="1"/>
      <c r="R2320" s="12"/>
    </row>
    <row r="2321" spans="2:18" x14ac:dyDescent="0.3">
      <c r="B2321" s="6" t="s">
        <v>16</v>
      </c>
      <c r="C2321" s="6">
        <v>1185732</v>
      </c>
      <c r="D2321" s="7">
        <v>44231</v>
      </c>
      <c r="E2321" s="6" t="s">
        <v>46</v>
      </c>
      <c r="F2321" s="6" t="s">
        <v>88</v>
      </c>
      <c r="G2321" s="6" t="s">
        <v>89</v>
      </c>
      <c r="H2321" s="6" t="s">
        <v>23</v>
      </c>
      <c r="I2321" s="8">
        <v>0.3</v>
      </c>
      <c r="J2321" s="9">
        <v>7000</v>
      </c>
      <c r="K2321" s="10">
        <f t="shared" si="762"/>
        <v>2100</v>
      </c>
      <c r="L2321" s="10">
        <f t="shared" si="761"/>
        <v>1050</v>
      </c>
      <c r="M2321" s="11">
        <v>0.5</v>
      </c>
      <c r="O2321" s="15"/>
      <c r="P2321" s="13"/>
      <c r="Q2321" s="1"/>
      <c r="R2321" s="12"/>
    </row>
    <row r="2322" spans="2:18" x14ac:dyDescent="0.3">
      <c r="B2322" s="6" t="s">
        <v>16</v>
      </c>
      <c r="C2322" s="6">
        <v>1185732</v>
      </c>
      <c r="D2322" s="7">
        <v>44257</v>
      </c>
      <c r="E2322" s="6" t="s">
        <v>46</v>
      </c>
      <c r="F2322" s="6" t="s">
        <v>88</v>
      </c>
      <c r="G2322" s="6" t="s">
        <v>89</v>
      </c>
      <c r="H2322" s="6" t="s">
        <v>18</v>
      </c>
      <c r="I2322" s="8">
        <v>0.3</v>
      </c>
      <c r="J2322" s="9">
        <v>9200</v>
      </c>
      <c r="K2322" s="10">
        <f>I2322*J2322</f>
        <v>2760</v>
      </c>
      <c r="L2322" s="10">
        <f>K2322*M2322</f>
        <v>1104</v>
      </c>
      <c r="M2322" s="11">
        <v>0.4</v>
      </c>
      <c r="O2322" s="15"/>
      <c r="P2322" s="13"/>
      <c r="Q2322" s="1"/>
      <c r="R2322" s="12"/>
    </row>
    <row r="2323" spans="2:18" x14ac:dyDescent="0.3">
      <c r="B2323" s="6" t="s">
        <v>16</v>
      </c>
      <c r="C2323" s="6">
        <v>1185732</v>
      </c>
      <c r="D2323" s="7">
        <v>44257</v>
      </c>
      <c r="E2323" s="6" t="s">
        <v>46</v>
      </c>
      <c r="F2323" s="6" t="s">
        <v>88</v>
      </c>
      <c r="G2323" s="6" t="s">
        <v>89</v>
      </c>
      <c r="H2323" s="6" t="s">
        <v>19</v>
      </c>
      <c r="I2323" s="8">
        <v>0.3</v>
      </c>
      <c r="J2323" s="9">
        <v>6000</v>
      </c>
      <c r="K2323" s="10">
        <f>I2323*J2323</f>
        <v>1800</v>
      </c>
      <c r="L2323" s="10">
        <f>K2323*M2323</f>
        <v>630</v>
      </c>
      <c r="M2323" s="11">
        <v>0.35</v>
      </c>
      <c r="O2323" s="15"/>
      <c r="P2323" s="13"/>
      <c r="Q2323" s="1"/>
      <c r="R2323" s="12"/>
    </row>
    <row r="2324" spans="2:18" x14ac:dyDescent="0.3">
      <c r="B2324" s="6" t="s">
        <v>16</v>
      </c>
      <c r="C2324" s="6">
        <v>1185732</v>
      </c>
      <c r="D2324" s="7">
        <v>44257</v>
      </c>
      <c r="E2324" s="6" t="s">
        <v>46</v>
      </c>
      <c r="F2324" s="6" t="s">
        <v>88</v>
      </c>
      <c r="G2324" s="6" t="s">
        <v>89</v>
      </c>
      <c r="H2324" s="6" t="s">
        <v>20</v>
      </c>
      <c r="I2324" s="8">
        <v>0.2</v>
      </c>
      <c r="J2324" s="9">
        <v>6250</v>
      </c>
      <c r="K2324" s="10">
        <f t="shared" ref="K2324:K2327" si="763">I2324*J2324</f>
        <v>1250</v>
      </c>
      <c r="L2324" s="10">
        <f t="shared" ref="L2324:L2327" si="764">K2324*M2324</f>
        <v>500</v>
      </c>
      <c r="M2324" s="11">
        <v>0.4</v>
      </c>
      <c r="O2324" s="15"/>
      <c r="P2324" s="13"/>
      <c r="Q2324" s="1"/>
      <c r="R2324" s="12"/>
    </row>
    <row r="2325" spans="2:18" x14ac:dyDescent="0.3">
      <c r="B2325" s="6" t="s">
        <v>16</v>
      </c>
      <c r="C2325" s="6">
        <v>1185732</v>
      </c>
      <c r="D2325" s="7">
        <v>44257</v>
      </c>
      <c r="E2325" s="6" t="s">
        <v>46</v>
      </c>
      <c r="F2325" s="6" t="s">
        <v>88</v>
      </c>
      <c r="G2325" s="6" t="s">
        <v>89</v>
      </c>
      <c r="H2325" s="6" t="s">
        <v>21</v>
      </c>
      <c r="I2325" s="8">
        <v>0.24999999999999994</v>
      </c>
      <c r="J2325" s="9">
        <v>4750</v>
      </c>
      <c r="K2325" s="10">
        <f t="shared" si="763"/>
        <v>1187.4999999999998</v>
      </c>
      <c r="L2325" s="10">
        <f t="shared" si="764"/>
        <v>474.99999999999994</v>
      </c>
      <c r="M2325" s="11">
        <v>0.4</v>
      </c>
      <c r="O2325" s="15"/>
      <c r="P2325" s="13"/>
      <c r="Q2325" s="1"/>
      <c r="R2325" s="12"/>
    </row>
    <row r="2326" spans="2:18" x14ac:dyDescent="0.3">
      <c r="B2326" s="6" t="s">
        <v>16</v>
      </c>
      <c r="C2326" s="6">
        <v>1185732</v>
      </c>
      <c r="D2326" s="7">
        <v>44257</v>
      </c>
      <c r="E2326" s="6" t="s">
        <v>46</v>
      </c>
      <c r="F2326" s="6" t="s">
        <v>88</v>
      </c>
      <c r="G2326" s="6" t="s">
        <v>89</v>
      </c>
      <c r="H2326" s="6" t="s">
        <v>22</v>
      </c>
      <c r="I2326" s="8">
        <v>0.40000000000000008</v>
      </c>
      <c r="J2326" s="9">
        <v>5250</v>
      </c>
      <c r="K2326" s="10">
        <f t="shared" si="763"/>
        <v>2100.0000000000005</v>
      </c>
      <c r="L2326" s="10">
        <f t="shared" si="764"/>
        <v>735.00000000000011</v>
      </c>
      <c r="M2326" s="11">
        <v>0.35</v>
      </c>
      <c r="O2326" s="15"/>
      <c r="P2326" s="13"/>
      <c r="Q2326" s="1"/>
      <c r="R2326" s="12"/>
    </row>
    <row r="2327" spans="2:18" x14ac:dyDescent="0.3">
      <c r="B2327" s="6" t="s">
        <v>16</v>
      </c>
      <c r="C2327" s="6">
        <v>1185732</v>
      </c>
      <c r="D2327" s="7">
        <v>44257</v>
      </c>
      <c r="E2327" s="6" t="s">
        <v>46</v>
      </c>
      <c r="F2327" s="6" t="s">
        <v>88</v>
      </c>
      <c r="G2327" s="6" t="s">
        <v>89</v>
      </c>
      <c r="H2327" s="6" t="s">
        <v>23</v>
      </c>
      <c r="I2327" s="8">
        <v>0.3</v>
      </c>
      <c r="J2327" s="9">
        <v>6250</v>
      </c>
      <c r="K2327" s="10">
        <f t="shared" si="763"/>
        <v>1875</v>
      </c>
      <c r="L2327" s="10">
        <f t="shared" si="764"/>
        <v>937.5</v>
      </c>
      <c r="M2327" s="11">
        <v>0.5</v>
      </c>
      <c r="O2327" s="15"/>
      <c r="P2327" s="13"/>
      <c r="Q2327" s="1"/>
      <c r="R2327" s="12"/>
    </row>
    <row r="2328" spans="2:18" x14ac:dyDescent="0.3">
      <c r="B2328" s="6" t="s">
        <v>16</v>
      </c>
      <c r="C2328" s="6">
        <v>1185732</v>
      </c>
      <c r="D2328" s="7">
        <v>44289</v>
      </c>
      <c r="E2328" s="6" t="s">
        <v>46</v>
      </c>
      <c r="F2328" s="6" t="s">
        <v>88</v>
      </c>
      <c r="G2328" s="6" t="s">
        <v>89</v>
      </c>
      <c r="H2328" s="6" t="s">
        <v>18</v>
      </c>
      <c r="I2328" s="8">
        <v>0.3</v>
      </c>
      <c r="J2328" s="9">
        <v>8750</v>
      </c>
      <c r="K2328" s="10">
        <f>I2328*J2328</f>
        <v>2625</v>
      </c>
      <c r="L2328" s="10">
        <f>K2328*M2328</f>
        <v>1050</v>
      </c>
      <c r="M2328" s="11">
        <v>0.4</v>
      </c>
      <c r="O2328" s="15"/>
      <c r="P2328" s="13"/>
      <c r="Q2328" s="1"/>
      <c r="R2328" s="12"/>
    </row>
    <row r="2329" spans="2:18" x14ac:dyDescent="0.3">
      <c r="B2329" s="6" t="s">
        <v>16</v>
      </c>
      <c r="C2329" s="6">
        <v>1185732</v>
      </c>
      <c r="D2329" s="7">
        <v>44289</v>
      </c>
      <c r="E2329" s="6" t="s">
        <v>46</v>
      </c>
      <c r="F2329" s="6" t="s">
        <v>88</v>
      </c>
      <c r="G2329" s="6" t="s">
        <v>89</v>
      </c>
      <c r="H2329" s="6" t="s">
        <v>19</v>
      </c>
      <c r="I2329" s="8">
        <v>0.3</v>
      </c>
      <c r="J2329" s="9">
        <v>5750</v>
      </c>
      <c r="K2329" s="10">
        <f>I2329*J2329</f>
        <v>1725</v>
      </c>
      <c r="L2329" s="10">
        <f>K2329*M2329</f>
        <v>603.75</v>
      </c>
      <c r="M2329" s="11">
        <v>0.35</v>
      </c>
      <c r="O2329" s="15"/>
      <c r="P2329" s="13"/>
      <c r="Q2329" s="1"/>
      <c r="R2329" s="12"/>
    </row>
    <row r="2330" spans="2:18" x14ac:dyDescent="0.3">
      <c r="B2330" s="6" t="s">
        <v>16</v>
      </c>
      <c r="C2330" s="6">
        <v>1185732</v>
      </c>
      <c r="D2330" s="7">
        <v>44289</v>
      </c>
      <c r="E2330" s="6" t="s">
        <v>46</v>
      </c>
      <c r="F2330" s="6" t="s">
        <v>88</v>
      </c>
      <c r="G2330" s="6" t="s">
        <v>89</v>
      </c>
      <c r="H2330" s="6" t="s">
        <v>20</v>
      </c>
      <c r="I2330" s="8">
        <v>0.2</v>
      </c>
      <c r="J2330" s="9">
        <v>5750</v>
      </c>
      <c r="K2330" s="10">
        <f t="shared" ref="K2330:K2333" si="765">I2330*J2330</f>
        <v>1150</v>
      </c>
      <c r="L2330" s="10">
        <f t="shared" ref="L2330:L2333" si="766">K2330*M2330</f>
        <v>460</v>
      </c>
      <c r="M2330" s="11">
        <v>0.4</v>
      </c>
      <c r="O2330" s="15"/>
      <c r="P2330" s="13"/>
      <c r="Q2330" s="1"/>
      <c r="R2330" s="12"/>
    </row>
    <row r="2331" spans="2:18" x14ac:dyDescent="0.3">
      <c r="B2331" s="6" t="s">
        <v>16</v>
      </c>
      <c r="C2331" s="6">
        <v>1185732</v>
      </c>
      <c r="D2331" s="7">
        <v>44289</v>
      </c>
      <c r="E2331" s="6" t="s">
        <v>46</v>
      </c>
      <c r="F2331" s="6" t="s">
        <v>88</v>
      </c>
      <c r="G2331" s="6" t="s">
        <v>89</v>
      </c>
      <c r="H2331" s="6" t="s">
        <v>21</v>
      </c>
      <c r="I2331" s="8">
        <v>0.24999999999999994</v>
      </c>
      <c r="J2331" s="9">
        <v>5000</v>
      </c>
      <c r="K2331" s="10">
        <f t="shared" si="765"/>
        <v>1249.9999999999998</v>
      </c>
      <c r="L2331" s="10">
        <f t="shared" si="766"/>
        <v>499.99999999999994</v>
      </c>
      <c r="M2331" s="11">
        <v>0.4</v>
      </c>
      <c r="O2331" s="15"/>
      <c r="P2331" s="13"/>
      <c r="Q2331" s="1"/>
      <c r="R2331" s="12"/>
    </row>
    <row r="2332" spans="2:18" x14ac:dyDescent="0.3">
      <c r="B2332" s="6" t="s">
        <v>16</v>
      </c>
      <c r="C2332" s="6">
        <v>1185732</v>
      </c>
      <c r="D2332" s="7">
        <v>44289</v>
      </c>
      <c r="E2332" s="6" t="s">
        <v>46</v>
      </c>
      <c r="F2332" s="6" t="s">
        <v>88</v>
      </c>
      <c r="G2332" s="6" t="s">
        <v>89</v>
      </c>
      <c r="H2332" s="6" t="s">
        <v>22</v>
      </c>
      <c r="I2332" s="8">
        <v>0.45</v>
      </c>
      <c r="J2332" s="9">
        <v>5250</v>
      </c>
      <c r="K2332" s="10">
        <f t="shared" si="765"/>
        <v>2362.5</v>
      </c>
      <c r="L2332" s="10">
        <f t="shared" si="766"/>
        <v>826.875</v>
      </c>
      <c r="M2332" s="11">
        <v>0.35</v>
      </c>
      <c r="O2332" s="15"/>
      <c r="P2332" s="13"/>
      <c r="Q2332" s="1"/>
      <c r="R2332" s="12"/>
    </row>
    <row r="2333" spans="2:18" x14ac:dyDescent="0.3">
      <c r="B2333" s="6" t="s">
        <v>16</v>
      </c>
      <c r="C2333" s="6">
        <v>1185732</v>
      </c>
      <c r="D2333" s="7">
        <v>44289</v>
      </c>
      <c r="E2333" s="6" t="s">
        <v>46</v>
      </c>
      <c r="F2333" s="6" t="s">
        <v>88</v>
      </c>
      <c r="G2333" s="6" t="s">
        <v>89</v>
      </c>
      <c r="H2333" s="6" t="s">
        <v>23</v>
      </c>
      <c r="I2333" s="8">
        <v>0.35000000000000003</v>
      </c>
      <c r="J2333" s="9">
        <v>6750</v>
      </c>
      <c r="K2333" s="10">
        <f t="shared" si="765"/>
        <v>2362.5</v>
      </c>
      <c r="L2333" s="10">
        <f t="shared" si="766"/>
        <v>1181.25</v>
      </c>
      <c r="M2333" s="11">
        <v>0.5</v>
      </c>
      <c r="O2333" s="15"/>
      <c r="P2333" s="13"/>
      <c r="Q2333" s="1"/>
      <c r="R2333" s="12"/>
    </row>
    <row r="2334" spans="2:18" x14ac:dyDescent="0.3">
      <c r="B2334" s="6" t="s">
        <v>16</v>
      </c>
      <c r="C2334" s="6">
        <v>1185732</v>
      </c>
      <c r="D2334" s="7">
        <v>44318</v>
      </c>
      <c r="E2334" s="6" t="s">
        <v>46</v>
      </c>
      <c r="F2334" s="6" t="s">
        <v>88</v>
      </c>
      <c r="G2334" s="6" t="s">
        <v>89</v>
      </c>
      <c r="H2334" s="6" t="s">
        <v>18</v>
      </c>
      <c r="I2334" s="8">
        <v>0.45</v>
      </c>
      <c r="J2334" s="9">
        <v>9450</v>
      </c>
      <c r="K2334" s="10">
        <f>I2334*J2334</f>
        <v>4252.5</v>
      </c>
      <c r="L2334" s="10">
        <f>K2334*M2334</f>
        <v>1701</v>
      </c>
      <c r="M2334" s="11">
        <v>0.4</v>
      </c>
      <c r="O2334" s="15"/>
      <c r="P2334" s="13"/>
      <c r="Q2334" s="1"/>
      <c r="R2334" s="12"/>
    </row>
    <row r="2335" spans="2:18" x14ac:dyDescent="0.3">
      <c r="B2335" s="6" t="s">
        <v>16</v>
      </c>
      <c r="C2335" s="6">
        <v>1185732</v>
      </c>
      <c r="D2335" s="7">
        <v>44318</v>
      </c>
      <c r="E2335" s="6" t="s">
        <v>46</v>
      </c>
      <c r="F2335" s="6" t="s">
        <v>88</v>
      </c>
      <c r="G2335" s="6" t="s">
        <v>89</v>
      </c>
      <c r="H2335" s="6" t="s">
        <v>19</v>
      </c>
      <c r="I2335" s="8">
        <v>0.45</v>
      </c>
      <c r="J2335" s="9">
        <v>6500</v>
      </c>
      <c r="K2335" s="10">
        <f>I2335*J2335</f>
        <v>2925</v>
      </c>
      <c r="L2335" s="10">
        <f>K2335*M2335</f>
        <v>1023.7499999999999</v>
      </c>
      <c r="M2335" s="11">
        <v>0.35</v>
      </c>
      <c r="O2335" s="15"/>
      <c r="P2335" s="13"/>
      <c r="Q2335" s="1"/>
      <c r="R2335" s="12"/>
    </row>
    <row r="2336" spans="2:18" x14ac:dyDescent="0.3">
      <c r="B2336" s="6" t="s">
        <v>16</v>
      </c>
      <c r="C2336" s="6">
        <v>1185732</v>
      </c>
      <c r="D2336" s="7">
        <v>44318</v>
      </c>
      <c r="E2336" s="6" t="s">
        <v>46</v>
      </c>
      <c r="F2336" s="6" t="s">
        <v>88</v>
      </c>
      <c r="G2336" s="6" t="s">
        <v>89</v>
      </c>
      <c r="H2336" s="6" t="s">
        <v>20</v>
      </c>
      <c r="I2336" s="8">
        <v>0.4</v>
      </c>
      <c r="J2336" s="9">
        <v>6250</v>
      </c>
      <c r="K2336" s="10">
        <f t="shared" ref="K2336:K2339" si="767">I2336*J2336</f>
        <v>2500</v>
      </c>
      <c r="L2336" s="10">
        <f t="shared" ref="L2336:L2339" si="768">K2336*M2336</f>
        <v>1000</v>
      </c>
      <c r="M2336" s="11">
        <v>0.4</v>
      </c>
      <c r="O2336" s="15"/>
      <c r="P2336" s="13"/>
      <c r="Q2336" s="1"/>
      <c r="R2336" s="12"/>
    </row>
    <row r="2337" spans="2:18" x14ac:dyDescent="0.3">
      <c r="B2337" s="6" t="s">
        <v>16</v>
      </c>
      <c r="C2337" s="6">
        <v>1185732</v>
      </c>
      <c r="D2337" s="7">
        <v>44318</v>
      </c>
      <c r="E2337" s="6" t="s">
        <v>46</v>
      </c>
      <c r="F2337" s="6" t="s">
        <v>88</v>
      </c>
      <c r="G2337" s="6" t="s">
        <v>89</v>
      </c>
      <c r="H2337" s="6" t="s">
        <v>21</v>
      </c>
      <c r="I2337" s="8">
        <v>0.4</v>
      </c>
      <c r="J2337" s="9">
        <v>5750</v>
      </c>
      <c r="K2337" s="10">
        <f t="shared" si="767"/>
        <v>2300</v>
      </c>
      <c r="L2337" s="10">
        <f t="shared" si="768"/>
        <v>920</v>
      </c>
      <c r="M2337" s="11">
        <v>0.4</v>
      </c>
      <c r="O2337" s="15"/>
      <c r="P2337" s="13"/>
      <c r="Q2337" s="1"/>
      <c r="R2337" s="12"/>
    </row>
    <row r="2338" spans="2:18" x14ac:dyDescent="0.3">
      <c r="B2338" s="6" t="s">
        <v>16</v>
      </c>
      <c r="C2338" s="6">
        <v>1185732</v>
      </c>
      <c r="D2338" s="7">
        <v>44318</v>
      </c>
      <c r="E2338" s="6" t="s">
        <v>46</v>
      </c>
      <c r="F2338" s="6" t="s">
        <v>88</v>
      </c>
      <c r="G2338" s="6" t="s">
        <v>89</v>
      </c>
      <c r="H2338" s="6" t="s">
        <v>22</v>
      </c>
      <c r="I2338" s="8">
        <v>0.49999999999999994</v>
      </c>
      <c r="J2338" s="9">
        <v>6000</v>
      </c>
      <c r="K2338" s="10">
        <f t="shared" si="767"/>
        <v>2999.9999999999995</v>
      </c>
      <c r="L2338" s="10">
        <f t="shared" si="768"/>
        <v>1049.9999999999998</v>
      </c>
      <c r="M2338" s="11">
        <v>0.35</v>
      </c>
      <c r="O2338" s="15"/>
      <c r="P2338" s="13"/>
      <c r="Q2338" s="1"/>
      <c r="R2338" s="12"/>
    </row>
    <row r="2339" spans="2:18" x14ac:dyDescent="0.3">
      <c r="B2339" s="6" t="s">
        <v>16</v>
      </c>
      <c r="C2339" s="6">
        <v>1185732</v>
      </c>
      <c r="D2339" s="7">
        <v>44318</v>
      </c>
      <c r="E2339" s="6" t="s">
        <v>46</v>
      </c>
      <c r="F2339" s="6" t="s">
        <v>88</v>
      </c>
      <c r="G2339" s="6" t="s">
        <v>89</v>
      </c>
      <c r="H2339" s="6" t="s">
        <v>23</v>
      </c>
      <c r="I2339" s="8">
        <v>0.54999999999999993</v>
      </c>
      <c r="J2339" s="9">
        <v>7000</v>
      </c>
      <c r="K2339" s="10">
        <f t="shared" si="767"/>
        <v>3849.9999999999995</v>
      </c>
      <c r="L2339" s="10">
        <f t="shared" si="768"/>
        <v>1924.9999999999998</v>
      </c>
      <c r="M2339" s="11">
        <v>0.5</v>
      </c>
      <c r="O2339" s="15"/>
      <c r="P2339" s="13"/>
      <c r="Q2339" s="1"/>
      <c r="R2339" s="12"/>
    </row>
    <row r="2340" spans="2:18" x14ac:dyDescent="0.3">
      <c r="B2340" s="6" t="s">
        <v>16</v>
      </c>
      <c r="C2340" s="6">
        <v>1185732</v>
      </c>
      <c r="D2340" s="7">
        <v>44351</v>
      </c>
      <c r="E2340" s="6" t="s">
        <v>46</v>
      </c>
      <c r="F2340" s="6" t="s">
        <v>88</v>
      </c>
      <c r="G2340" s="6" t="s">
        <v>89</v>
      </c>
      <c r="H2340" s="6" t="s">
        <v>18</v>
      </c>
      <c r="I2340" s="8">
        <v>0.49999999999999994</v>
      </c>
      <c r="J2340" s="9">
        <v>9500</v>
      </c>
      <c r="K2340" s="10">
        <f>I2340*J2340</f>
        <v>4749.9999999999991</v>
      </c>
      <c r="L2340" s="10">
        <f>K2340*M2340</f>
        <v>1899.9999999999998</v>
      </c>
      <c r="M2340" s="11">
        <v>0.4</v>
      </c>
      <c r="O2340" s="15"/>
      <c r="P2340" s="13"/>
      <c r="Q2340" s="1"/>
      <c r="R2340" s="12"/>
    </row>
    <row r="2341" spans="2:18" x14ac:dyDescent="0.3">
      <c r="B2341" s="6" t="s">
        <v>16</v>
      </c>
      <c r="C2341" s="6">
        <v>1185732</v>
      </c>
      <c r="D2341" s="7">
        <v>44351</v>
      </c>
      <c r="E2341" s="6" t="s">
        <v>46</v>
      </c>
      <c r="F2341" s="6" t="s">
        <v>88</v>
      </c>
      <c r="G2341" s="6" t="s">
        <v>89</v>
      </c>
      <c r="H2341" s="6" t="s">
        <v>19</v>
      </c>
      <c r="I2341" s="8">
        <v>0.45</v>
      </c>
      <c r="J2341" s="9">
        <v>7000</v>
      </c>
      <c r="K2341" s="10">
        <f>I2341*J2341</f>
        <v>3150</v>
      </c>
      <c r="L2341" s="10">
        <f>K2341*M2341</f>
        <v>1102.5</v>
      </c>
      <c r="M2341" s="11">
        <v>0.35</v>
      </c>
      <c r="O2341" s="15"/>
      <c r="P2341" s="13"/>
      <c r="Q2341" s="1"/>
      <c r="R2341" s="12"/>
    </row>
    <row r="2342" spans="2:18" x14ac:dyDescent="0.3">
      <c r="B2342" s="6" t="s">
        <v>16</v>
      </c>
      <c r="C2342" s="6">
        <v>1185732</v>
      </c>
      <c r="D2342" s="7">
        <v>44351</v>
      </c>
      <c r="E2342" s="6" t="s">
        <v>46</v>
      </c>
      <c r="F2342" s="6" t="s">
        <v>88</v>
      </c>
      <c r="G2342" s="6" t="s">
        <v>89</v>
      </c>
      <c r="H2342" s="6" t="s">
        <v>20</v>
      </c>
      <c r="I2342" s="8">
        <v>0.5</v>
      </c>
      <c r="J2342" s="9">
        <v>6750</v>
      </c>
      <c r="K2342" s="10">
        <f t="shared" ref="K2342:K2345" si="769">I2342*J2342</f>
        <v>3375</v>
      </c>
      <c r="L2342" s="10">
        <f t="shared" ref="L2342:L2345" si="770">K2342*M2342</f>
        <v>1350</v>
      </c>
      <c r="M2342" s="11">
        <v>0.4</v>
      </c>
      <c r="O2342" s="15"/>
      <c r="P2342" s="13"/>
      <c r="Q2342" s="1"/>
      <c r="R2342" s="12"/>
    </row>
    <row r="2343" spans="2:18" x14ac:dyDescent="0.3">
      <c r="B2343" s="6" t="s">
        <v>16</v>
      </c>
      <c r="C2343" s="6">
        <v>1185732</v>
      </c>
      <c r="D2343" s="7">
        <v>44351</v>
      </c>
      <c r="E2343" s="6" t="s">
        <v>46</v>
      </c>
      <c r="F2343" s="6" t="s">
        <v>88</v>
      </c>
      <c r="G2343" s="6" t="s">
        <v>89</v>
      </c>
      <c r="H2343" s="6" t="s">
        <v>21</v>
      </c>
      <c r="I2343" s="8">
        <v>0.5</v>
      </c>
      <c r="J2343" s="9">
        <v>6500</v>
      </c>
      <c r="K2343" s="10">
        <f t="shared" si="769"/>
        <v>3250</v>
      </c>
      <c r="L2343" s="10">
        <f t="shared" si="770"/>
        <v>1300</v>
      </c>
      <c r="M2343" s="11">
        <v>0.4</v>
      </c>
      <c r="O2343" s="15"/>
      <c r="P2343" s="13"/>
      <c r="Q2343" s="1"/>
      <c r="R2343" s="12"/>
    </row>
    <row r="2344" spans="2:18" x14ac:dyDescent="0.3">
      <c r="B2344" s="6" t="s">
        <v>16</v>
      </c>
      <c r="C2344" s="6">
        <v>1185732</v>
      </c>
      <c r="D2344" s="7">
        <v>44351</v>
      </c>
      <c r="E2344" s="6" t="s">
        <v>46</v>
      </c>
      <c r="F2344" s="6" t="s">
        <v>88</v>
      </c>
      <c r="G2344" s="6" t="s">
        <v>89</v>
      </c>
      <c r="H2344" s="6" t="s">
        <v>22</v>
      </c>
      <c r="I2344" s="8">
        <v>0.65</v>
      </c>
      <c r="J2344" s="9">
        <v>6500</v>
      </c>
      <c r="K2344" s="10">
        <f t="shared" si="769"/>
        <v>4225</v>
      </c>
      <c r="L2344" s="10">
        <f t="shared" si="770"/>
        <v>1478.75</v>
      </c>
      <c r="M2344" s="11">
        <v>0.35</v>
      </c>
      <c r="O2344" s="15"/>
      <c r="P2344" s="13"/>
      <c r="Q2344" s="1"/>
      <c r="R2344" s="12"/>
    </row>
    <row r="2345" spans="2:18" x14ac:dyDescent="0.3">
      <c r="B2345" s="6" t="s">
        <v>16</v>
      </c>
      <c r="C2345" s="6">
        <v>1185732</v>
      </c>
      <c r="D2345" s="7">
        <v>44351</v>
      </c>
      <c r="E2345" s="6" t="s">
        <v>46</v>
      </c>
      <c r="F2345" s="6" t="s">
        <v>88</v>
      </c>
      <c r="G2345" s="6" t="s">
        <v>89</v>
      </c>
      <c r="H2345" s="6" t="s">
        <v>23</v>
      </c>
      <c r="I2345" s="8">
        <v>0.70000000000000007</v>
      </c>
      <c r="J2345" s="9">
        <v>8250</v>
      </c>
      <c r="K2345" s="10">
        <f t="shared" si="769"/>
        <v>5775.0000000000009</v>
      </c>
      <c r="L2345" s="10">
        <f t="shared" si="770"/>
        <v>2887.5000000000005</v>
      </c>
      <c r="M2345" s="11">
        <v>0.5</v>
      </c>
      <c r="O2345" s="15"/>
      <c r="P2345" s="13"/>
      <c r="Q2345" s="1"/>
      <c r="R2345" s="12"/>
    </row>
    <row r="2346" spans="2:18" x14ac:dyDescent="0.3">
      <c r="B2346" s="6" t="s">
        <v>16</v>
      </c>
      <c r="C2346" s="6">
        <v>1185732</v>
      </c>
      <c r="D2346" s="7">
        <v>44379</v>
      </c>
      <c r="E2346" s="6" t="s">
        <v>46</v>
      </c>
      <c r="F2346" s="6" t="s">
        <v>88</v>
      </c>
      <c r="G2346" s="6" t="s">
        <v>89</v>
      </c>
      <c r="H2346" s="6" t="s">
        <v>18</v>
      </c>
      <c r="I2346" s="8">
        <v>0.65</v>
      </c>
      <c r="J2346" s="9">
        <v>10500</v>
      </c>
      <c r="K2346" s="10">
        <f>I2346*J2346</f>
        <v>6825</v>
      </c>
      <c r="L2346" s="10">
        <f>K2346*M2346</f>
        <v>2730</v>
      </c>
      <c r="M2346" s="11">
        <v>0.4</v>
      </c>
      <c r="O2346" s="15"/>
      <c r="P2346" s="13"/>
      <c r="Q2346" s="1"/>
      <c r="R2346" s="12"/>
    </row>
    <row r="2347" spans="2:18" x14ac:dyDescent="0.3">
      <c r="B2347" s="6" t="s">
        <v>16</v>
      </c>
      <c r="C2347" s="6">
        <v>1185732</v>
      </c>
      <c r="D2347" s="7">
        <v>44379</v>
      </c>
      <c r="E2347" s="6" t="s">
        <v>46</v>
      </c>
      <c r="F2347" s="6" t="s">
        <v>88</v>
      </c>
      <c r="G2347" s="6" t="s">
        <v>89</v>
      </c>
      <c r="H2347" s="6" t="s">
        <v>19</v>
      </c>
      <c r="I2347" s="8">
        <v>0.60000000000000009</v>
      </c>
      <c r="J2347" s="9">
        <v>8000</v>
      </c>
      <c r="K2347" s="10">
        <f>I2347*J2347</f>
        <v>4800.0000000000009</v>
      </c>
      <c r="L2347" s="10">
        <f>K2347*M2347</f>
        <v>1680.0000000000002</v>
      </c>
      <c r="M2347" s="11">
        <v>0.35</v>
      </c>
      <c r="O2347" s="15"/>
      <c r="P2347" s="13"/>
      <c r="Q2347" s="1"/>
      <c r="R2347" s="12"/>
    </row>
    <row r="2348" spans="2:18" x14ac:dyDescent="0.3">
      <c r="B2348" s="6" t="s">
        <v>16</v>
      </c>
      <c r="C2348" s="6">
        <v>1185732</v>
      </c>
      <c r="D2348" s="7">
        <v>44379</v>
      </c>
      <c r="E2348" s="6" t="s">
        <v>46</v>
      </c>
      <c r="F2348" s="6" t="s">
        <v>88</v>
      </c>
      <c r="G2348" s="6" t="s">
        <v>89</v>
      </c>
      <c r="H2348" s="6" t="s">
        <v>20</v>
      </c>
      <c r="I2348" s="8">
        <v>0.55000000000000004</v>
      </c>
      <c r="J2348" s="9">
        <v>7250</v>
      </c>
      <c r="K2348" s="10">
        <f t="shared" ref="K2348:K2351" si="771">I2348*J2348</f>
        <v>3987.5000000000005</v>
      </c>
      <c r="L2348" s="10">
        <f t="shared" ref="L2348:L2351" si="772">K2348*M2348</f>
        <v>1595.0000000000002</v>
      </c>
      <c r="M2348" s="11">
        <v>0.4</v>
      </c>
      <c r="O2348" s="15"/>
      <c r="P2348" s="13"/>
      <c r="Q2348" s="1"/>
      <c r="R2348" s="12"/>
    </row>
    <row r="2349" spans="2:18" x14ac:dyDescent="0.3">
      <c r="B2349" s="6" t="s">
        <v>16</v>
      </c>
      <c r="C2349" s="6">
        <v>1185732</v>
      </c>
      <c r="D2349" s="7">
        <v>44379</v>
      </c>
      <c r="E2349" s="6" t="s">
        <v>46</v>
      </c>
      <c r="F2349" s="6" t="s">
        <v>88</v>
      </c>
      <c r="G2349" s="6" t="s">
        <v>89</v>
      </c>
      <c r="H2349" s="6" t="s">
        <v>21</v>
      </c>
      <c r="I2349" s="8">
        <v>0.55000000000000004</v>
      </c>
      <c r="J2349" s="9">
        <v>6750</v>
      </c>
      <c r="K2349" s="10">
        <f t="shared" si="771"/>
        <v>3712.5000000000005</v>
      </c>
      <c r="L2349" s="10">
        <f t="shared" si="772"/>
        <v>1485.0000000000002</v>
      </c>
      <c r="M2349" s="11">
        <v>0.4</v>
      </c>
      <c r="O2349" s="15"/>
      <c r="P2349" s="13"/>
      <c r="Q2349" s="1"/>
      <c r="R2349" s="12"/>
    </row>
    <row r="2350" spans="2:18" x14ac:dyDescent="0.3">
      <c r="B2350" s="6" t="s">
        <v>16</v>
      </c>
      <c r="C2350" s="6">
        <v>1185732</v>
      </c>
      <c r="D2350" s="7">
        <v>44379</v>
      </c>
      <c r="E2350" s="6" t="s">
        <v>46</v>
      </c>
      <c r="F2350" s="6" t="s">
        <v>88</v>
      </c>
      <c r="G2350" s="6" t="s">
        <v>89</v>
      </c>
      <c r="H2350" s="6" t="s">
        <v>22</v>
      </c>
      <c r="I2350" s="8">
        <v>0.65</v>
      </c>
      <c r="J2350" s="9">
        <v>7000</v>
      </c>
      <c r="K2350" s="10">
        <f t="shared" si="771"/>
        <v>4550</v>
      </c>
      <c r="L2350" s="10">
        <f t="shared" si="772"/>
        <v>1592.5</v>
      </c>
      <c r="M2350" s="11">
        <v>0.35</v>
      </c>
      <c r="O2350" s="15"/>
      <c r="P2350" s="13"/>
      <c r="Q2350" s="1"/>
      <c r="R2350" s="12"/>
    </row>
    <row r="2351" spans="2:18" x14ac:dyDescent="0.3">
      <c r="B2351" s="6" t="s">
        <v>16</v>
      </c>
      <c r="C2351" s="6">
        <v>1185732</v>
      </c>
      <c r="D2351" s="7">
        <v>44379</v>
      </c>
      <c r="E2351" s="6" t="s">
        <v>46</v>
      </c>
      <c r="F2351" s="6" t="s">
        <v>88</v>
      </c>
      <c r="G2351" s="6" t="s">
        <v>89</v>
      </c>
      <c r="H2351" s="6" t="s">
        <v>23</v>
      </c>
      <c r="I2351" s="8">
        <v>0.70000000000000007</v>
      </c>
      <c r="J2351" s="9">
        <v>8750</v>
      </c>
      <c r="K2351" s="10">
        <f t="shared" si="771"/>
        <v>6125.0000000000009</v>
      </c>
      <c r="L2351" s="10">
        <f t="shared" si="772"/>
        <v>3062.5000000000005</v>
      </c>
      <c r="M2351" s="11">
        <v>0.5</v>
      </c>
      <c r="O2351" s="15"/>
      <c r="P2351" s="13"/>
      <c r="Q2351" s="1"/>
      <c r="R2351" s="12"/>
    </row>
    <row r="2352" spans="2:18" x14ac:dyDescent="0.3">
      <c r="B2352" s="6" t="s">
        <v>16</v>
      </c>
      <c r="C2352" s="6">
        <v>1185732</v>
      </c>
      <c r="D2352" s="7">
        <v>44411</v>
      </c>
      <c r="E2352" s="6" t="s">
        <v>46</v>
      </c>
      <c r="F2352" s="6" t="s">
        <v>88</v>
      </c>
      <c r="G2352" s="6" t="s">
        <v>89</v>
      </c>
      <c r="H2352" s="6" t="s">
        <v>18</v>
      </c>
      <c r="I2352" s="8">
        <v>0.65</v>
      </c>
      <c r="J2352" s="9">
        <v>10250</v>
      </c>
      <c r="K2352" s="10">
        <f>I2352*J2352</f>
        <v>6662.5</v>
      </c>
      <c r="L2352" s="10">
        <f>K2352*M2352</f>
        <v>2665</v>
      </c>
      <c r="M2352" s="11">
        <v>0.4</v>
      </c>
      <c r="O2352" s="15"/>
      <c r="P2352" s="13"/>
      <c r="Q2352" s="1"/>
      <c r="R2352" s="12"/>
    </row>
    <row r="2353" spans="2:18" x14ac:dyDescent="0.3">
      <c r="B2353" s="6" t="s">
        <v>16</v>
      </c>
      <c r="C2353" s="6">
        <v>1185732</v>
      </c>
      <c r="D2353" s="7">
        <v>44411</v>
      </c>
      <c r="E2353" s="6" t="s">
        <v>46</v>
      </c>
      <c r="F2353" s="6" t="s">
        <v>88</v>
      </c>
      <c r="G2353" s="6" t="s">
        <v>89</v>
      </c>
      <c r="H2353" s="6" t="s">
        <v>19</v>
      </c>
      <c r="I2353" s="8">
        <v>0.60000000000000009</v>
      </c>
      <c r="J2353" s="9">
        <v>8000</v>
      </c>
      <c r="K2353" s="10">
        <f>I2353*J2353</f>
        <v>4800.0000000000009</v>
      </c>
      <c r="L2353" s="10">
        <f>K2353*M2353</f>
        <v>1680.0000000000002</v>
      </c>
      <c r="M2353" s="11">
        <v>0.35</v>
      </c>
      <c r="O2353" s="15"/>
      <c r="P2353" s="13"/>
      <c r="Q2353" s="1"/>
      <c r="R2353" s="12"/>
    </row>
    <row r="2354" spans="2:18" x14ac:dyDescent="0.3">
      <c r="B2354" s="6" t="s">
        <v>16</v>
      </c>
      <c r="C2354" s="6">
        <v>1185732</v>
      </c>
      <c r="D2354" s="7">
        <v>44411</v>
      </c>
      <c r="E2354" s="6" t="s">
        <v>46</v>
      </c>
      <c r="F2354" s="6" t="s">
        <v>88</v>
      </c>
      <c r="G2354" s="6" t="s">
        <v>89</v>
      </c>
      <c r="H2354" s="6" t="s">
        <v>20</v>
      </c>
      <c r="I2354" s="8">
        <v>0.55000000000000004</v>
      </c>
      <c r="J2354" s="9">
        <v>7250</v>
      </c>
      <c r="K2354" s="10">
        <f t="shared" ref="K2354:K2357" si="773">I2354*J2354</f>
        <v>3987.5000000000005</v>
      </c>
      <c r="L2354" s="10">
        <f t="shared" ref="L2354:L2357" si="774">K2354*M2354</f>
        <v>1595.0000000000002</v>
      </c>
      <c r="M2354" s="11">
        <v>0.4</v>
      </c>
      <c r="O2354" s="15"/>
      <c r="P2354" s="13"/>
      <c r="Q2354" s="1"/>
      <c r="R2354" s="12"/>
    </row>
    <row r="2355" spans="2:18" x14ac:dyDescent="0.3">
      <c r="B2355" s="6" t="s">
        <v>16</v>
      </c>
      <c r="C2355" s="6">
        <v>1185732</v>
      </c>
      <c r="D2355" s="7">
        <v>44411</v>
      </c>
      <c r="E2355" s="6" t="s">
        <v>46</v>
      </c>
      <c r="F2355" s="6" t="s">
        <v>88</v>
      </c>
      <c r="G2355" s="6" t="s">
        <v>89</v>
      </c>
      <c r="H2355" s="6" t="s">
        <v>21</v>
      </c>
      <c r="I2355" s="8">
        <v>0.45</v>
      </c>
      <c r="J2355" s="9">
        <v>6750</v>
      </c>
      <c r="K2355" s="10">
        <f t="shared" si="773"/>
        <v>3037.5</v>
      </c>
      <c r="L2355" s="10">
        <f t="shared" si="774"/>
        <v>1215</v>
      </c>
      <c r="M2355" s="11">
        <v>0.4</v>
      </c>
      <c r="O2355" s="15"/>
      <c r="P2355" s="13"/>
      <c r="Q2355" s="1"/>
      <c r="R2355" s="12"/>
    </row>
    <row r="2356" spans="2:18" x14ac:dyDescent="0.3">
      <c r="B2356" s="6" t="s">
        <v>16</v>
      </c>
      <c r="C2356" s="6">
        <v>1185732</v>
      </c>
      <c r="D2356" s="7">
        <v>44411</v>
      </c>
      <c r="E2356" s="6" t="s">
        <v>46</v>
      </c>
      <c r="F2356" s="6" t="s">
        <v>88</v>
      </c>
      <c r="G2356" s="6" t="s">
        <v>89</v>
      </c>
      <c r="H2356" s="6" t="s">
        <v>22</v>
      </c>
      <c r="I2356" s="8">
        <v>0.55000000000000004</v>
      </c>
      <c r="J2356" s="9">
        <v>6500</v>
      </c>
      <c r="K2356" s="10">
        <f t="shared" si="773"/>
        <v>3575.0000000000005</v>
      </c>
      <c r="L2356" s="10">
        <f t="shared" si="774"/>
        <v>1251.25</v>
      </c>
      <c r="M2356" s="11">
        <v>0.35</v>
      </c>
      <c r="O2356" s="15"/>
      <c r="P2356" s="13"/>
      <c r="Q2356" s="1"/>
      <c r="R2356" s="12"/>
    </row>
    <row r="2357" spans="2:18" x14ac:dyDescent="0.3">
      <c r="B2357" s="6" t="s">
        <v>16</v>
      </c>
      <c r="C2357" s="6">
        <v>1185732</v>
      </c>
      <c r="D2357" s="7">
        <v>44411</v>
      </c>
      <c r="E2357" s="6" t="s">
        <v>46</v>
      </c>
      <c r="F2357" s="6" t="s">
        <v>88</v>
      </c>
      <c r="G2357" s="6" t="s">
        <v>89</v>
      </c>
      <c r="H2357" s="6" t="s">
        <v>23</v>
      </c>
      <c r="I2357" s="8">
        <v>0.60000000000000009</v>
      </c>
      <c r="J2357" s="9">
        <v>8250</v>
      </c>
      <c r="K2357" s="10">
        <f t="shared" si="773"/>
        <v>4950.0000000000009</v>
      </c>
      <c r="L2357" s="10">
        <f t="shared" si="774"/>
        <v>2475.0000000000005</v>
      </c>
      <c r="M2357" s="11">
        <v>0.5</v>
      </c>
      <c r="O2357" s="15"/>
      <c r="P2357" s="13"/>
      <c r="Q2357" s="1"/>
      <c r="R2357" s="12"/>
    </row>
    <row r="2358" spans="2:18" x14ac:dyDescent="0.3">
      <c r="B2358" s="6" t="s">
        <v>16</v>
      </c>
      <c r="C2358" s="6">
        <v>1185732</v>
      </c>
      <c r="D2358" s="7">
        <v>44441</v>
      </c>
      <c r="E2358" s="6" t="s">
        <v>46</v>
      </c>
      <c r="F2358" s="6" t="s">
        <v>88</v>
      </c>
      <c r="G2358" s="6" t="s">
        <v>89</v>
      </c>
      <c r="H2358" s="6" t="s">
        <v>18</v>
      </c>
      <c r="I2358" s="8">
        <v>0.55000000000000004</v>
      </c>
      <c r="J2358" s="9">
        <v>9250</v>
      </c>
      <c r="K2358" s="10">
        <f>I2358*J2358</f>
        <v>5087.5</v>
      </c>
      <c r="L2358" s="10">
        <f>K2358*M2358</f>
        <v>2035</v>
      </c>
      <c r="M2358" s="11">
        <v>0.4</v>
      </c>
      <c r="O2358" s="15"/>
      <c r="P2358" s="13"/>
      <c r="Q2358" s="1"/>
      <c r="R2358" s="12"/>
    </row>
    <row r="2359" spans="2:18" x14ac:dyDescent="0.3">
      <c r="B2359" s="6" t="s">
        <v>16</v>
      </c>
      <c r="C2359" s="6">
        <v>1185732</v>
      </c>
      <c r="D2359" s="7">
        <v>44441</v>
      </c>
      <c r="E2359" s="6" t="s">
        <v>46</v>
      </c>
      <c r="F2359" s="6" t="s">
        <v>88</v>
      </c>
      <c r="G2359" s="6" t="s">
        <v>89</v>
      </c>
      <c r="H2359" s="6" t="s">
        <v>19</v>
      </c>
      <c r="I2359" s="8">
        <v>0.50000000000000011</v>
      </c>
      <c r="J2359" s="9">
        <v>7250</v>
      </c>
      <c r="K2359" s="10">
        <f>I2359*J2359</f>
        <v>3625.0000000000009</v>
      </c>
      <c r="L2359" s="10">
        <f>K2359*M2359</f>
        <v>1268.7500000000002</v>
      </c>
      <c r="M2359" s="11">
        <v>0.35</v>
      </c>
      <c r="O2359" s="15"/>
      <c r="P2359" s="13"/>
      <c r="Q2359" s="1"/>
      <c r="R2359" s="12"/>
    </row>
    <row r="2360" spans="2:18" x14ac:dyDescent="0.3">
      <c r="B2360" s="6" t="s">
        <v>16</v>
      </c>
      <c r="C2360" s="6">
        <v>1185732</v>
      </c>
      <c r="D2360" s="7">
        <v>44441</v>
      </c>
      <c r="E2360" s="6" t="s">
        <v>46</v>
      </c>
      <c r="F2360" s="6" t="s">
        <v>88</v>
      </c>
      <c r="G2360" s="6" t="s">
        <v>89</v>
      </c>
      <c r="H2360" s="6" t="s">
        <v>20</v>
      </c>
      <c r="I2360" s="8">
        <v>0.30000000000000004</v>
      </c>
      <c r="J2360" s="9">
        <v>6250</v>
      </c>
      <c r="K2360" s="10">
        <f t="shared" ref="K2360:K2363" si="775">I2360*J2360</f>
        <v>1875.0000000000002</v>
      </c>
      <c r="L2360" s="10">
        <f t="shared" ref="L2360:L2363" si="776">K2360*M2360</f>
        <v>750.00000000000011</v>
      </c>
      <c r="M2360" s="11">
        <v>0.4</v>
      </c>
      <c r="O2360" s="15"/>
      <c r="P2360" s="13"/>
      <c r="Q2360" s="1"/>
      <c r="R2360" s="12"/>
    </row>
    <row r="2361" spans="2:18" x14ac:dyDescent="0.3">
      <c r="B2361" s="6" t="s">
        <v>16</v>
      </c>
      <c r="C2361" s="6">
        <v>1185732</v>
      </c>
      <c r="D2361" s="7">
        <v>44441</v>
      </c>
      <c r="E2361" s="6" t="s">
        <v>46</v>
      </c>
      <c r="F2361" s="6" t="s">
        <v>88</v>
      </c>
      <c r="G2361" s="6" t="s">
        <v>89</v>
      </c>
      <c r="H2361" s="6" t="s">
        <v>21</v>
      </c>
      <c r="I2361" s="8">
        <v>0.30000000000000004</v>
      </c>
      <c r="J2361" s="9">
        <v>6000</v>
      </c>
      <c r="K2361" s="10">
        <f t="shared" si="775"/>
        <v>1800.0000000000002</v>
      </c>
      <c r="L2361" s="10">
        <f t="shared" si="776"/>
        <v>720.00000000000011</v>
      </c>
      <c r="M2361" s="11">
        <v>0.4</v>
      </c>
      <c r="O2361" s="15"/>
      <c r="P2361" s="13"/>
      <c r="Q2361" s="1"/>
      <c r="R2361" s="12"/>
    </row>
    <row r="2362" spans="2:18" x14ac:dyDescent="0.3">
      <c r="B2362" s="6" t="s">
        <v>16</v>
      </c>
      <c r="C2362" s="6">
        <v>1185732</v>
      </c>
      <c r="D2362" s="7">
        <v>44441</v>
      </c>
      <c r="E2362" s="6" t="s">
        <v>46</v>
      </c>
      <c r="F2362" s="6" t="s">
        <v>88</v>
      </c>
      <c r="G2362" s="6" t="s">
        <v>89</v>
      </c>
      <c r="H2362" s="6" t="s">
        <v>22</v>
      </c>
      <c r="I2362" s="8">
        <v>0.4</v>
      </c>
      <c r="J2362" s="9">
        <v>6000</v>
      </c>
      <c r="K2362" s="10">
        <f t="shared" si="775"/>
        <v>2400</v>
      </c>
      <c r="L2362" s="10">
        <f t="shared" si="776"/>
        <v>840</v>
      </c>
      <c r="M2362" s="11">
        <v>0.35</v>
      </c>
      <c r="O2362" s="15"/>
      <c r="P2362" s="13"/>
      <c r="Q2362" s="1"/>
      <c r="R2362" s="12"/>
    </row>
    <row r="2363" spans="2:18" x14ac:dyDescent="0.3">
      <c r="B2363" s="6" t="s">
        <v>16</v>
      </c>
      <c r="C2363" s="6">
        <v>1185732</v>
      </c>
      <c r="D2363" s="7">
        <v>44441</v>
      </c>
      <c r="E2363" s="6" t="s">
        <v>46</v>
      </c>
      <c r="F2363" s="6" t="s">
        <v>88</v>
      </c>
      <c r="G2363" s="6" t="s">
        <v>89</v>
      </c>
      <c r="H2363" s="6" t="s">
        <v>23</v>
      </c>
      <c r="I2363" s="8">
        <v>0.45000000000000007</v>
      </c>
      <c r="J2363" s="9">
        <v>7000</v>
      </c>
      <c r="K2363" s="10">
        <f t="shared" si="775"/>
        <v>3150.0000000000005</v>
      </c>
      <c r="L2363" s="10">
        <f t="shared" si="776"/>
        <v>1575.0000000000002</v>
      </c>
      <c r="M2363" s="11">
        <v>0.5</v>
      </c>
      <c r="O2363" s="15"/>
      <c r="P2363" s="13"/>
      <c r="Q2363" s="1"/>
      <c r="R2363" s="12"/>
    </row>
    <row r="2364" spans="2:18" x14ac:dyDescent="0.3">
      <c r="B2364" s="6" t="s">
        <v>16</v>
      </c>
      <c r="C2364" s="6">
        <v>1185732</v>
      </c>
      <c r="D2364" s="7">
        <v>44473</v>
      </c>
      <c r="E2364" s="6" t="s">
        <v>46</v>
      </c>
      <c r="F2364" s="6" t="s">
        <v>88</v>
      </c>
      <c r="G2364" s="6" t="s">
        <v>89</v>
      </c>
      <c r="H2364" s="6" t="s">
        <v>18</v>
      </c>
      <c r="I2364" s="8">
        <v>0.45000000000000007</v>
      </c>
      <c r="J2364" s="9">
        <v>8750</v>
      </c>
      <c r="K2364" s="10">
        <f>I2364*J2364</f>
        <v>3937.5000000000005</v>
      </c>
      <c r="L2364" s="10">
        <f>K2364*M2364</f>
        <v>1575.0000000000002</v>
      </c>
      <c r="M2364" s="11">
        <v>0.4</v>
      </c>
      <c r="O2364" s="15"/>
      <c r="P2364" s="13"/>
      <c r="Q2364" s="1"/>
      <c r="R2364" s="12"/>
    </row>
    <row r="2365" spans="2:18" x14ac:dyDescent="0.3">
      <c r="B2365" s="6" t="s">
        <v>16</v>
      </c>
      <c r="C2365" s="6">
        <v>1185732</v>
      </c>
      <c r="D2365" s="7">
        <v>44473</v>
      </c>
      <c r="E2365" s="6" t="s">
        <v>46</v>
      </c>
      <c r="F2365" s="6" t="s">
        <v>88</v>
      </c>
      <c r="G2365" s="6" t="s">
        <v>89</v>
      </c>
      <c r="H2365" s="6" t="s">
        <v>19</v>
      </c>
      <c r="I2365" s="8">
        <v>0.35000000000000009</v>
      </c>
      <c r="J2365" s="9">
        <v>7000</v>
      </c>
      <c r="K2365" s="10">
        <f>I2365*J2365</f>
        <v>2450.0000000000005</v>
      </c>
      <c r="L2365" s="10">
        <f>K2365*M2365</f>
        <v>857.50000000000011</v>
      </c>
      <c r="M2365" s="11">
        <v>0.35</v>
      </c>
      <c r="O2365" s="15"/>
      <c r="P2365" s="13"/>
      <c r="Q2365" s="1"/>
      <c r="R2365" s="12"/>
    </row>
    <row r="2366" spans="2:18" x14ac:dyDescent="0.3">
      <c r="B2366" s="6" t="s">
        <v>16</v>
      </c>
      <c r="C2366" s="6">
        <v>1185732</v>
      </c>
      <c r="D2366" s="7">
        <v>44473</v>
      </c>
      <c r="E2366" s="6" t="s">
        <v>46</v>
      </c>
      <c r="F2366" s="6" t="s">
        <v>88</v>
      </c>
      <c r="G2366" s="6" t="s">
        <v>89</v>
      </c>
      <c r="H2366" s="6" t="s">
        <v>20</v>
      </c>
      <c r="I2366" s="8">
        <v>0.35000000000000009</v>
      </c>
      <c r="J2366" s="9">
        <v>5750</v>
      </c>
      <c r="K2366" s="10">
        <f t="shared" ref="K2366:K2369" si="777">I2366*J2366</f>
        <v>2012.5000000000005</v>
      </c>
      <c r="L2366" s="10">
        <f t="shared" ref="L2366:L2369" si="778">K2366*M2366</f>
        <v>805.00000000000023</v>
      </c>
      <c r="M2366" s="11">
        <v>0.4</v>
      </c>
      <c r="O2366" s="15"/>
      <c r="P2366" s="13"/>
      <c r="Q2366" s="1"/>
      <c r="R2366" s="12"/>
    </row>
    <row r="2367" spans="2:18" x14ac:dyDescent="0.3">
      <c r="B2367" s="6" t="s">
        <v>16</v>
      </c>
      <c r="C2367" s="6">
        <v>1185732</v>
      </c>
      <c r="D2367" s="7">
        <v>44473</v>
      </c>
      <c r="E2367" s="6" t="s">
        <v>46</v>
      </c>
      <c r="F2367" s="6" t="s">
        <v>88</v>
      </c>
      <c r="G2367" s="6" t="s">
        <v>89</v>
      </c>
      <c r="H2367" s="6" t="s">
        <v>21</v>
      </c>
      <c r="I2367" s="8">
        <v>0.35000000000000009</v>
      </c>
      <c r="J2367" s="9">
        <v>5500</v>
      </c>
      <c r="K2367" s="10">
        <f t="shared" si="777"/>
        <v>1925.0000000000005</v>
      </c>
      <c r="L2367" s="10">
        <f t="shared" si="778"/>
        <v>770.00000000000023</v>
      </c>
      <c r="M2367" s="11">
        <v>0.4</v>
      </c>
      <c r="O2367" s="15"/>
      <c r="P2367" s="13"/>
      <c r="Q2367" s="1"/>
      <c r="R2367" s="12"/>
    </row>
    <row r="2368" spans="2:18" x14ac:dyDescent="0.3">
      <c r="B2368" s="6" t="s">
        <v>16</v>
      </c>
      <c r="C2368" s="6">
        <v>1185732</v>
      </c>
      <c r="D2368" s="7">
        <v>44473</v>
      </c>
      <c r="E2368" s="6" t="s">
        <v>46</v>
      </c>
      <c r="F2368" s="6" t="s">
        <v>88</v>
      </c>
      <c r="G2368" s="6" t="s">
        <v>89</v>
      </c>
      <c r="H2368" s="6" t="s">
        <v>22</v>
      </c>
      <c r="I2368" s="8">
        <v>0.45000000000000007</v>
      </c>
      <c r="J2368" s="9">
        <v>5500</v>
      </c>
      <c r="K2368" s="10">
        <f t="shared" si="777"/>
        <v>2475.0000000000005</v>
      </c>
      <c r="L2368" s="10">
        <f t="shared" si="778"/>
        <v>866.25000000000011</v>
      </c>
      <c r="M2368" s="11">
        <v>0.35</v>
      </c>
      <c r="O2368" s="15"/>
      <c r="P2368" s="13"/>
      <c r="Q2368" s="1"/>
      <c r="R2368" s="12"/>
    </row>
    <row r="2369" spans="1:18" x14ac:dyDescent="0.3">
      <c r="B2369" s="6" t="s">
        <v>16</v>
      </c>
      <c r="C2369" s="6">
        <v>1185732</v>
      </c>
      <c r="D2369" s="7">
        <v>44473</v>
      </c>
      <c r="E2369" s="6" t="s">
        <v>46</v>
      </c>
      <c r="F2369" s="6" t="s">
        <v>88</v>
      </c>
      <c r="G2369" s="6" t="s">
        <v>89</v>
      </c>
      <c r="H2369" s="6" t="s">
        <v>23</v>
      </c>
      <c r="I2369" s="8">
        <v>0.5</v>
      </c>
      <c r="J2369" s="9">
        <v>6750</v>
      </c>
      <c r="K2369" s="10">
        <f t="shared" si="777"/>
        <v>3375</v>
      </c>
      <c r="L2369" s="10">
        <f t="shared" si="778"/>
        <v>1687.5</v>
      </c>
      <c r="M2369" s="11">
        <v>0.5</v>
      </c>
      <c r="O2369" s="15"/>
      <c r="P2369" s="13"/>
      <c r="Q2369" s="1"/>
      <c r="R2369" s="12"/>
    </row>
    <row r="2370" spans="1:18" x14ac:dyDescent="0.3">
      <c r="B2370" s="6" t="s">
        <v>16</v>
      </c>
      <c r="C2370" s="6">
        <v>1185732</v>
      </c>
      <c r="D2370" s="7">
        <v>44503</v>
      </c>
      <c r="E2370" s="6" t="s">
        <v>46</v>
      </c>
      <c r="F2370" s="6" t="s">
        <v>88</v>
      </c>
      <c r="G2370" s="6" t="s">
        <v>89</v>
      </c>
      <c r="H2370" s="6" t="s">
        <v>18</v>
      </c>
      <c r="I2370" s="8">
        <v>0.45000000000000007</v>
      </c>
      <c r="J2370" s="9">
        <v>8250</v>
      </c>
      <c r="K2370" s="10">
        <f>I2370*J2370</f>
        <v>3712.5000000000005</v>
      </c>
      <c r="L2370" s="10">
        <f>K2370*M2370</f>
        <v>1485.0000000000002</v>
      </c>
      <c r="M2370" s="11">
        <v>0.4</v>
      </c>
      <c r="O2370" s="15"/>
      <c r="P2370" s="13"/>
      <c r="Q2370" s="1"/>
      <c r="R2370" s="12"/>
    </row>
    <row r="2371" spans="1:18" x14ac:dyDescent="0.3">
      <c r="B2371" s="6" t="s">
        <v>16</v>
      </c>
      <c r="C2371" s="6">
        <v>1185732</v>
      </c>
      <c r="D2371" s="7">
        <v>44503</v>
      </c>
      <c r="E2371" s="6" t="s">
        <v>46</v>
      </c>
      <c r="F2371" s="6" t="s">
        <v>88</v>
      </c>
      <c r="G2371" s="6" t="s">
        <v>89</v>
      </c>
      <c r="H2371" s="6" t="s">
        <v>19</v>
      </c>
      <c r="I2371" s="8">
        <v>0.35000000000000009</v>
      </c>
      <c r="J2371" s="9">
        <v>6500</v>
      </c>
      <c r="K2371" s="10">
        <f>I2371*J2371</f>
        <v>2275.0000000000005</v>
      </c>
      <c r="L2371" s="10">
        <f>K2371*M2371</f>
        <v>796.25000000000011</v>
      </c>
      <c r="M2371" s="11">
        <v>0.35</v>
      </c>
      <c r="O2371" s="15"/>
      <c r="P2371" s="13"/>
      <c r="Q2371" s="1"/>
      <c r="R2371" s="12"/>
    </row>
    <row r="2372" spans="1:18" x14ac:dyDescent="0.3">
      <c r="B2372" s="6" t="s">
        <v>16</v>
      </c>
      <c r="C2372" s="6">
        <v>1185732</v>
      </c>
      <c r="D2372" s="7">
        <v>44503</v>
      </c>
      <c r="E2372" s="6" t="s">
        <v>46</v>
      </c>
      <c r="F2372" s="6" t="s">
        <v>88</v>
      </c>
      <c r="G2372" s="6" t="s">
        <v>89</v>
      </c>
      <c r="H2372" s="6" t="s">
        <v>20</v>
      </c>
      <c r="I2372" s="8">
        <v>0.40000000000000013</v>
      </c>
      <c r="J2372" s="9">
        <v>5950</v>
      </c>
      <c r="K2372" s="10">
        <f t="shared" ref="K2372:K2375" si="779">I2372*J2372</f>
        <v>2380.0000000000009</v>
      </c>
      <c r="L2372" s="10">
        <f t="shared" ref="L2372:L2375" si="780">K2372*M2372</f>
        <v>952.00000000000045</v>
      </c>
      <c r="M2372" s="11">
        <v>0.4</v>
      </c>
      <c r="O2372" s="15"/>
      <c r="P2372" s="13"/>
      <c r="Q2372" s="1"/>
      <c r="R2372" s="12"/>
    </row>
    <row r="2373" spans="1:18" x14ac:dyDescent="0.3">
      <c r="B2373" s="6" t="s">
        <v>16</v>
      </c>
      <c r="C2373" s="6">
        <v>1185732</v>
      </c>
      <c r="D2373" s="7">
        <v>44503</v>
      </c>
      <c r="E2373" s="6" t="s">
        <v>46</v>
      </c>
      <c r="F2373" s="6" t="s">
        <v>88</v>
      </c>
      <c r="G2373" s="6" t="s">
        <v>89</v>
      </c>
      <c r="H2373" s="6" t="s">
        <v>21</v>
      </c>
      <c r="I2373" s="8">
        <v>0.6000000000000002</v>
      </c>
      <c r="J2373" s="9">
        <v>6500</v>
      </c>
      <c r="K2373" s="10">
        <f t="shared" si="779"/>
        <v>3900.0000000000014</v>
      </c>
      <c r="L2373" s="10">
        <f t="shared" si="780"/>
        <v>1560.0000000000007</v>
      </c>
      <c r="M2373" s="11">
        <v>0.4</v>
      </c>
      <c r="O2373" s="15"/>
      <c r="P2373" s="13"/>
      <c r="Q2373" s="1"/>
      <c r="R2373" s="12"/>
    </row>
    <row r="2374" spans="1:18" x14ac:dyDescent="0.3">
      <c r="B2374" s="6" t="s">
        <v>16</v>
      </c>
      <c r="C2374" s="6">
        <v>1185732</v>
      </c>
      <c r="D2374" s="7">
        <v>44503</v>
      </c>
      <c r="E2374" s="6" t="s">
        <v>46</v>
      </c>
      <c r="F2374" s="6" t="s">
        <v>88</v>
      </c>
      <c r="G2374" s="6" t="s">
        <v>89</v>
      </c>
      <c r="H2374" s="6" t="s">
        <v>22</v>
      </c>
      <c r="I2374" s="8">
        <v>0.75000000000000011</v>
      </c>
      <c r="J2374" s="9">
        <v>6250</v>
      </c>
      <c r="K2374" s="10">
        <f t="shared" si="779"/>
        <v>4687.5000000000009</v>
      </c>
      <c r="L2374" s="10">
        <f t="shared" si="780"/>
        <v>1640.6250000000002</v>
      </c>
      <c r="M2374" s="11">
        <v>0.35</v>
      </c>
      <c r="O2374" s="15"/>
      <c r="P2374" s="13"/>
      <c r="Q2374" s="1"/>
      <c r="R2374" s="12"/>
    </row>
    <row r="2375" spans="1:18" x14ac:dyDescent="0.3">
      <c r="B2375" s="6" t="s">
        <v>16</v>
      </c>
      <c r="C2375" s="6">
        <v>1185732</v>
      </c>
      <c r="D2375" s="7">
        <v>44503</v>
      </c>
      <c r="E2375" s="6" t="s">
        <v>46</v>
      </c>
      <c r="F2375" s="6" t="s">
        <v>88</v>
      </c>
      <c r="G2375" s="6" t="s">
        <v>89</v>
      </c>
      <c r="H2375" s="6" t="s">
        <v>23</v>
      </c>
      <c r="I2375" s="8">
        <v>0.75</v>
      </c>
      <c r="J2375" s="9">
        <v>7250</v>
      </c>
      <c r="K2375" s="10">
        <f t="shared" si="779"/>
        <v>5437.5</v>
      </c>
      <c r="L2375" s="10">
        <f t="shared" si="780"/>
        <v>2718.75</v>
      </c>
      <c r="M2375" s="11">
        <v>0.5</v>
      </c>
      <c r="O2375" s="15"/>
      <c r="P2375" s="13"/>
      <c r="Q2375" s="1"/>
      <c r="R2375" s="12"/>
    </row>
    <row r="2376" spans="1:18" x14ac:dyDescent="0.3">
      <c r="B2376" s="6" t="s">
        <v>16</v>
      </c>
      <c r="C2376" s="6">
        <v>1185732</v>
      </c>
      <c r="D2376" s="7">
        <v>44532</v>
      </c>
      <c r="E2376" s="6" t="s">
        <v>46</v>
      </c>
      <c r="F2376" s="6" t="s">
        <v>88</v>
      </c>
      <c r="G2376" s="6" t="s">
        <v>89</v>
      </c>
      <c r="H2376" s="6" t="s">
        <v>18</v>
      </c>
      <c r="I2376" s="8">
        <v>0.70000000000000007</v>
      </c>
      <c r="J2376" s="9">
        <v>9750</v>
      </c>
      <c r="K2376" s="10">
        <f>I2376*J2376</f>
        <v>6825.0000000000009</v>
      </c>
      <c r="L2376" s="10">
        <f>K2376*M2376</f>
        <v>2730.0000000000005</v>
      </c>
      <c r="M2376" s="11">
        <v>0.4</v>
      </c>
      <c r="O2376" s="15"/>
      <c r="P2376" s="13"/>
      <c r="Q2376" s="1"/>
      <c r="R2376" s="12"/>
    </row>
    <row r="2377" spans="1:18" x14ac:dyDescent="0.3">
      <c r="B2377" s="6" t="s">
        <v>16</v>
      </c>
      <c r="C2377" s="6">
        <v>1185732</v>
      </c>
      <c r="D2377" s="7">
        <v>44532</v>
      </c>
      <c r="E2377" s="6" t="s">
        <v>46</v>
      </c>
      <c r="F2377" s="6" t="s">
        <v>88</v>
      </c>
      <c r="G2377" s="6" t="s">
        <v>89</v>
      </c>
      <c r="H2377" s="6" t="s">
        <v>19</v>
      </c>
      <c r="I2377" s="8">
        <v>0.60000000000000009</v>
      </c>
      <c r="J2377" s="9">
        <v>7750</v>
      </c>
      <c r="K2377" s="10">
        <f>I2377*J2377</f>
        <v>4650.0000000000009</v>
      </c>
      <c r="L2377" s="10">
        <f>K2377*M2377</f>
        <v>1627.5000000000002</v>
      </c>
      <c r="M2377" s="11">
        <v>0.35</v>
      </c>
      <c r="O2377" s="15"/>
      <c r="P2377" s="13"/>
      <c r="Q2377" s="1"/>
      <c r="R2377" s="12"/>
    </row>
    <row r="2378" spans="1:18" x14ac:dyDescent="0.3">
      <c r="B2378" s="6" t="s">
        <v>16</v>
      </c>
      <c r="C2378" s="6">
        <v>1185732</v>
      </c>
      <c r="D2378" s="7">
        <v>44532</v>
      </c>
      <c r="E2378" s="6" t="s">
        <v>46</v>
      </c>
      <c r="F2378" s="6" t="s">
        <v>88</v>
      </c>
      <c r="G2378" s="6" t="s">
        <v>89</v>
      </c>
      <c r="H2378" s="6" t="s">
        <v>20</v>
      </c>
      <c r="I2378" s="8">
        <v>0.60000000000000009</v>
      </c>
      <c r="J2378" s="9">
        <v>7250</v>
      </c>
      <c r="K2378" s="10">
        <f t="shared" ref="K2378:K2381" si="781">I2378*J2378</f>
        <v>4350.0000000000009</v>
      </c>
      <c r="L2378" s="10">
        <f t="shared" ref="L2378:L2381" si="782">K2378*M2378</f>
        <v>1740.0000000000005</v>
      </c>
      <c r="M2378" s="11">
        <v>0.4</v>
      </c>
      <c r="O2378" s="15"/>
      <c r="P2378" s="13"/>
      <c r="Q2378" s="1"/>
      <c r="R2378" s="12"/>
    </row>
    <row r="2379" spans="1:18" x14ac:dyDescent="0.3">
      <c r="B2379" s="6" t="s">
        <v>16</v>
      </c>
      <c r="C2379" s="6">
        <v>1185732</v>
      </c>
      <c r="D2379" s="7">
        <v>44532</v>
      </c>
      <c r="E2379" s="6" t="s">
        <v>46</v>
      </c>
      <c r="F2379" s="6" t="s">
        <v>88</v>
      </c>
      <c r="G2379" s="6" t="s">
        <v>89</v>
      </c>
      <c r="H2379" s="6" t="s">
        <v>21</v>
      </c>
      <c r="I2379" s="8">
        <v>0.60000000000000009</v>
      </c>
      <c r="J2379" s="9">
        <v>6750</v>
      </c>
      <c r="K2379" s="10">
        <f t="shared" si="781"/>
        <v>4050.0000000000005</v>
      </c>
      <c r="L2379" s="10">
        <f t="shared" si="782"/>
        <v>1620.0000000000002</v>
      </c>
      <c r="M2379" s="11">
        <v>0.4</v>
      </c>
      <c r="O2379" s="15"/>
      <c r="P2379" s="13"/>
      <c r="Q2379" s="1"/>
      <c r="R2379" s="12"/>
    </row>
    <row r="2380" spans="1:18" x14ac:dyDescent="0.3">
      <c r="B2380" s="6" t="s">
        <v>16</v>
      </c>
      <c r="C2380" s="6">
        <v>1185732</v>
      </c>
      <c r="D2380" s="7">
        <v>44532</v>
      </c>
      <c r="E2380" s="6" t="s">
        <v>46</v>
      </c>
      <c r="F2380" s="6" t="s">
        <v>88</v>
      </c>
      <c r="G2380" s="6" t="s">
        <v>89</v>
      </c>
      <c r="H2380" s="6" t="s">
        <v>22</v>
      </c>
      <c r="I2380" s="8">
        <v>0.70000000000000007</v>
      </c>
      <c r="J2380" s="9">
        <v>6750</v>
      </c>
      <c r="K2380" s="10">
        <f t="shared" si="781"/>
        <v>4725</v>
      </c>
      <c r="L2380" s="10">
        <f t="shared" si="782"/>
        <v>1653.75</v>
      </c>
      <c r="M2380" s="11">
        <v>0.35</v>
      </c>
      <c r="O2380" s="15"/>
      <c r="P2380" s="13"/>
      <c r="Q2380" s="1"/>
      <c r="R2380" s="12"/>
    </row>
    <row r="2381" spans="1:18" x14ac:dyDescent="0.3">
      <c r="B2381" s="6" t="s">
        <v>16</v>
      </c>
      <c r="C2381" s="6">
        <v>1185732</v>
      </c>
      <c r="D2381" s="7">
        <v>44532</v>
      </c>
      <c r="E2381" s="6" t="s">
        <v>46</v>
      </c>
      <c r="F2381" s="6" t="s">
        <v>88</v>
      </c>
      <c r="G2381" s="6" t="s">
        <v>89</v>
      </c>
      <c r="H2381" s="6" t="s">
        <v>23</v>
      </c>
      <c r="I2381" s="8">
        <v>0.75</v>
      </c>
      <c r="J2381" s="9">
        <v>7750</v>
      </c>
      <c r="K2381" s="10">
        <f t="shared" si="781"/>
        <v>5812.5</v>
      </c>
      <c r="L2381" s="10">
        <f t="shared" si="782"/>
        <v>2906.25</v>
      </c>
      <c r="M2381" s="11">
        <v>0.5</v>
      </c>
      <c r="O2381" s="15"/>
      <c r="P2381" s="13"/>
      <c r="Q2381" s="1"/>
      <c r="R2381" s="12"/>
    </row>
    <row r="2382" spans="1:18" x14ac:dyDescent="0.3">
      <c r="A2382" t="s">
        <v>39</v>
      </c>
      <c r="B2382" s="6" t="s">
        <v>16</v>
      </c>
      <c r="C2382" s="6">
        <v>1185732</v>
      </c>
      <c r="D2382" s="7">
        <v>44209</v>
      </c>
      <c r="E2382" s="6" t="s">
        <v>46</v>
      </c>
      <c r="F2382" s="6" t="s">
        <v>90</v>
      </c>
      <c r="G2382" s="6" t="s">
        <v>91</v>
      </c>
      <c r="H2382" s="6" t="s">
        <v>18</v>
      </c>
      <c r="I2382" s="8">
        <v>0.35000000000000003</v>
      </c>
      <c r="J2382" s="9">
        <v>7750</v>
      </c>
      <c r="K2382" s="10">
        <f>I2382*J2382</f>
        <v>2712.5000000000005</v>
      </c>
      <c r="L2382" s="10">
        <f>K2382*M2382</f>
        <v>1085.0000000000002</v>
      </c>
      <c r="M2382" s="11">
        <v>0.4</v>
      </c>
      <c r="O2382" s="15"/>
      <c r="P2382" s="13"/>
      <c r="Q2382" s="1"/>
      <c r="R2382" s="12"/>
    </row>
    <row r="2383" spans="1:18" x14ac:dyDescent="0.3">
      <c r="B2383" s="6" t="s">
        <v>16</v>
      </c>
      <c r="C2383" s="6">
        <v>1185732</v>
      </c>
      <c r="D2383" s="7">
        <v>44209</v>
      </c>
      <c r="E2383" s="6" t="s">
        <v>46</v>
      </c>
      <c r="F2383" s="6" t="s">
        <v>90</v>
      </c>
      <c r="G2383" s="6" t="s">
        <v>91</v>
      </c>
      <c r="H2383" s="6" t="s">
        <v>19</v>
      </c>
      <c r="I2383" s="8">
        <v>0.35000000000000003</v>
      </c>
      <c r="J2383" s="9">
        <v>5750</v>
      </c>
      <c r="K2383" s="10">
        <f>I2383*J2383</f>
        <v>2012.5000000000002</v>
      </c>
      <c r="L2383" s="10">
        <f>K2383*M2383</f>
        <v>704.375</v>
      </c>
      <c r="M2383" s="11">
        <v>0.35</v>
      </c>
      <c r="O2383" s="15"/>
      <c r="P2383" s="13"/>
      <c r="Q2383" s="1"/>
      <c r="R2383" s="12"/>
    </row>
    <row r="2384" spans="1:18" x14ac:dyDescent="0.3">
      <c r="B2384" s="6" t="s">
        <v>16</v>
      </c>
      <c r="C2384" s="6">
        <v>1185732</v>
      </c>
      <c r="D2384" s="7">
        <v>44209</v>
      </c>
      <c r="E2384" s="6" t="s">
        <v>46</v>
      </c>
      <c r="F2384" s="6" t="s">
        <v>90</v>
      </c>
      <c r="G2384" s="6" t="s">
        <v>91</v>
      </c>
      <c r="H2384" s="6" t="s">
        <v>20</v>
      </c>
      <c r="I2384" s="8">
        <v>0.25000000000000006</v>
      </c>
      <c r="J2384" s="9">
        <v>5750</v>
      </c>
      <c r="K2384" s="10">
        <f t="shared" ref="K2384:K2387" si="783">I2384*J2384</f>
        <v>1437.5000000000002</v>
      </c>
      <c r="L2384" s="10">
        <f t="shared" ref="L2384:L2393" si="784">K2384*M2384</f>
        <v>575.00000000000011</v>
      </c>
      <c r="M2384" s="11">
        <v>0.4</v>
      </c>
      <c r="O2384" s="15"/>
      <c r="P2384" s="13"/>
      <c r="Q2384" s="1"/>
      <c r="R2384" s="12"/>
    </row>
    <row r="2385" spans="2:18" x14ac:dyDescent="0.3">
      <c r="B2385" s="6" t="s">
        <v>16</v>
      </c>
      <c r="C2385" s="6">
        <v>1185732</v>
      </c>
      <c r="D2385" s="7">
        <v>44209</v>
      </c>
      <c r="E2385" s="6" t="s">
        <v>46</v>
      </c>
      <c r="F2385" s="6" t="s">
        <v>90</v>
      </c>
      <c r="G2385" s="6" t="s">
        <v>91</v>
      </c>
      <c r="H2385" s="6" t="s">
        <v>21</v>
      </c>
      <c r="I2385" s="8">
        <v>0.3</v>
      </c>
      <c r="J2385" s="9">
        <v>4250</v>
      </c>
      <c r="K2385" s="10">
        <f t="shared" si="783"/>
        <v>1275</v>
      </c>
      <c r="L2385" s="10">
        <f t="shared" si="784"/>
        <v>510</v>
      </c>
      <c r="M2385" s="11">
        <v>0.4</v>
      </c>
      <c r="O2385" s="15"/>
      <c r="P2385" s="13"/>
      <c r="Q2385" s="1"/>
      <c r="R2385" s="12"/>
    </row>
    <row r="2386" spans="2:18" x14ac:dyDescent="0.3">
      <c r="B2386" s="6" t="s">
        <v>16</v>
      </c>
      <c r="C2386" s="6">
        <v>1185732</v>
      </c>
      <c r="D2386" s="7">
        <v>44209</v>
      </c>
      <c r="E2386" s="6" t="s">
        <v>46</v>
      </c>
      <c r="F2386" s="6" t="s">
        <v>90</v>
      </c>
      <c r="G2386" s="6" t="s">
        <v>91</v>
      </c>
      <c r="H2386" s="6" t="s">
        <v>22</v>
      </c>
      <c r="I2386" s="8">
        <v>0.45</v>
      </c>
      <c r="J2386" s="9">
        <v>4750</v>
      </c>
      <c r="K2386" s="10">
        <f t="shared" si="783"/>
        <v>2137.5</v>
      </c>
      <c r="L2386" s="10">
        <f t="shared" si="784"/>
        <v>748.125</v>
      </c>
      <c r="M2386" s="11">
        <v>0.35</v>
      </c>
      <c r="O2386" s="15"/>
      <c r="P2386" s="13"/>
      <c r="Q2386" s="1"/>
      <c r="R2386" s="12"/>
    </row>
    <row r="2387" spans="2:18" x14ac:dyDescent="0.3">
      <c r="B2387" s="6" t="s">
        <v>16</v>
      </c>
      <c r="C2387" s="6">
        <v>1185732</v>
      </c>
      <c r="D2387" s="7">
        <v>44209</v>
      </c>
      <c r="E2387" s="6" t="s">
        <v>46</v>
      </c>
      <c r="F2387" s="6" t="s">
        <v>90</v>
      </c>
      <c r="G2387" s="6" t="s">
        <v>91</v>
      </c>
      <c r="H2387" s="6" t="s">
        <v>23</v>
      </c>
      <c r="I2387" s="8">
        <v>0.35000000000000003</v>
      </c>
      <c r="J2387" s="9">
        <v>5750</v>
      </c>
      <c r="K2387" s="10">
        <f t="shared" si="783"/>
        <v>2012.5000000000002</v>
      </c>
      <c r="L2387" s="10">
        <f t="shared" si="784"/>
        <v>1006.2500000000001</v>
      </c>
      <c r="M2387" s="11">
        <v>0.5</v>
      </c>
      <c r="O2387" s="15"/>
      <c r="P2387" s="13"/>
      <c r="Q2387" s="1"/>
      <c r="R2387" s="12"/>
    </row>
    <row r="2388" spans="2:18" x14ac:dyDescent="0.3">
      <c r="B2388" s="6" t="s">
        <v>16</v>
      </c>
      <c r="C2388" s="6">
        <v>1185732</v>
      </c>
      <c r="D2388" s="7">
        <v>44238</v>
      </c>
      <c r="E2388" s="6" t="s">
        <v>46</v>
      </c>
      <c r="F2388" s="6" t="s">
        <v>90</v>
      </c>
      <c r="G2388" s="6" t="s">
        <v>91</v>
      </c>
      <c r="H2388" s="6" t="s">
        <v>18</v>
      </c>
      <c r="I2388" s="8">
        <v>0.35000000000000003</v>
      </c>
      <c r="J2388" s="9">
        <v>8250</v>
      </c>
      <c r="K2388" s="10">
        <f>I2388*J2388</f>
        <v>2887.5000000000005</v>
      </c>
      <c r="L2388" s="10">
        <f>K2388*M2388</f>
        <v>1155.0000000000002</v>
      </c>
      <c r="M2388" s="11">
        <v>0.4</v>
      </c>
      <c r="O2388" s="15"/>
      <c r="P2388" s="13"/>
      <c r="Q2388" s="1"/>
      <c r="R2388" s="12"/>
    </row>
    <row r="2389" spans="2:18" x14ac:dyDescent="0.3">
      <c r="B2389" s="6" t="s">
        <v>16</v>
      </c>
      <c r="C2389" s="6">
        <v>1185732</v>
      </c>
      <c r="D2389" s="7">
        <v>44238</v>
      </c>
      <c r="E2389" s="6" t="s">
        <v>46</v>
      </c>
      <c r="F2389" s="6" t="s">
        <v>90</v>
      </c>
      <c r="G2389" s="6" t="s">
        <v>91</v>
      </c>
      <c r="H2389" s="6" t="s">
        <v>19</v>
      </c>
      <c r="I2389" s="8">
        <v>0.35000000000000003</v>
      </c>
      <c r="J2389" s="9">
        <v>4750</v>
      </c>
      <c r="K2389" s="10">
        <f>I2389*J2389</f>
        <v>1662.5000000000002</v>
      </c>
      <c r="L2389" s="10">
        <f>K2389*M2389</f>
        <v>581.875</v>
      </c>
      <c r="M2389" s="11">
        <v>0.35</v>
      </c>
      <c r="O2389" s="15"/>
      <c r="P2389" s="13"/>
      <c r="Q2389" s="1"/>
      <c r="R2389" s="12"/>
    </row>
    <row r="2390" spans="2:18" x14ac:dyDescent="0.3">
      <c r="B2390" s="6" t="s">
        <v>16</v>
      </c>
      <c r="C2390" s="6">
        <v>1185732</v>
      </c>
      <c r="D2390" s="7">
        <v>44238</v>
      </c>
      <c r="E2390" s="6" t="s">
        <v>46</v>
      </c>
      <c r="F2390" s="6" t="s">
        <v>90</v>
      </c>
      <c r="G2390" s="6" t="s">
        <v>91</v>
      </c>
      <c r="H2390" s="6" t="s">
        <v>20</v>
      </c>
      <c r="I2390" s="8">
        <v>0.25000000000000006</v>
      </c>
      <c r="J2390" s="9">
        <v>5250</v>
      </c>
      <c r="K2390" s="10">
        <f t="shared" ref="K2390:K2393" si="785">I2390*J2390</f>
        <v>1312.5000000000002</v>
      </c>
      <c r="L2390" s="10">
        <f t="shared" si="784"/>
        <v>525.00000000000011</v>
      </c>
      <c r="M2390" s="11">
        <v>0.4</v>
      </c>
      <c r="O2390" s="15"/>
      <c r="P2390" s="13"/>
      <c r="Q2390" s="1"/>
      <c r="R2390" s="12"/>
    </row>
    <row r="2391" spans="2:18" x14ac:dyDescent="0.3">
      <c r="B2391" s="6" t="s">
        <v>16</v>
      </c>
      <c r="C2391" s="6">
        <v>1185732</v>
      </c>
      <c r="D2391" s="7">
        <v>44238</v>
      </c>
      <c r="E2391" s="6" t="s">
        <v>46</v>
      </c>
      <c r="F2391" s="6" t="s">
        <v>90</v>
      </c>
      <c r="G2391" s="6" t="s">
        <v>91</v>
      </c>
      <c r="H2391" s="6" t="s">
        <v>21</v>
      </c>
      <c r="I2391" s="8">
        <v>0.3</v>
      </c>
      <c r="J2391" s="9">
        <v>3750</v>
      </c>
      <c r="K2391" s="10">
        <f t="shared" si="785"/>
        <v>1125</v>
      </c>
      <c r="L2391" s="10">
        <f t="shared" si="784"/>
        <v>450</v>
      </c>
      <c r="M2391" s="11">
        <v>0.4</v>
      </c>
      <c r="O2391" s="15"/>
      <c r="P2391" s="13"/>
      <c r="Q2391" s="1"/>
      <c r="R2391" s="12"/>
    </row>
    <row r="2392" spans="2:18" x14ac:dyDescent="0.3">
      <c r="B2392" s="6" t="s">
        <v>16</v>
      </c>
      <c r="C2392" s="6">
        <v>1185732</v>
      </c>
      <c r="D2392" s="7">
        <v>44238</v>
      </c>
      <c r="E2392" s="6" t="s">
        <v>46</v>
      </c>
      <c r="F2392" s="6" t="s">
        <v>90</v>
      </c>
      <c r="G2392" s="6" t="s">
        <v>91</v>
      </c>
      <c r="H2392" s="6" t="s">
        <v>22</v>
      </c>
      <c r="I2392" s="8">
        <v>0.45</v>
      </c>
      <c r="J2392" s="9">
        <v>4500</v>
      </c>
      <c r="K2392" s="10">
        <f t="shared" si="785"/>
        <v>2025</v>
      </c>
      <c r="L2392" s="10">
        <f t="shared" si="784"/>
        <v>708.75</v>
      </c>
      <c r="M2392" s="11">
        <v>0.35</v>
      </c>
      <c r="O2392" s="15"/>
      <c r="P2392" s="13"/>
      <c r="Q2392" s="1"/>
      <c r="R2392" s="12"/>
    </row>
    <row r="2393" spans="2:18" x14ac:dyDescent="0.3">
      <c r="B2393" s="6" t="s">
        <v>16</v>
      </c>
      <c r="C2393" s="6">
        <v>1185732</v>
      </c>
      <c r="D2393" s="7">
        <v>44238</v>
      </c>
      <c r="E2393" s="6" t="s">
        <v>46</v>
      </c>
      <c r="F2393" s="6" t="s">
        <v>90</v>
      </c>
      <c r="G2393" s="6" t="s">
        <v>91</v>
      </c>
      <c r="H2393" s="6" t="s">
        <v>23</v>
      </c>
      <c r="I2393" s="8">
        <v>0.3</v>
      </c>
      <c r="J2393" s="9">
        <v>5500</v>
      </c>
      <c r="K2393" s="10">
        <f t="shared" si="785"/>
        <v>1650</v>
      </c>
      <c r="L2393" s="10">
        <f t="shared" si="784"/>
        <v>825</v>
      </c>
      <c r="M2393" s="11">
        <v>0.5</v>
      </c>
      <c r="O2393" s="15"/>
      <c r="P2393" s="13"/>
      <c r="Q2393" s="1"/>
      <c r="R2393" s="12"/>
    </row>
    <row r="2394" spans="2:18" x14ac:dyDescent="0.3">
      <c r="B2394" s="6" t="s">
        <v>16</v>
      </c>
      <c r="C2394" s="6">
        <v>1185732</v>
      </c>
      <c r="D2394" s="7">
        <v>44264</v>
      </c>
      <c r="E2394" s="6" t="s">
        <v>46</v>
      </c>
      <c r="F2394" s="6" t="s">
        <v>90</v>
      </c>
      <c r="G2394" s="6" t="s">
        <v>91</v>
      </c>
      <c r="H2394" s="6" t="s">
        <v>18</v>
      </c>
      <c r="I2394" s="8">
        <v>0.3</v>
      </c>
      <c r="J2394" s="9">
        <v>7700</v>
      </c>
      <c r="K2394" s="10">
        <f>I2394*J2394</f>
        <v>2310</v>
      </c>
      <c r="L2394" s="10">
        <f>K2394*M2394</f>
        <v>924</v>
      </c>
      <c r="M2394" s="11">
        <v>0.4</v>
      </c>
      <c r="O2394" s="15"/>
      <c r="P2394" s="13"/>
      <c r="Q2394" s="1"/>
      <c r="R2394" s="12"/>
    </row>
    <row r="2395" spans="2:18" x14ac:dyDescent="0.3">
      <c r="B2395" s="6" t="s">
        <v>16</v>
      </c>
      <c r="C2395" s="6">
        <v>1185732</v>
      </c>
      <c r="D2395" s="7">
        <v>44264</v>
      </c>
      <c r="E2395" s="6" t="s">
        <v>46</v>
      </c>
      <c r="F2395" s="6" t="s">
        <v>90</v>
      </c>
      <c r="G2395" s="6" t="s">
        <v>91</v>
      </c>
      <c r="H2395" s="6" t="s">
        <v>19</v>
      </c>
      <c r="I2395" s="8">
        <v>0.3</v>
      </c>
      <c r="J2395" s="9">
        <v>4500</v>
      </c>
      <c r="K2395" s="10">
        <f>I2395*J2395</f>
        <v>1350</v>
      </c>
      <c r="L2395" s="10">
        <f>K2395*M2395</f>
        <v>472.49999999999994</v>
      </c>
      <c r="M2395" s="11">
        <v>0.35</v>
      </c>
      <c r="O2395" s="15"/>
      <c r="P2395" s="13"/>
      <c r="Q2395" s="1"/>
      <c r="R2395" s="12"/>
    </row>
    <row r="2396" spans="2:18" x14ac:dyDescent="0.3">
      <c r="B2396" s="6" t="s">
        <v>16</v>
      </c>
      <c r="C2396" s="6">
        <v>1185732</v>
      </c>
      <c r="D2396" s="7">
        <v>44264</v>
      </c>
      <c r="E2396" s="6" t="s">
        <v>46</v>
      </c>
      <c r="F2396" s="6" t="s">
        <v>90</v>
      </c>
      <c r="G2396" s="6" t="s">
        <v>91</v>
      </c>
      <c r="H2396" s="6" t="s">
        <v>20</v>
      </c>
      <c r="I2396" s="8">
        <v>0.2</v>
      </c>
      <c r="J2396" s="9">
        <v>4750</v>
      </c>
      <c r="K2396" s="10">
        <f t="shared" ref="K2396:K2399" si="786">I2396*J2396</f>
        <v>950</v>
      </c>
      <c r="L2396" s="10">
        <f t="shared" ref="L2396:L2399" si="787">K2396*M2396</f>
        <v>380</v>
      </c>
      <c r="M2396" s="11">
        <v>0.4</v>
      </c>
      <c r="O2396" s="15"/>
      <c r="P2396" s="13"/>
      <c r="Q2396" s="1"/>
      <c r="R2396" s="12"/>
    </row>
    <row r="2397" spans="2:18" x14ac:dyDescent="0.3">
      <c r="B2397" s="6" t="s">
        <v>16</v>
      </c>
      <c r="C2397" s="6">
        <v>1185732</v>
      </c>
      <c r="D2397" s="7">
        <v>44264</v>
      </c>
      <c r="E2397" s="6" t="s">
        <v>46</v>
      </c>
      <c r="F2397" s="6" t="s">
        <v>90</v>
      </c>
      <c r="G2397" s="6" t="s">
        <v>91</v>
      </c>
      <c r="H2397" s="6" t="s">
        <v>21</v>
      </c>
      <c r="I2397" s="8">
        <v>0.24999999999999994</v>
      </c>
      <c r="J2397" s="9">
        <v>3250</v>
      </c>
      <c r="K2397" s="10">
        <f t="shared" si="786"/>
        <v>812.49999999999977</v>
      </c>
      <c r="L2397" s="10">
        <f t="shared" si="787"/>
        <v>324.99999999999994</v>
      </c>
      <c r="M2397" s="11">
        <v>0.4</v>
      </c>
      <c r="O2397" s="15"/>
      <c r="P2397" s="13"/>
      <c r="Q2397" s="1"/>
      <c r="R2397" s="12"/>
    </row>
    <row r="2398" spans="2:18" x14ac:dyDescent="0.3">
      <c r="B2398" s="6" t="s">
        <v>16</v>
      </c>
      <c r="C2398" s="6">
        <v>1185732</v>
      </c>
      <c r="D2398" s="7">
        <v>44264</v>
      </c>
      <c r="E2398" s="6" t="s">
        <v>46</v>
      </c>
      <c r="F2398" s="6" t="s">
        <v>90</v>
      </c>
      <c r="G2398" s="6" t="s">
        <v>91</v>
      </c>
      <c r="H2398" s="6" t="s">
        <v>22</v>
      </c>
      <c r="I2398" s="8">
        <v>0.40000000000000008</v>
      </c>
      <c r="J2398" s="9">
        <v>3750</v>
      </c>
      <c r="K2398" s="10">
        <f t="shared" si="786"/>
        <v>1500.0000000000002</v>
      </c>
      <c r="L2398" s="10">
        <f t="shared" si="787"/>
        <v>525</v>
      </c>
      <c r="M2398" s="11">
        <v>0.35</v>
      </c>
      <c r="O2398" s="15"/>
      <c r="P2398" s="13"/>
      <c r="Q2398" s="1"/>
      <c r="R2398" s="12"/>
    </row>
    <row r="2399" spans="2:18" x14ac:dyDescent="0.3">
      <c r="B2399" s="6" t="s">
        <v>16</v>
      </c>
      <c r="C2399" s="6">
        <v>1185732</v>
      </c>
      <c r="D2399" s="7">
        <v>44264</v>
      </c>
      <c r="E2399" s="6" t="s">
        <v>46</v>
      </c>
      <c r="F2399" s="6" t="s">
        <v>90</v>
      </c>
      <c r="G2399" s="6" t="s">
        <v>91</v>
      </c>
      <c r="H2399" s="6" t="s">
        <v>23</v>
      </c>
      <c r="I2399" s="8">
        <v>0.3</v>
      </c>
      <c r="J2399" s="9">
        <v>4750</v>
      </c>
      <c r="K2399" s="10">
        <f t="shared" si="786"/>
        <v>1425</v>
      </c>
      <c r="L2399" s="10">
        <f t="shared" si="787"/>
        <v>712.5</v>
      </c>
      <c r="M2399" s="11">
        <v>0.5</v>
      </c>
      <c r="O2399" s="15"/>
      <c r="P2399" s="13"/>
      <c r="Q2399" s="1"/>
      <c r="R2399" s="12"/>
    </row>
    <row r="2400" spans="2:18" x14ac:dyDescent="0.3">
      <c r="B2400" s="6" t="s">
        <v>16</v>
      </c>
      <c r="C2400" s="6">
        <v>1185732</v>
      </c>
      <c r="D2400" s="7">
        <v>44296</v>
      </c>
      <c r="E2400" s="6" t="s">
        <v>46</v>
      </c>
      <c r="F2400" s="6" t="s">
        <v>90</v>
      </c>
      <c r="G2400" s="6" t="s">
        <v>91</v>
      </c>
      <c r="H2400" s="6" t="s">
        <v>18</v>
      </c>
      <c r="I2400" s="8">
        <v>0.3</v>
      </c>
      <c r="J2400" s="9">
        <v>7250</v>
      </c>
      <c r="K2400" s="10">
        <f>I2400*J2400</f>
        <v>2175</v>
      </c>
      <c r="L2400" s="10">
        <f>K2400*M2400</f>
        <v>870</v>
      </c>
      <c r="M2400" s="11">
        <v>0.4</v>
      </c>
      <c r="O2400" s="15"/>
      <c r="P2400" s="13"/>
      <c r="Q2400" s="1"/>
      <c r="R2400" s="12"/>
    </row>
    <row r="2401" spans="2:18" x14ac:dyDescent="0.3">
      <c r="B2401" s="6" t="s">
        <v>16</v>
      </c>
      <c r="C2401" s="6">
        <v>1185732</v>
      </c>
      <c r="D2401" s="7">
        <v>44296</v>
      </c>
      <c r="E2401" s="6" t="s">
        <v>46</v>
      </c>
      <c r="F2401" s="6" t="s">
        <v>90</v>
      </c>
      <c r="G2401" s="6" t="s">
        <v>91</v>
      </c>
      <c r="H2401" s="6" t="s">
        <v>19</v>
      </c>
      <c r="I2401" s="8">
        <v>0.3</v>
      </c>
      <c r="J2401" s="9">
        <v>4250</v>
      </c>
      <c r="K2401" s="10">
        <f>I2401*J2401</f>
        <v>1275</v>
      </c>
      <c r="L2401" s="10">
        <f>K2401*M2401</f>
        <v>446.25</v>
      </c>
      <c r="M2401" s="11">
        <v>0.35</v>
      </c>
      <c r="O2401" s="15"/>
      <c r="P2401" s="13"/>
      <c r="Q2401" s="1"/>
      <c r="R2401" s="12"/>
    </row>
    <row r="2402" spans="2:18" x14ac:dyDescent="0.3">
      <c r="B2402" s="6" t="s">
        <v>16</v>
      </c>
      <c r="C2402" s="6">
        <v>1185732</v>
      </c>
      <c r="D2402" s="7">
        <v>44296</v>
      </c>
      <c r="E2402" s="6" t="s">
        <v>46</v>
      </c>
      <c r="F2402" s="6" t="s">
        <v>90</v>
      </c>
      <c r="G2402" s="6" t="s">
        <v>91</v>
      </c>
      <c r="H2402" s="6" t="s">
        <v>20</v>
      </c>
      <c r="I2402" s="8">
        <v>0.2</v>
      </c>
      <c r="J2402" s="9">
        <v>4250</v>
      </c>
      <c r="K2402" s="10">
        <f t="shared" ref="K2402:K2405" si="788">I2402*J2402</f>
        <v>850</v>
      </c>
      <c r="L2402" s="10">
        <f t="shared" ref="L2402:L2405" si="789">K2402*M2402</f>
        <v>340</v>
      </c>
      <c r="M2402" s="11">
        <v>0.4</v>
      </c>
      <c r="O2402" s="15"/>
      <c r="P2402" s="13"/>
      <c r="Q2402" s="1"/>
      <c r="R2402" s="12"/>
    </row>
    <row r="2403" spans="2:18" x14ac:dyDescent="0.3">
      <c r="B2403" s="6" t="s">
        <v>16</v>
      </c>
      <c r="C2403" s="6">
        <v>1185732</v>
      </c>
      <c r="D2403" s="7">
        <v>44296</v>
      </c>
      <c r="E2403" s="6" t="s">
        <v>46</v>
      </c>
      <c r="F2403" s="6" t="s">
        <v>90</v>
      </c>
      <c r="G2403" s="6" t="s">
        <v>91</v>
      </c>
      <c r="H2403" s="6" t="s">
        <v>21</v>
      </c>
      <c r="I2403" s="8">
        <v>0.24999999999999994</v>
      </c>
      <c r="J2403" s="9">
        <v>3500</v>
      </c>
      <c r="K2403" s="10">
        <f t="shared" si="788"/>
        <v>874.99999999999977</v>
      </c>
      <c r="L2403" s="10">
        <f t="shared" si="789"/>
        <v>349.99999999999994</v>
      </c>
      <c r="M2403" s="11">
        <v>0.4</v>
      </c>
      <c r="O2403" s="15"/>
      <c r="P2403" s="13"/>
      <c r="Q2403" s="1"/>
      <c r="R2403" s="12"/>
    </row>
    <row r="2404" spans="2:18" x14ac:dyDescent="0.3">
      <c r="B2404" s="6" t="s">
        <v>16</v>
      </c>
      <c r="C2404" s="6">
        <v>1185732</v>
      </c>
      <c r="D2404" s="7">
        <v>44296</v>
      </c>
      <c r="E2404" s="6" t="s">
        <v>46</v>
      </c>
      <c r="F2404" s="6" t="s">
        <v>90</v>
      </c>
      <c r="G2404" s="6" t="s">
        <v>91</v>
      </c>
      <c r="H2404" s="6" t="s">
        <v>22</v>
      </c>
      <c r="I2404" s="8">
        <v>0.45</v>
      </c>
      <c r="J2404" s="9">
        <v>3750</v>
      </c>
      <c r="K2404" s="10">
        <f t="shared" si="788"/>
        <v>1687.5</v>
      </c>
      <c r="L2404" s="10">
        <f t="shared" si="789"/>
        <v>590.625</v>
      </c>
      <c r="M2404" s="11">
        <v>0.35</v>
      </c>
      <c r="O2404" s="15"/>
      <c r="P2404" s="13"/>
      <c r="Q2404" s="1"/>
      <c r="R2404" s="12"/>
    </row>
    <row r="2405" spans="2:18" x14ac:dyDescent="0.3">
      <c r="B2405" s="6" t="s">
        <v>16</v>
      </c>
      <c r="C2405" s="6">
        <v>1185732</v>
      </c>
      <c r="D2405" s="7">
        <v>44296</v>
      </c>
      <c r="E2405" s="6" t="s">
        <v>46</v>
      </c>
      <c r="F2405" s="6" t="s">
        <v>90</v>
      </c>
      <c r="G2405" s="6" t="s">
        <v>91</v>
      </c>
      <c r="H2405" s="6" t="s">
        <v>23</v>
      </c>
      <c r="I2405" s="8">
        <v>0.35000000000000003</v>
      </c>
      <c r="J2405" s="9">
        <v>5250</v>
      </c>
      <c r="K2405" s="10">
        <f t="shared" si="788"/>
        <v>1837.5000000000002</v>
      </c>
      <c r="L2405" s="10">
        <f t="shared" si="789"/>
        <v>918.75000000000011</v>
      </c>
      <c r="M2405" s="11">
        <v>0.5</v>
      </c>
      <c r="O2405" s="15"/>
      <c r="P2405" s="13"/>
      <c r="Q2405" s="1"/>
      <c r="R2405" s="12"/>
    </row>
    <row r="2406" spans="2:18" x14ac:dyDescent="0.3">
      <c r="B2406" s="6" t="s">
        <v>16</v>
      </c>
      <c r="C2406" s="6">
        <v>1185732</v>
      </c>
      <c r="D2406" s="7">
        <v>44325</v>
      </c>
      <c r="E2406" s="6" t="s">
        <v>46</v>
      </c>
      <c r="F2406" s="6" t="s">
        <v>90</v>
      </c>
      <c r="G2406" s="6" t="s">
        <v>91</v>
      </c>
      <c r="H2406" s="6" t="s">
        <v>18</v>
      </c>
      <c r="I2406" s="8">
        <v>0.45</v>
      </c>
      <c r="J2406" s="9">
        <v>7950</v>
      </c>
      <c r="K2406" s="10">
        <f>I2406*J2406</f>
        <v>3577.5</v>
      </c>
      <c r="L2406" s="10">
        <f>K2406*M2406</f>
        <v>1431</v>
      </c>
      <c r="M2406" s="11">
        <v>0.4</v>
      </c>
      <c r="O2406" s="15"/>
      <c r="P2406" s="13"/>
      <c r="Q2406" s="1"/>
      <c r="R2406" s="12"/>
    </row>
    <row r="2407" spans="2:18" x14ac:dyDescent="0.3">
      <c r="B2407" s="6" t="s">
        <v>16</v>
      </c>
      <c r="C2407" s="6">
        <v>1185732</v>
      </c>
      <c r="D2407" s="7">
        <v>44325</v>
      </c>
      <c r="E2407" s="6" t="s">
        <v>46</v>
      </c>
      <c r="F2407" s="6" t="s">
        <v>90</v>
      </c>
      <c r="G2407" s="6" t="s">
        <v>91</v>
      </c>
      <c r="H2407" s="6" t="s">
        <v>19</v>
      </c>
      <c r="I2407" s="8">
        <v>0.45</v>
      </c>
      <c r="J2407" s="9">
        <v>5000</v>
      </c>
      <c r="K2407" s="10">
        <f>I2407*J2407</f>
        <v>2250</v>
      </c>
      <c r="L2407" s="10">
        <f>K2407*M2407</f>
        <v>787.5</v>
      </c>
      <c r="M2407" s="11">
        <v>0.35</v>
      </c>
      <c r="O2407" s="15"/>
      <c r="P2407" s="13"/>
      <c r="Q2407" s="1"/>
      <c r="R2407" s="12"/>
    </row>
    <row r="2408" spans="2:18" x14ac:dyDescent="0.3">
      <c r="B2408" s="6" t="s">
        <v>16</v>
      </c>
      <c r="C2408" s="6">
        <v>1185732</v>
      </c>
      <c r="D2408" s="7">
        <v>44325</v>
      </c>
      <c r="E2408" s="6" t="s">
        <v>46</v>
      </c>
      <c r="F2408" s="6" t="s">
        <v>90</v>
      </c>
      <c r="G2408" s="6" t="s">
        <v>91</v>
      </c>
      <c r="H2408" s="6" t="s">
        <v>20</v>
      </c>
      <c r="I2408" s="8">
        <v>0.4</v>
      </c>
      <c r="J2408" s="9">
        <v>4750</v>
      </c>
      <c r="K2408" s="10">
        <f t="shared" ref="K2408:K2411" si="790">I2408*J2408</f>
        <v>1900</v>
      </c>
      <c r="L2408" s="10">
        <f t="shared" ref="L2408:L2411" si="791">K2408*M2408</f>
        <v>760</v>
      </c>
      <c r="M2408" s="11">
        <v>0.4</v>
      </c>
      <c r="O2408" s="15"/>
      <c r="P2408" s="13"/>
      <c r="Q2408" s="1"/>
      <c r="R2408" s="12"/>
    </row>
    <row r="2409" spans="2:18" x14ac:dyDescent="0.3">
      <c r="B2409" s="6" t="s">
        <v>16</v>
      </c>
      <c r="C2409" s="6">
        <v>1185732</v>
      </c>
      <c r="D2409" s="7">
        <v>44325</v>
      </c>
      <c r="E2409" s="6" t="s">
        <v>46</v>
      </c>
      <c r="F2409" s="6" t="s">
        <v>90</v>
      </c>
      <c r="G2409" s="6" t="s">
        <v>91</v>
      </c>
      <c r="H2409" s="6" t="s">
        <v>21</v>
      </c>
      <c r="I2409" s="8">
        <v>0.4</v>
      </c>
      <c r="J2409" s="9">
        <v>4250</v>
      </c>
      <c r="K2409" s="10">
        <f t="shared" si="790"/>
        <v>1700</v>
      </c>
      <c r="L2409" s="10">
        <f t="shared" si="791"/>
        <v>680</v>
      </c>
      <c r="M2409" s="11">
        <v>0.4</v>
      </c>
      <c r="O2409" s="15"/>
      <c r="P2409" s="13"/>
      <c r="Q2409" s="1"/>
      <c r="R2409" s="12"/>
    </row>
    <row r="2410" spans="2:18" x14ac:dyDescent="0.3">
      <c r="B2410" s="6" t="s">
        <v>16</v>
      </c>
      <c r="C2410" s="6">
        <v>1185732</v>
      </c>
      <c r="D2410" s="7">
        <v>44325</v>
      </c>
      <c r="E2410" s="6" t="s">
        <v>46</v>
      </c>
      <c r="F2410" s="6" t="s">
        <v>90</v>
      </c>
      <c r="G2410" s="6" t="s">
        <v>91</v>
      </c>
      <c r="H2410" s="6" t="s">
        <v>22</v>
      </c>
      <c r="I2410" s="8">
        <v>0.49999999999999994</v>
      </c>
      <c r="J2410" s="9">
        <v>4500</v>
      </c>
      <c r="K2410" s="10">
        <f t="shared" si="790"/>
        <v>2249.9999999999995</v>
      </c>
      <c r="L2410" s="10">
        <f t="shared" si="791"/>
        <v>787.49999999999977</v>
      </c>
      <c r="M2410" s="11">
        <v>0.35</v>
      </c>
      <c r="O2410" s="15"/>
      <c r="P2410" s="13"/>
      <c r="Q2410" s="1"/>
      <c r="R2410" s="12"/>
    </row>
    <row r="2411" spans="2:18" x14ac:dyDescent="0.3">
      <c r="B2411" s="6" t="s">
        <v>16</v>
      </c>
      <c r="C2411" s="6">
        <v>1185732</v>
      </c>
      <c r="D2411" s="7">
        <v>44325</v>
      </c>
      <c r="E2411" s="6" t="s">
        <v>46</v>
      </c>
      <c r="F2411" s="6" t="s">
        <v>90</v>
      </c>
      <c r="G2411" s="6" t="s">
        <v>91</v>
      </c>
      <c r="H2411" s="6" t="s">
        <v>23</v>
      </c>
      <c r="I2411" s="8">
        <v>0.54999999999999993</v>
      </c>
      <c r="J2411" s="9">
        <v>5500</v>
      </c>
      <c r="K2411" s="10">
        <f t="shared" si="790"/>
        <v>3024.9999999999995</v>
      </c>
      <c r="L2411" s="10">
        <f t="shared" si="791"/>
        <v>1512.4999999999998</v>
      </c>
      <c r="M2411" s="11">
        <v>0.5</v>
      </c>
      <c r="O2411" s="15"/>
      <c r="P2411" s="13"/>
      <c r="Q2411" s="1"/>
      <c r="R2411" s="12"/>
    </row>
    <row r="2412" spans="2:18" x14ac:dyDescent="0.3">
      <c r="B2412" s="6" t="s">
        <v>16</v>
      </c>
      <c r="C2412" s="6">
        <v>1185732</v>
      </c>
      <c r="D2412" s="7">
        <v>44358</v>
      </c>
      <c r="E2412" s="6" t="s">
        <v>46</v>
      </c>
      <c r="F2412" s="6" t="s">
        <v>90</v>
      </c>
      <c r="G2412" s="6" t="s">
        <v>91</v>
      </c>
      <c r="H2412" s="6" t="s">
        <v>18</v>
      </c>
      <c r="I2412" s="8">
        <v>0.49999999999999994</v>
      </c>
      <c r="J2412" s="9">
        <v>8000</v>
      </c>
      <c r="K2412" s="10">
        <f>I2412*J2412</f>
        <v>3999.9999999999995</v>
      </c>
      <c r="L2412" s="10">
        <f>K2412*M2412</f>
        <v>1600</v>
      </c>
      <c r="M2412" s="11">
        <v>0.4</v>
      </c>
      <c r="O2412" s="15"/>
      <c r="P2412" s="13"/>
      <c r="Q2412" s="1"/>
      <c r="R2412" s="12"/>
    </row>
    <row r="2413" spans="2:18" x14ac:dyDescent="0.3">
      <c r="B2413" s="6" t="s">
        <v>16</v>
      </c>
      <c r="C2413" s="6">
        <v>1185732</v>
      </c>
      <c r="D2413" s="7">
        <v>44358</v>
      </c>
      <c r="E2413" s="6" t="s">
        <v>46</v>
      </c>
      <c r="F2413" s="6" t="s">
        <v>90</v>
      </c>
      <c r="G2413" s="6" t="s">
        <v>91</v>
      </c>
      <c r="H2413" s="6" t="s">
        <v>19</v>
      </c>
      <c r="I2413" s="8">
        <v>0.45</v>
      </c>
      <c r="J2413" s="9">
        <v>5500</v>
      </c>
      <c r="K2413" s="10">
        <f>I2413*J2413</f>
        <v>2475</v>
      </c>
      <c r="L2413" s="10">
        <f>K2413*M2413</f>
        <v>866.25</v>
      </c>
      <c r="M2413" s="11">
        <v>0.35</v>
      </c>
      <c r="O2413" s="15"/>
      <c r="P2413" s="13"/>
      <c r="Q2413" s="1"/>
      <c r="R2413" s="12"/>
    </row>
    <row r="2414" spans="2:18" x14ac:dyDescent="0.3">
      <c r="B2414" s="6" t="s">
        <v>16</v>
      </c>
      <c r="C2414" s="6">
        <v>1185732</v>
      </c>
      <c r="D2414" s="7">
        <v>44358</v>
      </c>
      <c r="E2414" s="6" t="s">
        <v>46</v>
      </c>
      <c r="F2414" s="6" t="s">
        <v>90</v>
      </c>
      <c r="G2414" s="6" t="s">
        <v>91</v>
      </c>
      <c r="H2414" s="6" t="s">
        <v>20</v>
      </c>
      <c r="I2414" s="8">
        <v>0.5</v>
      </c>
      <c r="J2414" s="9">
        <v>5250</v>
      </c>
      <c r="K2414" s="10">
        <f t="shared" ref="K2414:K2417" si="792">I2414*J2414</f>
        <v>2625</v>
      </c>
      <c r="L2414" s="10">
        <f t="shared" ref="L2414:L2417" si="793">K2414*M2414</f>
        <v>1050</v>
      </c>
      <c r="M2414" s="11">
        <v>0.4</v>
      </c>
      <c r="O2414" s="15"/>
      <c r="P2414" s="13"/>
      <c r="Q2414" s="1"/>
      <c r="R2414" s="12"/>
    </row>
    <row r="2415" spans="2:18" x14ac:dyDescent="0.3">
      <c r="B2415" s="6" t="s">
        <v>16</v>
      </c>
      <c r="C2415" s="6">
        <v>1185732</v>
      </c>
      <c r="D2415" s="7">
        <v>44358</v>
      </c>
      <c r="E2415" s="6" t="s">
        <v>46</v>
      </c>
      <c r="F2415" s="6" t="s">
        <v>90</v>
      </c>
      <c r="G2415" s="6" t="s">
        <v>91</v>
      </c>
      <c r="H2415" s="6" t="s">
        <v>21</v>
      </c>
      <c r="I2415" s="8">
        <v>0.5</v>
      </c>
      <c r="J2415" s="9">
        <v>5000</v>
      </c>
      <c r="K2415" s="10">
        <f t="shared" si="792"/>
        <v>2500</v>
      </c>
      <c r="L2415" s="10">
        <f t="shared" si="793"/>
        <v>1000</v>
      </c>
      <c r="M2415" s="11">
        <v>0.4</v>
      </c>
      <c r="O2415" s="15"/>
      <c r="P2415" s="13"/>
      <c r="Q2415" s="1"/>
      <c r="R2415" s="12"/>
    </row>
    <row r="2416" spans="2:18" x14ac:dyDescent="0.3">
      <c r="B2416" s="6" t="s">
        <v>16</v>
      </c>
      <c r="C2416" s="6">
        <v>1185732</v>
      </c>
      <c r="D2416" s="7">
        <v>44358</v>
      </c>
      <c r="E2416" s="6" t="s">
        <v>46</v>
      </c>
      <c r="F2416" s="6" t="s">
        <v>90</v>
      </c>
      <c r="G2416" s="6" t="s">
        <v>91</v>
      </c>
      <c r="H2416" s="6" t="s">
        <v>22</v>
      </c>
      <c r="I2416" s="8">
        <v>0.65</v>
      </c>
      <c r="J2416" s="9">
        <v>5000</v>
      </c>
      <c r="K2416" s="10">
        <f t="shared" si="792"/>
        <v>3250</v>
      </c>
      <c r="L2416" s="10">
        <f t="shared" si="793"/>
        <v>1137.5</v>
      </c>
      <c r="M2416" s="11">
        <v>0.35</v>
      </c>
      <c r="O2416" s="15"/>
      <c r="P2416" s="13"/>
      <c r="Q2416" s="1"/>
      <c r="R2416" s="12"/>
    </row>
    <row r="2417" spans="2:18" x14ac:dyDescent="0.3">
      <c r="B2417" s="6" t="s">
        <v>16</v>
      </c>
      <c r="C2417" s="6">
        <v>1185732</v>
      </c>
      <c r="D2417" s="7">
        <v>44358</v>
      </c>
      <c r="E2417" s="6" t="s">
        <v>46</v>
      </c>
      <c r="F2417" s="6" t="s">
        <v>90</v>
      </c>
      <c r="G2417" s="6" t="s">
        <v>91</v>
      </c>
      <c r="H2417" s="6" t="s">
        <v>23</v>
      </c>
      <c r="I2417" s="8">
        <v>0.70000000000000007</v>
      </c>
      <c r="J2417" s="9">
        <v>6750</v>
      </c>
      <c r="K2417" s="10">
        <f t="shared" si="792"/>
        <v>4725</v>
      </c>
      <c r="L2417" s="10">
        <f t="shared" si="793"/>
        <v>2362.5</v>
      </c>
      <c r="M2417" s="11">
        <v>0.5</v>
      </c>
      <c r="O2417" s="15"/>
      <c r="P2417" s="13"/>
      <c r="Q2417" s="1"/>
      <c r="R2417" s="12"/>
    </row>
    <row r="2418" spans="2:18" x14ac:dyDescent="0.3">
      <c r="B2418" s="6" t="s">
        <v>16</v>
      </c>
      <c r="C2418" s="6">
        <v>1185732</v>
      </c>
      <c r="D2418" s="7">
        <v>44386</v>
      </c>
      <c r="E2418" s="6" t="s">
        <v>46</v>
      </c>
      <c r="F2418" s="6" t="s">
        <v>90</v>
      </c>
      <c r="G2418" s="6" t="s">
        <v>91</v>
      </c>
      <c r="H2418" s="6" t="s">
        <v>18</v>
      </c>
      <c r="I2418" s="8">
        <v>0.65</v>
      </c>
      <c r="J2418" s="9">
        <v>9000</v>
      </c>
      <c r="K2418" s="10">
        <f>I2418*J2418</f>
        <v>5850</v>
      </c>
      <c r="L2418" s="10">
        <f>K2418*M2418</f>
        <v>2340</v>
      </c>
      <c r="M2418" s="11">
        <v>0.4</v>
      </c>
      <c r="O2418" s="15"/>
      <c r="P2418" s="13"/>
      <c r="Q2418" s="1"/>
      <c r="R2418" s="12"/>
    </row>
    <row r="2419" spans="2:18" x14ac:dyDescent="0.3">
      <c r="B2419" s="6" t="s">
        <v>16</v>
      </c>
      <c r="C2419" s="6">
        <v>1185732</v>
      </c>
      <c r="D2419" s="7">
        <v>44386</v>
      </c>
      <c r="E2419" s="6" t="s">
        <v>46</v>
      </c>
      <c r="F2419" s="6" t="s">
        <v>90</v>
      </c>
      <c r="G2419" s="6" t="s">
        <v>91</v>
      </c>
      <c r="H2419" s="6" t="s">
        <v>19</v>
      </c>
      <c r="I2419" s="8">
        <v>0.60000000000000009</v>
      </c>
      <c r="J2419" s="9">
        <v>6500</v>
      </c>
      <c r="K2419" s="10">
        <f>I2419*J2419</f>
        <v>3900.0000000000005</v>
      </c>
      <c r="L2419" s="10">
        <f>K2419*M2419</f>
        <v>1365</v>
      </c>
      <c r="M2419" s="11">
        <v>0.35</v>
      </c>
      <c r="O2419" s="15"/>
      <c r="P2419" s="13"/>
      <c r="Q2419" s="1"/>
      <c r="R2419" s="12"/>
    </row>
    <row r="2420" spans="2:18" x14ac:dyDescent="0.3">
      <c r="B2420" s="6" t="s">
        <v>16</v>
      </c>
      <c r="C2420" s="6">
        <v>1185732</v>
      </c>
      <c r="D2420" s="7">
        <v>44386</v>
      </c>
      <c r="E2420" s="6" t="s">
        <v>46</v>
      </c>
      <c r="F2420" s="6" t="s">
        <v>90</v>
      </c>
      <c r="G2420" s="6" t="s">
        <v>91</v>
      </c>
      <c r="H2420" s="6" t="s">
        <v>20</v>
      </c>
      <c r="I2420" s="8">
        <v>0.55000000000000004</v>
      </c>
      <c r="J2420" s="9">
        <v>5750</v>
      </c>
      <c r="K2420" s="10">
        <f t="shared" ref="K2420:K2423" si="794">I2420*J2420</f>
        <v>3162.5000000000005</v>
      </c>
      <c r="L2420" s="10">
        <f t="shared" ref="L2420:L2423" si="795">K2420*M2420</f>
        <v>1265.0000000000002</v>
      </c>
      <c r="M2420" s="11">
        <v>0.4</v>
      </c>
      <c r="O2420" s="15"/>
      <c r="P2420" s="13"/>
      <c r="Q2420" s="1"/>
      <c r="R2420" s="12"/>
    </row>
    <row r="2421" spans="2:18" x14ac:dyDescent="0.3">
      <c r="B2421" s="6" t="s">
        <v>16</v>
      </c>
      <c r="C2421" s="6">
        <v>1185732</v>
      </c>
      <c r="D2421" s="7">
        <v>44386</v>
      </c>
      <c r="E2421" s="6" t="s">
        <v>46</v>
      </c>
      <c r="F2421" s="6" t="s">
        <v>90</v>
      </c>
      <c r="G2421" s="6" t="s">
        <v>91</v>
      </c>
      <c r="H2421" s="6" t="s">
        <v>21</v>
      </c>
      <c r="I2421" s="8">
        <v>0.55000000000000004</v>
      </c>
      <c r="J2421" s="9">
        <v>5250</v>
      </c>
      <c r="K2421" s="10">
        <f t="shared" si="794"/>
        <v>2887.5000000000005</v>
      </c>
      <c r="L2421" s="10">
        <f t="shared" si="795"/>
        <v>1155.0000000000002</v>
      </c>
      <c r="M2421" s="11">
        <v>0.4</v>
      </c>
      <c r="O2421" s="15"/>
      <c r="P2421" s="13"/>
      <c r="Q2421" s="1"/>
      <c r="R2421" s="12"/>
    </row>
    <row r="2422" spans="2:18" x14ac:dyDescent="0.3">
      <c r="B2422" s="6" t="s">
        <v>16</v>
      </c>
      <c r="C2422" s="6">
        <v>1185732</v>
      </c>
      <c r="D2422" s="7">
        <v>44386</v>
      </c>
      <c r="E2422" s="6" t="s">
        <v>46</v>
      </c>
      <c r="F2422" s="6" t="s">
        <v>90</v>
      </c>
      <c r="G2422" s="6" t="s">
        <v>91</v>
      </c>
      <c r="H2422" s="6" t="s">
        <v>22</v>
      </c>
      <c r="I2422" s="8">
        <v>0.65</v>
      </c>
      <c r="J2422" s="9">
        <v>5500</v>
      </c>
      <c r="K2422" s="10">
        <f t="shared" si="794"/>
        <v>3575</v>
      </c>
      <c r="L2422" s="10">
        <f t="shared" si="795"/>
        <v>1251.25</v>
      </c>
      <c r="M2422" s="11">
        <v>0.35</v>
      </c>
      <c r="O2422" s="15"/>
      <c r="P2422" s="13"/>
      <c r="Q2422" s="1"/>
      <c r="R2422" s="12"/>
    </row>
    <row r="2423" spans="2:18" x14ac:dyDescent="0.3">
      <c r="B2423" s="6" t="s">
        <v>16</v>
      </c>
      <c r="C2423" s="6">
        <v>1185732</v>
      </c>
      <c r="D2423" s="7">
        <v>44386</v>
      </c>
      <c r="E2423" s="6" t="s">
        <v>46</v>
      </c>
      <c r="F2423" s="6" t="s">
        <v>90</v>
      </c>
      <c r="G2423" s="6" t="s">
        <v>91</v>
      </c>
      <c r="H2423" s="6" t="s">
        <v>23</v>
      </c>
      <c r="I2423" s="8">
        <v>0.70000000000000007</v>
      </c>
      <c r="J2423" s="9">
        <v>7250</v>
      </c>
      <c r="K2423" s="10">
        <f t="shared" si="794"/>
        <v>5075.0000000000009</v>
      </c>
      <c r="L2423" s="10">
        <f t="shared" si="795"/>
        <v>2537.5000000000005</v>
      </c>
      <c r="M2423" s="11">
        <v>0.5</v>
      </c>
      <c r="O2423" s="15"/>
      <c r="P2423" s="13"/>
      <c r="Q2423" s="1"/>
      <c r="R2423" s="12"/>
    </row>
    <row r="2424" spans="2:18" x14ac:dyDescent="0.3">
      <c r="B2424" s="6" t="s">
        <v>16</v>
      </c>
      <c r="C2424" s="6">
        <v>1185732</v>
      </c>
      <c r="D2424" s="7">
        <v>44418</v>
      </c>
      <c r="E2424" s="6" t="s">
        <v>46</v>
      </c>
      <c r="F2424" s="6" t="s">
        <v>90</v>
      </c>
      <c r="G2424" s="6" t="s">
        <v>91</v>
      </c>
      <c r="H2424" s="6" t="s">
        <v>18</v>
      </c>
      <c r="I2424" s="8">
        <v>0.65</v>
      </c>
      <c r="J2424" s="9">
        <v>8750</v>
      </c>
      <c r="K2424" s="10">
        <f>I2424*J2424</f>
        <v>5687.5</v>
      </c>
      <c r="L2424" s="10">
        <f>K2424*M2424</f>
        <v>2275</v>
      </c>
      <c r="M2424" s="11">
        <v>0.4</v>
      </c>
      <c r="O2424" s="15"/>
      <c r="P2424" s="13"/>
      <c r="Q2424" s="1"/>
      <c r="R2424" s="12"/>
    </row>
    <row r="2425" spans="2:18" x14ac:dyDescent="0.3">
      <c r="B2425" s="6" t="s">
        <v>16</v>
      </c>
      <c r="C2425" s="6">
        <v>1185732</v>
      </c>
      <c r="D2425" s="7">
        <v>44418</v>
      </c>
      <c r="E2425" s="6" t="s">
        <v>46</v>
      </c>
      <c r="F2425" s="6" t="s">
        <v>90</v>
      </c>
      <c r="G2425" s="6" t="s">
        <v>91</v>
      </c>
      <c r="H2425" s="6" t="s">
        <v>19</v>
      </c>
      <c r="I2425" s="8">
        <v>0.60000000000000009</v>
      </c>
      <c r="J2425" s="9">
        <v>6500</v>
      </c>
      <c r="K2425" s="10">
        <f>I2425*J2425</f>
        <v>3900.0000000000005</v>
      </c>
      <c r="L2425" s="10">
        <f>K2425*M2425</f>
        <v>1365</v>
      </c>
      <c r="M2425" s="11">
        <v>0.35</v>
      </c>
      <c r="O2425" s="15"/>
      <c r="P2425" s="13"/>
      <c r="Q2425" s="1"/>
      <c r="R2425" s="12"/>
    </row>
    <row r="2426" spans="2:18" x14ac:dyDescent="0.3">
      <c r="B2426" s="6" t="s">
        <v>16</v>
      </c>
      <c r="C2426" s="6">
        <v>1185732</v>
      </c>
      <c r="D2426" s="7">
        <v>44418</v>
      </c>
      <c r="E2426" s="6" t="s">
        <v>46</v>
      </c>
      <c r="F2426" s="6" t="s">
        <v>90</v>
      </c>
      <c r="G2426" s="6" t="s">
        <v>91</v>
      </c>
      <c r="H2426" s="6" t="s">
        <v>20</v>
      </c>
      <c r="I2426" s="8">
        <v>0.55000000000000004</v>
      </c>
      <c r="J2426" s="9">
        <v>5750</v>
      </c>
      <c r="K2426" s="10">
        <f t="shared" ref="K2426:K2429" si="796">I2426*J2426</f>
        <v>3162.5000000000005</v>
      </c>
      <c r="L2426" s="10">
        <f t="shared" ref="L2426:L2429" si="797">K2426*M2426</f>
        <v>1265.0000000000002</v>
      </c>
      <c r="M2426" s="11">
        <v>0.4</v>
      </c>
      <c r="O2426" s="15"/>
      <c r="P2426" s="13"/>
      <c r="Q2426" s="1"/>
      <c r="R2426" s="12"/>
    </row>
    <row r="2427" spans="2:18" x14ac:dyDescent="0.3">
      <c r="B2427" s="6" t="s">
        <v>16</v>
      </c>
      <c r="C2427" s="6">
        <v>1185732</v>
      </c>
      <c r="D2427" s="7">
        <v>44418</v>
      </c>
      <c r="E2427" s="6" t="s">
        <v>46</v>
      </c>
      <c r="F2427" s="6" t="s">
        <v>90</v>
      </c>
      <c r="G2427" s="6" t="s">
        <v>91</v>
      </c>
      <c r="H2427" s="6" t="s">
        <v>21</v>
      </c>
      <c r="I2427" s="8">
        <v>0.45</v>
      </c>
      <c r="J2427" s="9">
        <v>5250</v>
      </c>
      <c r="K2427" s="10">
        <f t="shared" si="796"/>
        <v>2362.5</v>
      </c>
      <c r="L2427" s="10">
        <f t="shared" si="797"/>
        <v>945</v>
      </c>
      <c r="M2427" s="11">
        <v>0.4</v>
      </c>
      <c r="O2427" s="15"/>
      <c r="P2427" s="13"/>
      <c r="Q2427" s="1"/>
      <c r="R2427" s="12"/>
    </row>
    <row r="2428" spans="2:18" x14ac:dyDescent="0.3">
      <c r="B2428" s="6" t="s">
        <v>16</v>
      </c>
      <c r="C2428" s="6">
        <v>1185732</v>
      </c>
      <c r="D2428" s="7">
        <v>44418</v>
      </c>
      <c r="E2428" s="6" t="s">
        <v>46</v>
      </c>
      <c r="F2428" s="6" t="s">
        <v>90</v>
      </c>
      <c r="G2428" s="6" t="s">
        <v>91</v>
      </c>
      <c r="H2428" s="6" t="s">
        <v>22</v>
      </c>
      <c r="I2428" s="8">
        <v>0.55000000000000004</v>
      </c>
      <c r="J2428" s="9">
        <v>5000</v>
      </c>
      <c r="K2428" s="10">
        <f t="shared" si="796"/>
        <v>2750</v>
      </c>
      <c r="L2428" s="10">
        <f t="shared" si="797"/>
        <v>962.49999999999989</v>
      </c>
      <c r="M2428" s="11">
        <v>0.35</v>
      </c>
      <c r="O2428" s="15"/>
      <c r="P2428" s="13"/>
      <c r="Q2428" s="1"/>
      <c r="R2428" s="12"/>
    </row>
    <row r="2429" spans="2:18" x14ac:dyDescent="0.3">
      <c r="B2429" s="6" t="s">
        <v>16</v>
      </c>
      <c r="C2429" s="6">
        <v>1185732</v>
      </c>
      <c r="D2429" s="7">
        <v>44418</v>
      </c>
      <c r="E2429" s="6" t="s">
        <v>46</v>
      </c>
      <c r="F2429" s="6" t="s">
        <v>90</v>
      </c>
      <c r="G2429" s="6" t="s">
        <v>91</v>
      </c>
      <c r="H2429" s="6" t="s">
        <v>23</v>
      </c>
      <c r="I2429" s="8">
        <v>0.60000000000000009</v>
      </c>
      <c r="J2429" s="9">
        <v>6750</v>
      </c>
      <c r="K2429" s="10">
        <f t="shared" si="796"/>
        <v>4050.0000000000005</v>
      </c>
      <c r="L2429" s="10">
        <f t="shared" si="797"/>
        <v>2025.0000000000002</v>
      </c>
      <c r="M2429" s="11">
        <v>0.5</v>
      </c>
      <c r="O2429" s="15"/>
      <c r="P2429" s="13"/>
      <c r="Q2429" s="1"/>
      <c r="R2429" s="12"/>
    </row>
    <row r="2430" spans="2:18" x14ac:dyDescent="0.3">
      <c r="B2430" s="6" t="s">
        <v>16</v>
      </c>
      <c r="C2430" s="6">
        <v>1185732</v>
      </c>
      <c r="D2430" s="7">
        <v>44448</v>
      </c>
      <c r="E2430" s="6" t="s">
        <v>46</v>
      </c>
      <c r="F2430" s="6" t="s">
        <v>90</v>
      </c>
      <c r="G2430" s="6" t="s">
        <v>91</v>
      </c>
      <c r="H2430" s="6" t="s">
        <v>18</v>
      </c>
      <c r="I2430" s="8">
        <v>0.55000000000000004</v>
      </c>
      <c r="J2430" s="9">
        <v>7750</v>
      </c>
      <c r="K2430" s="10">
        <f>I2430*J2430</f>
        <v>4262.5</v>
      </c>
      <c r="L2430" s="10">
        <f>K2430*M2430</f>
        <v>1705</v>
      </c>
      <c r="M2430" s="11">
        <v>0.4</v>
      </c>
      <c r="O2430" s="15"/>
      <c r="P2430" s="13"/>
      <c r="Q2430" s="1"/>
      <c r="R2430" s="12"/>
    </row>
    <row r="2431" spans="2:18" x14ac:dyDescent="0.3">
      <c r="B2431" s="6" t="s">
        <v>16</v>
      </c>
      <c r="C2431" s="6">
        <v>1185732</v>
      </c>
      <c r="D2431" s="7">
        <v>44448</v>
      </c>
      <c r="E2431" s="6" t="s">
        <v>46</v>
      </c>
      <c r="F2431" s="6" t="s">
        <v>90</v>
      </c>
      <c r="G2431" s="6" t="s">
        <v>91</v>
      </c>
      <c r="H2431" s="6" t="s">
        <v>19</v>
      </c>
      <c r="I2431" s="8">
        <v>0.50000000000000011</v>
      </c>
      <c r="J2431" s="9">
        <v>5750</v>
      </c>
      <c r="K2431" s="10">
        <f>I2431*J2431</f>
        <v>2875.0000000000005</v>
      </c>
      <c r="L2431" s="10">
        <f>K2431*M2431</f>
        <v>1006.2500000000001</v>
      </c>
      <c r="M2431" s="11">
        <v>0.35</v>
      </c>
      <c r="O2431" s="15"/>
      <c r="P2431" s="13"/>
      <c r="Q2431" s="1"/>
      <c r="R2431" s="12"/>
    </row>
    <row r="2432" spans="2:18" x14ac:dyDescent="0.3">
      <c r="B2432" s="6" t="s">
        <v>16</v>
      </c>
      <c r="C2432" s="6">
        <v>1185732</v>
      </c>
      <c r="D2432" s="7">
        <v>44448</v>
      </c>
      <c r="E2432" s="6" t="s">
        <v>46</v>
      </c>
      <c r="F2432" s="6" t="s">
        <v>90</v>
      </c>
      <c r="G2432" s="6" t="s">
        <v>91</v>
      </c>
      <c r="H2432" s="6" t="s">
        <v>20</v>
      </c>
      <c r="I2432" s="8">
        <v>0.25000000000000006</v>
      </c>
      <c r="J2432" s="9">
        <v>4750</v>
      </c>
      <c r="K2432" s="10">
        <f t="shared" ref="K2432:K2435" si="798">I2432*J2432</f>
        <v>1187.5000000000002</v>
      </c>
      <c r="L2432" s="10">
        <f t="shared" ref="L2432:L2435" si="799">K2432*M2432</f>
        <v>475.00000000000011</v>
      </c>
      <c r="M2432" s="11">
        <v>0.4</v>
      </c>
      <c r="O2432" s="15"/>
      <c r="P2432" s="13"/>
      <c r="Q2432" s="1"/>
      <c r="R2432" s="12"/>
    </row>
    <row r="2433" spans="2:18" x14ac:dyDescent="0.3">
      <c r="B2433" s="6" t="s">
        <v>16</v>
      </c>
      <c r="C2433" s="6">
        <v>1185732</v>
      </c>
      <c r="D2433" s="7">
        <v>44448</v>
      </c>
      <c r="E2433" s="6" t="s">
        <v>46</v>
      </c>
      <c r="F2433" s="6" t="s">
        <v>90</v>
      </c>
      <c r="G2433" s="6" t="s">
        <v>91</v>
      </c>
      <c r="H2433" s="6" t="s">
        <v>21</v>
      </c>
      <c r="I2433" s="8">
        <v>0.25000000000000006</v>
      </c>
      <c r="J2433" s="9">
        <v>4500</v>
      </c>
      <c r="K2433" s="10">
        <f t="shared" si="798"/>
        <v>1125.0000000000002</v>
      </c>
      <c r="L2433" s="10">
        <f t="shared" si="799"/>
        <v>450.00000000000011</v>
      </c>
      <c r="M2433" s="11">
        <v>0.4</v>
      </c>
      <c r="O2433" s="15"/>
      <c r="P2433" s="13"/>
      <c r="Q2433" s="1"/>
      <c r="R2433" s="12"/>
    </row>
    <row r="2434" spans="2:18" x14ac:dyDescent="0.3">
      <c r="B2434" s="6" t="s">
        <v>16</v>
      </c>
      <c r="C2434" s="6">
        <v>1185732</v>
      </c>
      <c r="D2434" s="7">
        <v>44448</v>
      </c>
      <c r="E2434" s="6" t="s">
        <v>46</v>
      </c>
      <c r="F2434" s="6" t="s">
        <v>90</v>
      </c>
      <c r="G2434" s="6" t="s">
        <v>91</v>
      </c>
      <c r="H2434" s="6" t="s">
        <v>22</v>
      </c>
      <c r="I2434" s="8">
        <v>0.35000000000000003</v>
      </c>
      <c r="J2434" s="9">
        <v>4500</v>
      </c>
      <c r="K2434" s="10">
        <f t="shared" si="798"/>
        <v>1575.0000000000002</v>
      </c>
      <c r="L2434" s="10">
        <f t="shared" si="799"/>
        <v>551.25</v>
      </c>
      <c r="M2434" s="11">
        <v>0.35</v>
      </c>
      <c r="O2434" s="15"/>
      <c r="P2434" s="13"/>
      <c r="Q2434" s="1"/>
      <c r="R2434" s="12"/>
    </row>
    <row r="2435" spans="2:18" x14ac:dyDescent="0.3">
      <c r="B2435" s="6" t="s">
        <v>16</v>
      </c>
      <c r="C2435" s="6">
        <v>1185732</v>
      </c>
      <c r="D2435" s="7">
        <v>44448</v>
      </c>
      <c r="E2435" s="6" t="s">
        <v>46</v>
      </c>
      <c r="F2435" s="6" t="s">
        <v>90</v>
      </c>
      <c r="G2435" s="6" t="s">
        <v>91</v>
      </c>
      <c r="H2435" s="6" t="s">
        <v>23</v>
      </c>
      <c r="I2435" s="8">
        <v>0.40000000000000008</v>
      </c>
      <c r="J2435" s="9">
        <v>5500</v>
      </c>
      <c r="K2435" s="10">
        <f t="shared" si="798"/>
        <v>2200.0000000000005</v>
      </c>
      <c r="L2435" s="10">
        <f t="shared" si="799"/>
        <v>1100.0000000000002</v>
      </c>
      <c r="M2435" s="11">
        <v>0.5</v>
      </c>
      <c r="O2435" s="15"/>
      <c r="P2435" s="13"/>
      <c r="Q2435" s="1"/>
      <c r="R2435" s="12"/>
    </row>
    <row r="2436" spans="2:18" x14ac:dyDescent="0.3">
      <c r="B2436" s="6" t="s">
        <v>16</v>
      </c>
      <c r="C2436" s="6">
        <v>1185732</v>
      </c>
      <c r="D2436" s="7">
        <v>44480</v>
      </c>
      <c r="E2436" s="6" t="s">
        <v>46</v>
      </c>
      <c r="F2436" s="6" t="s">
        <v>90</v>
      </c>
      <c r="G2436" s="6" t="s">
        <v>91</v>
      </c>
      <c r="H2436" s="6" t="s">
        <v>18</v>
      </c>
      <c r="I2436" s="8">
        <v>0.40000000000000008</v>
      </c>
      <c r="J2436" s="9">
        <v>7250</v>
      </c>
      <c r="K2436" s="10">
        <f>I2436*J2436</f>
        <v>2900.0000000000005</v>
      </c>
      <c r="L2436" s="10">
        <f>K2436*M2436</f>
        <v>1160.0000000000002</v>
      </c>
      <c r="M2436" s="11">
        <v>0.4</v>
      </c>
      <c r="O2436" s="15"/>
      <c r="P2436" s="13"/>
      <c r="Q2436" s="1"/>
      <c r="R2436" s="12"/>
    </row>
    <row r="2437" spans="2:18" x14ac:dyDescent="0.3">
      <c r="B2437" s="6" t="s">
        <v>16</v>
      </c>
      <c r="C2437" s="6">
        <v>1185732</v>
      </c>
      <c r="D2437" s="7">
        <v>44480</v>
      </c>
      <c r="E2437" s="6" t="s">
        <v>46</v>
      </c>
      <c r="F2437" s="6" t="s">
        <v>90</v>
      </c>
      <c r="G2437" s="6" t="s">
        <v>91</v>
      </c>
      <c r="H2437" s="6" t="s">
        <v>19</v>
      </c>
      <c r="I2437" s="8">
        <v>0.3000000000000001</v>
      </c>
      <c r="J2437" s="9">
        <v>5500</v>
      </c>
      <c r="K2437" s="10">
        <f>I2437*J2437</f>
        <v>1650.0000000000005</v>
      </c>
      <c r="L2437" s="10">
        <f>K2437*M2437</f>
        <v>577.50000000000011</v>
      </c>
      <c r="M2437" s="11">
        <v>0.35</v>
      </c>
      <c r="O2437" s="15"/>
      <c r="P2437" s="13"/>
      <c r="Q2437" s="1"/>
      <c r="R2437" s="12"/>
    </row>
    <row r="2438" spans="2:18" x14ac:dyDescent="0.3">
      <c r="B2438" s="6" t="s">
        <v>16</v>
      </c>
      <c r="C2438" s="6">
        <v>1185732</v>
      </c>
      <c r="D2438" s="7">
        <v>44480</v>
      </c>
      <c r="E2438" s="6" t="s">
        <v>46</v>
      </c>
      <c r="F2438" s="6" t="s">
        <v>90</v>
      </c>
      <c r="G2438" s="6" t="s">
        <v>91</v>
      </c>
      <c r="H2438" s="6" t="s">
        <v>20</v>
      </c>
      <c r="I2438" s="8">
        <v>0.3000000000000001</v>
      </c>
      <c r="J2438" s="9">
        <v>4250</v>
      </c>
      <c r="K2438" s="10">
        <f t="shared" ref="K2438:K2441" si="800">I2438*J2438</f>
        <v>1275.0000000000005</v>
      </c>
      <c r="L2438" s="10">
        <f t="shared" ref="L2438:L2441" si="801">K2438*M2438</f>
        <v>510.00000000000023</v>
      </c>
      <c r="M2438" s="11">
        <v>0.4</v>
      </c>
      <c r="O2438" s="15"/>
      <c r="P2438" s="13"/>
      <c r="Q2438" s="1"/>
      <c r="R2438" s="12"/>
    </row>
    <row r="2439" spans="2:18" x14ac:dyDescent="0.3">
      <c r="B2439" s="6" t="s">
        <v>16</v>
      </c>
      <c r="C2439" s="6">
        <v>1185732</v>
      </c>
      <c r="D2439" s="7">
        <v>44480</v>
      </c>
      <c r="E2439" s="6" t="s">
        <v>46</v>
      </c>
      <c r="F2439" s="6" t="s">
        <v>90</v>
      </c>
      <c r="G2439" s="6" t="s">
        <v>91</v>
      </c>
      <c r="H2439" s="6" t="s">
        <v>21</v>
      </c>
      <c r="I2439" s="8">
        <v>0.3000000000000001</v>
      </c>
      <c r="J2439" s="9">
        <v>4000</v>
      </c>
      <c r="K2439" s="10">
        <f t="shared" si="800"/>
        <v>1200.0000000000005</v>
      </c>
      <c r="L2439" s="10">
        <f t="shared" si="801"/>
        <v>480.00000000000023</v>
      </c>
      <c r="M2439" s="11">
        <v>0.4</v>
      </c>
      <c r="O2439" s="15"/>
      <c r="P2439" s="13"/>
      <c r="Q2439" s="1"/>
      <c r="R2439" s="12"/>
    </row>
    <row r="2440" spans="2:18" x14ac:dyDescent="0.3">
      <c r="B2440" s="6" t="s">
        <v>16</v>
      </c>
      <c r="C2440" s="6">
        <v>1185732</v>
      </c>
      <c r="D2440" s="7">
        <v>44480</v>
      </c>
      <c r="E2440" s="6" t="s">
        <v>46</v>
      </c>
      <c r="F2440" s="6" t="s">
        <v>90</v>
      </c>
      <c r="G2440" s="6" t="s">
        <v>91</v>
      </c>
      <c r="H2440" s="6" t="s">
        <v>22</v>
      </c>
      <c r="I2440" s="8">
        <v>0.40000000000000008</v>
      </c>
      <c r="J2440" s="9">
        <v>4000</v>
      </c>
      <c r="K2440" s="10">
        <f t="shared" si="800"/>
        <v>1600.0000000000002</v>
      </c>
      <c r="L2440" s="10">
        <f t="shared" si="801"/>
        <v>560</v>
      </c>
      <c r="M2440" s="11">
        <v>0.35</v>
      </c>
      <c r="O2440" s="15"/>
      <c r="P2440" s="13"/>
      <c r="Q2440" s="1"/>
      <c r="R2440" s="12"/>
    </row>
    <row r="2441" spans="2:18" x14ac:dyDescent="0.3">
      <c r="B2441" s="6" t="s">
        <v>16</v>
      </c>
      <c r="C2441" s="6">
        <v>1185732</v>
      </c>
      <c r="D2441" s="7">
        <v>44480</v>
      </c>
      <c r="E2441" s="6" t="s">
        <v>46</v>
      </c>
      <c r="F2441" s="6" t="s">
        <v>90</v>
      </c>
      <c r="G2441" s="6" t="s">
        <v>91</v>
      </c>
      <c r="H2441" s="6" t="s">
        <v>23</v>
      </c>
      <c r="I2441" s="8">
        <v>0.4</v>
      </c>
      <c r="J2441" s="9">
        <v>5250</v>
      </c>
      <c r="K2441" s="10">
        <f t="shared" si="800"/>
        <v>2100</v>
      </c>
      <c r="L2441" s="10">
        <f t="shared" si="801"/>
        <v>1050</v>
      </c>
      <c r="M2441" s="11">
        <v>0.5</v>
      </c>
      <c r="O2441" s="15"/>
      <c r="P2441" s="13"/>
      <c r="Q2441" s="1"/>
      <c r="R2441" s="12"/>
    </row>
    <row r="2442" spans="2:18" x14ac:dyDescent="0.3">
      <c r="B2442" s="6" t="s">
        <v>16</v>
      </c>
      <c r="C2442" s="6">
        <v>1185732</v>
      </c>
      <c r="D2442" s="7">
        <v>44510</v>
      </c>
      <c r="E2442" s="6" t="s">
        <v>46</v>
      </c>
      <c r="F2442" s="6" t="s">
        <v>90</v>
      </c>
      <c r="G2442" s="6" t="s">
        <v>91</v>
      </c>
      <c r="H2442" s="6" t="s">
        <v>18</v>
      </c>
      <c r="I2442" s="8">
        <v>0.35000000000000009</v>
      </c>
      <c r="J2442" s="9">
        <v>6750</v>
      </c>
      <c r="K2442" s="10">
        <f>I2442*J2442</f>
        <v>2362.5000000000005</v>
      </c>
      <c r="L2442" s="10">
        <f>K2442*M2442</f>
        <v>945.00000000000023</v>
      </c>
      <c r="M2442" s="11">
        <v>0.4</v>
      </c>
      <c r="O2442" s="15"/>
      <c r="P2442" s="13"/>
      <c r="Q2442" s="1"/>
      <c r="R2442" s="12"/>
    </row>
    <row r="2443" spans="2:18" x14ac:dyDescent="0.3">
      <c r="B2443" s="6" t="s">
        <v>16</v>
      </c>
      <c r="C2443" s="6">
        <v>1185732</v>
      </c>
      <c r="D2443" s="7">
        <v>44510</v>
      </c>
      <c r="E2443" s="6" t="s">
        <v>46</v>
      </c>
      <c r="F2443" s="6" t="s">
        <v>90</v>
      </c>
      <c r="G2443" s="6" t="s">
        <v>91</v>
      </c>
      <c r="H2443" s="6" t="s">
        <v>19</v>
      </c>
      <c r="I2443" s="8">
        <v>0.25000000000000011</v>
      </c>
      <c r="J2443" s="9">
        <v>5000</v>
      </c>
      <c r="K2443" s="10">
        <f>I2443*J2443</f>
        <v>1250.0000000000005</v>
      </c>
      <c r="L2443" s="10">
        <f>K2443*M2443</f>
        <v>437.50000000000011</v>
      </c>
      <c r="M2443" s="11">
        <v>0.35</v>
      </c>
      <c r="O2443" s="15"/>
      <c r="P2443" s="13"/>
      <c r="Q2443" s="1"/>
      <c r="R2443" s="12"/>
    </row>
    <row r="2444" spans="2:18" x14ac:dyDescent="0.3">
      <c r="B2444" s="6" t="s">
        <v>16</v>
      </c>
      <c r="C2444" s="6">
        <v>1185732</v>
      </c>
      <c r="D2444" s="7">
        <v>44510</v>
      </c>
      <c r="E2444" s="6" t="s">
        <v>46</v>
      </c>
      <c r="F2444" s="6" t="s">
        <v>90</v>
      </c>
      <c r="G2444" s="6" t="s">
        <v>91</v>
      </c>
      <c r="H2444" s="6" t="s">
        <v>20</v>
      </c>
      <c r="I2444" s="8">
        <v>0.35000000000000014</v>
      </c>
      <c r="J2444" s="9">
        <v>4450</v>
      </c>
      <c r="K2444" s="10">
        <f t="shared" ref="K2444:K2447" si="802">I2444*J2444</f>
        <v>1557.5000000000007</v>
      </c>
      <c r="L2444" s="10">
        <f t="shared" ref="L2444:L2447" si="803">K2444*M2444</f>
        <v>623.00000000000034</v>
      </c>
      <c r="M2444" s="11">
        <v>0.4</v>
      </c>
      <c r="O2444" s="15"/>
      <c r="P2444" s="13"/>
      <c r="Q2444" s="1"/>
      <c r="R2444" s="12"/>
    </row>
    <row r="2445" spans="2:18" x14ac:dyDescent="0.3">
      <c r="B2445" s="6" t="s">
        <v>16</v>
      </c>
      <c r="C2445" s="6">
        <v>1185732</v>
      </c>
      <c r="D2445" s="7">
        <v>44510</v>
      </c>
      <c r="E2445" s="6" t="s">
        <v>46</v>
      </c>
      <c r="F2445" s="6" t="s">
        <v>90</v>
      </c>
      <c r="G2445" s="6" t="s">
        <v>91</v>
      </c>
      <c r="H2445" s="6" t="s">
        <v>21</v>
      </c>
      <c r="I2445" s="8">
        <v>0.65000000000000024</v>
      </c>
      <c r="J2445" s="9">
        <v>5000</v>
      </c>
      <c r="K2445" s="10">
        <f t="shared" si="802"/>
        <v>3250.0000000000014</v>
      </c>
      <c r="L2445" s="10">
        <f t="shared" si="803"/>
        <v>1300.0000000000007</v>
      </c>
      <c r="M2445" s="11">
        <v>0.4</v>
      </c>
      <c r="O2445" s="15"/>
      <c r="P2445" s="13"/>
      <c r="Q2445" s="1"/>
      <c r="R2445" s="12"/>
    </row>
    <row r="2446" spans="2:18" x14ac:dyDescent="0.3">
      <c r="B2446" s="6" t="s">
        <v>16</v>
      </c>
      <c r="C2446" s="6">
        <v>1185732</v>
      </c>
      <c r="D2446" s="7">
        <v>44510</v>
      </c>
      <c r="E2446" s="6" t="s">
        <v>46</v>
      </c>
      <c r="F2446" s="6" t="s">
        <v>90</v>
      </c>
      <c r="G2446" s="6" t="s">
        <v>91</v>
      </c>
      <c r="H2446" s="6" t="s">
        <v>22</v>
      </c>
      <c r="I2446" s="8">
        <v>0.80000000000000016</v>
      </c>
      <c r="J2446" s="9">
        <v>4750</v>
      </c>
      <c r="K2446" s="10">
        <f t="shared" si="802"/>
        <v>3800.0000000000009</v>
      </c>
      <c r="L2446" s="10">
        <f t="shared" si="803"/>
        <v>1330.0000000000002</v>
      </c>
      <c r="M2446" s="11">
        <v>0.35</v>
      </c>
      <c r="O2446" s="15"/>
      <c r="P2446" s="13"/>
      <c r="Q2446" s="1"/>
      <c r="R2446" s="12"/>
    </row>
    <row r="2447" spans="2:18" x14ac:dyDescent="0.3">
      <c r="B2447" s="6" t="s">
        <v>16</v>
      </c>
      <c r="C2447" s="6">
        <v>1185732</v>
      </c>
      <c r="D2447" s="7">
        <v>44510</v>
      </c>
      <c r="E2447" s="6" t="s">
        <v>46</v>
      </c>
      <c r="F2447" s="6" t="s">
        <v>90</v>
      </c>
      <c r="G2447" s="6" t="s">
        <v>91</v>
      </c>
      <c r="H2447" s="6" t="s">
        <v>23</v>
      </c>
      <c r="I2447" s="8">
        <v>0.8</v>
      </c>
      <c r="J2447" s="9">
        <v>5750</v>
      </c>
      <c r="K2447" s="10">
        <f t="shared" si="802"/>
        <v>4600</v>
      </c>
      <c r="L2447" s="10">
        <f t="shared" si="803"/>
        <v>2300</v>
      </c>
      <c r="M2447" s="11">
        <v>0.5</v>
      </c>
      <c r="O2447" s="15"/>
      <c r="P2447" s="13"/>
      <c r="Q2447" s="1"/>
      <c r="R2447" s="12"/>
    </row>
    <row r="2448" spans="2:18" x14ac:dyDescent="0.3">
      <c r="B2448" s="6" t="s">
        <v>16</v>
      </c>
      <c r="C2448" s="6">
        <v>1185732</v>
      </c>
      <c r="D2448" s="7">
        <v>44539</v>
      </c>
      <c r="E2448" s="6" t="s">
        <v>46</v>
      </c>
      <c r="F2448" s="6" t="s">
        <v>90</v>
      </c>
      <c r="G2448" s="6" t="s">
        <v>91</v>
      </c>
      <c r="H2448" s="6" t="s">
        <v>18</v>
      </c>
      <c r="I2448" s="8">
        <v>0.75000000000000011</v>
      </c>
      <c r="J2448" s="9">
        <v>8250</v>
      </c>
      <c r="K2448" s="10">
        <f>I2448*J2448</f>
        <v>6187.5000000000009</v>
      </c>
      <c r="L2448" s="10">
        <f>K2448*M2448</f>
        <v>2475.0000000000005</v>
      </c>
      <c r="M2448" s="11">
        <v>0.4</v>
      </c>
      <c r="O2448" s="15"/>
      <c r="P2448" s="13"/>
      <c r="Q2448" s="1"/>
      <c r="R2448" s="12"/>
    </row>
    <row r="2449" spans="1:18" x14ac:dyDescent="0.3">
      <c r="B2449" s="6" t="s">
        <v>16</v>
      </c>
      <c r="C2449" s="6">
        <v>1185732</v>
      </c>
      <c r="D2449" s="7">
        <v>44539</v>
      </c>
      <c r="E2449" s="6" t="s">
        <v>46</v>
      </c>
      <c r="F2449" s="6" t="s">
        <v>90</v>
      </c>
      <c r="G2449" s="6" t="s">
        <v>91</v>
      </c>
      <c r="H2449" s="6" t="s">
        <v>19</v>
      </c>
      <c r="I2449" s="8">
        <v>0.65000000000000013</v>
      </c>
      <c r="J2449" s="9">
        <v>6250</v>
      </c>
      <c r="K2449" s="10">
        <f>I2449*J2449</f>
        <v>4062.5000000000009</v>
      </c>
      <c r="L2449" s="10">
        <f>K2449*M2449</f>
        <v>1421.8750000000002</v>
      </c>
      <c r="M2449" s="11">
        <v>0.35</v>
      </c>
      <c r="O2449" s="15"/>
      <c r="P2449" s="13"/>
      <c r="Q2449" s="1"/>
      <c r="R2449" s="12"/>
    </row>
    <row r="2450" spans="1:18" x14ac:dyDescent="0.3">
      <c r="B2450" s="6" t="s">
        <v>16</v>
      </c>
      <c r="C2450" s="6">
        <v>1185732</v>
      </c>
      <c r="D2450" s="7">
        <v>44539</v>
      </c>
      <c r="E2450" s="6" t="s">
        <v>46</v>
      </c>
      <c r="F2450" s="6" t="s">
        <v>90</v>
      </c>
      <c r="G2450" s="6" t="s">
        <v>91</v>
      </c>
      <c r="H2450" s="6" t="s">
        <v>20</v>
      </c>
      <c r="I2450" s="8">
        <v>0.65000000000000013</v>
      </c>
      <c r="J2450" s="9">
        <v>5750</v>
      </c>
      <c r="K2450" s="10">
        <f t="shared" ref="K2450:K2453" si="804">I2450*J2450</f>
        <v>3737.5000000000009</v>
      </c>
      <c r="L2450" s="10">
        <f t="shared" ref="L2450:L2453" si="805">K2450*M2450</f>
        <v>1495.0000000000005</v>
      </c>
      <c r="M2450" s="11">
        <v>0.4</v>
      </c>
      <c r="O2450" s="15"/>
      <c r="P2450" s="13"/>
      <c r="Q2450" s="1"/>
      <c r="R2450" s="12"/>
    </row>
    <row r="2451" spans="1:18" x14ac:dyDescent="0.3">
      <c r="B2451" s="6" t="s">
        <v>16</v>
      </c>
      <c r="C2451" s="6">
        <v>1185732</v>
      </c>
      <c r="D2451" s="7">
        <v>44539</v>
      </c>
      <c r="E2451" s="6" t="s">
        <v>46</v>
      </c>
      <c r="F2451" s="6" t="s">
        <v>90</v>
      </c>
      <c r="G2451" s="6" t="s">
        <v>91</v>
      </c>
      <c r="H2451" s="6" t="s">
        <v>21</v>
      </c>
      <c r="I2451" s="8">
        <v>0.65000000000000013</v>
      </c>
      <c r="J2451" s="9">
        <v>5250</v>
      </c>
      <c r="K2451" s="10">
        <f t="shared" si="804"/>
        <v>3412.5000000000009</v>
      </c>
      <c r="L2451" s="10">
        <f t="shared" si="805"/>
        <v>1365.0000000000005</v>
      </c>
      <c r="M2451" s="11">
        <v>0.4</v>
      </c>
      <c r="O2451" s="15"/>
      <c r="P2451" s="13"/>
      <c r="Q2451" s="1"/>
      <c r="R2451" s="12"/>
    </row>
    <row r="2452" spans="1:18" x14ac:dyDescent="0.3">
      <c r="B2452" s="6" t="s">
        <v>16</v>
      </c>
      <c r="C2452" s="6">
        <v>1185732</v>
      </c>
      <c r="D2452" s="7">
        <v>44539</v>
      </c>
      <c r="E2452" s="6" t="s">
        <v>46</v>
      </c>
      <c r="F2452" s="6" t="s">
        <v>90</v>
      </c>
      <c r="G2452" s="6" t="s">
        <v>91</v>
      </c>
      <c r="H2452" s="6" t="s">
        <v>22</v>
      </c>
      <c r="I2452" s="8">
        <v>0.75000000000000011</v>
      </c>
      <c r="J2452" s="9">
        <v>5250</v>
      </c>
      <c r="K2452" s="10">
        <f t="shared" si="804"/>
        <v>3937.5000000000005</v>
      </c>
      <c r="L2452" s="10">
        <f t="shared" si="805"/>
        <v>1378.125</v>
      </c>
      <c r="M2452" s="11">
        <v>0.35</v>
      </c>
      <c r="O2452" s="15"/>
      <c r="P2452" s="13"/>
      <c r="Q2452" s="1"/>
      <c r="R2452" s="12"/>
    </row>
    <row r="2453" spans="1:18" x14ac:dyDescent="0.3">
      <c r="B2453" s="6" t="s">
        <v>16</v>
      </c>
      <c r="C2453" s="6">
        <v>1185732</v>
      </c>
      <c r="D2453" s="7">
        <v>44539</v>
      </c>
      <c r="E2453" s="6" t="s">
        <v>46</v>
      </c>
      <c r="F2453" s="6" t="s">
        <v>90</v>
      </c>
      <c r="G2453" s="6" t="s">
        <v>91</v>
      </c>
      <c r="H2453" s="6" t="s">
        <v>23</v>
      </c>
      <c r="I2453" s="8">
        <v>0.8</v>
      </c>
      <c r="J2453" s="9">
        <v>6250</v>
      </c>
      <c r="K2453" s="10">
        <f t="shared" si="804"/>
        <v>5000</v>
      </c>
      <c r="L2453" s="10">
        <f t="shared" si="805"/>
        <v>2500</v>
      </c>
      <c r="M2453" s="11">
        <v>0.5</v>
      </c>
      <c r="O2453" s="15"/>
      <c r="P2453" s="13"/>
      <c r="Q2453" s="1"/>
      <c r="R2453" s="12"/>
    </row>
    <row r="2454" spans="1:18" x14ac:dyDescent="0.3">
      <c r="A2454" t="s">
        <v>39</v>
      </c>
      <c r="B2454" s="6" t="s">
        <v>16</v>
      </c>
      <c r="C2454" s="6">
        <v>1185732</v>
      </c>
      <c r="D2454" s="7">
        <v>44218</v>
      </c>
      <c r="E2454" s="6" t="s">
        <v>2</v>
      </c>
      <c r="F2454" s="6" t="s">
        <v>92</v>
      </c>
      <c r="G2454" s="6" t="s">
        <v>93</v>
      </c>
      <c r="H2454" s="6" t="s">
        <v>18</v>
      </c>
      <c r="I2454" s="8">
        <v>0.4</v>
      </c>
      <c r="J2454" s="9">
        <v>5000</v>
      </c>
      <c r="K2454" s="10">
        <f>I2454*J2454</f>
        <v>2000</v>
      </c>
      <c r="L2454" s="10">
        <f>K2454*M2454</f>
        <v>800</v>
      </c>
      <c r="M2454" s="11">
        <v>0.4</v>
      </c>
      <c r="O2454" s="15"/>
      <c r="P2454" s="13"/>
      <c r="Q2454" s="1"/>
      <c r="R2454" s="12"/>
    </row>
    <row r="2455" spans="1:18" x14ac:dyDescent="0.3">
      <c r="B2455" s="6" t="s">
        <v>16</v>
      </c>
      <c r="C2455" s="6">
        <v>1185732</v>
      </c>
      <c r="D2455" s="7">
        <v>44218</v>
      </c>
      <c r="E2455" s="6" t="s">
        <v>2</v>
      </c>
      <c r="F2455" s="6" t="s">
        <v>92</v>
      </c>
      <c r="G2455" s="6" t="s">
        <v>93</v>
      </c>
      <c r="H2455" s="6" t="s">
        <v>19</v>
      </c>
      <c r="I2455" s="8">
        <v>0.4</v>
      </c>
      <c r="J2455" s="9">
        <v>3000</v>
      </c>
      <c r="K2455" s="10">
        <f>I2455*J2455</f>
        <v>1200</v>
      </c>
      <c r="L2455" s="10">
        <f>K2455*M2455</f>
        <v>420</v>
      </c>
      <c r="M2455" s="11">
        <v>0.35</v>
      </c>
      <c r="O2455" s="15"/>
      <c r="P2455" s="13"/>
      <c r="Q2455" s="1"/>
      <c r="R2455" s="12"/>
    </row>
    <row r="2456" spans="1:18" x14ac:dyDescent="0.3">
      <c r="B2456" s="6" t="s">
        <v>16</v>
      </c>
      <c r="C2456" s="6">
        <v>1185732</v>
      </c>
      <c r="D2456" s="7">
        <v>44218</v>
      </c>
      <c r="E2456" s="6" t="s">
        <v>2</v>
      </c>
      <c r="F2456" s="6" t="s">
        <v>92</v>
      </c>
      <c r="G2456" s="6" t="s">
        <v>93</v>
      </c>
      <c r="H2456" s="6" t="s">
        <v>20</v>
      </c>
      <c r="I2456" s="8">
        <v>0.30000000000000004</v>
      </c>
      <c r="J2456" s="9">
        <v>3000</v>
      </c>
      <c r="K2456" s="10">
        <f t="shared" ref="K2456:K2459" si="806">I2456*J2456</f>
        <v>900.00000000000011</v>
      </c>
      <c r="L2456" s="10">
        <f t="shared" ref="L2456:L2459" si="807">K2456*M2456</f>
        <v>360.00000000000006</v>
      </c>
      <c r="M2456" s="11">
        <v>0.4</v>
      </c>
      <c r="O2456" s="15"/>
      <c r="P2456" s="13"/>
      <c r="Q2456" s="1"/>
      <c r="R2456" s="12"/>
    </row>
    <row r="2457" spans="1:18" x14ac:dyDescent="0.3">
      <c r="B2457" s="6" t="s">
        <v>16</v>
      </c>
      <c r="C2457" s="6">
        <v>1185732</v>
      </c>
      <c r="D2457" s="7">
        <v>44218</v>
      </c>
      <c r="E2457" s="6" t="s">
        <v>2</v>
      </c>
      <c r="F2457" s="6" t="s">
        <v>92</v>
      </c>
      <c r="G2457" s="6" t="s">
        <v>93</v>
      </c>
      <c r="H2457" s="6" t="s">
        <v>21</v>
      </c>
      <c r="I2457" s="8">
        <v>0.35000000000000003</v>
      </c>
      <c r="J2457" s="9">
        <v>1500</v>
      </c>
      <c r="K2457" s="10">
        <f t="shared" si="806"/>
        <v>525</v>
      </c>
      <c r="L2457" s="10">
        <f t="shared" si="807"/>
        <v>210</v>
      </c>
      <c r="M2457" s="11">
        <v>0.4</v>
      </c>
      <c r="O2457" s="15"/>
      <c r="P2457" s="13"/>
      <c r="Q2457" s="1"/>
      <c r="R2457" s="12"/>
    </row>
    <row r="2458" spans="1:18" x14ac:dyDescent="0.3">
      <c r="B2458" s="6" t="s">
        <v>16</v>
      </c>
      <c r="C2458" s="6">
        <v>1185732</v>
      </c>
      <c r="D2458" s="7">
        <v>44218</v>
      </c>
      <c r="E2458" s="6" t="s">
        <v>2</v>
      </c>
      <c r="F2458" s="6" t="s">
        <v>92</v>
      </c>
      <c r="G2458" s="6" t="s">
        <v>93</v>
      </c>
      <c r="H2458" s="6" t="s">
        <v>22</v>
      </c>
      <c r="I2458" s="8">
        <v>0.49999999999999994</v>
      </c>
      <c r="J2458" s="9">
        <v>2000</v>
      </c>
      <c r="K2458" s="10">
        <f t="shared" si="806"/>
        <v>999.99999999999989</v>
      </c>
      <c r="L2458" s="10">
        <f t="shared" si="807"/>
        <v>349.99999999999994</v>
      </c>
      <c r="M2458" s="11">
        <v>0.35</v>
      </c>
      <c r="O2458" s="15"/>
      <c r="P2458" s="13"/>
      <c r="Q2458" s="1"/>
      <c r="R2458" s="12"/>
    </row>
    <row r="2459" spans="1:18" x14ac:dyDescent="0.3">
      <c r="B2459" s="6" t="s">
        <v>16</v>
      </c>
      <c r="C2459" s="6">
        <v>1185732</v>
      </c>
      <c r="D2459" s="7">
        <v>44218</v>
      </c>
      <c r="E2459" s="6" t="s">
        <v>2</v>
      </c>
      <c r="F2459" s="6" t="s">
        <v>92</v>
      </c>
      <c r="G2459" s="6" t="s">
        <v>93</v>
      </c>
      <c r="H2459" s="6" t="s">
        <v>23</v>
      </c>
      <c r="I2459" s="8">
        <v>0.4</v>
      </c>
      <c r="J2459" s="9">
        <v>3000</v>
      </c>
      <c r="K2459" s="10">
        <f t="shared" si="806"/>
        <v>1200</v>
      </c>
      <c r="L2459" s="10">
        <f t="shared" si="807"/>
        <v>480</v>
      </c>
      <c r="M2459" s="11">
        <v>0.4</v>
      </c>
      <c r="O2459" s="15"/>
      <c r="P2459" s="13"/>
      <c r="Q2459" s="1"/>
      <c r="R2459" s="12"/>
    </row>
    <row r="2460" spans="1:18" x14ac:dyDescent="0.3">
      <c r="B2460" s="6" t="s">
        <v>16</v>
      </c>
      <c r="C2460" s="6">
        <v>1185732</v>
      </c>
      <c r="D2460" s="7">
        <v>44249</v>
      </c>
      <c r="E2460" s="6" t="s">
        <v>2</v>
      </c>
      <c r="F2460" s="6" t="s">
        <v>92</v>
      </c>
      <c r="G2460" s="6" t="s">
        <v>93</v>
      </c>
      <c r="H2460" s="6" t="s">
        <v>18</v>
      </c>
      <c r="I2460" s="8">
        <v>0.4</v>
      </c>
      <c r="J2460" s="9">
        <v>5500</v>
      </c>
      <c r="K2460" s="10">
        <f>I2460*J2460</f>
        <v>2200</v>
      </c>
      <c r="L2460" s="10">
        <f>K2460*M2460</f>
        <v>880</v>
      </c>
      <c r="M2460" s="11">
        <v>0.4</v>
      </c>
      <c r="O2460" s="15"/>
      <c r="P2460" s="13"/>
      <c r="Q2460" s="1"/>
      <c r="R2460" s="12"/>
    </row>
    <row r="2461" spans="1:18" x14ac:dyDescent="0.3">
      <c r="B2461" s="6" t="s">
        <v>16</v>
      </c>
      <c r="C2461" s="6">
        <v>1185732</v>
      </c>
      <c r="D2461" s="7">
        <v>44249</v>
      </c>
      <c r="E2461" s="6" t="s">
        <v>2</v>
      </c>
      <c r="F2461" s="6" t="s">
        <v>92</v>
      </c>
      <c r="G2461" s="6" t="s">
        <v>93</v>
      </c>
      <c r="H2461" s="6" t="s">
        <v>19</v>
      </c>
      <c r="I2461" s="8">
        <v>0.4</v>
      </c>
      <c r="J2461" s="9">
        <v>2000</v>
      </c>
      <c r="K2461" s="10">
        <f>I2461*J2461</f>
        <v>800</v>
      </c>
      <c r="L2461" s="10">
        <f>K2461*M2461</f>
        <v>280</v>
      </c>
      <c r="M2461" s="11">
        <v>0.35</v>
      </c>
      <c r="O2461" s="15"/>
      <c r="P2461" s="13"/>
      <c r="Q2461" s="1"/>
      <c r="R2461" s="12"/>
    </row>
    <row r="2462" spans="1:18" x14ac:dyDescent="0.3">
      <c r="B2462" s="6" t="s">
        <v>16</v>
      </c>
      <c r="C2462" s="6">
        <v>1185732</v>
      </c>
      <c r="D2462" s="7">
        <v>44249</v>
      </c>
      <c r="E2462" s="6" t="s">
        <v>2</v>
      </c>
      <c r="F2462" s="6" t="s">
        <v>92</v>
      </c>
      <c r="G2462" s="6" t="s">
        <v>93</v>
      </c>
      <c r="H2462" s="6" t="s">
        <v>20</v>
      </c>
      <c r="I2462" s="8">
        <v>0.30000000000000004</v>
      </c>
      <c r="J2462" s="9">
        <v>2500</v>
      </c>
      <c r="K2462" s="10">
        <f t="shared" ref="K2462:K2465" si="808">I2462*J2462</f>
        <v>750.00000000000011</v>
      </c>
      <c r="L2462" s="10">
        <f t="shared" ref="L2462:L2465" si="809">K2462*M2462</f>
        <v>300.00000000000006</v>
      </c>
      <c r="M2462" s="11">
        <v>0.4</v>
      </c>
      <c r="O2462" s="15"/>
      <c r="P2462" s="13"/>
      <c r="Q2462" s="1"/>
      <c r="R2462" s="12"/>
    </row>
    <row r="2463" spans="1:18" x14ac:dyDescent="0.3">
      <c r="B2463" s="6" t="s">
        <v>16</v>
      </c>
      <c r="C2463" s="6">
        <v>1185732</v>
      </c>
      <c r="D2463" s="7">
        <v>44249</v>
      </c>
      <c r="E2463" s="6" t="s">
        <v>2</v>
      </c>
      <c r="F2463" s="6" t="s">
        <v>92</v>
      </c>
      <c r="G2463" s="6" t="s">
        <v>93</v>
      </c>
      <c r="H2463" s="6" t="s">
        <v>21</v>
      </c>
      <c r="I2463" s="8">
        <v>0.35000000000000003</v>
      </c>
      <c r="J2463" s="9">
        <v>1250</v>
      </c>
      <c r="K2463" s="10">
        <f t="shared" si="808"/>
        <v>437.50000000000006</v>
      </c>
      <c r="L2463" s="10">
        <f t="shared" si="809"/>
        <v>175.00000000000003</v>
      </c>
      <c r="M2463" s="11">
        <v>0.4</v>
      </c>
      <c r="O2463" s="15"/>
      <c r="P2463" s="13"/>
      <c r="Q2463" s="1"/>
      <c r="R2463" s="12"/>
    </row>
    <row r="2464" spans="1:18" x14ac:dyDescent="0.3">
      <c r="B2464" s="6" t="s">
        <v>16</v>
      </c>
      <c r="C2464" s="6">
        <v>1185732</v>
      </c>
      <c r="D2464" s="7">
        <v>44249</v>
      </c>
      <c r="E2464" s="6" t="s">
        <v>2</v>
      </c>
      <c r="F2464" s="6" t="s">
        <v>92</v>
      </c>
      <c r="G2464" s="6" t="s">
        <v>93</v>
      </c>
      <c r="H2464" s="6" t="s">
        <v>22</v>
      </c>
      <c r="I2464" s="8">
        <v>0.49999999999999994</v>
      </c>
      <c r="J2464" s="9">
        <v>2000</v>
      </c>
      <c r="K2464" s="10">
        <f t="shared" si="808"/>
        <v>999.99999999999989</v>
      </c>
      <c r="L2464" s="10">
        <f t="shared" si="809"/>
        <v>349.99999999999994</v>
      </c>
      <c r="M2464" s="11">
        <v>0.35</v>
      </c>
      <c r="O2464" s="15"/>
      <c r="P2464" s="13"/>
      <c r="Q2464" s="1"/>
      <c r="R2464" s="12"/>
    </row>
    <row r="2465" spans="2:18" x14ac:dyDescent="0.3">
      <c r="B2465" s="6" t="s">
        <v>16</v>
      </c>
      <c r="C2465" s="6">
        <v>1185732</v>
      </c>
      <c r="D2465" s="7">
        <v>44249</v>
      </c>
      <c r="E2465" s="6" t="s">
        <v>2</v>
      </c>
      <c r="F2465" s="6" t="s">
        <v>92</v>
      </c>
      <c r="G2465" s="6" t="s">
        <v>93</v>
      </c>
      <c r="H2465" s="6" t="s">
        <v>23</v>
      </c>
      <c r="I2465" s="8">
        <v>0.4</v>
      </c>
      <c r="J2465" s="9">
        <v>3000</v>
      </c>
      <c r="K2465" s="10">
        <f t="shared" si="808"/>
        <v>1200</v>
      </c>
      <c r="L2465" s="10">
        <f t="shared" si="809"/>
        <v>480</v>
      </c>
      <c r="M2465" s="11">
        <v>0.4</v>
      </c>
      <c r="O2465" s="15"/>
      <c r="P2465" s="13"/>
      <c r="Q2465" s="1"/>
      <c r="R2465" s="12"/>
    </row>
    <row r="2466" spans="2:18" x14ac:dyDescent="0.3">
      <c r="B2466" s="6" t="s">
        <v>16</v>
      </c>
      <c r="C2466" s="6">
        <v>1185732</v>
      </c>
      <c r="D2466" s="7">
        <v>44276</v>
      </c>
      <c r="E2466" s="6" t="s">
        <v>2</v>
      </c>
      <c r="F2466" s="6" t="s">
        <v>92</v>
      </c>
      <c r="G2466" s="6" t="s">
        <v>93</v>
      </c>
      <c r="H2466" s="6" t="s">
        <v>18</v>
      </c>
      <c r="I2466" s="8">
        <v>0.45</v>
      </c>
      <c r="J2466" s="9">
        <v>5200</v>
      </c>
      <c r="K2466" s="10">
        <f>I2466*J2466</f>
        <v>2340</v>
      </c>
      <c r="L2466" s="10">
        <f>K2466*M2466</f>
        <v>936</v>
      </c>
      <c r="M2466" s="11">
        <v>0.4</v>
      </c>
      <c r="O2466" s="15"/>
      <c r="P2466" s="13"/>
      <c r="Q2466" s="1"/>
      <c r="R2466" s="12"/>
    </row>
    <row r="2467" spans="2:18" x14ac:dyDescent="0.3">
      <c r="B2467" s="6" t="s">
        <v>16</v>
      </c>
      <c r="C2467" s="6">
        <v>1185732</v>
      </c>
      <c r="D2467" s="7">
        <v>44276</v>
      </c>
      <c r="E2467" s="6" t="s">
        <v>2</v>
      </c>
      <c r="F2467" s="6" t="s">
        <v>92</v>
      </c>
      <c r="G2467" s="6" t="s">
        <v>93</v>
      </c>
      <c r="H2467" s="6" t="s">
        <v>19</v>
      </c>
      <c r="I2467" s="8">
        <v>0.45</v>
      </c>
      <c r="J2467" s="9">
        <v>2250</v>
      </c>
      <c r="K2467" s="10">
        <f>I2467*J2467</f>
        <v>1012.5</v>
      </c>
      <c r="L2467" s="10">
        <f>K2467*M2467</f>
        <v>354.375</v>
      </c>
      <c r="M2467" s="11">
        <v>0.35</v>
      </c>
      <c r="O2467" s="15"/>
      <c r="P2467" s="13"/>
      <c r="Q2467" s="1"/>
      <c r="R2467" s="12"/>
    </row>
    <row r="2468" spans="2:18" x14ac:dyDescent="0.3">
      <c r="B2468" s="6" t="s">
        <v>16</v>
      </c>
      <c r="C2468" s="6">
        <v>1185732</v>
      </c>
      <c r="D2468" s="7">
        <v>44276</v>
      </c>
      <c r="E2468" s="6" t="s">
        <v>2</v>
      </c>
      <c r="F2468" s="6" t="s">
        <v>92</v>
      </c>
      <c r="G2468" s="6" t="s">
        <v>93</v>
      </c>
      <c r="H2468" s="6" t="s">
        <v>20</v>
      </c>
      <c r="I2468" s="8">
        <v>0.35000000000000003</v>
      </c>
      <c r="J2468" s="9">
        <v>2500</v>
      </c>
      <c r="K2468" s="10">
        <f t="shared" ref="K2468:K2471" si="810">I2468*J2468</f>
        <v>875.00000000000011</v>
      </c>
      <c r="L2468" s="10">
        <f t="shared" ref="L2468:L2471" si="811">K2468*M2468</f>
        <v>350.00000000000006</v>
      </c>
      <c r="M2468" s="11">
        <v>0.4</v>
      </c>
      <c r="O2468" s="15"/>
      <c r="P2468" s="13"/>
      <c r="Q2468" s="1"/>
      <c r="R2468" s="12"/>
    </row>
    <row r="2469" spans="2:18" x14ac:dyDescent="0.3">
      <c r="B2469" s="6" t="s">
        <v>16</v>
      </c>
      <c r="C2469" s="6">
        <v>1185732</v>
      </c>
      <c r="D2469" s="7">
        <v>44276</v>
      </c>
      <c r="E2469" s="6" t="s">
        <v>2</v>
      </c>
      <c r="F2469" s="6" t="s">
        <v>92</v>
      </c>
      <c r="G2469" s="6" t="s">
        <v>93</v>
      </c>
      <c r="H2469" s="6" t="s">
        <v>21</v>
      </c>
      <c r="I2469" s="8">
        <v>0.4</v>
      </c>
      <c r="J2469" s="9">
        <v>1000</v>
      </c>
      <c r="K2469" s="10">
        <f t="shared" si="810"/>
        <v>400</v>
      </c>
      <c r="L2469" s="10">
        <f t="shared" si="811"/>
        <v>160</v>
      </c>
      <c r="M2469" s="11">
        <v>0.4</v>
      </c>
      <c r="O2469" s="15"/>
      <c r="P2469" s="13"/>
      <c r="Q2469" s="1"/>
      <c r="R2469" s="12"/>
    </row>
    <row r="2470" spans="2:18" x14ac:dyDescent="0.3">
      <c r="B2470" s="6" t="s">
        <v>16</v>
      </c>
      <c r="C2470" s="6">
        <v>1185732</v>
      </c>
      <c r="D2470" s="7">
        <v>44276</v>
      </c>
      <c r="E2470" s="6" t="s">
        <v>2</v>
      </c>
      <c r="F2470" s="6" t="s">
        <v>92</v>
      </c>
      <c r="G2470" s="6" t="s">
        <v>93</v>
      </c>
      <c r="H2470" s="6" t="s">
        <v>22</v>
      </c>
      <c r="I2470" s="8">
        <v>0.54999999999999993</v>
      </c>
      <c r="J2470" s="9">
        <v>1500</v>
      </c>
      <c r="K2470" s="10">
        <f t="shared" si="810"/>
        <v>824.99999999999989</v>
      </c>
      <c r="L2470" s="10">
        <f t="shared" si="811"/>
        <v>288.74999999999994</v>
      </c>
      <c r="M2470" s="11">
        <v>0.35</v>
      </c>
      <c r="O2470" s="15"/>
      <c r="P2470" s="13"/>
      <c r="Q2470" s="1"/>
      <c r="R2470" s="12"/>
    </row>
    <row r="2471" spans="2:18" x14ac:dyDescent="0.3">
      <c r="B2471" s="6" t="s">
        <v>16</v>
      </c>
      <c r="C2471" s="6">
        <v>1185732</v>
      </c>
      <c r="D2471" s="7">
        <v>44276</v>
      </c>
      <c r="E2471" s="6" t="s">
        <v>2</v>
      </c>
      <c r="F2471" s="6" t="s">
        <v>92</v>
      </c>
      <c r="G2471" s="6" t="s">
        <v>93</v>
      </c>
      <c r="H2471" s="6" t="s">
        <v>23</v>
      </c>
      <c r="I2471" s="8">
        <v>0.45</v>
      </c>
      <c r="J2471" s="9">
        <v>2500</v>
      </c>
      <c r="K2471" s="10">
        <f t="shared" si="810"/>
        <v>1125</v>
      </c>
      <c r="L2471" s="10">
        <f t="shared" si="811"/>
        <v>450</v>
      </c>
      <c r="M2471" s="11">
        <v>0.4</v>
      </c>
      <c r="O2471" s="15"/>
      <c r="P2471" s="13"/>
      <c r="Q2471" s="1"/>
      <c r="R2471" s="12"/>
    </row>
    <row r="2472" spans="2:18" x14ac:dyDescent="0.3">
      <c r="B2472" s="6" t="s">
        <v>16</v>
      </c>
      <c r="C2472" s="6">
        <v>1185732</v>
      </c>
      <c r="D2472" s="7">
        <v>44308</v>
      </c>
      <c r="E2472" s="6" t="s">
        <v>2</v>
      </c>
      <c r="F2472" s="6" t="s">
        <v>92</v>
      </c>
      <c r="G2472" s="6" t="s">
        <v>93</v>
      </c>
      <c r="H2472" s="6" t="s">
        <v>18</v>
      </c>
      <c r="I2472" s="8">
        <v>0.45</v>
      </c>
      <c r="J2472" s="9">
        <v>4750</v>
      </c>
      <c r="K2472" s="10">
        <f>I2472*J2472</f>
        <v>2137.5</v>
      </c>
      <c r="L2472" s="10">
        <f>K2472*M2472</f>
        <v>855</v>
      </c>
      <c r="M2472" s="11">
        <v>0.4</v>
      </c>
      <c r="O2472" s="15"/>
      <c r="P2472" s="13"/>
      <c r="Q2472" s="1"/>
      <c r="R2472" s="12"/>
    </row>
    <row r="2473" spans="2:18" x14ac:dyDescent="0.3">
      <c r="B2473" s="6" t="s">
        <v>16</v>
      </c>
      <c r="C2473" s="6">
        <v>1185732</v>
      </c>
      <c r="D2473" s="7">
        <v>44308</v>
      </c>
      <c r="E2473" s="6" t="s">
        <v>2</v>
      </c>
      <c r="F2473" s="6" t="s">
        <v>92</v>
      </c>
      <c r="G2473" s="6" t="s">
        <v>93</v>
      </c>
      <c r="H2473" s="6" t="s">
        <v>19</v>
      </c>
      <c r="I2473" s="8">
        <v>0.45</v>
      </c>
      <c r="J2473" s="9">
        <v>1750</v>
      </c>
      <c r="K2473" s="10">
        <f>I2473*J2473</f>
        <v>787.5</v>
      </c>
      <c r="L2473" s="10">
        <f>K2473*M2473</f>
        <v>275.625</v>
      </c>
      <c r="M2473" s="11">
        <v>0.35</v>
      </c>
      <c r="O2473" s="15"/>
      <c r="P2473" s="13"/>
      <c r="Q2473" s="1"/>
      <c r="R2473" s="12"/>
    </row>
    <row r="2474" spans="2:18" x14ac:dyDescent="0.3">
      <c r="B2474" s="6" t="s">
        <v>16</v>
      </c>
      <c r="C2474" s="6">
        <v>1185732</v>
      </c>
      <c r="D2474" s="7">
        <v>44308</v>
      </c>
      <c r="E2474" s="6" t="s">
        <v>2</v>
      </c>
      <c r="F2474" s="6" t="s">
        <v>92</v>
      </c>
      <c r="G2474" s="6" t="s">
        <v>93</v>
      </c>
      <c r="H2474" s="6" t="s">
        <v>20</v>
      </c>
      <c r="I2474" s="8">
        <v>0.4</v>
      </c>
      <c r="J2474" s="9">
        <v>1750</v>
      </c>
      <c r="K2474" s="10">
        <f t="shared" ref="K2474:K2477" si="812">I2474*J2474</f>
        <v>700</v>
      </c>
      <c r="L2474" s="10">
        <f t="shared" ref="L2474:L2477" si="813">K2474*M2474</f>
        <v>280</v>
      </c>
      <c r="M2474" s="11">
        <v>0.4</v>
      </c>
      <c r="O2474" s="15"/>
      <c r="P2474" s="13"/>
      <c r="Q2474" s="1"/>
      <c r="R2474" s="12"/>
    </row>
    <row r="2475" spans="2:18" x14ac:dyDescent="0.3">
      <c r="B2475" s="6" t="s">
        <v>16</v>
      </c>
      <c r="C2475" s="6">
        <v>1185732</v>
      </c>
      <c r="D2475" s="7">
        <v>44308</v>
      </c>
      <c r="E2475" s="6" t="s">
        <v>2</v>
      </c>
      <c r="F2475" s="6" t="s">
        <v>92</v>
      </c>
      <c r="G2475" s="6" t="s">
        <v>93</v>
      </c>
      <c r="H2475" s="6" t="s">
        <v>21</v>
      </c>
      <c r="I2475" s="8">
        <v>0.45</v>
      </c>
      <c r="J2475" s="9">
        <v>1000</v>
      </c>
      <c r="K2475" s="10">
        <f t="shared" si="812"/>
        <v>450</v>
      </c>
      <c r="L2475" s="10">
        <f t="shared" si="813"/>
        <v>180</v>
      </c>
      <c r="M2475" s="11">
        <v>0.4</v>
      </c>
      <c r="O2475" s="15"/>
      <c r="P2475" s="13"/>
      <c r="Q2475" s="1"/>
      <c r="R2475" s="12"/>
    </row>
    <row r="2476" spans="2:18" x14ac:dyDescent="0.3">
      <c r="B2476" s="6" t="s">
        <v>16</v>
      </c>
      <c r="C2476" s="6">
        <v>1185732</v>
      </c>
      <c r="D2476" s="7">
        <v>44308</v>
      </c>
      <c r="E2476" s="6" t="s">
        <v>2</v>
      </c>
      <c r="F2476" s="6" t="s">
        <v>92</v>
      </c>
      <c r="G2476" s="6" t="s">
        <v>93</v>
      </c>
      <c r="H2476" s="6" t="s">
        <v>22</v>
      </c>
      <c r="I2476" s="8">
        <v>0.5</v>
      </c>
      <c r="J2476" s="9">
        <v>1250</v>
      </c>
      <c r="K2476" s="10">
        <f t="shared" si="812"/>
        <v>625</v>
      </c>
      <c r="L2476" s="10">
        <f t="shared" si="813"/>
        <v>218.75</v>
      </c>
      <c r="M2476" s="11">
        <v>0.35</v>
      </c>
      <c r="O2476" s="15"/>
      <c r="P2476" s="13"/>
      <c r="Q2476" s="1"/>
      <c r="R2476" s="12"/>
    </row>
    <row r="2477" spans="2:18" x14ac:dyDescent="0.3">
      <c r="B2477" s="6" t="s">
        <v>16</v>
      </c>
      <c r="C2477" s="6">
        <v>1185732</v>
      </c>
      <c r="D2477" s="7">
        <v>44308</v>
      </c>
      <c r="E2477" s="6" t="s">
        <v>2</v>
      </c>
      <c r="F2477" s="6" t="s">
        <v>92</v>
      </c>
      <c r="G2477" s="6" t="s">
        <v>93</v>
      </c>
      <c r="H2477" s="6" t="s">
        <v>23</v>
      </c>
      <c r="I2477" s="8">
        <v>0.4</v>
      </c>
      <c r="J2477" s="9">
        <v>2500</v>
      </c>
      <c r="K2477" s="10">
        <f t="shared" si="812"/>
        <v>1000</v>
      </c>
      <c r="L2477" s="10">
        <f t="shared" si="813"/>
        <v>400</v>
      </c>
      <c r="M2477" s="11">
        <v>0.4</v>
      </c>
      <c r="O2477" s="15"/>
      <c r="P2477" s="13"/>
      <c r="Q2477" s="1"/>
      <c r="R2477" s="12"/>
    </row>
    <row r="2478" spans="2:18" x14ac:dyDescent="0.3">
      <c r="B2478" s="6" t="s">
        <v>16</v>
      </c>
      <c r="C2478" s="6">
        <v>1185732</v>
      </c>
      <c r="D2478" s="7">
        <v>44339</v>
      </c>
      <c r="E2478" s="6" t="s">
        <v>2</v>
      </c>
      <c r="F2478" s="6" t="s">
        <v>92</v>
      </c>
      <c r="G2478" s="6" t="s">
        <v>93</v>
      </c>
      <c r="H2478" s="6" t="s">
        <v>18</v>
      </c>
      <c r="I2478" s="8">
        <v>0.5</v>
      </c>
      <c r="J2478" s="9">
        <v>5200</v>
      </c>
      <c r="K2478" s="10">
        <f>I2478*J2478</f>
        <v>2600</v>
      </c>
      <c r="L2478" s="10">
        <f>K2478*M2478</f>
        <v>1040</v>
      </c>
      <c r="M2478" s="11">
        <v>0.4</v>
      </c>
      <c r="O2478" s="15"/>
      <c r="P2478" s="13"/>
      <c r="Q2478" s="1"/>
      <c r="R2478" s="12"/>
    </row>
    <row r="2479" spans="2:18" x14ac:dyDescent="0.3">
      <c r="B2479" s="6" t="s">
        <v>16</v>
      </c>
      <c r="C2479" s="6">
        <v>1185732</v>
      </c>
      <c r="D2479" s="7">
        <v>44339</v>
      </c>
      <c r="E2479" s="6" t="s">
        <v>2</v>
      </c>
      <c r="F2479" s="6" t="s">
        <v>92</v>
      </c>
      <c r="G2479" s="6" t="s">
        <v>93</v>
      </c>
      <c r="H2479" s="6" t="s">
        <v>19</v>
      </c>
      <c r="I2479" s="8">
        <v>0.45000000000000007</v>
      </c>
      <c r="J2479" s="9">
        <v>2250</v>
      </c>
      <c r="K2479" s="10">
        <f>I2479*J2479</f>
        <v>1012.5000000000001</v>
      </c>
      <c r="L2479" s="10">
        <f>K2479*M2479</f>
        <v>354.375</v>
      </c>
      <c r="M2479" s="11">
        <v>0.35</v>
      </c>
      <c r="O2479" s="15"/>
      <c r="P2479" s="13"/>
      <c r="Q2479" s="1"/>
      <c r="R2479" s="12"/>
    </row>
    <row r="2480" spans="2:18" x14ac:dyDescent="0.3">
      <c r="B2480" s="6" t="s">
        <v>16</v>
      </c>
      <c r="C2480" s="6">
        <v>1185732</v>
      </c>
      <c r="D2480" s="7">
        <v>44339</v>
      </c>
      <c r="E2480" s="6" t="s">
        <v>2</v>
      </c>
      <c r="F2480" s="6" t="s">
        <v>92</v>
      </c>
      <c r="G2480" s="6" t="s">
        <v>93</v>
      </c>
      <c r="H2480" s="6" t="s">
        <v>20</v>
      </c>
      <c r="I2480" s="8">
        <v>0.4</v>
      </c>
      <c r="J2480" s="9">
        <v>2000</v>
      </c>
      <c r="K2480" s="10">
        <f t="shared" ref="K2480:K2483" si="814">I2480*J2480</f>
        <v>800</v>
      </c>
      <c r="L2480" s="10">
        <f t="shared" ref="L2480:L2483" si="815">K2480*M2480</f>
        <v>320</v>
      </c>
      <c r="M2480" s="11">
        <v>0.4</v>
      </c>
      <c r="O2480" s="15"/>
      <c r="P2480" s="13"/>
      <c r="Q2480" s="1"/>
      <c r="R2480" s="12"/>
    </row>
    <row r="2481" spans="2:18" x14ac:dyDescent="0.3">
      <c r="B2481" s="6" t="s">
        <v>16</v>
      </c>
      <c r="C2481" s="6">
        <v>1185732</v>
      </c>
      <c r="D2481" s="7">
        <v>44339</v>
      </c>
      <c r="E2481" s="6" t="s">
        <v>2</v>
      </c>
      <c r="F2481" s="6" t="s">
        <v>92</v>
      </c>
      <c r="G2481" s="6" t="s">
        <v>93</v>
      </c>
      <c r="H2481" s="6" t="s">
        <v>21</v>
      </c>
      <c r="I2481" s="8">
        <v>0.4</v>
      </c>
      <c r="J2481" s="9">
        <v>1250</v>
      </c>
      <c r="K2481" s="10">
        <f t="shared" si="814"/>
        <v>500</v>
      </c>
      <c r="L2481" s="10">
        <f t="shared" si="815"/>
        <v>200</v>
      </c>
      <c r="M2481" s="11">
        <v>0.4</v>
      </c>
      <c r="O2481" s="15"/>
      <c r="P2481" s="13"/>
      <c r="Q2481" s="1"/>
      <c r="R2481" s="12"/>
    </row>
    <row r="2482" spans="2:18" x14ac:dyDescent="0.3">
      <c r="B2482" s="6" t="s">
        <v>16</v>
      </c>
      <c r="C2482" s="6">
        <v>1185732</v>
      </c>
      <c r="D2482" s="7">
        <v>44339</v>
      </c>
      <c r="E2482" s="6" t="s">
        <v>2</v>
      </c>
      <c r="F2482" s="6" t="s">
        <v>92</v>
      </c>
      <c r="G2482" s="6" t="s">
        <v>93</v>
      </c>
      <c r="H2482" s="6" t="s">
        <v>22</v>
      </c>
      <c r="I2482" s="8">
        <v>0.5</v>
      </c>
      <c r="J2482" s="9">
        <v>1500</v>
      </c>
      <c r="K2482" s="10">
        <f t="shared" si="814"/>
        <v>750</v>
      </c>
      <c r="L2482" s="10">
        <f t="shared" si="815"/>
        <v>262.5</v>
      </c>
      <c r="M2482" s="11">
        <v>0.35</v>
      </c>
      <c r="O2482" s="15"/>
      <c r="P2482" s="13"/>
      <c r="Q2482" s="1"/>
      <c r="R2482" s="12"/>
    </row>
    <row r="2483" spans="2:18" x14ac:dyDescent="0.3">
      <c r="B2483" s="6" t="s">
        <v>16</v>
      </c>
      <c r="C2483" s="6">
        <v>1185732</v>
      </c>
      <c r="D2483" s="7">
        <v>44339</v>
      </c>
      <c r="E2483" s="6" t="s">
        <v>2</v>
      </c>
      <c r="F2483" s="6" t="s">
        <v>92</v>
      </c>
      <c r="G2483" s="6" t="s">
        <v>93</v>
      </c>
      <c r="H2483" s="6" t="s">
        <v>23</v>
      </c>
      <c r="I2483" s="8">
        <v>0.55000000000000004</v>
      </c>
      <c r="J2483" s="9">
        <v>2750</v>
      </c>
      <c r="K2483" s="10">
        <f t="shared" si="814"/>
        <v>1512.5000000000002</v>
      </c>
      <c r="L2483" s="10">
        <f t="shared" si="815"/>
        <v>605.00000000000011</v>
      </c>
      <c r="M2483" s="11">
        <v>0.4</v>
      </c>
      <c r="O2483" s="15"/>
      <c r="P2483" s="13"/>
      <c r="Q2483" s="1"/>
      <c r="R2483" s="12"/>
    </row>
    <row r="2484" spans="2:18" x14ac:dyDescent="0.3">
      <c r="B2484" s="6" t="s">
        <v>16</v>
      </c>
      <c r="C2484" s="6">
        <v>1185732</v>
      </c>
      <c r="D2484" s="7">
        <v>44369</v>
      </c>
      <c r="E2484" s="6" t="s">
        <v>2</v>
      </c>
      <c r="F2484" s="6" t="s">
        <v>92</v>
      </c>
      <c r="G2484" s="6" t="s">
        <v>93</v>
      </c>
      <c r="H2484" s="6" t="s">
        <v>18</v>
      </c>
      <c r="I2484" s="8">
        <v>0.4</v>
      </c>
      <c r="J2484" s="9">
        <v>5250</v>
      </c>
      <c r="K2484" s="10">
        <f>I2484*J2484</f>
        <v>2100</v>
      </c>
      <c r="L2484" s="10">
        <f>K2484*M2484</f>
        <v>840</v>
      </c>
      <c r="M2484" s="11">
        <v>0.4</v>
      </c>
      <c r="O2484" s="15"/>
      <c r="P2484" s="13"/>
      <c r="Q2484" s="1"/>
      <c r="R2484" s="12"/>
    </row>
    <row r="2485" spans="2:18" x14ac:dyDescent="0.3">
      <c r="B2485" s="6" t="s">
        <v>16</v>
      </c>
      <c r="C2485" s="6">
        <v>1185732</v>
      </c>
      <c r="D2485" s="7">
        <v>44369</v>
      </c>
      <c r="E2485" s="6" t="s">
        <v>2</v>
      </c>
      <c r="F2485" s="6" t="s">
        <v>92</v>
      </c>
      <c r="G2485" s="6" t="s">
        <v>93</v>
      </c>
      <c r="H2485" s="6" t="s">
        <v>19</v>
      </c>
      <c r="I2485" s="8">
        <v>0.35000000000000009</v>
      </c>
      <c r="J2485" s="9">
        <v>2750</v>
      </c>
      <c r="K2485" s="10">
        <f>I2485*J2485</f>
        <v>962.50000000000023</v>
      </c>
      <c r="L2485" s="10">
        <f>K2485*M2485</f>
        <v>336.87500000000006</v>
      </c>
      <c r="M2485" s="11">
        <v>0.35</v>
      </c>
      <c r="O2485" s="15"/>
      <c r="P2485" s="13"/>
      <c r="Q2485" s="1"/>
      <c r="R2485" s="12"/>
    </row>
    <row r="2486" spans="2:18" x14ac:dyDescent="0.3">
      <c r="B2486" s="6" t="s">
        <v>16</v>
      </c>
      <c r="C2486" s="6">
        <v>1185732</v>
      </c>
      <c r="D2486" s="7">
        <v>44369</v>
      </c>
      <c r="E2486" s="6" t="s">
        <v>2</v>
      </c>
      <c r="F2486" s="6" t="s">
        <v>92</v>
      </c>
      <c r="G2486" s="6" t="s">
        <v>93</v>
      </c>
      <c r="H2486" s="6" t="s">
        <v>20</v>
      </c>
      <c r="I2486" s="8">
        <v>0.30000000000000004</v>
      </c>
      <c r="J2486" s="9">
        <v>2250</v>
      </c>
      <c r="K2486" s="10">
        <f t="shared" ref="K2486:K2489" si="816">I2486*J2486</f>
        <v>675.00000000000011</v>
      </c>
      <c r="L2486" s="10">
        <f t="shared" ref="L2486:L2489" si="817">K2486*M2486</f>
        <v>270.00000000000006</v>
      </c>
      <c r="M2486" s="11">
        <v>0.4</v>
      </c>
      <c r="O2486" s="15"/>
      <c r="P2486" s="13"/>
      <c r="Q2486" s="1"/>
      <c r="R2486" s="12"/>
    </row>
    <row r="2487" spans="2:18" x14ac:dyDescent="0.3">
      <c r="B2487" s="6" t="s">
        <v>16</v>
      </c>
      <c r="C2487" s="6">
        <v>1185732</v>
      </c>
      <c r="D2487" s="7">
        <v>44369</v>
      </c>
      <c r="E2487" s="6" t="s">
        <v>2</v>
      </c>
      <c r="F2487" s="6" t="s">
        <v>92</v>
      </c>
      <c r="G2487" s="6" t="s">
        <v>93</v>
      </c>
      <c r="H2487" s="6" t="s">
        <v>21</v>
      </c>
      <c r="I2487" s="8">
        <v>0.30000000000000004</v>
      </c>
      <c r="J2487" s="9">
        <v>2000</v>
      </c>
      <c r="K2487" s="10">
        <f t="shared" si="816"/>
        <v>600.00000000000011</v>
      </c>
      <c r="L2487" s="10">
        <f t="shared" si="817"/>
        <v>240.00000000000006</v>
      </c>
      <c r="M2487" s="11">
        <v>0.4</v>
      </c>
      <c r="O2487" s="15"/>
      <c r="P2487" s="13"/>
      <c r="Q2487" s="1"/>
      <c r="R2487" s="12"/>
    </row>
    <row r="2488" spans="2:18" x14ac:dyDescent="0.3">
      <c r="B2488" s="6" t="s">
        <v>16</v>
      </c>
      <c r="C2488" s="6">
        <v>1185732</v>
      </c>
      <c r="D2488" s="7">
        <v>44369</v>
      </c>
      <c r="E2488" s="6" t="s">
        <v>2</v>
      </c>
      <c r="F2488" s="6" t="s">
        <v>92</v>
      </c>
      <c r="G2488" s="6" t="s">
        <v>93</v>
      </c>
      <c r="H2488" s="6" t="s">
        <v>22</v>
      </c>
      <c r="I2488" s="8">
        <v>0.5</v>
      </c>
      <c r="J2488" s="9">
        <v>2000</v>
      </c>
      <c r="K2488" s="10">
        <f t="shared" si="816"/>
        <v>1000</v>
      </c>
      <c r="L2488" s="10">
        <f t="shared" si="817"/>
        <v>350</v>
      </c>
      <c r="M2488" s="11">
        <v>0.35</v>
      </c>
      <c r="O2488" s="15"/>
      <c r="P2488" s="13"/>
      <c r="Q2488" s="1"/>
      <c r="R2488" s="12"/>
    </row>
    <row r="2489" spans="2:18" x14ac:dyDescent="0.3">
      <c r="B2489" s="6" t="s">
        <v>16</v>
      </c>
      <c r="C2489" s="6">
        <v>1185732</v>
      </c>
      <c r="D2489" s="7">
        <v>44369</v>
      </c>
      <c r="E2489" s="6" t="s">
        <v>2</v>
      </c>
      <c r="F2489" s="6" t="s">
        <v>92</v>
      </c>
      <c r="G2489" s="6" t="s">
        <v>93</v>
      </c>
      <c r="H2489" s="6" t="s">
        <v>23</v>
      </c>
      <c r="I2489" s="8">
        <v>0.55000000000000004</v>
      </c>
      <c r="J2489" s="9">
        <v>3750</v>
      </c>
      <c r="K2489" s="10">
        <f t="shared" si="816"/>
        <v>2062.5</v>
      </c>
      <c r="L2489" s="10">
        <f t="shared" si="817"/>
        <v>825</v>
      </c>
      <c r="M2489" s="11">
        <v>0.4</v>
      </c>
      <c r="O2489" s="15"/>
      <c r="P2489" s="13"/>
      <c r="Q2489" s="1"/>
      <c r="R2489" s="12"/>
    </row>
    <row r="2490" spans="2:18" x14ac:dyDescent="0.3">
      <c r="B2490" s="6" t="s">
        <v>16</v>
      </c>
      <c r="C2490" s="6">
        <v>1185732</v>
      </c>
      <c r="D2490" s="7">
        <v>44398</v>
      </c>
      <c r="E2490" s="6" t="s">
        <v>2</v>
      </c>
      <c r="F2490" s="6" t="s">
        <v>92</v>
      </c>
      <c r="G2490" s="6" t="s">
        <v>93</v>
      </c>
      <c r="H2490" s="6" t="s">
        <v>18</v>
      </c>
      <c r="I2490" s="8">
        <v>0.5</v>
      </c>
      <c r="J2490" s="9">
        <v>6000</v>
      </c>
      <c r="K2490" s="10">
        <f>I2490*J2490</f>
        <v>3000</v>
      </c>
      <c r="L2490" s="10">
        <f>K2490*M2490</f>
        <v>1200</v>
      </c>
      <c r="M2490" s="11">
        <v>0.4</v>
      </c>
      <c r="O2490" s="15"/>
      <c r="P2490" s="13"/>
      <c r="Q2490" s="1"/>
      <c r="R2490" s="12"/>
    </row>
    <row r="2491" spans="2:18" x14ac:dyDescent="0.3">
      <c r="B2491" s="6" t="s">
        <v>16</v>
      </c>
      <c r="C2491" s="6">
        <v>1185732</v>
      </c>
      <c r="D2491" s="7">
        <v>44398</v>
      </c>
      <c r="E2491" s="6" t="s">
        <v>2</v>
      </c>
      <c r="F2491" s="6" t="s">
        <v>92</v>
      </c>
      <c r="G2491" s="6" t="s">
        <v>93</v>
      </c>
      <c r="H2491" s="6" t="s">
        <v>19</v>
      </c>
      <c r="I2491" s="8">
        <v>0.45000000000000007</v>
      </c>
      <c r="J2491" s="9">
        <v>3500</v>
      </c>
      <c r="K2491" s="10">
        <f>I2491*J2491</f>
        <v>1575.0000000000002</v>
      </c>
      <c r="L2491" s="10">
        <f>K2491*M2491</f>
        <v>551.25</v>
      </c>
      <c r="M2491" s="11">
        <v>0.35</v>
      </c>
      <c r="O2491" s="15"/>
      <c r="P2491" s="13"/>
      <c r="Q2491" s="1"/>
      <c r="R2491" s="12"/>
    </row>
    <row r="2492" spans="2:18" x14ac:dyDescent="0.3">
      <c r="B2492" s="6" t="s">
        <v>16</v>
      </c>
      <c r="C2492" s="6">
        <v>1185732</v>
      </c>
      <c r="D2492" s="7">
        <v>44398</v>
      </c>
      <c r="E2492" s="6" t="s">
        <v>2</v>
      </c>
      <c r="F2492" s="6" t="s">
        <v>92</v>
      </c>
      <c r="G2492" s="6" t="s">
        <v>93</v>
      </c>
      <c r="H2492" s="6" t="s">
        <v>20</v>
      </c>
      <c r="I2492" s="8">
        <v>0.4</v>
      </c>
      <c r="J2492" s="9">
        <v>2750</v>
      </c>
      <c r="K2492" s="10">
        <f t="shared" ref="K2492:K2495" si="818">I2492*J2492</f>
        <v>1100</v>
      </c>
      <c r="L2492" s="10">
        <f t="shared" ref="L2492:L2495" si="819">K2492*M2492</f>
        <v>440</v>
      </c>
      <c r="M2492" s="11">
        <v>0.4</v>
      </c>
      <c r="O2492" s="15"/>
      <c r="P2492" s="13"/>
      <c r="Q2492" s="1"/>
      <c r="R2492" s="12"/>
    </row>
    <row r="2493" spans="2:18" x14ac:dyDescent="0.3">
      <c r="B2493" s="6" t="s">
        <v>16</v>
      </c>
      <c r="C2493" s="6">
        <v>1185732</v>
      </c>
      <c r="D2493" s="7">
        <v>44398</v>
      </c>
      <c r="E2493" s="6" t="s">
        <v>2</v>
      </c>
      <c r="F2493" s="6" t="s">
        <v>92</v>
      </c>
      <c r="G2493" s="6" t="s">
        <v>93</v>
      </c>
      <c r="H2493" s="6" t="s">
        <v>21</v>
      </c>
      <c r="I2493" s="8">
        <v>0.4</v>
      </c>
      <c r="J2493" s="9">
        <v>2250</v>
      </c>
      <c r="K2493" s="10">
        <f t="shared" si="818"/>
        <v>900</v>
      </c>
      <c r="L2493" s="10">
        <f t="shared" si="819"/>
        <v>360</v>
      </c>
      <c r="M2493" s="11">
        <v>0.4</v>
      </c>
      <c r="O2493" s="15"/>
      <c r="P2493" s="13"/>
      <c r="Q2493" s="1"/>
      <c r="R2493" s="12"/>
    </row>
    <row r="2494" spans="2:18" x14ac:dyDescent="0.3">
      <c r="B2494" s="6" t="s">
        <v>16</v>
      </c>
      <c r="C2494" s="6">
        <v>1185732</v>
      </c>
      <c r="D2494" s="7">
        <v>44398</v>
      </c>
      <c r="E2494" s="6" t="s">
        <v>2</v>
      </c>
      <c r="F2494" s="6" t="s">
        <v>92</v>
      </c>
      <c r="G2494" s="6" t="s">
        <v>93</v>
      </c>
      <c r="H2494" s="6" t="s">
        <v>22</v>
      </c>
      <c r="I2494" s="8">
        <v>0.5</v>
      </c>
      <c r="J2494" s="9">
        <v>2500</v>
      </c>
      <c r="K2494" s="10">
        <f t="shared" si="818"/>
        <v>1250</v>
      </c>
      <c r="L2494" s="10">
        <f t="shared" si="819"/>
        <v>437.5</v>
      </c>
      <c r="M2494" s="11">
        <v>0.35</v>
      </c>
      <c r="O2494" s="15"/>
      <c r="P2494" s="13"/>
      <c r="Q2494" s="1"/>
      <c r="R2494" s="12"/>
    </row>
    <row r="2495" spans="2:18" x14ac:dyDescent="0.3">
      <c r="B2495" s="6" t="s">
        <v>16</v>
      </c>
      <c r="C2495" s="6">
        <v>1185732</v>
      </c>
      <c r="D2495" s="7">
        <v>44398</v>
      </c>
      <c r="E2495" s="6" t="s">
        <v>2</v>
      </c>
      <c r="F2495" s="6" t="s">
        <v>92</v>
      </c>
      <c r="G2495" s="6" t="s">
        <v>93</v>
      </c>
      <c r="H2495" s="6" t="s">
        <v>23</v>
      </c>
      <c r="I2495" s="8">
        <v>0.55000000000000004</v>
      </c>
      <c r="J2495" s="9">
        <v>4250</v>
      </c>
      <c r="K2495" s="10">
        <f t="shared" si="818"/>
        <v>2337.5</v>
      </c>
      <c r="L2495" s="10">
        <f t="shared" si="819"/>
        <v>935</v>
      </c>
      <c r="M2495" s="11">
        <v>0.4</v>
      </c>
      <c r="O2495" s="15"/>
      <c r="P2495" s="13"/>
      <c r="Q2495" s="1"/>
      <c r="R2495" s="12"/>
    </row>
    <row r="2496" spans="2:18" x14ac:dyDescent="0.3">
      <c r="B2496" s="6" t="s">
        <v>16</v>
      </c>
      <c r="C2496" s="6">
        <v>1185732</v>
      </c>
      <c r="D2496" s="7">
        <v>44430</v>
      </c>
      <c r="E2496" s="6" t="s">
        <v>2</v>
      </c>
      <c r="F2496" s="6" t="s">
        <v>92</v>
      </c>
      <c r="G2496" s="6" t="s">
        <v>93</v>
      </c>
      <c r="H2496" s="6" t="s">
        <v>18</v>
      </c>
      <c r="I2496" s="8">
        <v>0.5</v>
      </c>
      <c r="J2496" s="9">
        <v>5750</v>
      </c>
      <c r="K2496" s="10">
        <f>I2496*J2496</f>
        <v>2875</v>
      </c>
      <c r="L2496" s="10">
        <f>K2496*M2496</f>
        <v>1150</v>
      </c>
      <c r="M2496" s="11">
        <v>0.4</v>
      </c>
      <c r="O2496" s="15"/>
      <c r="P2496" s="13"/>
      <c r="Q2496" s="1"/>
      <c r="R2496" s="12"/>
    </row>
    <row r="2497" spans="2:18" x14ac:dyDescent="0.3">
      <c r="B2497" s="6" t="s">
        <v>16</v>
      </c>
      <c r="C2497" s="6">
        <v>1185732</v>
      </c>
      <c r="D2497" s="7">
        <v>44430</v>
      </c>
      <c r="E2497" s="6" t="s">
        <v>2</v>
      </c>
      <c r="F2497" s="6" t="s">
        <v>92</v>
      </c>
      <c r="G2497" s="6" t="s">
        <v>93</v>
      </c>
      <c r="H2497" s="6" t="s">
        <v>19</v>
      </c>
      <c r="I2497" s="8">
        <v>0.45000000000000007</v>
      </c>
      <c r="J2497" s="9">
        <v>3500</v>
      </c>
      <c r="K2497" s="10">
        <f>I2497*J2497</f>
        <v>1575.0000000000002</v>
      </c>
      <c r="L2497" s="10">
        <f>K2497*M2497</f>
        <v>551.25</v>
      </c>
      <c r="M2497" s="11">
        <v>0.35</v>
      </c>
      <c r="O2497" s="15"/>
      <c r="P2497" s="13"/>
      <c r="Q2497" s="1"/>
      <c r="R2497" s="12"/>
    </row>
    <row r="2498" spans="2:18" x14ac:dyDescent="0.3">
      <c r="B2498" s="6" t="s">
        <v>16</v>
      </c>
      <c r="C2498" s="6">
        <v>1185732</v>
      </c>
      <c r="D2498" s="7">
        <v>44430</v>
      </c>
      <c r="E2498" s="6" t="s">
        <v>2</v>
      </c>
      <c r="F2498" s="6" t="s">
        <v>92</v>
      </c>
      <c r="G2498" s="6" t="s">
        <v>93</v>
      </c>
      <c r="H2498" s="6" t="s">
        <v>20</v>
      </c>
      <c r="I2498" s="8">
        <v>0.4</v>
      </c>
      <c r="J2498" s="9">
        <v>2750</v>
      </c>
      <c r="K2498" s="10">
        <f t="shared" ref="K2498:K2501" si="820">I2498*J2498</f>
        <v>1100</v>
      </c>
      <c r="L2498" s="10">
        <f t="shared" ref="L2498:L2501" si="821">K2498*M2498</f>
        <v>440</v>
      </c>
      <c r="M2498" s="11">
        <v>0.4</v>
      </c>
      <c r="O2498" s="15"/>
      <c r="P2498" s="13"/>
      <c r="Q2498" s="1"/>
      <c r="R2498" s="12"/>
    </row>
    <row r="2499" spans="2:18" x14ac:dyDescent="0.3">
      <c r="B2499" s="6" t="s">
        <v>16</v>
      </c>
      <c r="C2499" s="6">
        <v>1185732</v>
      </c>
      <c r="D2499" s="7">
        <v>44430</v>
      </c>
      <c r="E2499" s="6" t="s">
        <v>2</v>
      </c>
      <c r="F2499" s="6" t="s">
        <v>92</v>
      </c>
      <c r="G2499" s="6" t="s">
        <v>93</v>
      </c>
      <c r="H2499" s="6" t="s">
        <v>21</v>
      </c>
      <c r="I2499" s="8">
        <v>0.4</v>
      </c>
      <c r="J2499" s="9">
        <v>2500</v>
      </c>
      <c r="K2499" s="10">
        <f t="shared" si="820"/>
        <v>1000</v>
      </c>
      <c r="L2499" s="10">
        <f t="shared" si="821"/>
        <v>400</v>
      </c>
      <c r="M2499" s="11">
        <v>0.4</v>
      </c>
      <c r="O2499" s="15"/>
      <c r="P2499" s="13"/>
      <c r="Q2499" s="1"/>
      <c r="R2499" s="12"/>
    </row>
    <row r="2500" spans="2:18" x14ac:dyDescent="0.3">
      <c r="B2500" s="6" t="s">
        <v>16</v>
      </c>
      <c r="C2500" s="6">
        <v>1185732</v>
      </c>
      <c r="D2500" s="7">
        <v>44430</v>
      </c>
      <c r="E2500" s="6" t="s">
        <v>2</v>
      </c>
      <c r="F2500" s="6" t="s">
        <v>92</v>
      </c>
      <c r="G2500" s="6" t="s">
        <v>93</v>
      </c>
      <c r="H2500" s="6" t="s">
        <v>22</v>
      </c>
      <c r="I2500" s="8">
        <v>0.5</v>
      </c>
      <c r="J2500" s="9">
        <v>2250</v>
      </c>
      <c r="K2500" s="10">
        <f t="shared" si="820"/>
        <v>1125</v>
      </c>
      <c r="L2500" s="10">
        <f t="shared" si="821"/>
        <v>393.75</v>
      </c>
      <c r="M2500" s="11">
        <v>0.35</v>
      </c>
      <c r="O2500" s="15"/>
      <c r="P2500" s="13"/>
      <c r="Q2500" s="1"/>
      <c r="R2500" s="12"/>
    </row>
    <row r="2501" spans="2:18" x14ac:dyDescent="0.3">
      <c r="B2501" s="6" t="s">
        <v>16</v>
      </c>
      <c r="C2501" s="6">
        <v>1185732</v>
      </c>
      <c r="D2501" s="7">
        <v>44430</v>
      </c>
      <c r="E2501" s="6" t="s">
        <v>2</v>
      </c>
      <c r="F2501" s="6" t="s">
        <v>92</v>
      </c>
      <c r="G2501" s="6" t="s">
        <v>93</v>
      </c>
      <c r="H2501" s="6" t="s">
        <v>23</v>
      </c>
      <c r="I2501" s="8">
        <v>0.55000000000000004</v>
      </c>
      <c r="J2501" s="9">
        <v>4000</v>
      </c>
      <c r="K2501" s="10">
        <f t="shared" si="820"/>
        <v>2200</v>
      </c>
      <c r="L2501" s="10">
        <f t="shared" si="821"/>
        <v>880</v>
      </c>
      <c r="M2501" s="11">
        <v>0.4</v>
      </c>
      <c r="O2501" s="15"/>
      <c r="P2501" s="13"/>
      <c r="Q2501" s="1"/>
      <c r="R2501" s="12"/>
    </row>
    <row r="2502" spans="2:18" x14ac:dyDescent="0.3">
      <c r="B2502" s="6" t="s">
        <v>16</v>
      </c>
      <c r="C2502" s="6">
        <v>1185732</v>
      </c>
      <c r="D2502" s="7">
        <v>44462</v>
      </c>
      <c r="E2502" s="6" t="s">
        <v>2</v>
      </c>
      <c r="F2502" s="6" t="s">
        <v>92</v>
      </c>
      <c r="G2502" s="6" t="s">
        <v>93</v>
      </c>
      <c r="H2502" s="6" t="s">
        <v>18</v>
      </c>
      <c r="I2502" s="8">
        <v>0.5</v>
      </c>
      <c r="J2502" s="9">
        <v>5250</v>
      </c>
      <c r="K2502" s="10">
        <f>I2502*J2502</f>
        <v>2625</v>
      </c>
      <c r="L2502" s="10">
        <f>K2502*M2502</f>
        <v>1050</v>
      </c>
      <c r="M2502" s="11">
        <v>0.4</v>
      </c>
      <c r="O2502" s="15"/>
      <c r="P2502" s="13"/>
      <c r="Q2502" s="1"/>
      <c r="R2502" s="12"/>
    </row>
    <row r="2503" spans="2:18" x14ac:dyDescent="0.3">
      <c r="B2503" s="6" t="s">
        <v>16</v>
      </c>
      <c r="C2503" s="6">
        <v>1185732</v>
      </c>
      <c r="D2503" s="7">
        <v>44462</v>
      </c>
      <c r="E2503" s="6" t="s">
        <v>2</v>
      </c>
      <c r="F2503" s="6" t="s">
        <v>92</v>
      </c>
      <c r="G2503" s="6" t="s">
        <v>93</v>
      </c>
      <c r="H2503" s="6" t="s">
        <v>19</v>
      </c>
      <c r="I2503" s="8">
        <v>0.45000000000000007</v>
      </c>
      <c r="J2503" s="9">
        <v>3250</v>
      </c>
      <c r="K2503" s="10">
        <f>I2503*J2503</f>
        <v>1462.5000000000002</v>
      </c>
      <c r="L2503" s="10">
        <f>K2503*M2503</f>
        <v>511.87500000000006</v>
      </c>
      <c r="M2503" s="11">
        <v>0.35</v>
      </c>
      <c r="O2503" s="15"/>
      <c r="P2503" s="13"/>
      <c r="Q2503" s="1"/>
      <c r="R2503" s="12"/>
    </row>
    <row r="2504" spans="2:18" x14ac:dyDescent="0.3">
      <c r="B2504" s="6" t="s">
        <v>16</v>
      </c>
      <c r="C2504" s="6">
        <v>1185732</v>
      </c>
      <c r="D2504" s="7">
        <v>44462</v>
      </c>
      <c r="E2504" s="6" t="s">
        <v>2</v>
      </c>
      <c r="F2504" s="6" t="s">
        <v>92</v>
      </c>
      <c r="G2504" s="6" t="s">
        <v>93</v>
      </c>
      <c r="H2504" s="6" t="s">
        <v>20</v>
      </c>
      <c r="I2504" s="8">
        <v>0.35000000000000003</v>
      </c>
      <c r="J2504" s="9">
        <v>2250</v>
      </c>
      <c r="K2504" s="10">
        <f t="shared" ref="K2504:K2507" si="822">I2504*J2504</f>
        <v>787.50000000000011</v>
      </c>
      <c r="L2504" s="10">
        <f t="shared" ref="L2504:L2507" si="823">K2504*M2504</f>
        <v>315.00000000000006</v>
      </c>
      <c r="M2504" s="11">
        <v>0.4</v>
      </c>
      <c r="O2504" s="15"/>
      <c r="P2504" s="13"/>
      <c r="Q2504" s="1"/>
      <c r="R2504" s="12"/>
    </row>
    <row r="2505" spans="2:18" x14ac:dyDescent="0.3">
      <c r="B2505" s="6" t="s">
        <v>16</v>
      </c>
      <c r="C2505" s="6">
        <v>1185732</v>
      </c>
      <c r="D2505" s="7">
        <v>44462</v>
      </c>
      <c r="E2505" s="6" t="s">
        <v>2</v>
      </c>
      <c r="F2505" s="6" t="s">
        <v>92</v>
      </c>
      <c r="G2505" s="6" t="s">
        <v>93</v>
      </c>
      <c r="H2505" s="6" t="s">
        <v>21</v>
      </c>
      <c r="I2505" s="8">
        <v>0.35000000000000003</v>
      </c>
      <c r="J2505" s="9">
        <v>2000</v>
      </c>
      <c r="K2505" s="10">
        <f t="shared" si="822"/>
        <v>700.00000000000011</v>
      </c>
      <c r="L2505" s="10">
        <f t="shared" si="823"/>
        <v>280.00000000000006</v>
      </c>
      <c r="M2505" s="11">
        <v>0.4</v>
      </c>
      <c r="O2505" s="15"/>
      <c r="P2505" s="13"/>
      <c r="Q2505" s="1"/>
      <c r="R2505" s="12"/>
    </row>
    <row r="2506" spans="2:18" x14ac:dyDescent="0.3">
      <c r="B2506" s="6" t="s">
        <v>16</v>
      </c>
      <c r="C2506" s="6">
        <v>1185732</v>
      </c>
      <c r="D2506" s="7">
        <v>44462</v>
      </c>
      <c r="E2506" s="6" t="s">
        <v>2</v>
      </c>
      <c r="F2506" s="6" t="s">
        <v>92</v>
      </c>
      <c r="G2506" s="6" t="s">
        <v>93</v>
      </c>
      <c r="H2506" s="6" t="s">
        <v>22</v>
      </c>
      <c r="I2506" s="8">
        <v>0.45</v>
      </c>
      <c r="J2506" s="9">
        <v>2000</v>
      </c>
      <c r="K2506" s="10">
        <f t="shared" si="822"/>
        <v>900</v>
      </c>
      <c r="L2506" s="10">
        <f t="shared" si="823"/>
        <v>315</v>
      </c>
      <c r="M2506" s="11">
        <v>0.35</v>
      </c>
      <c r="O2506" s="15"/>
      <c r="P2506" s="13"/>
      <c r="Q2506" s="1"/>
      <c r="R2506" s="12"/>
    </row>
    <row r="2507" spans="2:18" x14ac:dyDescent="0.3">
      <c r="B2507" s="6" t="s">
        <v>16</v>
      </c>
      <c r="C2507" s="6">
        <v>1185732</v>
      </c>
      <c r="D2507" s="7">
        <v>44462</v>
      </c>
      <c r="E2507" s="6" t="s">
        <v>2</v>
      </c>
      <c r="F2507" s="6" t="s">
        <v>92</v>
      </c>
      <c r="G2507" s="6" t="s">
        <v>93</v>
      </c>
      <c r="H2507" s="6" t="s">
        <v>23</v>
      </c>
      <c r="I2507" s="8">
        <v>0.5</v>
      </c>
      <c r="J2507" s="9">
        <v>2750</v>
      </c>
      <c r="K2507" s="10">
        <f t="shared" si="822"/>
        <v>1375</v>
      </c>
      <c r="L2507" s="10">
        <f t="shared" si="823"/>
        <v>550</v>
      </c>
      <c r="M2507" s="11">
        <v>0.4</v>
      </c>
      <c r="O2507" s="15"/>
      <c r="P2507" s="13"/>
      <c r="Q2507" s="1"/>
      <c r="R2507" s="12"/>
    </row>
    <row r="2508" spans="2:18" x14ac:dyDescent="0.3">
      <c r="B2508" s="6" t="s">
        <v>16</v>
      </c>
      <c r="C2508" s="6">
        <v>1185732</v>
      </c>
      <c r="D2508" s="7">
        <v>44491</v>
      </c>
      <c r="E2508" s="6" t="s">
        <v>2</v>
      </c>
      <c r="F2508" s="6" t="s">
        <v>92</v>
      </c>
      <c r="G2508" s="6" t="s">
        <v>93</v>
      </c>
      <c r="H2508" s="6" t="s">
        <v>18</v>
      </c>
      <c r="I2508" s="8">
        <v>0.54999999999999993</v>
      </c>
      <c r="J2508" s="9">
        <v>4500</v>
      </c>
      <c r="K2508" s="10">
        <f>I2508*J2508</f>
        <v>2474.9999999999995</v>
      </c>
      <c r="L2508" s="10">
        <f>K2508*M2508</f>
        <v>989.99999999999989</v>
      </c>
      <c r="M2508" s="11">
        <v>0.4</v>
      </c>
      <c r="O2508" s="15"/>
      <c r="P2508" s="13"/>
      <c r="Q2508" s="1"/>
      <c r="R2508" s="12"/>
    </row>
    <row r="2509" spans="2:18" x14ac:dyDescent="0.3">
      <c r="B2509" s="6" t="s">
        <v>16</v>
      </c>
      <c r="C2509" s="6">
        <v>1185732</v>
      </c>
      <c r="D2509" s="7">
        <v>44491</v>
      </c>
      <c r="E2509" s="6" t="s">
        <v>2</v>
      </c>
      <c r="F2509" s="6" t="s">
        <v>92</v>
      </c>
      <c r="G2509" s="6" t="s">
        <v>93</v>
      </c>
      <c r="H2509" s="6" t="s">
        <v>19</v>
      </c>
      <c r="I2509" s="8">
        <v>0.45</v>
      </c>
      <c r="J2509" s="9">
        <v>2750</v>
      </c>
      <c r="K2509" s="10">
        <f>I2509*J2509</f>
        <v>1237.5</v>
      </c>
      <c r="L2509" s="10">
        <f>K2509*M2509</f>
        <v>433.125</v>
      </c>
      <c r="M2509" s="11">
        <v>0.35</v>
      </c>
      <c r="O2509" s="15"/>
      <c r="P2509" s="13"/>
      <c r="Q2509" s="1"/>
      <c r="R2509" s="12"/>
    </row>
    <row r="2510" spans="2:18" x14ac:dyDescent="0.3">
      <c r="B2510" s="6" t="s">
        <v>16</v>
      </c>
      <c r="C2510" s="6">
        <v>1185732</v>
      </c>
      <c r="D2510" s="7">
        <v>44491</v>
      </c>
      <c r="E2510" s="6" t="s">
        <v>2</v>
      </c>
      <c r="F2510" s="6" t="s">
        <v>92</v>
      </c>
      <c r="G2510" s="6" t="s">
        <v>93</v>
      </c>
      <c r="H2510" s="6" t="s">
        <v>20</v>
      </c>
      <c r="I2510" s="8">
        <v>0.45</v>
      </c>
      <c r="J2510" s="9">
        <v>1750</v>
      </c>
      <c r="K2510" s="10">
        <f t="shared" ref="K2510:K2513" si="824">I2510*J2510</f>
        <v>787.5</v>
      </c>
      <c r="L2510" s="10">
        <f t="shared" ref="L2510:L2513" si="825">K2510*M2510</f>
        <v>315</v>
      </c>
      <c r="M2510" s="11">
        <v>0.4</v>
      </c>
      <c r="O2510" s="15"/>
      <c r="P2510" s="13"/>
      <c r="Q2510" s="1"/>
      <c r="R2510" s="12"/>
    </row>
    <row r="2511" spans="2:18" x14ac:dyDescent="0.3">
      <c r="B2511" s="6" t="s">
        <v>16</v>
      </c>
      <c r="C2511" s="6">
        <v>1185732</v>
      </c>
      <c r="D2511" s="7">
        <v>44491</v>
      </c>
      <c r="E2511" s="6" t="s">
        <v>2</v>
      </c>
      <c r="F2511" s="6" t="s">
        <v>92</v>
      </c>
      <c r="G2511" s="6" t="s">
        <v>93</v>
      </c>
      <c r="H2511" s="6" t="s">
        <v>21</v>
      </c>
      <c r="I2511" s="8">
        <v>0.45</v>
      </c>
      <c r="J2511" s="9">
        <v>1500</v>
      </c>
      <c r="K2511" s="10">
        <f t="shared" si="824"/>
        <v>675</v>
      </c>
      <c r="L2511" s="10">
        <f t="shared" si="825"/>
        <v>270</v>
      </c>
      <c r="M2511" s="11">
        <v>0.4</v>
      </c>
      <c r="O2511" s="15"/>
      <c r="P2511" s="13"/>
      <c r="Q2511" s="1"/>
      <c r="R2511" s="12"/>
    </row>
    <row r="2512" spans="2:18" x14ac:dyDescent="0.3">
      <c r="B2512" s="6" t="s">
        <v>16</v>
      </c>
      <c r="C2512" s="6">
        <v>1185732</v>
      </c>
      <c r="D2512" s="7">
        <v>44491</v>
      </c>
      <c r="E2512" s="6" t="s">
        <v>2</v>
      </c>
      <c r="F2512" s="6" t="s">
        <v>92</v>
      </c>
      <c r="G2512" s="6" t="s">
        <v>93</v>
      </c>
      <c r="H2512" s="6" t="s">
        <v>22</v>
      </c>
      <c r="I2512" s="8">
        <v>0.54999999999999993</v>
      </c>
      <c r="J2512" s="9">
        <v>1500</v>
      </c>
      <c r="K2512" s="10">
        <f t="shared" si="824"/>
        <v>824.99999999999989</v>
      </c>
      <c r="L2512" s="10">
        <f t="shared" si="825"/>
        <v>288.74999999999994</v>
      </c>
      <c r="M2512" s="11">
        <v>0.35</v>
      </c>
      <c r="O2512" s="15"/>
      <c r="P2512" s="13"/>
      <c r="Q2512" s="1"/>
      <c r="R2512" s="12"/>
    </row>
    <row r="2513" spans="1:18" x14ac:dyDescent="0.3">
      <c r="B2513" s="6" t="s">
        <v>16</v>
      </c>
      <c r="C2513" s="6">
        <v>1185732</v>
      </c>
      <c r="D2513" s="7">
        <v>44491</v>
      </c>
      <c r="E2513" s="6" t="s">
        <v>2</v>
      </c>
      <c r="F2513" s="6" t="s">
        <v>92</v>
      </c>
      <c r="G2513" s="6" t="s">
        <v>93</v>
      </c>
      <c r="H2513" s="6" t="s">
        <v>23</v>
      </c>
      <c r="I2513" s="8">
        <v>0.54999999999999993</v>
      </c>
      <c r="J2513" s="9">
        <v>2750</v>
      </c>
      <c r="K2513" s="10">
        <f t="shared" si="824"/>
        <v>1512.4999999999998</v>
      </c>
      <c r="L2513" s="10">
        <f t="shared" si="825"/>
        <v>604.99999999999989</v>
      </c>
      <c r="M2513" s="11">
        <v>0.4</v>
      </c>
      <c r="O2513" s="15"/>
      <c r="P2513" s="13"/>
      <c r="Q2513" s="1"/>
      <c r="R2513" s="12"/>
    </row>
    <row r="2514" spans="1:18" x14ac:dyDescent="0.3">
      <c r="B2514" s="6" t="s">
        <v>16</v>
      </c>
      <c r="C2514" s="6">
        <v>1185732</v>
      </c>
      <c r="D2514" s="7">
        <v>44522</v>
      </c>
      <c r="E2514" s="6" t="s">
        <v>2</v>
      </c>
      <c r="F2514" s="6" t="s">
        <v>92</v>
      </c>
      <c r="G2514" s="6" t="s">
        <v>93</v>
      </c>
      <c r="H2514" s="6" t="s">
        <v>18</v>
      </c>
      <c r="I2514" s="8">
        <v>0.5</v>
      </c>
      <c r="J2514" s="9">
        <v>4250</v>
      </c>
      <c r="K2514" s="10">
        <f>I2514*J2514</f>
        <v>2125</v>
      </c>
      <c r="L2514" s="10">
        <f>K2514*M2514</f>
        <v>850</v>
      </c>
      <c r="M2514" s="11">
        <v>0.4</v>
      </c>
      <c r="O2514" s="15"/>
      <c r="P2514" s="13"/>
      <c r="Q2514" s="1"/>
      <c r="R2514" s="12"/>
    </row>
    <row r="2515" spans="1:18" x14ac:dyDescent="0.3">
      <c r="B2515" s="6" t="s">
        <v>16</v>
      </c>
      <c r="C2515" s="6">
        <v>1185732</v>
      </c>
      <c r="D2515" s="7">
        <v>44522</v>
      </c>
      <c r="E2515" s="6" t="s">
        <v>2</v>
      </c>
      <c r="F2515" s="6" t="s">
        <v>92</v>
      </c>
      <c r="G2515" s="6" t="s">
        <v>93</v>
      </c>
      <c r="H2515" s="6" t="s">
        <v>19</v>
      </c>
      <c r="I2515" s="8">
        <v>0.4</v>
      </c>
      <c r="J2515" s="9">
        <v>2750</v>
      </c>
      <c r="K2515" s="10">
        <f>I2515*J2515</f>
        <v>1100</v>
      </c>
      <c r="L2515" s="10">
        <f>K2515*M2515</f>
        <v>385</v>
      </c>
      <c r="M2515" s="11">
        <v>0.35</v>
      </c>
      <c r="O2515" s="15"/>
      <c r="P2515" s="13"/>
      <c r="Q2515" s="1"/>
      <c r="R2515" s="12"/>
    </row>
    <row r="2516" spans="1:18" x14ac:dyDescent="0.3">
      <c r="B2516" s="6" t="s">
        <v>16</v>
      </c>
      <c r="C2516" s="6">
        <v>1185732</v>
      </c>
      <c r="D2516" s="7">
        <v>44522</v>
      </c>
      <c r="E2516" s="6" t="s">
        <v>2</v>
      </c>
      <c r="F2516" s="6" t="s">
        <v>92</v>
      </c>
      <c r="G2516" s="6" t="s">
        <v>93</v>
      </c>
      <c r="H2516" s="6" t="s">
        <v>20</v>
      </c>
      <c r="I2516" s="8">
        <v>0.45</v>
      </c>
      <c r="J2516" s="9">
        <v>2200</v>
      </c>
      <c r="K2516" s="10">
        <f t="shared" ref="K2516:K2519" si="826">I2516*J2516</f>
        <v>990</v>
      </c>
      <c r="L2516" s="10">
        <f t="shared" ref="L2516:L2519" si="827">K2516*M2516</f>
        <v>396</v>
      </c>
      <c r="M2516" s="11">
        <v>0.4</v>
      </c>
      <c r="O2516" s="15"/>
      <c r="P2516" s="13"/>
      <c r="Q2516" s="1"/>
      <c r="R2516" s="12"/>
    </row>
    <row r="2517" spans="1:18" x14ac:dyDescent="0.3">
      <c r="B2517" s="6" t="s">
        <v>16</v>
      </c>
      <c r="C2517" s="6">
        <v>1185732</v>
      </c>
      <c r="D2517" s="7">
        <v>44522</v>
      </c>
      <c r="E2517" s="6" t="s">
        <v>2</v>
      </c>
      <c r="F2517" s="6" t="s">
        <v>92</v>
      </c>
      <c r="G2517" s="6" t="s">
        <v>93</v>
      </c>
      <c r="H2517" s="6" t="s">
        <v>21</v>
      </c>
      <c r="I2517" s="8">
        <v>0.55000000000000004</v>
      </c>
      <c r="J2517" s="9">
        <v>2000</v>
      </c>
      <c r="K2517" s="10">
        <f t="shared" si="826"/>
        <v>1100</v>
      </c>
      <c r="L2517" s="10">
        <f t="shared" si="827"/>
        <v>440</v>
      </c>
      <c r="M2517" s="11">
        <v>0.4</v>
      </c>
      <c r="O2517" s="15"/>
      <c r="P2517" s="13"/>
      <c r="Q2517" s="1"/>
      <c r="R2517" s="12"/>
    </row>
    <row r="2518" spans="1:18" x14ac:dyDescent="0.3">
      <c r="B2518" s="6" t="s">
        <v>16</v>
      </c>
      <c r="C2518" s="6">
        <v>1185732</v>
      </c>
      <c r="D2518" s="7">
        <v>44522</v>
      </c>
      <c r="E2518" s="6" t="s">
        <v>2</v>
      </c>
      <c r="F2518" s="6" t="s">
        <v>92</v>
      </c>
      <c r="G2518" s="6" t="s">
        <v>93</v>
      </c>
      <c r="H2518" s="6" t="s">
        <v>22</v>
      </c>
      <c r="I2518" s="8">
        <v>0.65</v>
      </c>
      <c r="J2518" s="9">
        <v>1750</v>
      </c>
      <c r="K2518" s="10">
        <f t="shared" si="826"/>
        <v>1137.5</v>
      </c>
      <c r="L2518" s="10">
        <f t="shared" si="827"/>
        <v>398.125</v>
      </c>
      <c r="M2518" s="11">
        <v>0.35</v>
      </c>
      <c r="O2518" s="15"/>
      <c r="P2518" s="13"/>
      <c r="Q2518" s="1"/>
      <c r="R2518" s="12"/>
    </row>
    <row r="2519" spans="1:18" x14ac:dyDescent="0.3">
      <c r="B2519" s="6" t="s">
        <v>16</v>
      </c>
      <c r="C2519" s="6">
        <v>1185732</v>
      </c>
      <c r="D2519" s="7">
        <v>44522</v>
      </c>
      <c r="E2519" s="6" t="s">
        <v>2</v>
      </c>
      <c r="F2519" s="6" t="s">
        <v>92</v>
      </c>
      <c r="G2519" s="6" t="s">
        <v>93</v>
      </c>
      <c r="H2519" s="6" t="s">
        <v>23</v>
      </c>
      <c r="I2519" s="8">
        <v>0.7</v>
      </c>
      <c r="J2519" s="9">
        <v>2750</v>
      </c>
      <c r="K2519" s="10">
        <f t="shared" si="826"/>
        <v>1924.9999999999998</v>
      </c>
      <c r="L2519" s="10">
        <f t="shared" si="827"/>
        <v>770</v>
      </c>
      <c r="M2519" s="11">
        <v>0.4</v>
      </c>
      <c r="O2519" s="15"/>
      <c r="P2519" s="13"/>
      <c r="Q2519" s="1"/>
      <c r="R2519" s="12"/>
    </row>
    <row r="2520" spans="1:18" x14ac:dyDescent="0.3">
      <c r="B2520" s="6" t="s">
        <v>16</v>
      </c>
      <c r="C2520" s="6">
        <v>1185732</v>
      </c>
      <c r="D2520" s="7">
        <v>44551</v>
      </c>
      <c r="E2520" s="6" t="s">
        <v>2</v>
      </c>
      <c r="F2520" s="6" t="s">
        <v>92</v>
      </c>
      <c r="G2520" s="6" t="s">
        <v>93</v>
      </c>
      <c r="H2520" s="6" t="s">
        <v>18</v>
      </c>
      <c r="I2520" s="8">
        <v>0.65</v>
      </c>
      <c r="J2520" s="9">
        <v>5250</v>
      </c>
      <c r="K2520" s="10">
        <f>I2520*J2520</f>
        <v>3412.5</v>
      </c>
      <c r="L2520" s="10">
        <f>K2520*M2520</f>
        <v>1365</v>
      </c>
      <c r="M2520" s="11">
        <v>0.4</v>
      </c>
      <c r="O2520" s="15"/>
      <c r="P2520" s="13"/>
      <c r="Q2520" s="1"/>
      <c r="R2520" s="12"/>
    </row>
    <row r="2521" spans="1:18" x14ac:dyDescent="0.3">
      <c r="B2521" s="6" t="s">
        <v>16</v>
      </c>
      <c r="C2521" s="6">
        <v>1185732</v>
      </c>
      <c r="D2521" s="7">
        <v>44551</v>
      </c>
      <c r="E2521" s="6" t="s">
        <v>2</v>
      </c>
      <c r="F2521" s="6" t="s">
        <v>92</v>
      </c>
      <c r="G2521" s="6" t="s">
        <v>93</v>
      </c>
      <c r="H2521" s="6" t="s">
        <v>19</v>
      </c>
      <c r="I2521" s="8">
        <v>0.55000000000000004</v>
      </c>
      <c r="J2521" s="9">
        <v>3250</v>
      </c>
      <c r="K2521" s="10">
        <f>I2521*J2521</f>
        <v>1787.5000000000002</v>
      </c>
      <c r="L2521" s="10">
        <f>K2521*M2521</f>
        <v>625.625</v>
      </c>
      <c r="M2521" s="11">
        <v>0.35</v>
      </c>
      <c r="O2521" s="15"/>
      <c r="P2521" s="13"/>
      <c r="Q2521" s="1"/>
      <c r="R2521" s="12"/>
    </row>
    <row r="2522" spans="1:18" x14ac:dyDescent="0.3">
      <c r="B2522" s="6" t="s">
        <v>16</v>
      </c>
      <c r="C2522" s="6">
        <v>1185732</v>
      </c>
      <c r="D2522" s="7">
        <v>44551</v>
      </c>
      <c r="E2522" s="6" t="s">
        <v>2</v>
      </c>
      <c r="F2522" s="6" t="s">
        <v>92</v>
      </c>
      <c r="G2522" s="6" t="s">
        <v>93</v>
      </c>
      <c r="H2522" s="6" t="s">
        <v>20</v>
      </c>
      <c r="I2522" s="8">
        <v>0.55000000000000004</v>
      </c>
      <c r="J2522" s="9">
        <v>2750</v>
      </c>
      <c r="K2522" s="10">
        <f t="shared" ref="K2522:K2525" si="828">I2522*J2522</f>
        <v>1512.5000000000002</v>
      </c>
      <c r="L2522" s="10">
        <f t="shared" ref="L2522:L2525" si="829">K2522*M2522</f>
        <v>605.00000000000011</v>
      </c>
      <c r="M2522" s="11">
        <v>0.4</v>
      </c>
      <c r="O2522" s="15"/>
      <c r="P2522" s="13"/>
      <c r="Q2522" s="1"/>
      <c r="R2522" s="12"/>
    </row>
    <row r="2523" spans="1:18" x14ac:dyDescent="0.3">
      <c r="B2523" s="6" t="s">
        <v>16</v>
      </c>
      <c r="C2523" s="6">
        <v>1185732</v>
      </c>
      <c r="D2523" s="7">
        <v>44551</v>
      </c>
      <c r="E2523" s="6" t="s">
        <v>2</v>
      </c>
      <c r="F2523" s="6" t="s">
        <v>92</v>
      </c>
      <c r="G2523" s="6" t="s">
        <v>93</v>
      </c>
      <c r="H2523" s="6" t="s">
        <v>21</v>
      </c>
      <c r="I2523" s="8">
        <v>0.5</v>
      </c>
      <c r="J2523" s="9">
        <v>2250</v>
      </c>
      <c r="K2523" s="10">
        <f t="shared" si="828"/>
        <v>1125</v>
      </c>
      <c r="L2523" s="10">
        <f t="shared" si="829"/>
        <v>450</v>
      </c>
      <c r="M2523" s="11">
        <v>0.4</v>
      </c>
      <c r="O2523" s="15"/>
      <c r="P2523" s="13"/>
      <c r="Q2523" s="1"/>
      <c r="R2523" s="12"/>
    </row>
    <row r="2524" spans="1:18" x14ac:dyDescent="0.3">
      <c r="B2524" s="6" t="s">
        <v>16</v>
      </c>
      <c r="C2524" s="6">
        <v>1185732</v>
      </c>
      <c r="D2524" s="7">
        <v>44551</v>
      </c>
      <c r="E2524" s="6" t="s">
        <v>2</v>
      </c>
      <c r="F2524" s="6" t="s">
        <v>92</v>
      </c>
      <c r="G2524" s="6" t="s">
        <v>93</v>
      </c>
      <c r="H2524" s="6" t="s">
        <v>22</v>
      </c>
      <c r="I2524" s="8">
        <v>0.6</v>
      </c>
      <c r="J2524" s="9">
        <v>2250</v>
      </c>
      <c r="K2524" s="10">
        <f t="shared" si="828"/>
        <v>1350</v>
      </c>
      <c r="L2524" s="10">
        <f t="shared" si="829"/>
        <v>472.49999999999994</v>
      </c>
      <c r="M2524" s="11">
        <v>0.35</v>
      </c>
      <c r="O2524" s="15"/>
      <c r="P2524" s="13"/>
      <c r="Q2524" s="1"/>
      <c r="R2524" s="12"/>
    </row>
    <row r="2525" spans="1:18" x14ac:dyDescent="0.3">
      <c r="B2525" s="6" t="s">
        <v>16</v>
      </c>
      <c r="C2525" s="6">
        <v>1185732</v>
      </c>
      <c r="D2525" s="7">
        <v>44551</v>
      </c>
      <c r="E2525" s="6" t="s">
        <v>2</v>
      </c>
      <c r="F2525" s="6" t="s">
        <v>92</v>
      </c>
      <c r="G2525" s="6" t="s">
        <v>93</v>
      </c>
      <c r="H2525" s="6" t="s">
        <v>23</v>
      </c>
      <c r="I2525" s="8">
        <v>0.64999999999999991</v>
      </c>
      <c r="J2525" s="9">
        <v>3250</v>
      </c>
      <c r="K2525" s="10">
        <f t="shared" si="828"/>
        <v>2112.4999999999995</v>
      </c>
      <c r="L2525" s="10">
        <f t="shared" si="829"/>
        <v>844.99999999999989</v>
      </c>
      <c r="M2525" s="11">
        <v>0.4</v>
      </c>
      <c r="O2525" s="15"/>
      <c r="P2525" s="13"/>
      <c r="Q2525" s="1"/>
      <c r="R2525" s="12"/>
    </row>
    <row r="2526" spans="1:18" x14ac:dyDescent="0.3">
      <c r="A2526" t="s">
        <v>39</v>
      </c>
      <c r="B2526" s="6" t="s">
        <v>16</v>
      </c>
      <c r="C2526" s="6">
        <v>1185732</v>
      </c>
      <c r="D2526" s="7">
        <v>44216</v>
      </c>
      <c r="E2526" s="6" t="s">
        <v>46</v>
      </c>
      <c r="F2526" s="6" t="s">
        <v>94</v>
      </c>
      <c r="G2526" s="6" t="s">
        <v>95</v>
      </c>
      <c r="H2526" s="6" t="s">
        <v>18</v>
      </c>
      <c r="I2526" s="8">
        <v>0.30000000000000004</v>
      </c>
      <c r="J2526" s="9">
        <v>7250</v>
      </c>
      <c r="K2526" s="10">
        <f>I2526*J2526</f>
        <v>2175.0000000000005</v>
      </c>
      <c r="L2526" s="10">
        <f>K2526*M2526</f>
        <v>870.00000000000023</v>
      </c>
      <c r="M2526" s="11">
        <v>0.4</v>
      </c>
      <c r="O2526" s="15"/>
      <c r="P2526" s="13"/>
      <c r="Q2526" s="1"/>
      <c r="R2526" s="12"/>
    </row>
    <row r="2527" spans="1:18" x14ac:dyDescent="0.3">
      <c r="B2527" s="6" t="s">
        <v>16</v>
      </c>
      <c r="C2527" s="6">
        <v>1185732</v>
      </c>
      <c r="D2527" s="7">
        <v>44216</v>
      </c>
      <c r="E2527" s="6" t="s">
        <v>46</v>
      </c>
      <c r="F2527" s="6" t="s">
        <v>94</v>
      </c>
      <c r="G2527" s="6" t="s">
        <v>95</v>
      </c>
      <c r="H2527" s="6" t="s">
        <v>19</v>
      </c>
      <c r="I2527" s="8">
        <v>0.30000000000000004</v>
      </c>
      <c r="J2527" s="9">
        <v>5250</v>
      </c>
      <c r="K2527" s="10">
        <f>I2527*J2527</f>
        <v>1575.0000000000002</v>
      </c>
      <c r="L2527" s="10">
        <f>K2527*M2527</f>
        <v>551.25</v>
      </c>
      <c r="M2527" s="11">
        <v>0.35</v>
      </c>
      <c r="O2527" s="15"/>
      <c r="P2527" s="13"/>
      <c r="Q2527" s="1"/>
      <c r="R2527" s="12"/>
    </row>
    <row r="2528" spans="1:18" x14ac:dyDescent="0.3">
      <c r="B2528" s="6" t="s">
        <v>16</v>
      </c>
      <c r="C2528" s="6">
        <v>1185732</v>
      </c>
      <c r="D2528" s="7">
        <v>44216</v>
      </c>
      <c r="E2528" s="6" t="s">
        <v>46</v>
      </c>
      <c r="F2528" s="6" t="s">
        <v>94</v>
      </c>
      <c r="G2528" s="6" t="s">
        <v>95</v>
      </c>
      <c r="H2528" s="6" t="s">
        <v>20</v>
      </c>
      <c r="I2528" s="8">
        <v>0.20000000000000007</v>
      </c>
      <c r="J2528" s="9">
        <v>5250</v>
      </c>
      <c r="K2528" s="10">
        <f t="shared" ref="K2528:K2531" si="830">I2528*J2528</f>
        <v>1050.0000000000005</v>
      </c>
      <c r="L2528" s="10">
        <f t="shared" ref="L2528:L2537" si="831">K2528*M2528</f>
        <v>420.00000000000023</v>
      </c>
      <c r="M2528" s="11">
        <v>0.4</v>
      </c>
      <c r="O2528" s="15"/>
      <c r="P2528" s="13"/>
      <c r="Q2528" s="1"/>
      <c r="R2528" s="12"/>
    </row>
    <row r="2529" spans="2:18" x14ac:dyDescent="0.3">
      <c r="B2529" s="6" t="s">
        <v>16</v>
      </c>
      <c r="C2529" s="6">
        <v>1185732</v>
      </c>
      <c r="D2529" s="7">
        <v>44216</v>
      </c>
      <c r="E2529" s="6" t="s">
        <v>46</v>
      </c>
      <c r="F2529" s="6" t="s">
        <v>94</v>
      </c>
      <c r="G2529" s="6" t="s">
        <v>95</v>
      </c>
      <c r="H2529" s="6" t="s">
        <v>21</v>
      </c>
      <c r="I2529" s="8">
        <v>0.25</v>
      </c>
      <c r="J2529" s="9">
        <v>3750</v>
      </c>
      <c r="K2529" s="10">
        <f t="shared" si="830"/>
        <v>937.5</v>
      </c>
      <c r="L2529" s="10">
        <f t="shared" si="831"/>
        <v>375</v>
      </c>
      <c r="M2529" s="11">
        <v>0.4</v>
      </c>
      <c r="O2529" s="15"/>
      <c r="P2529" s="13"/>
      <c r="Q2529" s="1"/>
      <c r="R2529" s="12"/>
    </row>
    <row r="2530" spans="2:18" x14ac:dyDescent="0.3">
      <c r="B2530" s="6" t="s">
        <v>16</v>
      </c>
      <c r="C2530" s="6">
        <v>1185732</v>
      </c>
      <c r="D2530" s="7">
        <v>44216</v>
      </c>
      <c r="E2530" s="6" t="s">
        <v>46</v>
      </c>
      <c r="F2530" s="6" t="s">
        <v>94</v>
      </c>
      <c r="G2530" s="6" t="s">
        <v>95</v>
      </c>
      <c r="H2530" s="6" t="s">
        <v>22</v>
      </c>
      <c r="I2530" s="8">
        <v>0.4</v>
      </c>
      <c r="J2530" s="9">
        <v>4250</v>
      </c>
      <c r="K2530" s="10">
        <f t="shared" si="830"/>
        <v>1700</v>
      </c>
      <c r="L2530" s="10">
        <f t="shared" si="831"/>
        <v>595</v>
      </c>
      <c r="M2530" s="11">
        <v>0.35</v>
      </c>
      <c r="O2530" s="15"/>
      <c r="P2530" s="13"/>
      <c r="Q2530" s="1"/>
      <c r="R2530" s="12"/>
    </row>
    <row r="2531" spans="2:18" x14ac:dyDescent="0.3">
      <c r="B2531" s="6" t="s">
        <v>16</v>
      </c>
      <c r="C2531" s="6">
        <v>1185732</v>
      </c>
      <c r="D2531" s="7">
        <v>44216</v>
      </c>
      <c r="E2531" s="6" t="s">
        <v>46</v>
      </c>
      <c r="F2531" s="6" t="s">
        <v>94</v>
      </c>
      <c r="G2531" s="6" t="s">
        <v>95</v>
      </c>
      <c r="H2531" s="6" t="s">
        <v>23</v>
      </c>
      <c r="I2531" s="8">
        <v>0.30000000000000004</v>
      </c>
      <c r="J2531" s="9">
        <v>5250</v>
      </c>
      <c r="K2531" s="10">
        <f t="shared" si="830"/>
        <v>1575.0000000000002</v>
      </c>
      <c r="L2531" s="10">
        <f t="shared" si="831"/>
        <v>787.50000000000011</v>
      </c>
      <c r="M2531" s="11">
        <v>0.5</v>
      </c>
      <c r="O2531" s="15"/>
      <c r="P2531" s="13"/>
      <c r="Q2531" s="1"/>
      <c r="R2531" s="12"/>
    </row>
    <row r="2532" spans="2:18" x14ac:dyDescent="0.3">
      <c r="B2532" s="6" t="s">
        <v>16</v>
      </c>
      <c r="C2532" s="6">
        <v>1185732</v>
      </c>
      <c r="D2532" s="7">
        <v>44245</v>
      </c>
      <c r="E2532" s="6" t="s">
        <v>46</v>
      </c>
      <c r="F2532" s="6" t="s">
        <v>94</v>
      </c>
      <c r="G2532" s="6" t="s">
        <v>95</v>
      </c>
      <c r="H2532" s="6" t="s">
        <v>18</v>
      </c>
      <c r="I2532" s="8">
        <v>0.30000000000000004</v>
      </c>
      <c r="J2532" s="9">
        <v>7750</v>
      </c>
      <c r="K2532" s="10">
        <f>I2532*J2532</f>
        <v>2325.0000000000005</v>
      </c>
      <c r="L2532" s="10">
        <f>K2532*M2532</f>
        <v>930.00000000000023</v>
      </c>
      <c r="M2532" s="11">
        <v>0.4</v>
      </c>
      <c r="O2532" s="15"/>
      <c r="P2532" s="13"/>
      <c r="Q2532" s="1"/>
      <c r="R2532" s="12"/>
    </row>
    <row r="2533" spans="2:18" x14ac:dyDescent="0.3">
      <c r="B2533" s="6" t="s">
        <v>16</v>
      </c>
      <c r="C2533" s="6">
        <v>1185732</v>
      </c>
      <c r="D2533" s="7">
        <v>44245</v>
      </c>
      <c r="E2533" s="6" t="s">
        <v>46</v>
      </c>
      <c r="F2533" s="6" t="s">
        <v>94</v>
      </c>
      <c r="G2533" s="6" t="s">
        <v>95</v>
      </c>
      <c r="H2533" s="6" t="s">
        <v>19</v>
      </c>
      <c r="I2533" s="8">
        <v>0.30000000000000004</v>
      </c>
      <c r="J2533" s="9">
        <v>4250</v>
      </c>
      <c r="K2533" s="10">
        <f>I2533*J2533</f>
        <v>1275.0000000000002</v>
      </c>
      <c r="L2533" s="10">
        <f>K2533*M2533</f>
        <v>446.25000000000006</v>
      </c>
      <c r="M2533" s="11">
        <v>0.35</v>
      </c>
      <c r="O2533" s="15"/>
      <c r="P2533" s="13"/>
      <c r="Q2533" s="1"/>
      <c r="R2533" s="12"/>
    </row>
    <row r="2534" spans="2:18" x14ac:dyDescent="0.3">
      <c r="B2534" s="6" t="s">
        <v>16</v>
      </c>
      <c r="C2534" s="6">
        <v>1185732</v>
      </c>
      <c r="D2534" s="7">
        <v>44245</v>
      </c>
      <c r="E2534" s="6" t="s">
        <v>46</v>
      </c>
      <c r="F2534" s="6" t="s">
        <v>94</v>
      </c>
      <c r="G2534" s="6" t="s">
        <v>95</v>
      </c>
      <c r="H2534" s="6" t="s">
        <v>20</v>
      </c>
      <c r="I2534" s="8">
        <v>0.20000000000000007</v>
      </c>
      <c r="J2534" s="9">
        <v>4750</v>
      </c>
      <c r="K2534" s="10">
        <f t="shared" ref="K2534:K2537" si="832">I2534*J2534</f>
        <v>950.00000000000034</v>
      </c>
      <c r="L2534" s="10">
        <f t="shared" si="831"/>
        <v>380.00000000000017</v>
      </c>
      <c r="M2534" s="11">
        <v>0.4</v>
      </c>
      <c r="O2534" s="15"/>
      <c r="P2534" s="13"/>
      <c r="Q2534" s="1"/>
      <c r="R2534" s="12"/>
    </row>
    <row r="2535" spans="2:18" x14ac:dyDescent="0.3">
      <c r="B2535" s="6" t="s">
        <v>16</v>
      </c>
      <c r="C2535" s="6">
        <v>1185732</v>
      </c>
      <c r="D2535" s="7">
        <v>44245</v>
      </c>
      <c r="E2535" s="6" t="s">
        <v>46</v>
      </c>
      <c r="F2535" s="6" t="s">
        <v>94</v>
      </c>
      <c r="G2535" s="6" t="s">
        <v>95</v>
      </c>
      <c r="H2535" s="6" t="s">
        <v>21</v>
      </c>
      <c r="I2535" s="8">
        <v>0.25</v>
      </c>
      <c r="J2535" s="9">
        <v>3250</v>
      </c>
      <c r="K2535" s="10">
        <f t="shared" si="832"/>
        <v>812.5</v>
      </c>
      <c r="L2535" s="10">
        <f t="shared" si="831"/>
        <v>325</v>
      </c>
      <c r="M2535" s="11">
        <v>0.4</v>
      </c>
      <c r="O2535" s="15"/>
      <c r="P2535" s="13"/>
      <c r="Q2535" s="1"/>
      <c r="R2535" s="12"/>
    </row>
    <row r="2536" spans="2:18" x14ac:dyDescent="0.3">
      <c r="B2536" s="6" t="s">
        <v>16</v>
      </c>
      <c r="C2536" s="6">
        <v>1185732</v>
      </c>
      <c r="D2536" s="7">
        <v>44245</v>
      </c>
      <c r="E2536" s="6" t="s">
        <v>46</v>
      </c>
      <c r="F2536" s="6" t="s">
        <v>94</v>
      </c>
      <c r="G2536" s="6" t="s">
        <v>95</v>
      </c>
      <c r="H2536" s="6" t="s">
        <v>22</v>
      </c>
      <c r="I2536" s="8">
        <v>0.4</v>
      </c>
      <c r="J2536" s="9">
        <v>4000</v>
      </c>
      <c r="K2536" s="10">
        <f t="shared" si="832"/>
        <v>1600</v>
      </c>
      <c r="L2536" s="10">
        <f t="shared" si="831"/>
        <v>560</v>
      </c>
      <c r="M2536" s="11">
        <v>0.35</v>
      </c>
      <c r="O2536" s="15"/>
      <c r="P2536" s="13"/>
      <c r="Q2536" s="1"/>
      <c r="R2536" s="12"/>
    </row>
    <row r="2537" spans="2:18" x14ac:dyDescent="0.3">
      <c r="B2537" s="6" t="s">
        <v>16</v>
      </c>
      <c r="C2537" s="6">
        <v>1185732</v>
      </c>
      <c r="D2537" s="7">
        <v>44245</v>
      </c>
      <c r="E2537" s="6" t="s">
        <v>46</v>
      </c>
      <c r="F2537" s="6" t="s">
        <v>94</v>
      </c>
      <c r="G2537" s="6" t="s">
        <v>95</v>
      </c>
      <c r="H2537" s="6" t="s">
        <v>23</v>
      </c>
      <c r="I2537" s="8">
        <v>0.25</v>
      </c>
      <c r="J2537" s="9">
        <v>5000</v>
      </c>
      <c r="K2537" s="10">
        <f t="shared" si="832"/>
        <v>1250</v>
      </c>
      <c r="L2537" s="10">
        <f t="shared" si="831"/>
        <v>625</v>
      </c>
      <c r="M2537" s="11">
        <v>0.5</v>
      </c>
      <c r="O2537" s="15"/>
      <c r="P2537" s="13"/>
      <c r="Q2537" s="1"/>
      <c r="R2537" s="12"/>
    </row>
    <row r="2538" spans="2:18" x14ac:dyDescent="0.3">
      <c r="B2538" s="6" t="s">
        <v>16</v>
      </c>
      <c r="C2538" s="6">
        <v>1185732</v>
      </c>
      <c r="D2538" s="7">
        <v>44271</v>
      </c>
      <c r="E2538" s="6" t="s">
        <v>46</v>
      </c>
      <c r="F2538" s="6" t="s">
        <v>94</v>
      </c>
      <c r="G2538" s="6" t="s">
        <v>95</v>
      </c>
      <c r="H2538" s="6" t="s">
        <v>18</v>
      </c>
      <c r="I2538" s="8">
        <v>0.25</v>
      </c>
      <c r="J2538" s="9">
        <v>7200</v>
      </c>
      <c r="K2538" s="10">
        <f>I2538*J2538</f>
        <v>1800</v>
      </c>
      <c r="L2538" s="10">
        <f>K2538*M2538</f>
        <v>720</v>
      </c>
      <c r="M2538" s="11">
        <v>0.4</v>
      </c>
      <c r="O2538" s="15"/>
      <c r="P2538" s="13"/>
      <c r="Q2538" s="1"/>
      <c r="R2538" s="12"/>
    </row>
    <row r="2539" spans="2:18" x14ac:dyDescent="0.3">
      <c r="B2539" s="6" t="s">
        <v>16</v>
      </c>
      <c r="C2539" s="6">
        <v>1185732</v>
      </c>
      <c r="D2539" s="7">
        <v>44271</v>
      </c>
      <c r="E2539" s="6" t="s">
        <v>46</v>
      </c>
      <c r="F2539" s="6" t="s">
        <v>94</v>
      </c>
      <c r="G2539" s="6" t="s">
        <v>95</v>
      </c>
      <c r="H2539" s="6" t="s">
        <v>19</v>
      </c>
      <c r="I2539" s="8">
        <v>0.25</v>
      </c>
      <c r="J2539" s="9">
        <v>4000</v>
      </c>
      <c r="K2539" s="10">
        <f>I2539*J2539</f>
        <v>1000</v>
      </c>
      <c r="L2539" s="10">
        <f>K2539*M2539</f>
        <v>350</v>
      </c>
      <c r="M2539" s="11">
        <v>0.35</v>
      </c>
      <c r="O2539" s="15"/>
      <c r="P2539" s="13"/>
      <c r="Q2539" s="1"/>
      <c r="R2539" s="12"/>
    </row>
    <row r="2540" spans="2:18" x14ac:dyDescent="0.3">
      <c r="B2540" s="6" t="s">
        <v>16</v>
      </c>
      <c r="C2540" s="6">
        <v>1185732</v>
      </c>
      <c r="D2540" s="7">
        <v>44271</v>
      </c>
      <c r="E2540" s="6" t="s">
        <v>46</v>
      </c>
      <c r="F2540" s="6" t="s">
        <v>94</v>
      </c>
      <c r="G2540" s="6" t="s">
        <v>95</v>
      </c>
      <c r="H2540" s="6" t="s">
        <v>20</v>
      </c>
      <c r="I2540" s="8">
        <v>0.15000000000000002</v>
      </c>
      <c r="J2540" s="9">
        <v>4250</v>
      </c>
      <c r="K2540" s="10">
        <f t="shared" ref="K2540:K2543" si="833">I2540*J2540</f>
        <v>637.50000000000011</v>
      </c>
      <c r="L2540" s="10">
        <f t="shared" ref="L2540:L2543" si="834">K2540*M2540</f>
        <v>255.00000000000006</v>
      </c>
      <c r="M2540" s="11">
        <v>0.4</v>
      </c>
      <c r="O2540" s="15"/>
      <c r="P2540" s="13"/>
      <c r="Q2540" s="1"/>
      <c r="R2540" s="12"/>
    </row>
    <row r="2541" spans="2:18" x14ac:dyDescent="0.3">
      <c r="B2541" s="6" t="s">
        <v>16</v>
      </c>
      <c r="C2541" s="6">
        <v>1185732</v>
      </c>
      <c r="D2541" s="7">
        <v>44271</v>
      </c>
      <c r="E2541" s="6" t="s">
        <v>46</v>
      </c>
      <c r="F2541" s="6" t="s">
        <v>94</v>
      </c>
      <c r="G2541" s="6" t="s">
        <v>95</v>
      </c>
      <c r="H2541" s="6" t="s">
        <v>21</v>
      </c>
      <c r="I2541" s="8">
        <v>0.19999999999999996</v>
      </c>
      <c r="J2541" s="9">
        <v>2750</v>
      </c>
      <c r="K2541" s="10">
        <f t="shared" si="833"/>
        <v>549.99999999999989</v>
      </c>
      <c r="L2541" s="10">
        <f t="shared" si="834"/>
        <v>219.99999999999997</v>
      </c>
      <c r="M2541" s="11">
        <v>0.4</v>
      </c>
      <c r="O2541" s="15"/>
      <c r="P2541" s="13"/>
      <c r="Q2541" s="1"/>
      <c r="R2541" s="12"/>
    </row>
    <row r="2542" spans="2:18" x14ac:dyDescent="0.3">
      <c r="B2542" s="6" t="s">
        <v>16</v>
      </c>
      <c r="C2542" s="6">
        <v>1185732</v>
      </c>
      <c r="D2542" s="7">
        <v>44271</v>
      </c>
      <c r="E2542" s="6" t="s">
        <v>46</v>
      </c>
      <c r="F2542" s="6" t="s">
        <v>94</v>
      </c>
      <c r="G2542" s="6" t="s">
        <v>95</v>
      </c>
      <c r="H2542" s="6" t="s">
        <v>22</v>
      </c>
      <c r="I2542" s="8">
        <v>0.35000000000000009</v>
      </c>
      <c r="J2542" s="9">
        <v>3250</v>
      </c>
      <c r="K2542" s="10">
        <f t="shared" si="833"/>
        <v>1137.5000000000002</v>
      </c>
      <c r="L2542" s="10">
        <f t="shared" si="834"/>
        <v>398.12500000000006</v>
      </c>
      <c r="M2542" s="11">
        <v>0.35</v>
      </c>
      <c r="O2542" s="15"/>
      <c r="P2542" s="13"/>
      <c r="Q2542" s="1"/>
      <c r="R2542" s="12"/>
    </row>
    <row r="2543" spans="2:18" x14ac:dyDescent="0.3">
      <c r="B2543" s="6" t="s">
        <v>16</v>
      </c>
      <c r="C2543" s="6">
        <v>1185732</v>
      </c>
      <c r="D2543" s="7">
        <v>44271</v>
      </c>
      <c r="E2543" s="6" t="s">
        <v>46</v>
      </c>
      <c r="F2543" s="6" t="s">
        <v>94</v>
      </c>
      <c r="G2543" s="6" t="s">
        <v>95</v>
      </c>
      <c r="H2543" s="6" t="s">
        <v>23</v>
      </c>
      <c r="I2543" s="8">
        <v>0.25</v>
      </c>
      <c r="J2543" s="9">
        <v>4250</v>
      </c>
      <c r="K2543" s="10">
        <f t="shared" si="833"/>
        <v>1062.5</v>
      </c>
      <c r="L2543" s="10">
        <f t="shared" si="834"/>
        <v>531.25</v>
      </c>
      <c r="M2543" s="11">
        <v>0.5</v>
      </c>
      <c r="O2543" s="15"/>
      <c r="P2543" s="13"/>
      <c r="Q2543" s="1"/>
      <c r="R2543" s="12"/>
    </row>
    <row r="2544" spans="2:18" x14ac:dyDescent="0.3">
      <c r="B2544" s="6" t="s">
        <v>16</v>
      </c>
      <c r="C2544" s="6">
        <v>1185732</v>
      </c>
      <c r="D2544" s="7">
        <v>44303</v>
      </c>
      <c r="E2544" s="6" t="s">
        <v>46</v>
      </c>
      <c r="F2544" s="6" t="s">
        <v>94</v>
      </c>
      <c r="G2544" s="6" t="s">
        <v>95</v>
      </c>
      <c r="H2544" s="6" t="s">
        <v>18</v>
      </c>
      <c r="I2544" s="8">
        <v>0.25</v>
      </c>
      <c r="J2544" s="9">
        <v>6750</v>
      </c>
      <c r="K2544" s="10">
        <f>I2544*J2544</f>
        <v>1687.5</v>
      </c>
      <c r="L2544" s="10">
        <f>K2544*M2544</f>
        <v>675</v>
      </c>
      <c r="M2544" s="11">
        <v>0.4</v>
      </c>
      <c r="O2544" s="15"/>
      <c r="P2544" s="13"/>
      <c r="Q2544" s="1"/>
      <c r="R2544" s="12"/>
    </row>
    <row r="2545" spans="2:18" x14ac:dyDescent="0.3">
      <c r="B2545" s="6" t="s">
        <v>16</v>
      </c>
      <c r="C2545" s="6">
        <v>1185732</v>
      </c>
      <c r="D2545" s="7">
        <v>44303</v>
      </c>
      <c r="E2545" s="6" t="s">
        <v>46</v>
      </c>
      <c r="F2545" s="6" t="s">
        <v>94</v>
      </c>
      <c r="G2545" s="6" t="s">
        <v>95</v>
      </c>
      <c r="H2545" s="6" t="s">
        <v>19</v>
      </c>
      <c r="I2545" s="8">
        <v>0.25</v>
      </c>
      <c r="J2545" s="9">
        <v>3750</v>
      </c>
      <c r="K2545" s="10">
        <f>I2545*J2545</f>
        <v>937.5</v>
      </c>
      <c r="L2545" s="10">
        <f>K2545*M2545</f>
        <v>328.125</v>
      </c>
      <c r="M2545" s="11">
        <v>0.35</v>
      </c>
      <c r="O2545" s="15"/>
      <c r="P2545" s="13"/>
      <c r="Q2545" s="1"/>
      <c r="R2545" s="12"/>
    </row>
    <row r="2546" spans="2:18" x14ac:dyDescent="0.3">
      <c r="B2546" s="6" t="s">
        <v>16</v>
      </c>
      <c r="C2546" s="6">
        <v>1185732</v>
      </c>
      <c r="D2546" s="7">
        <v>44303</v>
      </c>
      <c r="E2546" s="6" t="s">
        <v>46</v>
      </c>
      <c r="F2546" s="6" t="s">
        <v>94</v>
      </c>
      <c r="G2546" s="6" t="s">
        <v>95</v>
      </c>
      <c r="H2546" s="6" t="s">
        <v>20</v>
      </c>
      <c r="I2546" s="8">
        <v>0.15000000000000002</v>
      </c>
      <c r="J2546" s="9">
        <v>3750</v>
      </c>
      <c r="K2546" s="10">
        <f t="shared" ref="K2546:K2549" si="835">I2546*J2546</f>
        <v>562.50000000000011</v>
      </c>
      <c r="L2546" s="10">
        <f t="shared" ref="L2546:L2549" si="836">K2546*M2546</f>
        <v>225.00000000000006</v>
      </c>
      <c r="M2546" s="11">
        <v>0.4</v>
      </c>
      <c r="O2546" s="15"/>
      <c r="P2546" s="13"/>
      <c r="Q2546" s="1"/>
      <c r="R2546" s="12"/>
    </row>
    <row r="2547" spans="2:18" x14ac:dyDescent="0.3">
      <c r="B2547" s="6" t="s">
        <v>16</v>
      </c>
      <c r="C2547" s="6">
        <v>1185732</v>
      </c>
      <c r="D2547" s="7">
        <v>44303</v>
      </c>
      <c r="E2547" s="6" t="s">
        <v>46</v>
      </c>
      <c r="F2547" s="6" t="s">
        <v>94</v>
      </c>
      <c r="G2547" s="6" t="s">
        <v>95</v>
      </c>
      <c r="H2547" s="6" t="s">
        <v>21</v>
      </c>
      <c r="I2547" s="8">
        <v>0.19999999999999996</v>
      </c>
      <c r="J2547" s="9">
        <v>3000</v>
      </c>
      <c r="K2547" s="10">
        <f t="shared" si="835"/>
        <v>599.99999999999989</v>
      </c>
      <c r="L2547" s="10">
        <f t="shared" si="836"/>
        <v>239.99999999999997</v>
      </c>
      <c r="M2547" s="11">
        <v>0.4</v>
      </c>
      <c r="O2547" s="15"/>
      <c r="P2547" s="13"/>
      <c r="Q2547" s="1"/>
      <c r="R2547" s="12"/>
    </row>
    <row r="2548" spans="2:18" x14ac:dyDescent="0.3">
      <c r="B2548" s="6" t="s">
        <v>16</v>
      </c>
      <c r="C2548" s="6">
        <v>1185732</v>
      </c>
      <c r="D2548" s="7">
        <v>44303</v>
      </c>
      <c r="E2548" s="6" t="s">
        <v>46</v>
      </c>
      <c r="F2548" s="6" t="s">
        <v>94</v>
      </c>
      <c r="G2548" s="6" t="s">
        <v>95</v>
      </c>
      <c r="H2548" s="6" t="s">
        <v>22</v>
      </c>
      <c r="I2548" s="8">
        <v>0.4</v>
      </c>
      <c r="J2548" s="9">
        <v>3250</v>
      </c>
      <c r="K2548" s="10">
        <f t="shared" si="835"/>
        <v>1300</v>
      </c>
      <c r="L2548" s="10">
        <f t="shared" si="836"/>
        <v>454.99999999999994</v>
      </c>
      <c r="M2548" s="11">
        <v>0.35</v>
      </c>
      <c r="O2548" s="15"/>
      <c r="P2548" s="13"/>
      <c r="Q2548" s="1"/>
      <c r="R2548" s="12"/>
    </row>
    <row r="2549" spans="2:18" x14ac:dyDescent="0.3">
      <c r="B2549" s="6" t="s">
        <v>16</v>
      </c>
      <c r="C2549" s="6">
        <v>1185732</v>
      </c>
      <c r="D2549" s="7">
        <v>44303</v>
      </c>
      <c r="E2549" s="6" t="s">
        <v>46</v>
      </c>
      <c r="F2549" s="6" t="s">
        <v>94</v>
      </c>
      <c r="G2549" s="6" t="s">
        <v>95</v>
      </c>
      <c r="H2549" s="6" t="s">
        <v>23</v>
      </c>
      <c r="I2549" s="8">
        <v>0.30000000000000004</v>
      </c>
      <c r="J2549" s="9">
        <v>4750</v>
      </c>
      <c r="K2549" s="10">
        <f t="shared" si="835"/>
        <v>1425.0000000000002</v>
      </c>
      <c r="L2549" s="10">
        <f t="shared" si="836"/>
        <v>712.50000000000011</v>
      </c>
      <c r="M2549" s="11">
        <v>0.5</v>
      </c>
      <c r="O2549" s="15"/>
      <c r="P2549" s="13"/>
      <c r="Q2549" s="1"/>
      <c r="R2549" s="12"/>
    </row>
    <row r="2550" spans="2:18" x14ac:dyDescent="0.3">
      <c r="B2550" s="6" t="s">
        <v>16</v>
      </c>
      <c r="C2550" s="6">
        <v>1185732</v>
      </c>
      <c r="D2550" s="7">
        <v>44332</v>
      </c>
      <c r="E2550" s="6" t="s">
        <v>46</v>
      </c>
      <c r="F2550" s="6" t="s">
        <v>94</v>
      </c>
      <c r="G2550" s="6" t="s">
        <v>95</v>
      </c>
      <c r="H2550" s="6" t="s">
        <v>18</v>
      </c>
      <c r="I2550" s="8">
        <v>0.4</v>
      </c>
      <c r="J2550" s="9">
        <v>7450</v>
      </c>
      <c r="K2550" s="10">
        <f>I2550*J2550</f>
        <v>2980</v>
      </c>
      <c r="L2550" s="10">
        <f>K2550*M2550</f>
        <v>1192</v>
      </c>
      <c r="M2550" s="11">
        <v>0.4</v>
      </c>
      <c r="O2550" s="15"/>
      <c r="P2550" s="13"/>
      <c r="Q2550" s="1"/>
      <c r="R2550" s="12"/>
    </row>
    <row r="2551" spans="2:18" x14ac:dyDescent="0.3">
      <c r="B2551" s="6" t="s">
        <v>16</v>
      </c>
      <c r="C2551" s="6">
        <v>1185732</v>
      </c>
      <c r="D2551" s="7">
        <v>44332</v>
      </c>
      <c r="E2551" s="6" t="s">
        <v>46</v>
      </c>
      <c r="F2551" s="6" t="s">
        <v>94</v>
      </c>
      <c r="G2551" s="6" t="s">
        <v>95</v>
      </c>
      <c r="H2551" s="6" t="s">
        <v>19</v>
      </c>
      <c r="I2551" s="8">
        <v>0.4</v>
      </c>
      <c r="J2551" s="9">
        <v>4500</v>
      </c>
      <c r="K2551" s="10">
        <f>I2551*J2551</f>
        <v>1800</v>
      </c>
      <c r="L2551" s="10">
        <f>K2551*M2551</f>
        <v>630</v>
      </c>
      <c r="M2551" s="11">
        <v>0.35</v>
      </c>
      <c r="O2551" s="15"/>
      <c r="P2551" s="13"/>
      <c r="Q2551" s="1"/>
      <c r="R2551" s="12"/>
    </row>
    <row r="2552" spans="2:18" x14ac:dyDescent="0.3">
      <c r="B2552" s="6" t="s">
        <v>16</v>
      </c>
      <c r="C2552" s="6">
        <v>1185732</v>
      </c>
      <c r="D2552" s="7">
        <v>44332</v>
      </c>
      <c r="E2552" s="6" t="s">
        <v>46</v>
      </c>
      <c r="F2552" s="6" t="s">
        <v>94</v>
      </c>
      <c r="G2552" s="6" t="s">
        <v>95</v>
      </c>
      <c r="H2552" s="6" t="s">
        <v>20</v>
      </c>
      <c r="I2552" s="8">
        <v>0.35000000000000003</v>
      </c>
      <c r="J2552" s="9">
        <v>4250</v>
      </c>
      <c r="K2552" s="10">
        <f t="shared" ref="K2552:K2555" si="837">I2552*J2552</f>
        <v>1487.5000000000002</v>
      </c>
      <c r="L2552" s="10">
        <f t="shared" ref="L2552:L2555" si="838">K2552*M2552</f>
        <v>595.00000000000011</v>
      </c>
      <c r="M2552" s="11">
        <v>0.4</v>
      </c>
      <c r="O2552" s="15"/>
      <c r="P2552" s="13"/>
      <c r="Q2552" s="1"/>
      <c r="R2552" s="12"/>
    </row>
    <row r="2553" spans="2:18" x14ac:dyDescent="0.3">
      <c r="B2553" s="6" t="s">
        <v>16</v>
      </c>
      <c r="C2553" s="6">
        <v>1185732</v>
      </c>
      <c r="D2553" s="7">
        <v>44332</v>
      </c>
      <c r="E2553" s="6" t="s">
        <v>46</v>
      </c>
      <c r="F2553" s="6" t="s">
        <v>94</v>
      </c>
      <c r="G2553" s="6" t="s">
        <v>95</v>
      </c>
      <c r="H2553" s="6" t="s">
        <v>21</v>
      </c>
      <c r="I2553" s="8">
        <v>0.35000000000000003</v>
      </c>
      <c r="J2553" s="9">
        <v>3750</v>
      </c>
      <c r="K2553" s="10">
        <f t="shared" si="837"/>
        <v>1312.5000000000002</v>
      </c>
      <c r="L2553" s="10">
        <f t="shared" si="838"/>
        <v>525.00000000000011</v>
      </c>
      <c r="M2553" s="11">
        <v>0.4</v>
      </c>
      <c r="O2553" s="15"/>
      <c r="P2553" s="13"/>
      <c r="Q2553" s="1"/>
      <c r="R2553" s="12"/>
    </row>
    <row r="2554" spans="2:18" x14ac:dyDescent="0.3">
      <c r="B2554" s="6" t="s">
        <v>16</v>
      </c>
      <c r="C2554" s="6">
        <v>1185732</v>
      </c>
      <c r="D2554" s="7">
        <v>44332</v>
      </c>
      <c r="E2554" s="6" t="s">
        <v>46</v>
      </c>
      <c r="F2554" s="6" t="s">
        <v>94</v>
      </c>
      <c r="G2554" s="6" t="s">
        <v>95</v>
      </c>
      <c r="H2554" s="6" t="s">
        <v>22</v>
      </c>
      <c r="I2554" s="8">
        <v>0.44999999999999996</v>
      </c>
      <c r="J2554" s="9">
        <v>4000</v>
      </c>
      <c r="K2554" s="10">
        <f t="shared" si="837"/>
        <v>1799.9999999999998</v>
      </c>
      <c r="L2554" s="10">
        <f t="shared" si="838"/>
        <v>629.99999999999989</v>
      </c>
      <c r="M2554" s="11">
        <v>0.35</v>
      </c>
      <c r="O2554" s="15"/>
      <c r="P2554" s="13"/>
      <c r="Q2554" s="1"/>
      <c r="R2554" s="12"/>
    </row>
    <row r="2555" spans="2:18" x14ac:dyDescent="0.3">
      <c r="B2555" s="6" t="s">
        <v>16</v>
      </c>
      <c r="C2555" s="6">
        <v>1185732</v>
      </c>
      <c r="D2555" s="7">
        <v>44332</v>
      </c>
      <c r="E2555" s="6" t="s">
        <v>46</v>
      </c>
      <c r="F2555" s="6" t="s">
        <v>94</v>
      </c>
      <c r="G2555" s="6" t="s">
        <v>95</v>
      </c>
      <c r="H2555" s="6" t="s">
        <v>23</v>
      </c>
      <c r="I2555" s="8">
        <v>0.49999999999999994</v>
      </c>
      <c r="J2555" s="9">
        <v>5000</v>
      </c>
      <c r="K2555" s="10">
        <f t="shared" si="837"/>
        <v>2499.9999999999995</v>
      </c>
      <c r="L2555" s="10">
        <f t="shared" si="838"/>
        <v>1249.9999999999998</v>
      </c>
      <c r="M2555" s="11">
        <v>0.5</v>
      </c>
      <c r="O2555" s="15"/>
      <c r="P2555" s="13"/>
      <c r="Q2555" s="1"/>
      <c r="R2555" s="12"/>
    </row>
    <row r="2556" spans="2:18" x14ac:dyDescent="0.3">
      <c r="B2556" s="6" t="s">
        <v>16</v>
      </c>
      <c r="C2556" s="6">
        <v>1185732</v>
      </c>
      <c r="D2556" s="7">
        <v>44365</v>
      </c>
      <c r="E2556" s="6" t="s">
        <v>46</v>
      </c>
      <c r="F2556" s="6" t="s">
        <v>94</v>
      </c>
      <c r="G2556" s="6" t="s">
        <v>95</v>
      </c>
      <c r="H2556" s="6" t="s">
        <v>18</v>
      </c>
      <c r="I2556" s="8">
        <v>0.44999999999999996</v>
      </c>
      <c r="J2556" s="9">
        <v>7500</v>
      </c>
      <c r="K2556" s="10">
        <f>I2556*J2556</f>
        <v>3374.9999999999995</v>
      </c>
      <c r="L2556" s="10">
        <f>K2556*M2556</f>
        <v>1350</v>
      </c>
      <c r="M2556" s="11">
        <v>0.4</v>
      </c>
      <c r="O2556" s="15"/>
      <c r="P2556" s="13"/>
      <c r="Q2556" s="1"/>
      <c r="R2556" s="12"/>
    </row>
    <row r="2557" spans="2:18" x14ac:dyDescent="0.3">
      <c r="B2557" s="6" t="s">
        <v>16</v>
      </c>
      <c r="C2557" s="6">
        <v>1185732</v>
      </c>
      <c r="D2557" s="7">
        <v>44365</v>
      </c>
      <c r="E2557" s="6" t="s">
        <v>46</v>
      </c>
      <c r="F2557" s="6" t="s">
        <v>94</v>
      </c>
      <c r="G2557" s="6" t="s">
        <v>95</v>
      </c>
      <c r="H2557" s="6" t="s">
        <v>19</v>
      </c>
      <c r="I2557" s="8">
        <v>0.4</v>
      </c>
      <c r="J2557" s="9">
        <v>5000</v>
      </c>
      <c r="K2557" s="10">
        <f>I2557*J2557</f>
        <v>2000</v>
      </c>
      <c r="L2557" s="10">
        <f>K2557*M2557</f>
        <v>700</v>
      </c>
      <c r="M2557" s="11">
        <v>0.35</v>
      </c>
      <c r="O2557" s="15"/>
      <c r="P2557" s="13"/>
      <c r="Q2557" s="1"/>
      <c r="R2557" s="12"/>
    </row>
    <row r="2558" spans="2:18" x14ac:dyDescent="0.3">
      <c r="B2558" s="6" t="s">
        <v>16</v>
      </c>
      <c r="C2558" s="6">
        <v>1185732</v>
      </c>
      <c r="D2558" s="7">
        <v>44365</v>
      </c>
      <c r="E2558" s="6" t="s">
        <v>46</v>
      </c>
      <c r="F2558" s="6" t="s">
        <v>94</v>
      </c>
      <c r="G2558" s="6" t="s">
        <v>95</v>
      </c>
      <c r="H2558" s="6" t="s">
        <v>20</v>
      </c>
      <c r="I2558" s="8">
        <v>0.45</v>
      </c>
      <c r="J2558" s="9">
        <v>4750</v>
      </c>
      <c r="K2558" s="10">
        <f t="shared" ref="K2558:K2561" si="839">I2558*J2558</f>
        <v>2137.5</v>
      </c>
      <c r="L2558" s="10">
        <f t="shared" ref="L2558:L2561" si="840">K2558*M2558</f>
        <v>855</v>
      </c>
      <c r="M2558" s="11">
        <v>0.4</v>
      </c>
      <c r="O2558" s="15"/>
      <c r="P2558" s="13"/>
      <c r="Q2558" s="1"/>
      <c r="R2558" s="12"/>
    </row>
    <row r="2559" spans="2:18" x14ac:dyDescent="0.3">
      <c r="B2559" s="6" t="s">
        <v>16</v>
      </c>
      <c r="C2559" s="6">
        <v>1185732</v>
      </c>
      <c r="D2559" s="7">
        <v>44365</v>
      </c>
      <c r="E2559" s="6" t="s">
        <v>46</v>
      </c>
      <c r="F2559" s="6" t="s">
        <v>94</v>
      </c>
      <c r="G2559" s="6" t="s">
        <v>95</v>
      </c>
      <c r="H2559" s="6" t="s">
        <v>21</v>
      </c>
      <c r="I2559" s="8">
        <v>0.45</v>
      </c>
      <c r="J2559" s="9">
        <v>4500</v>
      </c>
      <c r="K2559" s="10">
        <f t="shared" si="839"/>
        <v>2025</v>
      </c>
      <c r="L2559" s="10">
        <f t="shared" si="840"/>
        <v>810</v>
      </c>
      <c r="M2559" s="11">
        <v>0.4</v>
      </c>
      <c r="O2559" s="15"/>
      <c r="P2559" s="13"/>
      <c r="Q2559" s="1"/>
      <c r="R2559" s="12"/>
    </row>
    <row r="2560" spans="2:18" x14ac:dyDescent="0.3">
      <c r="B2560" s="6" t="s">
        <v>16</v>
      </c>
      <c r="C2560" s="6">
        <v>1185732</v>
      </c>
      <c r="D2560" s="7">
        <v>44365</v>
      </c>
      <c r="E2560" s="6" t="s">
        <v>46</v>
      </c>
      <c r="F2560" s="6" t="s">
        <v>94</v>
      </c>
      <c r="G2560" s="6" t="s">
        <v>95</v>
      </c>
      <c r="H2560" s="6" t="s">
        <v>22</v>
      </c>
      <c r="I2560" s="8">
        <v>0.6</v>
      </c>
      <c r="J2560" s="9">
        <v>4500</v>
      </c>
      <c r="K2560" s="10">
        <f t="shared" si="839"/>
        <v>2700</v>
      </c>
      <c r="L2560" s="10">
        <f t="shared" si="840"/>
        <v>944.99999999999989</v>
      </c>
      <c r="M2560" s="11">
        <v>0.35</v>
      </c>
      <c r="O2560" s="15"/>
      <c r="P2560" s="13"/>
      <c r="Q2560" s="1"/>
      <c r="R2560" s="12"/>
    </row>
    <row r="2561" spans="2:18" x14ac:dyDescent="0.3">
      <c r="B2561" s="6" t="s">
        <v>16</v>
      </c>
      <c r="C2561" s="6">
        <v>1185732</v>
      </c>
      <c r="D2561" s="7">
        <v>44365</v>
      </c>
      <c r="E2561" s="6" t="s">
        <v>46</v>
      </c>
      <c r="F2561" s="6" t="s">
        <v>94</v>
      </c>
      <c r="G2561" s="6" t="s">
        <v>95</v>
      </c>
      <c r="H2561" s="6" t="s">
        <v>23</v>
      </c>
      <c r="I2561" s="8">
        <v>0.65</v>
      </c>
      <c r="J2561" s="9">
        <v>6250</v>
      </c>
      <c r="K2561" s="10">
        <f t="shared" si="839"/>
        <v>4062.5</v>
      </c>
      <c r="L2561" s="10">
        <f t="shared" si="840"/>
        <v>2031.25</v>
      </c>
      <c r="M2561" s="11">
        <v>0.5</v>
      </c>
      <c r="O2561" s="15"/>
      <c r="P2561" s="13"/>
      <c r="Q2561" s="1"/>
      <c r="R2561" s="12"/>
    </row>
    <row r="2562" spans="2:18" x14ac:dyDescent="0.3">
      <c r="B2562" s="6" t="s">
        <v>16</v>
      </c>
      <c r="C2562" s="6">
        <v>1185732</v>
      </c>
      <c r="D2562" s="7">
        <v>44393</v>
      </c>
      <c r="E2562" s="6" t="s">
        <v>46</v>
      </c>
      <c r="F2562" s="6" t="s">
        <v>94</v>
      </c>
      <c r="G2562" s="6" t="s">
        <v>95</v>
      </c>
      <c r="H2562" s="6" t="s">
        <v>18</v>
      </c>
      <c r="I2562" s="8">
        <v>0.6</v>
      </c>
      <c r="J2562" s="9">
        <v>8500</v>
      </c>
      <c r="K2562" s="10">
        <f>I2562*J2562</f>
        <v>5100</v>
      </c>
      <c r="L2562" s="10">
        <f>K2562*M2562</f>
        <v>2040</v>
      </c>
      <c r="M2562" s="11">
        <v>0.4</v>
      </c>
      <c r="O2562" s="15"/>
      <c r="P2562" s="13"/>
      <c r="Q2562" s="1"/>
      <c r="R2562" s="12"/>
    </row>
    <row r="2563" spans="2:18" x14ac:dyDescent="0.3">
      <c r="B2563" s="6" t="s">
        <v>16</v>
      </c>
      <c r="C2563" s="6">
        <v>1185732</v>
      </c>
      <c r="D2563" s="7">
        <v>44393</v>
      </c>
      <c r="E2563" s="6" t="s">
        <v>46</v>
      </c>
      <c r="F2563" s="6" t="s">
        <v>94</v>
      </c>
      <c r="G2563" s="6" t="s">
        <v>95</v>
      </c>
      <c r="H2563" s="6" t="s">
        <v>19</v>
      </c>
      <c r="I2563" s="8">
        <v>0.55000000000000004</v>
      </c>
      <c r="J2563" s="9">
        <v>6000</v>
      </c>
      <c r="K2563" s="10">
        <f>I2563*J2563</f>
        <v>3300.0000000000005</v>
      </c>
      <c r="L2563" s="10">
        <f>K2563*M2563</f>
        <v>1155</v>
      </c>
      <c r="M2563" s="11">
        <v>0.35</v>
      </c>
      <c r="O2563" s="15"/>
      <c r="P2563" s="13"/>
      <c r="Q2563" s="1"/>
      <c r="R2563" s="12"/>
    </row>
    <row r="2564" spans="2:18" x14ac:dyDescent="0.3">
      <c r="B2564" s="6" t="s">
        <v>16</v>
      </c>
      <c r="C2564" s="6">
        <v>1185732</v>
      </c>
      <c r="D2564" s="7">
        <v>44393</v>
      </c>
      <c r="E2564" s="6" t="s">
        <v>46</v>
      </c>
      <c r="F2564" s="6" t="s">
        <v>94</v>
      </c>
      <c r="G2564" s="6" t="s">
        <v>95</v>
      </c>
      <c r="H2564" s="6" t="s">
        <v>20</v>
      </c>
      <c r="I2564" s="8">
        <v>0.5</v>
      </c>
      <c r="J2564" s="9">
        <v>5250</v>
      </c>
      <c r="K2564" s="10">
        <f t="shared" ref="K2564:K2567" si="841">I2564*J2564</f>
        <v>2625</v>
      </c>
      <c r="L2564" s="10">
        <f t="shared" ref="L2564:L2567" si="842">K2564*M2564</f>
        <v>1050</v>
      </c>
      <c r="M2564" s="11">
        <v>0.4</v>
      </c>
      <c r="O2564" s="15"/>
      <c r="P2564" s="13"/>
      <c r="Q2564" s="1"/>
      <c r="R2564" s="12"/>
    </row>
    <row r="2565" spans="2:18" x14ac:dyDescent="0.3">
      <c r="B2565" s="6" t="s">
        <v>16</v>
      </c>
      <c r="C2565" s="6">
        <v>1185732</v>
      </c>
      <c r="D2565" s="7">
        <v>44393</v>
      </c>
      <c r="E2565" s="6" t="s">
        <v>46</v>
      </c>
      <c r="F2565" s="6" t="s">
        <v>94</v>
      </c>
      <c r="G2565" s="6" t="s">
        <v>95</v>
      </c>
      <c r="H2565" s="6" t="s">
        <v>21</v>
      </c>
      <c r="I2565" s="8">
        <v>0.5</v>
      </c>
      <c r="J2565" s="9">
        <v>4750</v>
      </c>
      <c r="K2565" s="10">
        <f t="shared" si="841"/>
        <v>2375</v>
      </c>
      <c r="L2565" s="10">
        <f t="shared" si="842"/>
        <v>950</v>
      </c>
      <c r="M2565" s="11">
        <v>0.4</v>
      </c>
      <c r="O2565" s="15"/>
      <c r="P2565" s="13"/>
      <c r="Q2565" s="1"/>
      <c r="R2565" s="12"/>
    </row>
    <row r="2566" spans="2:18" x14ac:dyDescent="0.3">
      <c r="B2566" s="6" t="s">
        <v>16</v>
      </c>
      <c r="C2566" s="6">
        <v>1185732</v>
      </c>
      <c r="D2566" s="7">
        <v>44393</v>
      </c>
      <c r="E2566" s="6" t="s">
        <v>46</v>
      </c>
      <c r="F2566" s="6" t="s">
        <v>94</v>
      </c>
      <c r="G2566" s="6" t="s">
        <v>95</v>
      </c>
      <c r="H2566" s="6" t="s">
        <v>22</v>
      </c>
      <c r="I2566" s="8">
        <v>0.6</v>
      </c>
      <c r="J2566" s="9">
        <v>5000</v>
      </c>
      <c r="K2566" s="10">
        <f t="shared" si="841"/>
        <v>3000</v>
      </c>
      <c r="L2566" s="10">
        <f t="shared" si="842"/>
        <v>1050</v>
      </c>
      <c r="M2566" s="11">
        <v>0.35</v>
      </c>
      <c r="O2566" s="15"/>
      <c r="P2566" s="13"/>
      <c r="Q2566" s="1"/>
      <c r="R2566" s="12"/>
    </row>
    <row r="2567" spans="2:18" x14ac:dyDescent="0.3">
      <c r="B2567" s="6" t="s">
        <v>16</v>
      </c>
      <c r="C2567" s="6">
        <v>1185732</v>
      </c>
      <c r="D2567" s="7">
        <v>44393</v>
      </c>
      <c r="E2567" s="6" t="s">
        <v>46</v>
      </c>
      <c r="F2567" s="6" t="s">
        <v>94</v>
      </c>
      <c r="G2567" s="6" t="s">
        <v>95</v>
      </c>
      <c r="H2567" s="6" t="s">
        <v>23</v>
      </c>
      <c r="I2567" s="8">
        <v>0.65</v>
      </c>
      <c r="J2567" s="9">
        <v>6750</v>
      </c>
      <c r="K2567" s="10">
        <f t="shared" si="841"/>
        <v>4387.5</v>
      </c>
      <c r="L2567" s="10">
        <f t="shared" si="842"/>
        <v>2193.75</v>
      </c>
      <c r="M2567" s="11">
        <v>0.5</v>
      </c>
      <c r="O2567" s="15"/>
      <c r="P2567" s="13"/>
      <c r="Q2567" s="1"/>
      <c r="R2567" s="12"/>
    </row>
    <row r="2568" spans="2:18" x14ac:dyDescent="0.3">
      <c r="B2568" s="6" t="s">
        <v>16</v>
      </c>
      <c r="C2568" s="6">
        <v>1185732</v>
      </c>
      <c r="D2568" s="7">
        <v>44425</v>
      </c>
      <c r="E2568" s="6" t="s">
        <v>46</v>
      </c>
      <c r="F2568" s="6" t="s">
        <v>94</v>
      </c>
      <c r="G2568" s="6" t="s">
        <v>95</v>
      </c>
      <c r="H2568" s="6" t="s">
        <v>18</v>
      </c>
      <c r="I2568" s="8">
        <v>0.6</v>
      </c>
      <c r="J2568" s="9">
        <v>8250</v>
      </c>
      <c r="K2568" s="10">
        <f>I2568*J2568</f>
        <v>4950</v>
      </c>
      <c r="L2568" s="10">
        <f>K2568*M2568</f>
        <v>1980</v>
      </c>
      <c r="M2568" s="11">
        <v>0.4</v>
      </c>
      <c r="O2568" s="15"/>
      <c r="P2568" s="13"/>
      <c r="Q2568" s="1"/>
      <c r="R2568" s="12"/>
    </row>
    <row r="2569" spans="2:18" x14ac:dyDescent="0.3">
      <c r="B2569" s="6" t="s">
        <v>16</v>
      </c>
      <c r="C2569" s="6">
        <v>1185732</v>
      </c>
      <c r="D2569" s="7">
        <v>44425</v>
      </c>
      <c r="E2569" s="6" t="s">
        <v>46</v>
      </c>
      <c r="F2569" s="6" t="s">
        <v>94</v>
      </c>
      <c r="G2569" s="6" t="s">
        <v>95</v>
      </c>
      <c r="H2569" s="6" t="s">
        <v>19</v>
      </c>
      <c r="I2569" s="8">
        <v>0.55000000000000004</v>
      </c>
      <c r="J2569" s="9">
        <v>6000</v>
      </c>
      <c r="K2569" s="10">
        <f>I2569*J2569</f>
        <v>3300.0000000000005</v>
      </c>
      <c r="L2569" s="10">
        <f>K2569*M2569</f>
        <v>1155</v>
      </c>
      <c r="M2569" s="11">
        <v>0.35</v>
      </c>
      <c r="O2569" s="15"/>
      <c r="P2569" s="13"/>
      <c r="Q2569" s="1"/>
      <c r="R2569" s="12"/>
    </row>
    <row r="2570" spans="2:18" x14ac:dyDescent="0.3">
      <c r="B2570" s="6" t="s">
        <v>16</v>
      </c>
      <c r="C2570" s="6">
        <v>1185732</v>
      </c>
      <c r="D2570" s="7">
        <v>44425</v>
      </c>
      <c r="E2570" s="6" t="s">
        <v>46</v>
      </c>
      <c r="F2570" s="6" t="s">
        <v>94</v>
      </c>
      <c r="G2570" s="6" t="s">
        <v>95</v>
      </c>
      <c r="H2570" s="6" t="s">
        <v>20</v>
      </c>
      <c r="I2570" s="8">
        <v>0.5</v>
      </c>
      <c r="J2570" s="9">
        <v>5250</v>
      </c>
      <c r="K2570" s="10">
        <f t="shared" ref="K2570:K2573" si="843">I2570*J2570</f>
        <v>2625</v>
      </c>
      <c r="L2570" s="10">
        <f t="shared" ref="L2570:L2573" si="844">K2570*M2570</f>
        <v>1050</v>
      </c>
      <c r="M2570" s="11">
        <v>0.4</v>
      </c>
      <c r="O2570" s="15"/>
      <c r="P2570" s="13"/>
      <c r="Q2570" s="1"/>
      <c r="R2570" s="12"/>
    </row>
    <row r="2571" spans="2:18" x14ac:dyDescent="0.3">
      <c r="B2571" s="6" t="s">
        <v>16</v>
      </c>
      <c r="C2571" s="6">
        <v>1185732</v>
      </c>
      <c r="D2571" s="7">
        <v>44425</v>
      </c>
      <c r="E2571" s="6" t="s">
        <v>46</v>
      </c>
      <c r="F2571" s="6" t="s">
        <v>94</v>
      </c>
      <c r="G2571" s="6" t="s">
        <v>95</v>
      </c>
      <c r="H2571" s="6" t="s">
        <v>21</v>
      </c>
      <c r="I2571" s="8">
        <v>0.4</v>
      </c>
      <c r="J2571" s="9">
        <v>4750</v>
      </c>
      <c r="K2571" s="10">
        <f t="shared" si="843"/>
        <v>1900</v>
      </c>
      <c r="L2571" s="10">
        <f t="shared" si="844"/>
        <v>760</v>
      </c>
      <c r="M2571" s="11">
        <v>0.4</v>
      </c>
      <c r="O2571" s="15"/>
      <c r="P2571" s="13"/>
      <c r="Q2571" s="1"/>
      <c r="R2571" s="12"/>
    </row>
    <row r="2572" spans="2:18" x14ac:dyDescent="0.3">
      <c r="B2572" s="6" t="s">
        <v>16</v>
      </c>
      <c r="C2572" s="6">
        <v>1185732</v>
      </c>
      <c r="D2572" s="7">
        <v>44425</v>
      </c>
      <c r="E2572" s="6" t="s">
        <v>46</v>
      </c>
      <c r="F2572" s="6" t="s">
        <v>94</v>
      </c>
      <c r="G2572" s="6" t="s">
        <v>95</v>
      </c>
      <c r="H2572" s="6" t="s">
        <v>22</v>
      </c>
      <c r="I2572" s="8">
        <v>0.5</v>
      </c>
      <c r="J2572" s="9">
        <v>4500</v>
      </c>
      <c r="K2572" s="10">
        <f t="shared" si="843"/>
        <v>2250</v>
      </c>
      <c r="L2572" s="10">
        <f t="shared" si="844"/>
        <v>787.5</v>
      </c>
      <c r="M2572" s="11">
        <v>0.35</v>
      </c>
      <c r="O2572" s="15"/>
      <c r="P2572" s="13"/>
      <c r="Q2572" s="1"/>
      <c r="R2572" s="12"/>
    </row>
    <row r="2573" spans="2:18" x14ac:dyDescent="0.3">
      <c r="B2573" s="6" t="s">
        <v>16</v>
      </c>
      <c r="C2573" s="6">
        <v>1185732</v>
      </c>
      <c r="D2573" s="7">
        <v>44425</v>
      </c>
      <c r="E2573" s="6" t="s">
        <v>46</v>
      </c>
      <c r="F2573" s="6" t="s">
        <v>94</v>
      </c>
      <c r="G2573" s="6" t="s">
        <v>95</v>
      </c>
      <c r="H2573" s="6" t="s">
        <v>23</v>
      </c>
      <c r="I2573" s="8">
        <v>0.55000000000000004</v>
      </c>
      <c r="J2573" s="9">
        <v>6250</v>
      </c>
      <c r="K2573" s="10">
        <f t="shared" si="843"/>
        <v>3437.5000000000005</v>
      </c>
      <c r="L2573" s="10">
        <f t="shared" si="844"/>
        <v>1718.7500000000002</v>
      </c>
      <c r="M2573" s="11">
        <v>0.5</v>
      </c>
      <c r="O2573" s="15"/>
      <c r="P2573" s="13"/>
      <c r="Q2573" s="1"/>
      <c r="R2573" s="12"/>
    </row>
    <row r="2574" spans="2:18" x14ac:dyDescent="0.3">
      <c r="B2574" s="6" t="s">
        <v>16</v>
      </c>
      <c r="C2574" s="6">
        <v>1185732</v>
      </c>
      <c r="D2574" s="7">
        <v>44455</v>
      </c>
      <c r="E2574" s="6" t="s">
        <v>46</v>
      </c>
      <c r="F2574" s="6" t="s">
        <v>94</v>
      </c>
      <c r="G2574" s="6" t="s">
        <v>95</v>
      </c>
      <c r="H2574" s="6" t="s">
        <v>18</v>
      </c>
      <c r="I2574" s="8">
        <v>0.5</v>
      </c>
      <c r="J2574" s="9">
        <v>7250</v>
      </c>
      <c r="K2574" s="10">
        <f>I2574*J2574</f>
        <v>3625</v>
      </c>
      <c r="L2574" s="10">
        <f>K2574*M2574</f>
        <v>1450</v>
      </c>
      <c r="M2574" s="11">
        <v>0.4</v>
      </c>
      <c r="O2574" s="15"/>
      <c r="P2574" s="13"/>
      <c r="Q2574" s="1"/>
      <c r="R2574" s="12"/>
    </row>
    <row r="2575" spans="2:18" x14ac:dyDescent="0.3">
      <c r="B2575" s="6" t="s">
        <v>16</v>
      </c>
      <c r="C2575" s="6">
        <v>1185732</v>
      </c>
      <c r="D2575" s="7">
        <v>44455</v>
      </c>
      <c r="E2575" s="6" t="s">
        <v>46</v>
      </c>
      <c r="F2575" s="6" t="s">
        <v>94</v>
      </c>
      <c r="G2575" s="6" t="s">
        <v>95</v>
      </c>
      <c r="H2575" s="6" t="s">
        <v>19</v>
      </c>
      <c r="I2575" s="8">
        <v>0.45000000000000012</v>
      </c>
      <c r="J2575" s="9">
        <v>5250</v>
      </c>
      <c r="K2575" s="10">
        <f>I2575*J2575</f>
        <v>2362.5000000000005</v>
      </c>
      <c r="L2575" s="10">
        <f>K2575*M2575</f>
        <v>826.87500000000011</v>
      </c>
      <c r="M2575" s="11">
        <v>0.35</v>
      </c>
      <c r="O2575" s="15"/>
      <c r="P2575" s="13"/>
      <c r="Q2575" s="1"/>
      <c r="R2575" s="12"/>
    </row>
    <row r="2576" spans="2:18" x14ac:dyDescent="0.3">
      <c r="B2576" s="6" t="s">
        <v>16</v>
      </c>
      <c r="C2576" s="6">
        <v>1185732</v>
      </c>
      <c r="D2576" s="7">
        <v>44455</v>
      </c>
      <c r="E2576" s="6" t="s">
        <v>46</v>
      </c>
      <c r="F2576" s="6" t="s">
        <v>94</v>
      </c>
      <c r="G2576" s="6" t="s">
        <v>95</v>
      </c>
      <c r="H2576" s="6" t="s">
        <v>20</v>
      </c>
      <c r="I2576" s="8">
        <v>0.20000000000000007</v>
      </c>
      <c r="J2576" s="9">
        <v>4250</v>
      </c>
      <c r="K2576" s="10">
        <f t="shared" ref="K2576:K2579" si="845">I2576*J2576</f>
        <v>850.00000000000023</v>
      </c>
      <c r="L2576" s="10">
        <f t="shared" ref="L2576:L2579" si="846">K2576*M2576</f>
        <v>340.00000000000011</v>
      </c>
      <c r="M2576" s="11">
        <v>0.4</v>
      </c>
      <c r="O2576" s="15"/>
      <c r="P2576" s="13"/>
      <c r="Q2576" s="1"/>
      <c r="R2576" s="12"/>
    </row>
    <row r="2577" spans="2:18" x14ac:dyDescent="0.3">
      <c r="B2577" s="6" t="s">
        <v>16</v>
      </c>
      <c r="C2577" s="6">
        <v>1185732</v>
      </c>
      <c r="D2577" s="7">
        <v>44455</v>
      </c>
      <c r="E2577" s="6" t="s">
        <v>46</v>
      </c>
      <c r="F2577" s="6" t="s">
        <v>94</v>
      </c>
      <c r="G2577" s="6" t="s">
        <v>95</v>
      </c>
      <c r="H2577" s="6" t="s">
        <v>21</v>
      </c>
      <c r="I2577" s="8">
        <v>0.20000000000000007</v>
      </c>
      <c r="J2577" s="9">
        <v>4000</v>
      </c>
      <c r="K2577" s="10">
        <f t="shared" si="845"/>
        <v>800.00000000000023</v>
      </c>
      <c r="L2577" s="10">
        <f t="shared" si="846"/>
        <v>320.00000000000011</v>
      </c>
      <c r="M2577" s="11">
        <v>0.4</v>
      </c>
      <c r="O2577" s="15"/>
      <c r="P2577" s="13"/>
      <c r="Q2577" s="1"/>
      <c r="R2577" s="12"/>
    </row>
    <row r="2578" spans="2:18" x14ac:dyDescent="0.3">
      <c r="B2578" s="6" t="s">
        <v>16</v>
      </c>
      <c r="C2578" s="6">
        <v>1185732</v>
      </c>
      <c r="D2578" s="7">
        <v>44455</v>
      </c>
      <c r="E2578" s="6" t="s">
        <v>46</v>
      </c>
      <c r="F2578" s="6" t="s">
        <v>94</v>
      </c>
      <c r="G2578" s="6" t="s">
        <v>95</v>
      </c>
      <c r="H2578" s="6" t="s">
        <v>22</v>
      </c>
      <c r="I2578" s="8">
        <v>0.30000000000000004</v>
      </c>
      <c r="J2578" s="9">
        <v>4000</v>
      </c>
      <c r="K2578" s="10">
        <f t="shared" si="845"/>
        <v>1200.0000000000002</v>
      </c>
      <c r="L2578" s="10">
        <f t="shared" si="846"/>
        <v>420.00000000000006</v>
      </c>
      <c r="M2578" s="11">
        <v>0.35</v>
      </c>
      <c r="O2578" s="15"/>
      <c r="P2578" s="13"/>
      <c r="Q2578" s="1"/>
      <c r="R2578" s="12"/>
    </row>
    <row r="2579" spans="2:18" x14ac:dyDescent="0.3">
      <c r="B2579" s="6" t="s">
        <v>16</v>
      </c>
      <c r="C2579" s="6">
        <v>1185732</v>
      </c>
      <c r="D2579" s="7">
        <v>44455</v>
      </c>
      <c r="E2579" s="6" t="s">
        <v>46</v>
      </c>
      <c r="F2579" s="6" t="s">
        <v>94</v>
      </c>
      <c r="G2579" s="6" t="s">
        <v>95</v>
      </c>
      <c r="H2579" s="6" t="s">
        <v>23</v>
      </c>
      <c r="I2579" s="8">
        <v>0.35000000000000009</v>
      </c>
      <c r="J2579" s="9">
        <v>5000</v>
      </c>
      <c r="K2579" s="10">
        <f t="shared" si="845"/>
        <v>1750.0000000000005</v>
      </c>
      <c r="L2579" s="10">
        <f t="shared" si="846"/>
        <v>875.00000000000023</v>
      </c>
      <c r="M2579" s="11">
        <v>0.5</v>
      </c>
      <c r="O2579" s="15"/>
      <c r="P2579" s="13"/>
      <c r="Q2579" s="1"/>
      <c r="R2579" s="12"/>
    </row>
    <row r="2580" spans="2:18" x14ac:dyDescent="0.3">
      <c r="B2580" s="6" t="s">
        <v>16</v>
      </c>
      <c r="C2580" s="6">
        <v>1185732</v>
      </c>
      <c r="D2580" s="7">
        <v>44487</v>
      </c>
      <c r="E2580" s="6" t="s">
        <v>46</v>
      </c>
      <c r="F2580" s="6" t="s">
        <v>94</v>
      </c>
      <c r="G2580" s="6" t="s">
        <v>95</v>
      </c>
      <c r="H2580" s="6" t="s">
        <v>18</v>
      </c>
      <c r="I2580" s="8">
        <v>0.35000000000000009</v>
      </c>
      <c r="J2580" s="9">
        <v>6750</v>
      </c>
      <c r="K2580" s="10">
        <f>I2580*J2580</f>
        <v>2362.5000000000005</v>
      </c>
      <c r="L2580" s="10">
        <f>K2580*M2580</f>
        <v>945.00000000000023</v>
      </c>
      <c r="M2580" s="11">
        <v>0.4</v>
      </c>
      <c r="O2580" s="15"/>
      <c r="P2580" s="13"/>
      <c r="Q2580" s="1"/>
      <c r="R2580" s="12"/>
    </row>
    <row r="2581" spans="2:18" x14ac:dyDescent="0.3">
      <c r="B2581" s="6" t="s">
        <v>16</v>
      </c>
      <c r="C2581" s="6">
        <v>1185732</v>
      </c>
      <c r="D2581" s="7">
        <v>44487</v>
      </c>
      <c r="E2581" s="6" t="s">
        <v>46</v>
      </c>
      <c r="F2581" s="6" t="s">
        <v>94</v>
      </c>
      <c r="G2581" s="6" t="s">
        <v>95</v>
      </c>
      <c r="H2581" s="6" t="s">
        <v>19</v>
      </c>
      <c r="I2581" s="8">
        <v>0.25000000000000011</v>
      </c>
      <c r="J2581" s="9">
        <v>5000</v>
      </c>
      <c r="K2581" s="10">
        <f>I2581*J2581</f>
        <v>1250.0000000000005</v>
      </c>
      <c r="L2581" s="10">
        <f>K2581*M2581</f>
        <v>437.50000000000011</v>
      </c>
      <c r="M2581" s="11">
        <v>0.35</v>
      </c>
      <c r="O2581" s="15"/>
      <c r="P2581" s="13"/>
      <c r="Q2581" s="1"/>
      <c r="R2581" s="12"/>
    </row>
    <row r="2582" spans="2:18" x14ac:dyDescent="0.3">
      <c r="B2582" s="6" t="s">
        <v>16</v>
      </c>
      <c r="C2582" s="6">
        <v>1185732</v>
      </c>
      <c r="D2582" s="7">
        <v>44487</v>
      </c>
      <c r="E2582" s="6" t="s">
        <v>46</v>
      </c>
      <c r="F2582" s="6" t="s">
        <v>94</v>
      </c>
      <c r="G2582" s="6" t="s">
        <v>95</v>
      </c>
      <c r="H2582" s="6" t="s">
        <v>20</v>
      </c>
      <c r="I2582" s="8">
        <v>0.25000000000000011</v>
      </c>
      <c r="J2582" s="9">
        <v>3750</v>
      </c>
      <c r="K2582" s="10">
        <f t="shared" ref="K2582:K2585" si="847">I2582*J2582</f>
        <v>937.50000000000045</v>
      </c>
      <c r="L2582" s="10">
        <f t="shared" ref="L2582:L2585" si="848">K2582*M2582</f>
        <v>375.00000000000023</v>
      </c>
      <c r="M2582" s="11">
        <v>0.4</v>
      </c>
      <c r="O2582" s="15"/>
      <c r="P2582" s="13"/>
      <c r="Q2582" s="1"/>
      <c r="R2582" s="12"/>
    </row>
    <row r="2583" spans="2:18" x14ac:dyDescent="0.3">
      <c r="B2583" s="6" t="s">
        <v>16</v>
      </c>
      <c r="C2583" s="6">
        <v>1185732</v>
      </c>
      <c r="D2583" s="7">
        <v>44487</v>
      </c>
      <c r="E2583" s="6" t="s">
        <v>46</v>
      </c>
      <c r="F2583" s="6" t="s">
        <v>94</v>
      </c>
      <c r="G2583" s="6" t="s">
        <v>95</v>
      </c>
      <c r="H2583" s="6" t="s">
        <v>21</v>
      </c>
      <c r="I2583" s="8">
        <v>0.25000000000000011</v>
      </c>
      <c r="J2583" s="9">
        <v>3500</v>
      </c>
      <c r="K2583" s="10">
        <f t="shared" si="847"/>
        <v>875.00000000000034</v>
      </c>
      <c r="L2583" s="10">
        <f t="shared" si="848"/>
        <v>350.00000000000017</v>
      </c>
      <c r="M2583" s="11">
        <v>0.4</v>
      </c>
      <c r="O2583" s="15"/>
      <c r="P2583" s="13"/>
      <c r="Q2583" s="1"/>
      <c r="R2583" s="12"/>
    </row>
    <row r="2584" spans="2:18" x14ac:dyDescent="0.3">
      <c r="B2584" s="6" t="s">
        <v>16</v>
      </c>
      <c r="C2584" s="6">
        <v>1185732</v>
      </c>
      <c r="D2584" s="7">
        <v>44487</v>
      </c>
      <c r="E2584" s="6" t="s">
        <v>46</v>
      </c>
      <c r="F2584" s="6" t="s">
        <v>94</v>
      </c>
      <c r="G2584" s="6" t="s">
        <v>95</v>
      </c>
      <c r="H2584" s="6" t="s">
        <v>22</v>
      </c>
      <c r="I2584" s="8">
        <v>0.35000000000000009</v>
      </c>
      <c r="J2584" s="9">
        <v>3500</v>
      </c>
      <c r="K2584" s="10">
        <f t="shared" si="847"/>
        <v>1225.0000000000002</v>
      </c>
      <c r="L2584" s="10">
        <f t="shared" si="848"/>
        <v>428.75000000000006</v>
      </c>
      <c r="M2584" s="11">
        <v>0.35</v>
      </c>
      <c r="O2584" s="15"/>
      <c r="P2584" s="13"/>
      <c r="Q2584" s="1"/>
      <c r="R2584" s="12"/>
    </row>
    <row r="2585" spans="2:18" x14ac:dyDescent="0.3">
      <c r="B2585" s="6" t="s">
        <v>16</v>
      </c>
      <c r="C2585" s="6">
        <v>1185732</v>
      </c>
      <c r="D2585" s="7">
        <v>44487</v>
      </c>
      <c r="E2585" s="6" t="s">
        <v>46</v>
      </c>
      <c r="F2585" s="6" t="s">
        <v>94</v>
      </c>
      <c r="G2585" s="6" t="s">
        <v>95</v>
      </c>
      <c r="H2585" s="6" t="s">
        <v>23</v>
      </c>
      <c r="I2585" s="8">
        <v>0.35000000000000003</v>
      </c>
      <c r="J2585" s="9">
        <v>4750</v>
      </c>
      <c r="K2585" s="10">
        <f t="shared" si="847"/>
        <v>1662.5000000000002</v>
      </c>
      <c r="L2585" s="10">
        <f t="shared" si="848"/>
        <v>831.25000000000011</v>
      </c>
      <c r="M2585" s="11">
        <v>0.5</v>
      </c>
      <c r="O2585" s="15"/>
      <c r="P2585" s="13"/>
      <c r="Q2585" s="1"/>
      <c r="R2585" s="12"/>
    </row>
    <row r="2586" spans="2:18" x14ac:dyDescent="0.3">
      <c r="B2586" s="6" t="s">
        <v>16</v>
      </c>
      <c r="C2586" s="6">
        <v>1185732</v>
      </c>
      <c r="D2586" s="7">
        <v>44517</v>
      </c>
      <c r="E2586" s="6" t="s">
        <v>46</v>
      </c>
      <c r="F2586" s="6" t="s">
        <v>94</v>
      </c>
      <c r="G2586" s="6" t="s">
        <v>95</v>
      </c>
      <c r="H2586" s="6" t="s">
        <v>18</v>
      </c>
      <c r="I2586" s="8">
        <v>0.3000000000000001</v>
      </c>
      <c r="J2586" s="9">
        <v>6250</v>
      </c>
      <c r="K2586" s="10">
        <f>I2586*J2586</f>
        <v>1875.0000000000007</v>
      </c>
      <c r="L2586" s="10">
        <f>K2586*M2586</f>
        <v>750.00000000000034</v>
      </c>
      <c r="M2586" s="11">
        <v>0.4</v>
      </c>
      <c r="O2586" s="15"/>
      <c r="P2586" s="13"/>
      <c r="Q2586" s="1"/>
      <c r="R2586" s="12"/>
    </row>
    <row r="2587" spans="2:18" x14ac:dyDescent="0.3">
      <c r="B2587" s="6" t="s">
        <v>16</v>
      </c>
      <c r="C2587" s="6">
        <v>1185732</v>
      </c>
      <c r="D2587" s="7">
        <v>44517</v>
      </c>
      <c r="E2587" s="6" t="s">
        <v>46</v>
      </c>
      <c r="F2587" s="6" t="s">
        <v>94</v>
      </c>
      <c r="G2587" s="6" t="s">
        <v>95</v>
      </c>
      <c r="H2587" s="6" t="s">
        <v>19</v>
      </c>
      <c r="I2587" s="8">
        <v>0.20000000000000012</v>
      </c>
      <c r="J2587" s="9">
        <v>4500</v>
      </c>
      <c r="K2587" s="10">
        <f>I2587*J2587</f>
        <v>900.00000000000057</v>
      </c>
      <c r="L2587" s="10">
        <f>K2587*M2587</f>
        <v>315.00000000000017</v>
      </c>
      <c r="M2587" s="11">
        <v>0.35</v>
      </c>
      <c r="O2587" s="15"/>
      <c r="P2587" s="13"/>
      <c r="Q2587" s="1"/>
      <c r="R2587" s="12"/>
    </row>
    <row r="2588" spans="2:18" x14ac:dyDescent="0.3">
      <c r="B2588" s="6" t="s">
        <v>16</v>
      </c>
      <c r="C2588" s="6">
        <v>1185732</v>
      </c>
      <c r="D2588" s="7">
        <v>44517</v>
      </c>
      <c r="E2588" s="6" t="s">
        <v>46</v>
      </c>
      <c r="F2588" s="6" t="s">
        <v>94</v>
      </c>
      <c r="G2588" s="6" t="s">
        <v>95</v>
      </c>
      <c r="H2588" s="6" t="s">
        <v>20</v>
      </c>
      <c r="I2588" s="8">
        <v>0.30000000000000016</v>
      </c>
      <c r="J2588" s="9">
        <v>3950</v>
      </c>
      <c r="K2588" s="10">
        <f t="shared" ref="K2588:K2591" si="849">I2588*J2588</f>
        <v>1185.0000000000007</v>
      </c>
      <c r="L2588" s="10">
        <f t="shared" ref="L2588:L2591" si="850">K2588*M2588</f>
        <v>474.00000000000028</v>
      </c>
      <c r="M2588" s="11">
        <v>0.4</v>
      </c>
      <c r="O2588" s="15"/>
      <c r="P2588" s="13"/>
      <c r="Q2588" s="1"/>
      <c r="R2588" s="12"/>
    </row>
    <row r="2589" spans="2:18" x14ac:dyDescent="0.3">
      <c r="B2589" s="6" t="s">
        <v>16</v>
      </c>
      <c r="C2589" s="6">
        <v>1185732</v>
      </c>
      <c r="D2589" s="7">
        <v>44517</v>
      </c>
      <c r="E2589" s="6" t="s">
        <v>46</v>
      </c>
      <c r="F2589" s="6" t="s">
        <v>94</v>
      </c>
      <c r="G2589" s="6" t="s">
        <v>95</v>
      </c>
      <c r="H2589" s="6" t="s">
        <v>21</v>
      </c>
      <c r="I2589" s="8">
        <v>0.6000000000000002</v>
      </c>
      <c r="J2589" s="9">
        <v>4500</v>
      </c>
      <c r="K2589" s="10">
        <f t="shared" si="849"/>
        <v>2700.0000000000009</v>
      </c>
      <c r="L2589" s="10">
        <f t="shared" si="850"/>
        <v>1080.0000000000005</v>
      </c>
      <c r="M2589" s="11">
        <v>0.4</v>
      </c>
      <c r="O2589" s="15"/>
      <c r="P2589" s="13"/>
      <c r="Q2589" s="1"/>
      <c r="R2589" s="12"/>
    </row>
    <row r="2590" spans="2:18" x14ac:dyDescent="0.3">
      <c r="B2590" s="6" t="s">
        <v>16</v>
      </c>
      <c r="C2590" s="6">
        <v>1185732</v>
      </c>
      <c r="D2590" s="7">
        <v>44517</v>
      </c>
      <c r="E2590" s="6" t="s">
        <v>46</v>
      </c>
      <c r="F2590" s="6" t="s">
        <v>94</v>
      </c>
      <c r="G2590" s="6" t="s">
        <v>95</v>
      </c>
      <c r="H2590" s="6" t="s">
        <v>22</v>
      </c>
      <c r="I2590" s="8">
        <v>0.75000000000000011</v>
      </c>
      <c r="J2590" s="9">
        <v>4250</v>
      </c>
      <c r="K2590" s="10">
        <f t="shared" si="849"/>
        <v>3187.5000000000005</v>
      </c>
      <c r="L2590" s="10">
        <f t="shared" si="850"/>
        <v>1115.625</v>
      </c>
      <c r="M2590" s="11">
        <v>0.35</v>
      </c>
      <c r="O2590" s="15"/>
      <c r="P2590" s="13"/>
      <c r="Q2590" s="1"/>
      <c r="R2590" s="12"/>
    </row>
    <row r="2591" spans="2:18" x14ac:dyDescent="0.3">
      <c r="B2591" s="6" t="s">
        <v>16</v>
      </c>
      <c r="C2591" s="6">
        <v>1185732</v>
      </c>
      <c r="D2591" s="7">
        <v>44517</v>
      </c>
      <c r="E2591" s="6" t="s">
        <v>46</v>
      </c>
      <c r="F2591" s="6" t="s">
        <v>94</v>
      </c>
      <c r="G2591" s="6" t="s">
        <v>95</v>
      </c>
      <c r="H2591" s="6" t="s">
        <v>23</v>
      </c>
      <c r="I2591" s="8">
        <v>0.75</v>
      </c>
      <c r="J2591" s="9">
        <v>5250</v>
      </c>
      <c r="K2591" s="10">
        <f t="shared" si="849"/>
        <v>3937.5</v>
      </c>
      <c r="L2591" s="10">
        <f t="shared" si="850"/>
        <v>1968.75</v>
      </c>
      <c r="M2591" s="11">
        <v>0.5</v>
      </c>
      <c r="O2591" s="15"/>
      <c r="P2591" s="13"/>
      <c r="Q2591" s="1"/>
      <c r="R2591" s="12"/>
    </row>
    <row r="2592" spans="2:18" x14ac:dyDescent="0.3">
      <c r="B2592" s="6" t="s">
        <v>16</v>
      </c>
      <c r="C2592" s="6">
        <v>1185732</v>
      </c>
      <c r="D2592" s="7">
        <v>44546</v>
      </c>
      <c r="E2592" s="6" t="s">
        <v>46</v>
      </c>
      <c r="F2592" s="6" t="s">
        <v>94</v>
      </c>
      <c r="G2592" s="6" t="s">
        <v>95</v>
      </c>
      <c r="H2592" s="6" t="s">
        <v>18</v>
      </c>
      <c r="I2592" s="8">
        <v>0.70000000000000007</v>
      </c>
      <c r="J2592" s="9">
        <v>7750</v>
      </c>
      <c r="K2592" s="10">
        <f>I2592*J2592</f>
        <v>5425.0000000000009</v>
      </c>
      <c r="L2592" s="10">
        <f>K2592*M2592</f>
        <v>2170.0000000000005</v>
      </c>
      <c r="M2592" s="11">
        <v>0.4</v>
      </c>
      <c r="O2592" s="15"/>
      <c r="P2592" s="13"/>
      <c r="Q2592" s="1"/>
      <c r="R2592" s="12"/>
    </row>
    <row r="2593" spans="1:18" x14ac:dyDescent="0.3">
      <c r="B2593" s="6" t="s">
        <v>16</v>
      </c>
      <c r="C2593" s="6">
        <v>1185732</v>
      </c>
      <c r="D2593" s="7">
        <v>44546</v>
      </c>
      <c r="E2593" s="6" t="s">
        <v>46</v>
      </c>
      <c r="F2593" s="6" t="s">
        <v>94</v>
      </c>
      <c r="G2593" s="6" t="s">
        <v>95</v>
      </c>
      <c r="H2593" s="6" t="s">
        <v>19</v>
      </c>
      <c r="I2593" s="8">
        <v>0.60000000000000009</v>
      </c>
      <c r="J2593" s="9">
        <v>5750</v>
      </c>
      <c r="K2593" s="10">
        <f>I2593*J2593</f>
        <v>3450.0000000000005</v>
      </c>
      <c r="L2593" s="10">
        <f>K2593*M2593</f>
        <v>1207.5</v>
      </c>
      <c r="M2593" s="11">
        <v>0.35</v>
      </c>
      <c r="O2593" s="15"/>
      <c r="P2593" s="13"/>
      <c r="Q2593" s="1"/>
      <c r="R2593" s="12"/>
    </row>
    <row r="2594" spans="1:18" x14ac:dyDescent="0.3">
      <c r="B2594" s="6" t="s">
        <v>16</v>
      </c>
      <c r="C2594" s="6">
        <v>1185732</v>
      </c>
      <c r="D2594" s="7">
        <v>44546</v>
      </c>
      <c r="E2594" s="6" t="s">
        <v>46</v>
      </c>
      <c r="F2594" s="6" t="s">
        <v>94</v>
      </c>
      <c r="G2594" s="6" t="s">
        <v>95</v>
      </c>
      <c r="H2594" s="6" t="s">
        <v>20</v>
      </c>
      <c r="I2594" s="8">
        <v>0.60000000000000009</v>
      </c>
      <c r="J2594" s="9">
        <v>5250</v>
      </c>
      <c r="K2594" s="10">
        <f t="shared" ref="K2594:K2597" si="851">I2594*J2594</f>
        <v>3150.0000000000005</v>
      </c>
      <c r="L2594" s="10">
        <f t="shared" ref="L2594:L2597" si="852">K2594*M2594</f>
        <v>1260.0000000000002</v>
      </c>
      <c r="M2594" s="11">
        <v>0.4</v>
      </c>
      <c r="O2594" s="15"/>
      <c r="P2594" s="13"/>
      <c r="Q2594" s="1"/>
      <c r="R2594" s="12"/>
    </row>
    <row r="2595" spans="1:18" x14ac:dyDescent="0.3">
      <c r="B2595" s="6" t="s">
        <v>16</v>
      </c>
      <c r="C2595" s="6">
        <v>1185732</v>
      </c>
      <c r="D2595" s="7">
        <v>44546</v>
      </c>
      <c r="E2595" s="6" t="s">
        <v>46</v>
      </c>
      <c r="F2595" s="6" t="s">
        <v>94</v>
      </c>
      <c r="G2595" s="6" t="s">
        <v>95</v>
      </c>
      <c r="H2595" s="6" t="s">
        <v>21</v>
      </c>
      <c r="I2595" s="8">
        <v>0.60000000000000009</v>
      </c>
      <c r="J2595" s="9">
        <v>4750</v>
      </c>
      <c r="K2595" s="10">
        <f t="shared" si="851"/>
        <v>2850.0000000000005</v>
      </c>
      <c r="L2595" s="10">
        <f t="shared" si="852"/>
        <v>1140.0000000000002</v>
      </c>
      <c r="M2595" s="11">
        <v>0.4</v>
      </c>
      <c r="O2595" s="15"/>
      <c r="P2595" s="13"/>
      <c r="Q2595" s="1"/>
      <c r="R2595" s="12"/>
    </row>
    <row r="2596" spans="1:18" x14ac:dyDescent="0.3">
      <c r="B2596" s="6" t="s">
        <v>16</v>
      </c>
      <c r="C2596" s="6">
        <v>1185732</v>
      </c>
      <c r="D2596" s="7">
        <v>44546</v>
      </c>
      <c r="E2596" s="6" t="s">
        <v>46</v>
      </c>
      <c r="F2596" s="6" t="s">
        <v>94</v>
      </c>
      <c r="G2596" s="6" t="s">
        <v>95</v>
      </c>
      <c r="H2596" s="6" t="s">
        <v>22</v>
      </c>
      <c r="I2596" s="8">
        <v>0.70000000000000007</v>
      </c>
      <c r="J2596" s="9">
        <v>4750</v>
      </c>
      <c r="K2596" s="10">
        <f t="shared" si="851"/>
        <v>3325.0000000000005</v>
      </c>
      <c r="L2596" s="10">
        <f t="shared" si="852"/>
        <v>1163.75</v>
      </c>
      <c r="M2596" s="11">
        <v>0.35</v>
      </c>
      <c r="O2596" s="15"/>
      <c r="P2596" s="13"/>
      <c r="Q2596" s="1"/>
      <c r="R2596" s="12"/>
    </row>
    <row r="2597" spans="1:18" x14ac:dyDescent="0.3">
      <c r="B2597" s="6" t="s">
        <v>16</v>
      </c>
      <c r="C2597" s="6">
        <v>1185732</v>
      </c>
      <c r="D2597" s="7">
        <v>44546</v>
      </c>
      <c r="E2597" s="6" t="s">
        <v>46</v>
      </c>
      <c r="F2597" s="6" t="s">
        <v>94</v>
      </c>
      <c r="G2597" s="6" t="s">
        <v>95</v>
      </c>
      <c r="H2597" s="6" t="s">
        <v>23</v>
      </c>
      <c r="I2597" s="8">
        <v>0.75</v>
      </c>
      <c r="J2597" s="9">
        <v>5750</v>
      </c>
      <c r="K2597" s="10">
        <f t="shared" si="851"/>
        <v>4312.5</v>
      </c>
      <c r="L2597" s="10">
        <f t="shared" si="852"/>
        <v>2156.25</v>
      </c>
      <c r="M2597" s="11">
        <v>0.5</v>
      </c>
      <c r="O2597" s="15"/>
      <c r="P2597" s="13"/>
      <c r="Q2597" s="1"/>
      <c r="R2597" s="12"/>
    </row>
    <row r="2598" spans="1:18" x14ac:dyDescent="0.3">
      <c r="A2598" t="s">
        <v>39</v>
      </c>
      <c r="B2598" s="6" t="s">
        <v>24</v>
      </c>
      <c r="C2598" s="6">
        <v>1197831</v>
      </c>
      <c r="D2598" s="7">
        <v>44219</v>
      </c>
      <c r="E2598" s="6" t="s">
        <v>25</v>
      </c>
      <c r="F2598" s="6" t="s">
        <v>96</v>
      </c>
      <c r="G2598" s="6" t="s">
        <v>97</v>
      </c>
      <c r="H2598" s="6" t="s">
        <v>18</v>
      </c>
      <c r="I2598" s="8">
        <v>0.25000000000000006</v>
      </c>
      <c r="J2598" s="9">
        <v>6500</v>
      </c>
      <c r="K2598" s="10">
        <f>I2598*J2598</f>
        <v>1625.0000000000005</v>
      </c>
      <c r="L2598" s="10">
        <f>K2598*M2598</f>
        <v>650.00000000000023</v>
      </c>
      <c r="M2598" s="11">
        <v>0.4</v>
      </c>
      <c r="O2598" s="15"/>
      <c r="P2598" s="13"/>
      <c r="Q2598" s="1"/>
      <c r="R2598" s="12"/>
    </row>
    <row r="2599" spans="1:18" x14ac:dyDescent="0.3">
      <c r="B2599" s="6" t="s">
        <v>24</v>
      </c>
      <c r="C2599" s="6">
        <v>1197831</v>
      </c>
      <c r="D2599" s="7">
        <v>44219</v>
      </c>
      <c r="E2599" s="6" t="s">
        <v>25</v>
      </c>
      <c r="F2599" s="6" t="s">
        <v>96</v>
      </c>
      <c r="G2599" s="6" t="s">
        <v>97</v>
      </c>
      <c r="H2599" s="6" t="s">
        <v>19</v>
      </c>
      <c r="I2599" s="8">
        <v>0.25000000000000006</v>
      </c>
      <c r="J2599" s="9">
        <v>4500</v>
      </c>
      <c r="K2599" s="10">
        <f>I2599*J2599</f>
        <v>1125.0000000000002</v>
      </c>
      <c r="L2599" s="10">
        <f>K2599*M2599</f>
        <v>393.75000000000006</v>
      </c>
      <c r="M2599" s="11">
        <v>0.35</v>
      </c>
      <c r="O2599" s="15"/>
      <c r="P2599" s="13"/>
      <c r="Q2599" s="1"/>
      <c r="R2599" s="12"/>
    </row>
    <row r="2600" spans="1:18" x14ac:dyDescent="0.3">
      <c r="B2600" s="6" t="s">
        <v>24</v>
      </c>
      <c r="C2600" s="6">
        <v>1197831</v>
      </c>
      <c r="D2600" s="7">
        <v>44219</v>
      </c>
      <c r="E2600" s="6" t="s">
        <v>25</v>
      </c>
      <c r="F2600" s="6" t="s">
        <v>96</v>
      </c>
      <c r="G2600" s="6" t="s">
        <v>97</v>
      </c>
      <c r="H2600" s="6" t="s">
        <v>20</v>
      </c>
      <c r="I2600" s="8">
        <v>0.15000000000000008</v>
      </c>
      <c r="J2600" s="9">
        <v>4500</v>
      </c>
      <c r="K2600" s="10">
        <f t="shared" ref="K2600:K2603" si="853">I2600*J2600</f>
        <v>675.00000000000034</v>
      </c>
      <c r="L2600" s="10">
        <f t="shared" ref="L2600:L2609" si="854">K2600*M2600</f>
        <v>270.00000000000017</v>
      </c>
      <c r="M2600" s="11">
        <v>0.4</v>
      </c>
      <c r="O2600" s="15"/>
      <c r="P2600" s="13"/>
      <c r="Q2600" s="1"/>
      <c r="R2600" s="12"/>
    </row>
    <row r="2601" spans="1:18" x14ac:dyDescent="0.3">
      <c r="B2601" s="6" t="s">
        <v>24</v>
      </c>
      <c r="C2601" s="6">
        <v>1197831</v>
      </c>
      <c r="D2601" s="7">
        <v>44219</v>
      </c>
      <c r="E2601" s="6" t="s">
        <v>25</v>
      </c>
      <c r="F2601" s="6" t="s">
        <v>96</v>
      </c>
      <c r="G2601" s="6" t="s">
        <v>97</v>
      </c>
      <c r="H2601" s="6" t="s">
        <v>21</v>
      </c>
      <c r="I2601" s="8">
        <v>0.2</v>
      </c>
      <c r="J2601" s="9">
        <v>3000</v>
      </c>
      <c r="K2601" s="10">
        <f t="shared" si="853"/>
        <v>600</v>
      </c>
      <c r="L2601" s="10">
        <f t="shared" si="854"/>
        <v>240</v>
      </c>
      <c r="M2601" s="11">
        <v>0.4</v>
      </c>
      <c r="O2601" s="15"/>
      <c r="P2601" s="13"/>
      <c r="Q2601" s="1"/>
      <c r="R2601" s="12"/>
    </row>
    <row r="2602" spans="1:18" x14ac:dyDescent="0.3">
      <c r="B2602" s="6" t="s">
        <v>24</v>
      </c>
      <c r="C2602" s="6">
        <v>1197831</v>
      </c>
      <c r="D2602" s="7">
        <v>44219</v>
      </c>
      <c r="E2602" s="6" t="s">
        <v>25</v>
      </c>
      <c r="F2602" s="6" t="s">
        <v>96</v>
      </c>
      <c r="G2602" s="6" t="s">
        <v>97</v>
      </c>
      <c r="H2602" s="6" t="s">
        <v>22</v>
      </c>
      <c r="I2602" s="8">
        <v>0.35000000000000003</v>
      </c>
      <c r="J2602" s="9">
        <v>3500</v>
      </c>
      <c r="K2602" s="10">
        <f t="shared" si="853"/>
        <v>1225.0000000000002</v>
      </c>
      <c r="L2602" s="10">
        <f t="shared" si="854"/>
        <v>428.75000000000006</v>
      </c>
      <c r="M2602" s="11">
        <v>0.35</v>
      </c>
      <c r="O2602" s="15"/>
      <c r="P2602" s="13"/>
      <c r="Q2602" s="1"/>
      <c r="R2602" s="12"/>
    </row>
    <row r="2603" spans="1:18" x14ac:dyDescent="0.3">
      <c r="B2603" s="6" t="s">
        <v>24</v>
      </c>
      <c r="C2603" s="6">
        <v>1197831</v>
      </c>
      <c r="D2603" s="7">
        <v>44219</v>
      </c>
      <c r="E2603" s="6" t="s">
        <v>25</v>
      </c>
      <c r="F2603" s="6" t="s">
        <v>96</v>
      </c>
      <c r="G2603" s="6" t="s">
        <v>97</v>
      </c>
      <c r="H2603" s="6" t="s">
        <v>23</v>
      </c>
      <c r="I2603" s="8">
        <v>0.25000000000000006</v>
      </c>
      <c r="J2603" s="9">
        <v>4500</v>
      </c>
      <c r="K2603" s="10">
        <f t="shared" si="853"/>
        <v>1125.0000000000002</v>
      </c>
      <c r="L2603" s="10">
        <f t="shared" si="854"/>
        <v>450.00000000000011</v>
      </c>
      <c r="M2603" s="11">
        <v>0.4</v>
      </c>
      <c r="O2603" s="15"/>
      <c r="P2603" s="13"/>
      <c r="Q2603" s="1"/>
      <c r="R2603" s="12"/>
    </row>
    <row r="2604" spans="1:18" x14ac:dyDescent="0.3">
      <c r="B2604" s="6" t="s">
        <v>24</v>
      </c>
      <c r="C2604" s="6">
        <v>1197831</v>
      </c>
      <c r="D2604" s="7">
        <v>44248</v>
      </c>
      <c r="E2604" s="6" t="s">
        <v>25</v>
      </c>
      <c r="F2604" s="6" t="s">
        <v>96</v>
      </c>
      <c r="G2604" s="6" t="s">
        <v>97</v>
      </c>
      <c r="H2604" s="6" t="s">
        <v>18</v>
      </c>
      <c r="I2604" s="8">
        <v>0.25000000000000006</v>
      </c>
      <c r="J2604" s="9">
        <v>7000</v>
      </c>
      <c r="K2604" s="10">
        <f>I2604*J2604</f>
        <v>1750.0000000000005</v>
      </c>
      <c r="L2604" s="10">
        <f>K2604*M2604</f>
        <v>700.00000000000023</v>
      </c>
      <c r="M2604" s="11">
        <v>0.4</v>
      </c>
      <c r="O2604" s="15"/>
      <c r="P2604" s="13"/>
      <c r="Q2604" s="1"/>
      <c r="R2604" s="12"/>
    </row>
    <row r="2605" spans="1:18" x14ac:dyDescent="0.3">
      <c r="B2605" s="6" t="s">
        <v>24</v>
      </c>
      <c r="C2605" s="6">
        <v>1197831</v>
      </c>
      <c r="D2605" s="7">
        <v>44248</v>
      </c>
      <c r="E2605" s="6" t="s">
        <v>25</v>
      </c>
      <c r="F2605" s="6" t="s">
        <v>96</v>
      </c>
      <c r="G2605" s="6" t="s">
        <v>97</v>
      </c>
      <c r="H2605" s="6" t="s">
        <v>19</v>
      </c>
      <c r="I2605" s="8">
        <v>0.25000000000000006</v>
      </c>
      <c r="J2605" s="9">
        <v>3500</v>
      </c>
      <c r="K2605" s="10">
        <f>I2605*J2605</f>
        <v>875.00000000000023</v>
      </c>
      <c r="L2605" s="10">
        <f>K2605*M2605</f>
        <v>306.25000000000006</v>
      </c>
      <c r="M2605" s="11">
        <v>0.35</v>
      </c>
      <c r="O2605" s="15"/>
      <c r="P2605" s="13"/>
      <c r="Q2605" s="1"/>
      <c r="R2605" s="12"/>
    </row>
    <row r="2606" spans="1:18" x14ac:dyDescent="0.3">
      <c r="B2606" s="6" t="s">
        <v>24</v>
      </c>
      <c r="C2606" s="6">
        <v>1197831</v>
      </c>
      <c r="D2606" s="7">
        <v>44248</v>
      </c>
      <c r="E2606" s="6" t="s">
        <v>25</v>
      </c>
      <c r="F2606" s="6" t="s">
        <v>96</v>
      </c>
      <c r="G2606" s="6" t="s">
        <v>97</v>
      </c>
      <c r="H2606" s="6" t="s">
        <v>20</v>
      </c>
      <c r="I2606" s="8">
        <v>0.15000000000000008</v>
      </c>
      <c r="J2606" s="9">
        <v>4000</v>
      </c>
      <c r="K2606" s="10">
        <f t="shared" ref="K2606:K2609" si="855">I2606*J2606</f>
        <v>600.00000000000034</v>
      </c>
      <c r="L2606" s="10">
        <f t="shared" si="854"/>
        <v>240.00000000000014</v>
      </c>
      <c r="M2606" s="11">
        <v>0.4</v>
      </c>
      <c r="O2606" s="15"/>
      <c r="P2606" s="13"/>
      <c r="Q2606" s="1"/>
      <c r="R2606" s="12"/>
    </row>
    <row r="2607" spans="1:18" x14ac:dyDescent="0.3">
      <c r="B2607" s="6" t="s">
        <v>24</v>
      </c>
      <c r="C2607" s="6">
        <v>1197831</v>
      </c>
      <c r="D2607" s="7">
        <v>44248</v>
      </c>
      <c r="E2607" s="6" t="s">
        <v>25</v>
      </c>
      <c r="F2607" s="6" t="s">
        <v>96</v>
      </c>
      <c r="G2607" s="6" t="s">
        <v>97</v>
      </c>
      <c r="H2607" s="6" t="s">
        <v>21</v>
      </c>
      <c r="I2607" s="8">
        <v>0.2</v>
      </c>
      <c r="J2607" s="9">
        <v>2500</v>
      </c>
      <c r="K2607" s="10">
        <f t="shared" si="855"/>
        <v>500</v>
      </c>
      <c r="L2607" s="10">
        <f t="shared" si="854"/>
        <v>200</v>
      </c>
      <c r="M2607" s="11">
        <v>0.4</v>
      </c>
      <c r="O2607" s="15"/>
      <c r="P2607" s="13"/>
      <c r="Q2607" s="1"/>
      <c r="R2607" s="12"/>
    </row>
    <row r="2608" spans="1:18" x14ac:dyDescent="0.3">
      <c r="B2608" s="6" t="s">
        <v>24</v>
      </c>
      <c r="C2608" s="6">
        <v>1197831</v>
      </c>
      <c r="D2608" s="7">
        <v>44248</v>
      </c>
      <c r="E2608" s="6" t="s">
        <v>25</v>
      </c>
      <c r="F2608" s="6" t="s">
        <v>96</v>
      </c>
      <c r="G2608" s="6" t="s">
        <v>97</v>
      </c>
      <c r="H2608" s="6" t="s">
        <v>22</v>
      </c>
      <c r="I2608" s="8">
        <v>0.35000000000000003</v>
      </c>
      <c r="J2608" s="9">
        <v>3250</v>
      </c>
      <c r="K2608" s="10">
        <f t="shared" si="855"/>
        <v>1137.5</v>
      </c>
      <c r="L2608" s="10">
        <f t="shared" si="854"/>
        <v>398.125</v>
      </c>
      <c r="M2608" s="11">
        <v>0.35</v>
      </c>
      <c r="O2608" s="15"/>
      <c r="P2608" s="13"/>
      <c r="Q2608" s="1"/>
      <c r="R2608" s="12"/>
    </row>
    <row r="2609" spans="2:18" x14ac:dyDescent="0.3">
      <c r="B2609" s="6" t="s">
        <v>24</v>
      </c>
      <c r="C2609" s="6">
        <v>1197831</v>
      </c>
      <c r="D2609" s="7">
        <v>44248</v>
      </c>
      <c r="E2609" s="6" t="s">
        <v>25</v>
      </c>
      <c r="F2609" s="6" t="s">
        <v>96</v>
      </c>
      <c r="G2609" s="6" t="s">
        <v>97</v>
      </c>
      <c r="H2609" s="6" t="s">
        <v>23</v>
      </c>
      <c r="I2609" s="8">
        <v>0.2</v>
      </c>
      <c r="J2609" s="9">
        <v>4250</v>
      </c>
      <c r="K2609" s="10">
        <f t="shared" si="855"/>
        <v>850</v>
      </c>
      <c r="L2609" s="10">
        <f t="shared" si="854"/>
        <v>340</v>
      </c>
      <c r="M2609" s="11">
        <v>0.4</v>
      </c>
      <c r="O2609" s="15"/>
      <c r="P2609" s="13"/>
      <c r="Q2609" s="1"/>
      <c r="R2609" s="12"/>
    </row>
    <row r="2610" spans="2:18" x14ac:dyDescent="0.3">
      <c r="B2610" s="6" t="s">
        <v>24</v>
      </c>
      <c r="C2610" s="6">
        <v>1197831</v>
      </c>
      <c r="D2610" s="7">
        <v>44274</v>
      </c>
      <c r="E2610" s="6" t="s">
        <v>25</v>
      </c>
      <c r="F2610" s="6" t="s">
        <v>96</v>
      </c>
      <c r="G2610" s="6" t="s">
        <v>97</v>
      </c>
      <c r="H2610" s="6" t="s">
        <v>18</v>
      </c>
      <c r="I2610" s="8">
        <v>0.2</v>
      </c>
      <c r="J2610" s="9">
        <v>6450</v>
      </c>
      <c r="K2610" s="10">
        <f>I2610*J2610</f>
        <v>1290</v>
      </c>
      <c r="L2610" s="10">
        <f>K2610*M2610</f>
        <v>516</v>
      </c>
      <c r="M2610" s="11">
        <v>0.4</v>
      </c>
      <c r="O2610" s="15"/>
      <c r="P2610" s="13"/>
      <c r="Q2610" s="1"/>
      <c r="R2610" s="12"/>
    </row>
    <row r="2611" spans="2:18" x14ac:dyDescent="0.3">
      <c r="B2611" s="6" t="s">
        <v>24</v>
      </c>
      <c r="C2611" s="6">
        <v>1197831</v>
      </c>
      <c r="D2611" s="7">
        <v>44274</v>
      </c>
      <c r="E2611" s="6" t="s">
        <v>25</v>
      </c>
      <c r="F2611" s="6" t="s">
        <v>96</v>
      </c>
      <c r="G2611" s="6" t="s">
        <v>97</v>
      </c>
      <c r="H2611" s="6" t="s">
        <v>19</v>
      </c>
      <c r="I2611" s="8">
        <v>0.2</v>
      </c>
      <c r="J2611" s="9">
        <v>3250</v>
      </c>
      <c r="K2611" s="10">
        <f>I2611*J2611</f>
        <v>650</v>
      </c>
      <c r="L2611" s="10">
        <f>K2611*M2611</f>
        <v>227.49999999999997</v>
      </c>
      <c r="M2611" s="11">
        <v>0.35</v>
      </c>
      <c r="O2611" s="15"/>
      <c r="P2611" s="13"/>
      <c r="Q2611" s="1"/>
      <c r="R2611" s="12"/>
    </row>
    <row r="2612" spans="2:18" x14ac:dyDescent="0.3">
      <c r="B2612" s="6" t="s">
        <v>24</v>
      </c>
      <c r="C2612" s="6">
        <v>1197831</v>
      </c>
      <c r="D2612" s="7">
        <v>44274</v>
      </c>
      <c r="E2612" s="6" t="s">
        <v>25</v>
      </c>
      <c r="F2612" s="6" t="s">
        <v>96</v>
      </c>
      <c r="G2612" s="6" t="s">
        <v>97</v>
      </c>
      <c r="H2612" s="6" t="s">
        <v>20</v>
      </c>
      <c r="I2612" s="8">
        <v>0.10000000000000002</v>
      </c>
      <c r="J2612" s="9">
        <v>3500</v>
      </c>
      <c r="K2612" s="10">
        <f t="shared" ref="K2612:K2615" si="856">I2612*J2612</f>
        <v>350.00000000000006</v>
      </c>
      <c r="L2612" s="10">
        <f t="shared" ref="L2612:L2615" si="857">K2612*M2612</f>
        <v>140.00000000000003</v>
      </c>
      <c r="M2612" s="11">
        <v>0.4</v>
      </c>
      <c r="O2612" s="15"/>
      <c r="P2612" s="13"/>
      <c r="Q2612" s="1"/>
      <c r="R2612" s="12"/>
    </row>
    <row r="2613" spans="2:18" x14ac:dyDescent="0.3">
      <c r="B2613" s="6" t="s">
        <v>24</v>
      </c>
      <c r="C2613" s="6">
        <v>1197831</v>
      </c>
      <c r="D2613" s="7">
        <v>44274</v>
      </c>
      <c r="E2613" s="6" t="s">
        <v>25</v>
      </c>
      <c r="F2613" s="6" t="s">
        <v>96</v>
      </c>
      <c r="G2613" s="6" t="s">
        <v>97</v>
      </c>
      <c r="H2613" s="6" t="s">
        <v>21</v>
      </c>
      <c r="I2613" s="8">
        <v>0.19999999999999996</v>
      </c>
      <c r="J2613" s="9">
        <v>2000</v>
      </c>
      <c r="K2613" s="10">
        <f t="shared" si="856"/>
        <v>399.99999999999989</v>
      </c>
      <c r="L2613" s="10">
        <f t="shared" si="857"/>
        <v>159.99999999999997</v>
      </c>
      <c r="M2613" s="11">
        <v>0.4</v>
      </c>
      <c r="O2613" s="15"/>
      <c r="P2613" s="13"/>
      <c r="Q2613" s="1"/>
      <c r="R2613" s="12"/>
    </row>
    <row r="2614" spans="2:18" x14ac:dyDescent="0.3">
      <c r="B2614" s="6" t="s">
        <v>24</v>
      </c>
      <c r="C2614" s="6">
        <v>1197831</v>
      </c>
      <c r="D2614" s="7">
        <v>44274</v>
      </c>
      <c r="E2614" s="6" t="s">
        <v>25</v>
      </c>
      <c r="F2614" s="6" t="s">
        <v>96</v>
      </c>
      <c r="G2614" s="6" t="s">
        <v>97</v>
      </c>
      <c r="H2614" s="6" t="s">
        <v>22</v>
      </c>
      <c r="I2614" s="8">
        <v>0.35000000000000009</v>
      </c>
      <c r="J2614" s="9">
        <v>2500</v>
      </c>
      <c r="K2614" s="10">
        <f t="shared" si="856"/>
        <v>875.00000000000023</v>
      </c>
      <c r="L2614" s="10">
        <f t="shared" si="857"/>
        <v>306.25000000000006</v>
      </c>
      <c r="M2614" s="11">
        <v>0.35</v>
      </c>
      <c r="O2614" s="15"/>
      <c r="P2614" s="13"/>
      <c r="Q2614" s="1"/>
      <c r="R2614" s="12"/>
    </row>
    <row r="2615" spans="2:18" x14ac:dyDescent="0.3">
      <c r="B2615" s="6" t="s">
        <v>24</v>
      </c>
      <c r="C2615" s="6">
        <v>1197831</v>
      </c>
      <c r="D2615" s="7">
        <v>44274</v>
      </c>
      <c r="E2615" s="6" t="s">
        <v>25</v>
      </c>
      <c r="F2615" s="6" t="s">
        <v>96</v>
      </c>
      <c r="G2615" s="6" t="s">
        <v>97</v>
      </c>
      <c r="H2615" s="6" t="s">
        <v>23</v>
      </c>
      <c r="I2615" s="8">
        <v>0.25</v>
      </c>
      <c r="J2615" s="9">
        <v>3500</v>
      </c>
      <c r="K2615" s="10">
        <f t="shared" si="856"/>
        <v>875</v>
      </c>
      <c r="L2615" s="10">
        <f t="shared" si="857"/>
        <v>350</v>
      </c>
      <c r="M2615" s="11">
        <v>0.4</v>
      </c>
      <c r="O2615" s="15"/>
      <c r="P2615" s="13"/>
      <c r="Q2615" s="1"/>
      <c r="R2615" s="12"/>
    </row>
    <row r="2616" spans="2:18" x14ac:dyDescent="0.3">
      <c r="B2616" s="6" t="s">
        <v>24</v>
      </c>
      <c r="C2616" s="6">
        <v>1197831</v>
      </c>
      <c r="D2616" s="7">
        <v>44306</v>
      </c>
      <c r="E2616" s="6" t="s">
        <v>25</v>
      </c>
      <c r="F2616" s="6" t="s">
        <v>96</v>
      </c>
      <c r="G2616" s="6" t="s">
        <v>97</v>
      </c>
      <c r="H2616" s="6" t="s">
        <v>18</v>
      </c>
      <c r="I2616" s="8">
        <v>0.25</v>
      </c>
      <c r="J2616" s="9">
        <v>6000</v>
      </c>
      <c r="K2616" s="10">
        <f>I2616*J2616</f>
        <v>1500</v>
      </c>
      <c r="L2616" s="10">
        <f>K2616*M2616</f>
        <v>600</v>
      </c>
      <c r="M2616" s="11">
        <v>0.4</v>
      </c>
      <c r="O2616" s="15"/>
      <c r="P2616" s="13"/>
      <c r="Q2616" s="1"/>
      <c r="R2616" s="12"/>
    </row>
    <row r="2617" spans="2:18" x14ac:dyDescent="0.3">
      <c r="B2617" s="6" t="s">
        <v>24</v>
      </c>
      <c r="C2617" s="6">
        <v>1197831</v>
      </c>
      <c r="D2617" s="7">
        <v>44306</v>
      </c>
      <c r="E2617" s="6" t="s">
        <v>25</v>
      </c>
      <c r="F2617" s="6" t="s">
        <v>96</v>
      </c>
      <c r="G2617" s="6" t="s">
        <v>97</v>
      </c>
      <c r="H2617" s="6" t="s">
        <v>19</v>
      </c>
      <c r="I2617" s="8">
        <v>0.25</v>
      </c>
      <c r="J2617" s="9">
        <v>3000</v>
      </c>
      <c r="K2617" s="10">
        <f>I2617*J2617</f>
        <v>750</v>
      </c>
      <c r="L2617" s="10">
        <f>K2617*M2617</f>
        <v>262.5</v>
      </c>
      <c r="M2617" s="11">
        <v>0.35</v>
      </c>
      <c r="O2617" s="15"/>
      <c r="P2617" s="13"/>
      <c r="Q2617" s="1"/>
      <c r="R2617" s="12"/>
    </row>
    <row r="2618" spans="2:18" x14ac:dyDescent="0.3">
      <c r="B2618" s="6" t="s">
        <v>24</v>
      </c>
      <c r="C2618" s="6">
        <v>1197831</v>
      </c>
      <c r="D2618" s="7">
        <v>44306</v>
      </c>
      <c r="E2618" s="6" t="s">
        <v>25</v>
      </c>
      <c r="F2618" s="6" t="s">
        <v>96</v>
      </c>
      <c r="G2618" s="6" t="s">
        <v>97</v>
      </c>
      <c r="H2618" s="6" t="s">
        <v>20</v>
      </c>
      <c r="I2618" s="8">
        <v>0.15000000000000002</v>
      </c>
      <c r="J2618" s="9">
        <v>3000</v>
      </c>
      <c r="K2618" s="10">
        <f t="shared" ref="K2618:K2621" si="858">I2618*J2618</f>
        <v>450.00000000000006</v>
      </c>
      <c r="L2618" s="10">
        <f t="shared" ref="L2618:L2621" si="859">K2618*M2618</f>
        <v>180.00000000000003</v>
      </c>
      <c r="M2618" s="11">
        <v>0.4</v>
      </c>
      <c r="O2618" s="15"/>
      <c r="P2618" s="13"/>
      <c r="Q2618" s="1"/>
      <c r="R2618" s="12"/>
    </row>
    <row r="2619" spans="2:18" x14ac:dyDescent="0.3">
      <c r="B2619" s="6" t="s">
        <v>24</v>
      </c>
      <c r="C2619" s="6">
        <v>1197831</v>
      </c>
      <c r="D2619" s="7">
        <v>44306</v>
      </c>
      <c r="E2619" s="6" t="s">
        <v>25</v>
      </c>
      <c r="F2619" s="6" t="s">
        <v>96</v>
      </c>
      <c r="G2619" s="6" t="s">
        <v>97</v>
      </c>
      <c r="H2619" s="6" t="s">
        <v>21</v>
      </c>
      <c r="I2619" s="8">
        <v>0.19999999999999996</v>
      </c>
      <c r="J2619" s="9">
        <v>2250</v>
      </c>
      <c r="K2619" s="10">
        <f t="shared" si="858"/>
        <v>449.99999999999989</v>
      </c>
      <c r="L2619" s="10">
        <f t="shared" si="859"/>
        <v>179.99999999999997</v>
      </c>
      <c r="M2619" s="11">
        <v>0.4</v>
      </c>
      <c r="O2619" s="15"/>
      <c r="P2619" s="13"/>
      <c r="Q2619" s="1"/>
      <c r="R2619" s="12"/>
    </row>
    <row r="2620" spans="2:18" x14ac:dyDescent="0.3">
      <c r="B2620" s="6" t="s">
        <v>24</v>
      </c>
      <c r="C2620" s="6">
        <v>1197831</v>
      </c>
      <c r="D2620" s="7">
        <v>44306</v>
      </c>
      <c r="E2620" s="6" t="s">
        <v>25</v>
      </c>
      <c r="F2620" s="6" t="s">
        <v>96</v>
      </c>
      <c r="G2620" s="6" t="s">
        <v>97</v>
      </c>
      <c r="H2620" s="6" t="s">
        <v>22</v>
      </c>
      <c r="I2620" s="8">
        <v>0.4</v>
      </c>
      <c r="J2620" s="9">
        <v>2500</v>
      </c>
      <c r="K2620" s="10">
        <f t="shared" si="858"/>
        <v>1000</v>
      </c>
      <c r="L2620" s="10">
        <f t="shared" si="859"/>
        <v>350</v>
      </c>
      <c r="M2620" s="11">
        <v>0.35</v>
      </c>
      <c r="O2620" s="15"/>
      <c r="P2620" s="13"/>
      <c r="Q2620" s="1"/>
      <c r="R2620" s="12"/>
    </row>
    <row r="2621" spans="2:18" x14ac:dyDescent="0.3">
      <c r="B2621" s="6" t="s">
        <v>24</v>
      </c>
      <c r="C2621" s="6">
        <v>1197831</v>
      </c>
      <c r="D2621" s="7">
        <v>44306</v>
      </c>
      <c r="E2621" s="6" t="s">
        <v>25</v>
      </c>
      <c r="F2621" s="6" t="s">
        <v>96</v>
      </c>
      <c r="G2621" s="6" t="s">
        <v>97</v>
      </c>
      <c r="H2621" s="6" t="s">
        <v>23</v>
      </c>
      <c r="I2621" s="8">
        <v>0.30000000000000004</v>
      </c>
      <c r="J2621" s="9">
        <v>4000</v>
      </c>
      <c r="K2621" s="10">
        <f t="shared" si="858"/>
        <v>1200.0000000000002</v>
      </c>
      <c r="L2621" s="10">
        <f t="shared" si="859"/>
        <v>480.00000000000011</v>
      </c>
      <c r="M2621" s="11">
        <v>0.4</v>
      </c>
      <c r="O2621" s="15"/>
      <c r="P2621" s="13"/>
      <c r="Q2621" s="1"/>
      <c r="R2621" s="12"/>
    </row>
    <row r="2622" spans="2:18" x14ac:dyDescent="0.3">
      <c r="B2622" s="6" t="s">
        <v>24</v>
      </c>
      <c r="C2622" s="6">
        <v>1197831</v>
      </c>
      <c r="D2622" s="7">
        <v>44335</v>
      </c>
      <c r="E2622" s="6" t="s">
        <v>25</v>
      </c>
      <c r="F2622" s="6" t="s">
        <v>96</v>
      </c>
      <c r="G2622" s="6" t="s">
        <v>97</v>
      </c>
      <c r="H2622" s="6" t="s">
        <v>18</v>
      </c>
      <c r="I2622" s="8">
        <v>0.4</v>
      </c>
      <c r="J2622" s="9">
        <v>6700</v>
      </c>
      <c r="K2622" s="10">
        <f>I2622*J2622</f>
        <v>2680</v>
      </c>
      <c r="L2622" s="10">
        <f>K2622*M2622</f>
        <v>1072</v>
      </c>
      <c r="M2622" s="11">
        <v>0.4</v>
      </c>
      <c r="O2622" s="15"/>
      <c r="P2622" s="13"/>
      <c r="Q2622" s="1"/>
      <c r="R2622" s="12"/>
    </row>
    <row r="2623" spans="2:18" x14ac:dyDescent="0.3">
      <c r="B2623" s="6" t="s">
        <v>24</v>
      </c>
      <c r="C2623" s="6">
        <v>1197831</v>
      </c>
      <c r="D2623" s="7">
        <v>44335</v>
      </c>
      <c r="E2623" s="6" t="s">
        <v>25</v>
      </c>
      <c r="F2623" s="6" t="s">
        <v>96</v>
      </c>
      <c r="G2623" s="6" t="s">
        <v>97</v>
      </c>
      <c r="H2623" s="6" t="s">
        <v>19</v>
      </c>
      <c r="I2623" s="8">
        <v>0.4</v>
      </c>
      <c r="J2623" s="9">
        <v>3750</v>
      </c>
      <c r="K2623" s="10">
        <f>I2623*J2623</f>
        <v>1500</v>
      </c>
      <c r="L2623" s="10">
        <f>K2623*M2623</f>
        <v>525</v>
      </c>
      <c r="M2623" s="11">
        <v>0.35</v>
      </c>
      <c r="O2623" s="15"/>
      <c r="P2623" s="13"/>
      <c r="Q2623" s="1"/>
      <c r="R2623" s="12"/>
    </row>
    <row r="2624" spans="2:18" x14ac:dyDescent="0.3">
      <c r="B2624" s="6" t="s">
        <v>24</v>
      </c>
      <c r="C2624" s="6">
        <v>1197831</v>
      </c>
      <c r="D2624" s="7">
        <v>44335</v>
      </c>
      <c r="E2624" s="6" t="s">
        <v>25</v>
      </c>
      <c r="F2624" s="6" t="s">
        <v>96</v>
      </c>
      <c r="G2624" s="6" t="s">
        <v>97</v>
      </c>
      <c r="H2624" s="6" t="s">
        <v>20</v>
      </c>
      <c r="I2624" s="8">
        <v>0.35000000000000003</v>
      </c>
      <c r="J2624" s="9">
        <v>3500</v>
      </c>
      <c r="K2624" s="10">
        <f t="shared" ref="K2624:K2627" si="860">I2624*J2624</f>
        <v>1225.0000000000002</v>
      </c>
      <c r="L2624" s="10">
        <f t="shared" ref="L2624:L2627" si="861">K2624*M2624</f>
        <v>490.00000000000011</v>
      </c>
      <c r="M2624" s="11">
        <v>0.4</v>
      </c>
      <c r="O2624" s="15"/>
      <c r="P2624" s="13"/>
      <c r="Q2624" s="1"/>
      <c r="R2624" s="12"/>
    </row>
    <row r="2625" spans="2:18" x14ac:dyDescent="0.3">
      <c r="B2625" s="6" t="s">
        <v>24</v>
      </c>
      <c r="C2625" s="6">
        <v>1197831</v>
      </c>
      <c r="D2625" s="7">
        <v>44335</v>
      </c>
      <c r="E2625" s="6" t="s">
        <v>25</v>
      </c>
      <c r="F2625" s="6" t="s">
        <v>96</v>
      </c>
      <c r="G2625" s="6" t="s">
        <v>97</v>
      </c>
      <c r="H2625" s="6" t="s">
        <v>21</v>
      </c>
      <c r="I2625" s="8">
        <v>0.35000000000000003</v>
      </c>
      <c r="J2625" s="9">
        <v>3000</v>
      </c>
      <c r="K2625" s="10">
        <f t="shared" si="860"/>
        <v>1050</v>
      </c>
      <c r="L2625" s="10">
        <f t="shared" si="861"/>
        <v>420</v>
      </c>
      <c r="M2625" s="11">
        <v>0.4</v>
      </c>
      <c r="O2625" s="15"/>
      <c r="P2625" s="13"/>
      <c r="Q2625" s="1"/>
      <c r="R2625" s="12"/>
    </row>
    <row r="2626" spans="2:18" x14ac:dyDescent="0.3">
      <c r="B2626" s="6" t="s">
        <v>24</v>
      </c>
      <c r="C2626" s="6">
        <v>1197831</v>
      </c>
      <c r="D2626" s="7">
        <v>44335</v>
      </c>
      <c r="E2626" s="6" t="s">
        <v>25</v>
      </c>
      <c r="F2626" s="6" t="s">
        <v>96</v>
      </c>
      <c r="G2626" s="6" t="s">
        <v>97</v>
      </c>
      <c r="H2626" s="6" t="s">
        <v>22</v>
      </c>
      <c r="I2626" s="8">
        <v>0.44999999999999996</v>
      </c>
      <c r="J2626" s="9">
        <v>3250</v>
      </c>
      <c r="K2626" s="10">
        <f t="shared" si="860"/>
        <v>1462.4999999999998</v>
      </c>
      <c r="L2626" s="10">
        <f t="shared" si="861"/>
        <v>511.87499999999989</v>
      </c>
      <c r="M2626" s="11">
        <v>0.35</v>
      </c>
      <c r="O2626" s="15"/>
      <c r="P2626" s="13"/>
      <c r="Q2626" s="1"/>
      <c r="R2626" s="12"/>
    </row>
    <row r="2627" spans="2:18" x14ac:dyDescent="0.3">
      <c r="B2627" s="6" t="s">
        <v>24</v>
      </c>
      <c r="C2627" s="6">
        <v>1197831</v>
      </c>
      <c r="D2627" s="7">
        <v>44335</v>
      </c>
      <c r="E2627" s="6" t="s">
        <v>25</v>
      </c>
      <c r="F2627" s="6" t="s">
        <v>96</v>
      </c>
      <c r="G2627" s="6" t="s">
        <v>97</v>
      </c>
      <c r="H2627" s="6" t="s">
        <v>23</v>
      </c>
      <c r="I2627" s="8">
        <v>0.44999999999999996</v>
      </c>
      <c r="J2627" s="9">
        <v>4250</v>
      </c>
      <c r="K2627" s="10">
        <f t="shared" si="860"/>
        <v>1912.4999999999998</v>
      </c>
      <c r="L2627" s="10">
        <f t="shared" si="861"/>
        <v>765</v>
      </c>
      <c r="M2627" s="11">
        <v>0.4</v>
      </c>
      <c r="O2627" s="15"/>
      <c r="P2627" s="13"/>
      <c r="Q2627" s="1"/>
      <c r="R2627" s="12"/>
    </row>
    <row r="2628" spans="2:18" x14ac:dyDescent="0.3">
      <c r="B2628" s="6" t="s">
        <v>24</v>
      </c>
      <c r="C2628" s="6">
        <v>1197831</v>
      </c>
      <c r="D2628" s="7">
        <v>44368</v>
      </c>
      <c r="E2628" s="6" t="s">
        <v>25</v>
      </c>
      <c r="F2628" s="6" t="s">
        <v>96</v>
      </c>
      <c r="G2628" s="6" t="s">
        <v>97</v>
      </c>
      <c r="H2628" s="6" t="s">
        <v>18</v>
      </c>
      <c r="I2628" s="8">
        <v>0.39999999999999997</v>
      </c>
      <c r="J2628" s="9">
        <v>6750</v>
      </c>
      <c r="K2628" s="10">
        <f>I2628*J2628</f>
        <v>2700</v>
      </c>
      <c r="L2628" s="10">
        <f>K2628*M2628</f>
        <v>1080</v>
      </c>
      <c r="M2628" s="11">
        <v>0.4</v>
      </c>
      <c r="O2628" s="15"/>
      <c r="P2628" s="13"/>
      <c r="Q2628" s="1"/>
      <c r="R2628" s="12"/>
    </row>
    <row r="2629" spans="2:18" x14ac:dyDescent="0.3">
      <c r="B2629" s="6" t="s">
        <v>24</v>
      </c>
      <c r="C2629" s="6">
        <v>1197831</v>
      </c>
      <c r="D2629" s="7">
        <v>44368</v>
      </c>
      <c r="E2629" s="6" t="s">
        <v>25</v>
      </c>
      <c r="F2629" s="6" t="s">
        <v>96</v>
      </c>
      <c r="G2629" s="6" t="s">
        <v>97</v>
      </c>
      <c r="H2629" s="6" t="s">
        <v>19</v>
      </c>
      <c r="I2629" s="8">
        <v>0.35000000000000003</v>
      </c>
      <c r="J2629" s="9">
        <v>4250</v>
      </c>
      <c r="K2629" s="10">
        <f>I2629*J2629</f>
        <v>1487.5000000000002</v>
      </c>
      <c r="L2629" s="10">
        <f>K2629*M2629</f>
        <v>520.625</v>
      </c>
      <c r="M2629" s="11">
        <v>0.35</v>
      </c>
      <c r="O2629" s="15"/>
      <c r="P2629" s="13"/>
      <c r="Q2629" s="1"/>
      <c r="R2629" s="12"/>
    </row>
    <row r="2630" spans="2:18" x14ac:dyDescent="0.3">
      <c r="B2630" s="6" t="s">
        <v>24</v>
      </c>
      <c r="C2630" s="6">
        <v>1197831</v>
      </c>
      <c r="D2630" s="7">
        <v>44368</v>
      </c>
      <c r="E2630" s="6" t="s">
        <v>25</v>
      </c>
      <c r="F2630" s="6" t="s">
        <v>96</v>
      </c>
      <c r="G2630" s="6" t="s">
        <v>97</v>
      </c>
      <c r="H2630" s="6" t="s">
        <v>20</v>
      </c>
      <c r="I2630" s="8">
        <v>0.4</v>
      </c>
      <c r="J2630" s="9">
        <v>4000</v>
      </c>
      <c r="K2630" s="10">
        <f t="shared" ref="K2630:K2633" si="862">I2630*J2630</f>
        <v>1600</v>
      </c>
      <c r="L2630" s="10">
        <f t="shared" ref="L2630:L2633" si="863">K2630*M2630</f>
        <v>640</v>
      </c>
      <c r="M2630" s="11">
        <v>0.4</v>
      </c>
      <c r="O2630" s="15"/>
      <c r="P2630" s="13"/>
      <c r="Q2630" s="1"/>
      <c r="R2630" s="12"/>
    </row>
    <row r="2631" spans="2:18" x14ac:dyDescent="0.3">
      <c r="B2631" s="6" t="s">
        <v>24</v>
      </c>
      <c r="C2631" s="6">
        <v>1197831</v>
      </c>
      <c r="D2631" s="7">
        <v>44368</v>
      </c>
      <c r="E2631" s="6" t="s">
        <v>25</v>
      </c>
      <c r="F2631" s="6" t="s">
        <v>96</v>
      </c>
      <c r="G2631" s="6" t="s">
        <v>97</v>
      </c>
      <c r="H2631" s="6" t="s">
        <v>21</v>
      </c>
      <c r="I2631" s="8">
        <v>0.4</v>
      </c>
      <c r="J2631" s="9">
        <v>3750</v>
      </c>
      <c r="K2631" s="10">
        <f t="shared" si="862"/>
        <v>1500</v>
      </c>
      <c r="L2631" s="10">
        <f t="shared" si="863"/>
        <v>600</v>
      </c>
      <c r="M2631" s="11">
        <v>0.4</v>
      </c>
      <c r="O2631" s="15"/>
      <c r="P2631" s="13"/>
      <c r="Q2631" s="1"/>
      <c r="R2631" s="12"/>
    </row>
    <row r="2632" spans="2:18" x14ac:dyDescent="0.3">
      <c r="B2632" s="6" t="s">
        <v>24</v>
      </c>
      <c r="C2632" s="6">
        <v>1197831</v>
      </c>
      <c r="D2632" s="7">
        <v>44368</v>
      </c>
      <c r="E2632" s="6" t="s">
        <v>25</v>
      </c>
      <c r="F2632" s="6" t="s">
        <v>96</v>
      </c>
      <c r="G2632" s="6" t="s">
        <v>97</v>
      </c>
      <c r="H2632" s="6" t="s">
        <v>22</v>
      </c>
      <c r="I2632" s="8">
        <v>0.54999999999999993</v>
      </c>
      <c r="J2632" s="9">
        <v>3750</v>
      </c>
      <c r="K2632" s="10">
        <f t="shared" si="862"/>
        <v>2062.4999999999995</v>
      </c>
      <c r="L2632" s="10">
        <f t="shared" si="863"/>
        <v>721.87499999999977</v>
      </c>
      <c r="M2632" s="11">
        <v>0.35</v>
      </c>
      <c r="O2632" s="15"/>
      <c r="P2632" s="13"/>
      <c r="Q2632" s="1"/>
      <c r="R2632" s="12"/>
    </row>
    <row r="2633" spans="2:18" x14ac:dyDescent="0.3">
      <c r="B2633" s="6" t="s">
        <v>24</v>
      </c>
      <c r="C2633" s="6">
        <v>1197831</v>
      </c>
      <c r="D2633" s="7">
        <v>44368</v>
      </c>
      <c r="E2633" s="6" t="s">
        <v>25</v>
      </c>
      <c r="F2633" s="6" t="s">
        <v>96</v>
      </c>
      <c r="G2633" s="6" t="s">
        <v>97</v>
      </c>
      <c r="H2633" s="6" t="s">
        <v>23</v>
      </c>
      <c r="I2633" s="8">
        <v>0.6</v>
      </c>
      <c r="J2633" s="9">
        <v>5500</v>
      </c>
      <c r="K2633" s="10">
        <f t="shared" si="862"/>
        <v>3300</v>
      </c>
      <c r="L2633" s="10">
        <f t="shared" si="863"/>
        <v>1320</v>
      </c>
      <c r="M2633" s="11">
        <v>0.4</v>
      </c>
      <c r="O2633" s="15"/>
      <c r="P2633" s="13"/>
      <c r="Q2633" s="1"/>
      <c r="R2633" s="12"/>
    </row>
    <row r="2634" spans="2:18" x14ac:dyDescent="0.3">
      <c r="B2634" s="6" t="s">
        <v>24</v>
      </c>
      <c r="C2634" s="6">
        <v>1197831</v>
      </c>
      <c r="D2634" s="7">
        <v>44396</v>
      </c>
      <c r="E2634" s="6" t="s">
        <v>25</v>
      </c>
      <c r="F2634" s="6" t="s">
        <v>96</v>
      </c>
      <c r="G2634" s="6" t="s">
        <v>97</v>
      </c>
      <c r="H2634" s="6" t="s">
        <v>18</v>
      </c>
      <c r="I2634" s="8">
        <v>0.54999999999999993</v>
      </c>
      <c r="J2634" s="9">
        <v>7750</v>
      </c>
      <c r="K2634" s="10">
        <f>I2634*J2634</f>
        <v>4262.4999999999991</v>
      </c>
      <c r="L2634" s="10">
        <f>K2634*M2634</f>
        <v>1704.9999999999998</v>
      </c>
      <c r="M2634" s="11">
        <v>0.4</v>
      </c>
      <c r="O2634" s="15"/>
      <c r="P2634" s="13"/>
      <c r="Q2634" s="1"/>
      <c r="R2634" s="12"/>
    </row>
    <row r="2635" spans="2:18" x14ac:dyDescent="0.3">
      <c r="B2635" s="6" t="s">
        <v>24</v>
      </c>
      <c r="C2635" s="6">
        <v>1197831</v>
      </c>
      <c r="D2635" s="7">
        <v>44396</v>
      </c>
      <c r="E2635" s="6" t="s">
        <v>25</v>
      </c>
      <c r="F2635" s="6" t="s">
        <v>96</v>
      </c>
      <c r="G2635" s="6" t="s">
        <v>97</v>
      </c>
      <c r="H2635" s="6" t="s">
        <v>19</v>
      </c>
      <c r="I2635" s="8">
        <v>0.5</v>
      </c>
      <c r="J2635" s="9">
        <v>5250</v>
      </c>
      <c r="K2635" s="10">
        <f>I2635*J2635</f>
        <v>2625</v>
      </c>
      <c r="L2635" s="10">
        <f>K2635*M2635</f>
        <v>918.74999999999989</v>
      </c>
      <c r="M2635" s="11">
        <v>0.35</v>
      </c>
      <c r="O2635" s="15"/>
      <c r="P2635" s="13"/>
      <c r="Q2635" s="1"/>
      <c r="R2635" s="12"/>
    </row>
    <row r="2636" spans="2:18" x14ac:dyDescent="0.3">
      <c r="B2636" s="6" t="s">
        <v>24</v>
      </c>
      <c r="C2636" s="6">
        <v>1197831</v>
      </c>
      <c r="D2636" s="7">
        <v>44396</v>
      </c>
      <c r="E2636" s="6" t="s">
        <v>25</v>
      </c>
      <c r="F2636" s="6" t="s">
        <v>96</v>
      </c>
      <c r="G2636" s="6" t="s">
        <v>97</v>
      </c>
      <c r="H2636" s="6" t="s">
        <v>20</v>
      </c>
      <c r="I2636" s="8">
        <v>0.45</v>
      </c>
      <c r="J2636" s="9">
        <v>4500</v>
      </c>
      <c r="K2636" s="10">
        <f t="shared" ref="K2636:K2639" si="864">I2636*J2636</f>
        <v>2025</v>
      </c>
      <c r="L2636" s="10">
        <f t="shared" ref="L2636:L2639" si="865">K2636*M2636</f>
        <v>810</v>
      </c>
      <c r="M2636" s="11">
        <v>0.4</v>
      </c>
      <c r="O2636" s="15"/>
      <c r="P2636" s="13"/>
      <c r="Q2636" s="1"/>
      <c r="R2636" s="12"/>
    </row>
    <row r="2637" spans="2:18" x14ac:dyDescent="0.3">
      <c r="B2637" s="6" t="s">
        <v>24</v>
      </c>
      <c r="C2637" s="6">
        <v>1197831</v>
      </c>
      <c r="D2637" s="7">
        <v>44396</v>
      </c>
      <c r="E2637" s="6" t="s">
        <v>25</v>
      </c>
      <c r="F2637" s="6" t="s">
        <v>96</v>
      </c>
      <c r="G2637" s="6" t="s">
        <v>97</v>
      </c>
      <c r="H2637" s="6" t="s">
        <v>21</v>
      </c>
      <c r="I2637" s="8">
        <v>0.45</v>
      </c>
      <c r="J2637" s="9">
        <v>4000</v>
      </c>
      <c r="K2637" s="10">
        <f t="shared" si="864"/>
        <v>1800</v>
      </c>
      <c r="L2637" s="10">
        <f t="shared" si="865"/>
        <v>720</v>
      </c>
      <c r="M2637" s="11">
        <v>0.4</v>
      </c>
      <c r="O2637" s="15"/>
      <c r="P2637" s="13"/>
      <c r="Q2637" s="1"/>
      <c r="R2637" s="12"/>
    </row>
    <row r="2638" spans="2:18" x14ac:dyDescent="0.3">
      <c r="B2638" s="6" t="s">
        <v>24</v>
      </c>
      <c r="C2638" s="6">
        <v>1197831</v>
      </c>
      <c r="D2638" s="7">
        <v>44396</v>
      </c>
      <c r="E2638" s="6" t="s">
        <v>25</v>
      </c>
      <c r="F2638" s="6" t="s">
        <v>96</v>
      </c>
      <c r="G2638" s="6" t="s">
        <v>97</v>
      </c>
      <c r="H2638" s="6" t="s">
        <v>22</v>
      </c>
      <c r="I2638" s="8">
        <v>0.6</v>
      </c>
      <c r="J2638" s="9">
        <v>4250</v>
      </c>
      <c r="K2638" s="10">
        <f t="shared" si="864"/>
        <v>2550</v>
      </c>
      <c r="L2638" s="10">
        <f t="shared" si="865"/>
        <v>892.5</v>
      </c>
      <c r="M2638" s="11">
        <v>0.35</v>
      </c>
      <c r="O2638" s="15"/>
      <c r="P2638" s="13"/>
      <c r="Q2638" s="1"/>
      <c r="R2638" s="12"/>
    </row>
    <row r="2639" spans="2:18" x14ac:dyDescent="0.3">
      <c r="B2639" s="6" t="s">
        <v>24</v>
      </c>
      <c r="C2639" s="6">
        <v>1197831</v>
      </c>
      <c r="D2639" s="7">
        <v>44396</v>
      </c>
      <c r="E2639" s="6" t="s">
        <v>25</v>
      </c>
      <c r="F2639" s="6" t="s">
        <v>96</v>
      </c>
      <c r="G2639" s="6" t="s">
        <v>97</v>
      </c>
      <c r="H2639" s="6" t="s">
        <v>23</v>
      </c>
      <c r="I2639" s="8">
        <v>0.65</v>
      </c>
      <c r="J2639" s="9">
        <v>6000</v>
      </c>
      <c r="K2639" s="10">
        <f t="shared" si="864"/>
        <v>3900</v>
      </c>
      <c r="L2639" s="10">
        <f t="shared" si="865"/>
        <v>1560</v>
      </c>
      <c r="M2639" s="11">
        <v>0.4</v>
      </c>
      <c r="O2639" s="15"/>
      <c r="P2639" s="13"/>
      <c r="Q2639" s="1"/>
      <c r="R2639" s="12"/>
    </row>
    <row r="2640" spans="2:18" x14ac:dyDescent="0.3">
      <c r="B2640" s="6" t="s">
        <v>24</v>
      </c>
      <c r="C2640" s="6">
        <v>1197831</v>
      </c>
      <c r="D2640" s="7">
        <v>44428</v>
      </c>
      <c r="E2640" s="6" t="s">
        <v>25</v>
      </c>
      <c r="F2640" s="6" t="s">
        <v>96</v>
      </c>
      <c r="G2640" s="6" t="s">
        <v>97</v>
      </c>
      <c r="H2640" s="6" t="s">
        <v>18</v>
      </c>
      <c r="I2640" s="8">
        <v>0.6</v>
      </c>
      <c r="J2640" s="9">
        <v>7500</v>
      </c>
      <c r="K2640" s="10">
        <f>I2640*J2640</f>
        <v>4500</v>
      </c>
      <c r="L2640" s="10">
        <f>K2640*M2640</f>
        <v>1800</v>
      </c>
      <c r="M2640" s="11">
        <v>0.4</v>
      </c>
      <c r="O2640" s="15"/>
      <c r="P2640" s="13"/>
      <c r="Q2640" s="1"/>
      <c r="R2640" s="12"/>
    </row>
    <row r="2641" spans="2:18" x14ac:dyDescent="0.3">
      <c r="B2641" s="6" t="s">
        <v>24</v>
      </c>
      <c r="C2641" s="6">
        <v>1197831</v>
      </c>
      <c r="D2641" s="7">
        <v>44428</v>
      </c>
      <c r="E2641" s="6" t="s">
        <v>25</v>
      </c>
      <c r="F2641" s="6" t="s">
        <v>96</v>
      </c>
      <c r="G2641" s="6" t="s">
        <v>97</v>
      </c>
      <c r="H2641" s="6" t="s">
        <v>19</v>
      </c>
      <c r="I2641" s="8">
        <v>0.55000000000000004</v>
      </c>
      <c r="J2641" s="9">
        <v>5250</v>
      </c>
      <c r="K2641" s="10">
        <f>I2641*J2641</f>
        <v>2887.5000000000005</v>
      </c>
      <c r="L2641" s="10">
        <f>K2641*M2641</f>
        <v>1010.6250000000001</v>
      </c>
      <c r="M2641" s="11">
        <v>0.35</v>
      </c>
      <c r="O2641" s="15"/>
      <c r="P2641" s="13"/>
      <c r="Q2641" s="1"/>
      <c r="R2641" s="12"/>
    </row>
    <row r="2642" spans="2:18" x14ac:dyDescent="0.3">
      <c r="B2642" s="6" t="s">
        <v>24</v>
      </c>
      <c r="C2642" s="6">
        <v>1197831</v>
      </c>
      <c r="D2642" s="7">
        <v>44428</v>
      </c>
      <c r="E2642" s="6" t="s">
        <v>25</v>
      </c>
      <c r="F2642" s="6" t="s">
        <v>96</v>
      </c>
      <c r="G2642" s="6" t="s">
        <v>97</v>
      </c>
      <c r="H2642" s="6" t="s">
        <v>20</v>
      </c>
      <c r="I2642" s="8">
        <v>0.5</v>
      </c>
      <c r="J2642" s="9">
        <v>4500</v>
      </c>
      <c r="K2642" s="10">
        <f t="shared" ref="K2642:K2645" si="866">I2642*J2642</f>
        <v>2250</v>
      </c>
      <c r="L2642" s="10">
        <f t="shared" ref="L2642:L2645" si="867">K2642*M2642</f>
        <v>900</v>
      </c>
      <c r="M2642" s="11">
        <v>0.4</v>
      </c>
      <c r="O2642" s="15"/>
      <c r="P2642" s="13"/>
      <c r="Q2642" s="1"/>
      <c r="R2642" s="12"/>
    </row>
    <row r="2643" spans="2:18" x14ac:dyDescent="0.3">
      <c r="B2643" s="6" t="s">
        <v>24</v>
      </c>
      <c r="C2643" s="6">
        <v>1197831</v>
      </c>
      <c r="D2643" s="7">
        <v>44428</v>
      </c>
      <c r="E2643" s="6" t="s">
        <v>25</v>
      </c>
      <c r="F2643" s="6" t="s">
        <v>96</v>
      </c>
      <c r="G2643" s="6" t="s">
        <v>97</v>
      </c>
      <c r="H2643" s="6" t="s">
        <v>21</v>
      </c>
      <c r="I2643" s="8">
        <v>0.4</v>
      </c>
      <c r="J2643" s="9">
        <v>4000</v>
      </c>
      <c r="K2643" s="10">
        <f t="shared" si="866"/>
        <v>1600</v>
      </c>
      <c r="L2643" s="10">
        <f t="shared" si="867"/>
        <v>640</v>
      </c>
      <c r="M2643" s="11">
        <v>0.4</v>
      </c>
      <c r="O2643" s="15"/>
      <c r="P2643" s="13"/>
      <c r="Q2643" s="1"/>
      <c r="R2643" s="12"/>
    </row>
    <row r="2644" spans="2:18" x14ac:dyDescent="0.3">
      <c r="B2644" s="6" t="s">
        <v>24</v>
      </c>
      <c r="C2644" s="6">
        <v>1197831</v>
      </c>
      <c r="D2644" s="7">
        <v>44428</v>
      </c>
      <c r="E2644" s="6" t="s">
        <v>25</v>
      </c>
      <c r="F2644" s="6" t="s">
        <v>96</v>
      </c>
      <c r="G2644" s="6" t="s">
        <v>97</v>
      </c>
      <c r="H2644" s="6" t="s">
        <v>22</v>
      </c>
      <c r="I2644" s="8">
        <v>0.5</v>
      </c>
      <c r="J2644" s="9">
        <v>3750</v>
      </c>
      <c r="K2644" s="10">
        <f t="shared" si="866"/>
        <v>1875</v>
      </c>
      <c r="L2644" s="10">
        <f t="shared" si="867"/>
        <v>656.25</v>
      </c>
      <c r="M2644" s="11">
        <v>0.35</v>
      </c>
      <c r="O2644" s="15"/>
      <c r="P2644" s="13"/>
      <c r="Q2644" s="1"/>
      <c r="R2644" s="12"/>
    </row>
    <row r="2645" spans="2:18" x14ac:dyDescent="0.3">
      <c r="B2645" s="6" t="s">
        <v>24</v>
      </c>
      <c r="C2645" s="6">
        <v>1197831</v>
      </c>
      <c r="D2645" s="7">
        <v>44428</v>
      </c>
      <c r="E2645" s="6" t="s">
        <v>25</v>
      </c>
      <c r="F2645" s="6" t="s">
        <v>96</v>
      </c>
      <c r="G2645" s="6" t="s">
        <v>97</v>
      </c>
      <c r="H2645" s="6" t="s">
        <v>23</v>
      </c>
      <c r="I2645" s="8">
        <v>0.55000000000000004</v>
      </c>
      <c r="J2645" s="9">
        <v>5500</v>
      </c>
      <c r="K2645" s="10">
        <f t="shared" si="866"/>
        <v>3025.0000000000005</v>
      </c>
      <c r="L2645" s="10">
        <f t="shared" si="867"/>
        <v>1210.0000000000002</v>
      </c>
      <c r="M2645" s="11">
        <v>0.4</v>
      </c>
      <c r="O2645" s="15"/>
      <c r="P2645" s="13"/>
      <c r="Q2645" s="1"/>
      <c r="R2645" s="12"/>
    </row>
    <row r="2646" spans="2:18" x14ac:dyDescent="0.3">
      <c r="B2646" s="6" t="s">
        <v>24</v>
      </c>
      <c r="C2646" s="6">
        <v>1197831</v>
      </c>
      <c r="D2646" s="7">
        <v>44458</v>
      </c>
      <c r="E2646" s="6" t="s">
        <v>25</v>
      </c>
      <c r="F2646" s="6" t="s">
        <v>96</v>
      </c>
      <c r="G2646" s="6" t="s">
        <v>97</v>
      </c>
      <c r="H2646" s="6" t="s">
        <v>18</v>
      </c>
      <c r="I2646" s="8">
        <v>0.5</v>
      </c>
      <c r="J2646" s="9">
        <v>6500</v>
      </c>
      <c r="K2646" s="10">
        <f>I2646*J2646</f>
        <v>3250</v>
      </c>
      <c r="L2646" s="10">
        <f>K2646*M2646</f>
        <v>1300</v>
      </c>
      <c r="M2646" s="11">
        <v>0.4</v>
      </c>
      <c r="O2646" s="15"/>
      <c r="P2646" s="13"/>
      <c r="Q2646" s="1"/>
      <c r="R2646" s="12"/>
    </row>
    <row r="2647" spans="2:18" x14ac:dyDescent="0.3">
      <c r="B2647" s="6" t="s">
        <v>24</v>
      </c>
      <c r="C2647" s="6">
        <v>1197831</v>
      </c>
      <c r="D2647" s="7">
        <v>44458</v>
      </c>
      <c r="E2647" s="6" t="s">
        <v>25</v>
      </c>
      <c r="F2647" s="6" t="s">
        <v>96</v>
      </c>
      <c r="G2647" s="6" t="s">
        <v>97</v>
      </c>
      <c r="H2647" s="6" t="s">
        <v>19</v>
      </c>
      <c r="I2647" s="8">
        <v>0.40000000000000013</v>
      </c>
      <c r="J2647" s="9">
        <v>4500</v>
      </c>
      <c r="K2647" s="10">
        <f>I2647*J2647</f>
        <v>1800.0000000000007</v>
      </c>
      <c r="L2647" s="10">
        <f>K2647*M2647</f>
        <v>630.00000000000023</v>
      </c>
      <c r="M2647" s="11">
        <v>0.35</v>
      </c>
      <c r="O2647" s="15"/>
      <c r="P2647" s="13"/>
      <c r="Q2647" s="1"/>
      <c r="R2647" s="12"/>
    </row>
    <row r="2648" spans="2:18" x14ac:dyDescent="0.3">
      <c r="B2648" s="6" t="s">
        <v>24</v>
      </c>
      <c r="C2648" s="6">
        <v>1197831</v>
      </c>
      <c r="D2648" s="7">
        <v>44458</v>
      </c>
      <c r="E2648" s="6" t="s">
        <v>25</v>
      </c>
      <c r="F2648" s="6" t="s">
        <v>96</v>
      </c>
      <c r="G2648" s="6" t="s">
        <v>97</v>
      </c>
      <c r="H2648" s="6" t="s">
        <v>20</v>
      </c>
      <c r="I2648" s="8">
        <v>0.15000000000000008</v>
      </c>
      <c r="J2648" s="9">
        <v>3500</v>
      </c>
      <c r="K2648" s="10">
        <f t="shared" ref="K2648:K2651" si="868">I2648*J2648</f>
        <v>525.00000000000023</v>
      </c>
      <c r="L2648" s="10">
        <f t="shared" ref="L2648:L2651" si="869">K2648*M2648</f>
        <v>210.00000000000011</v>
      </c>
      <c r="M2648" s="11">
        <v>0.4</v>
      </c>
      <c r="O2648" s="15"/>
      <c r="P2648" s="13"/>
      <c r="Q2648" s="1"/>
      <c r="R2648" s="12"/>
    </row>
    <row r="2649" spans="2:18" x14ac:dyDescent="0.3">
      <c r="B2649" s="6" t="s">
        <v>24</v>
      </c>
      <c r="C2649" s="6">
        <v>1197831</v>
      </c>
      <c r="D2649" s="7">
        <v>44458</v>
      </c>
      <c r="E2649" s="6" t="s">
        <v>25</v>
      </c>
      <c r="F2649" s="6" t="s">
        <v>96</v>
      </c>
      <c r="G2649" s="6" t="s">
        <v>97</v>
      </c>
      <c r="H2649" s="6" t="s">
        <v>21</v>
      </c>
      <c r="I2649" s="8">
        <v>0.15000000000000008</v>
      </c>
      <c r="J2649" s="9">
        <v>3250</v>
      </c>
      <c r="K2649" s="10">
        <f t="shared" si="868"/>
        <v>487.50000000000023</v>
      </c>
      <c r="L2649" s="10">
        <f t="shared" si="869"/>
        <v>195.00000000000011</v>
      </c>
      <c r="M2649" s="11">
        <v>0.4</v>
      </c>
      <c r="O2649" s="15"/>
      <c r="P2649" s="13"/>
      <c r="Q2649" s="1"/>
      <c r="R2649" s="12"/>
    </row>
    <row r="2650" spans="2:18" x14ac:dyDescent="0.3">
      <c r="B2650" s="6" t="s">
        <v>24</v>
      </c>
      <c r="C2650" s="6">
        <v>1197831</v>
      </c>
      <c r="D2650" s="7">
        <v>44458</v>
      </c>
      <c r="E2650" s="6" t="s">
        <v>25</v>
      </c>
      <c r="F2650" s="6" t="s">
        <v>96</v>
      </c>
      <c r="G2650" s="6" t="s">
        <v>97</v>
      </c>
      <c r="H2650" s="6" t="s">
        <v>22</v>
      </c>
      <c r="I2650" s="8">
        <v>0.25000000000000006</v>
      </c>
      <c r="J2650" s="9">
        <v>3250</v>
      </c>
      <c r="K2650" s="10">
        <f t="shared" si="868"/>
        <v>812.50000000000023</v>
      </c>
      <c r="L2650" s="10">
        <f t="shared" si="869"/>
        <v>284.37500000000006</v>
      </c>
      <c r="M2650" s="11">
        <v>0.35</v>
      </c>
      <c r="O2650" s="15"/>
      <c r="P2650" s="13"/>
      <c r="Q2650" s="1"/>
      <c r="R2650" s="12"/>
    </row>
    <row r="2651" spans="2:18" x14ac:dyDescent="0.3">
      <c r="B2651" s="6" t="s">
        <v>24</v>
      </c>
      <c r="C2651" s="6">
        <v>1197831</v>
      </c>
      <c r="D2651" s="7">
        <v>44458</v>
      </c>
      <c r="E2651" s="6" t="s">
        <v>25</v>
      </c>
      <c r="F2651" s="6" t="s">
        <v>96</v>
      </c>
      <c r="G2651" s="6" t="s">
        <v>97</v>
      </c>
      <c r="H2651" s="6" t="s">
        <v>23</v>
      </c>
      <c r="I2651" s="8">
        <v>0.3000000000000001</v>
      </c>
      <c r="J2651" s="9">
        <v>4250</v>
      </c>
      <c r="K2651" s="10">
        <f t="shared" si="868"/>
        <v>1275.0000000000005</v>
      </c>
      <c r="L2651" s="10">
        <f t="shared" si="869"/>
        <v>510.00000000000023</v>
      </c>
      <c r="M2651" s="11">
        <v>0.4</v>
      </c>
      <c r="O2651" s="15"/>
      <c r="P2651" s="13"/>
      <c r="Q2651" s="1"/>
      <c r="R2651" s="12"/>
    </row>
    <row r="2652" spans="2:18" x14ac:dyDescent="0.3">
      <c r="B2652" s="6" t="s">
        <v>24</v>
      </c>
      <c r="C2652" s="6">
        <v>1197831</v>
      </c>
      <c r="D2652" s="7">
        <v>44490</v>
      </c>
      <c r="E2652" s="6" t="s">
        <v>25</v>
      </c>
      <c r="F2652" s="6" t="s">
        <v>96</v>
      </c>
      <c r="G2652" s="6" t="s">
        <v>97</v>
      </c>
      <c r="H2652" s="6" t="s">
        <v>18</v>
      </c>
      <c r="I2652" s="8">
        <v>0.3000000000000001</v>
      </c>
      <c r="J2652" s="9">
        <v>6000</v>
      </c>
      <c r="K2652" s="10">
        <f>I2652*J2652</f>
        <v>1800.0000000000007</v>
      </c>
      <c r="L2652" s="10">
        <f>K2652*M2652</f>
        <v>720.00000000000034</v>
      </c>
      <c r="M2652" s="11">
        <v>0.4</v>
      </c>
      <c r="O2652" s="15"/>
      <c r="P2652" s="13"/>
      <c r="Q2652" s="1"/>
      <c r="R2652" s="12"/>
    </row>
    <row r="2653" spans="2:18" x14ac:dyDescent="0.3">
      <c r="B2653" s="6" t="s">
        <v>24</v>
      </c>
      <c r="C2653" s="6">
        <v>1197831</v>
      </c>
      <c r="D2653" s="7">
        <v>44490</v>
      </c>
      <c r="E2653" s="6" t="s">
        <v>25</v>
      </c>
      <c r="F2653" s="6" t="s">
        <v>96</v>
      </c>
      <c r="G2653" s="6" t="s">
        <v>97</v>
      </c>
      <c r="H2653" s="6" t="s">
        <v>19</v>
      </c>
      <c r="I2653" s="8">
        <v>0.20000000000000012</v>
      </c>
      <c r="J2653" s="9">
        <v>4250</v>
      </c>
      <c r="K2653" s="10">
        <f>I2653*J2653</f>
        <v>850.00000000000057</v>
      </c>
      <c r="L2653" s="10">
        <f>K2653*M2653</f>
        <v>297.50000000000017</v>
      </c>
      <c r="M2653" s="11">
        <v>0.35</v>
      </c>
      <c r="O2653" s="15"/>
      <c r="P2653" s="13"/>
      <c r="Q2653" s="1"/>
      <c r="R2653" s="12"/>
    </row>
    <row r="2654" spans="2:18" x14ac:dyDescent="0.3">
      <c r="B2654" s="6" t="s">
        <v>24</v>
      </c>
      <c r="C2654" s="6">
        <v>1197831</v>
      </c>
      <c r="D2654" s="7">
        <v>44490</v>
      </c>
      <c r="E2654" s="6" t="s">
        <v>25</v>
      </c>
      <c r="F2654" s="6" t="s">
        <v>96</v>
      </c>
      <c r="G2654" s="6" t="s">
        <v>97</v>
      </c>
      <c r="H2654" s="6" t="s">
        <v>20</v>
      </c>
      <c r="I2654" s="8">
        <v>0.20000000000000012</v>
      </c>
      <c r="J2654" s="9">
        <v>3000</v>
      </c>
      <c r="K2654" s="10">
        <f t="shared" ref="K2654:K2657" si="870">I2654*J2654</f>
        <v>600.00000000000034</v>
      </c>
      <c r="L2654" s="10">
        <f t="shared" ref="L2654:L2657" si="871">K2654*M2654</f>
        <v>240.00000000000014</v>
      </c>
      <c r="M2654" s="11">
        <v>0.4</v>
      </c>
      <c r="O2654" s="15"/>
      <c r="P2654" s="13"/>
      <c r="Q2654" s="1"/>
      <c r="R2654" s="12"/>
    </row>
    <row r="2655" spans="2:18" x14ac:dyDescent="0.3">
      <c r="B2655" s="6" t="s">
        <v>24</v>
      </c>
      <c r="C2655" s="6">
        <v>1197831</v>
      </c>
      <c r="D2655" s="7">
        <v>44490</v>
      </c>
      <c r="E2655" s="6" t="s">
        <v>25</v>
      </c>
      <c r="F2655" s="6" t="s">
        <v>96</v>
      </c>
      <c r="G2655" s="6" t="s">
        <v>97</v>
      </c>
      <c r="H2655" s="6" t="s">
        <v>21</v>
      </c>
      <c r="I2655" s="8">
        <v>0.20000000000000012</v>
      </c>
      <c r="J2655" s="9">
        <v>2750</v>
      </c>
      <c r="K2655" s="10">
        <f t="shared" si="870"/>
        <v>550.00000000000034</v>
      </c>
      <c r="L2655" s="10">
        <f t="shared" si="871"/>
        <v>220.00000000000014</v>
      </c>
      <c r="M2655" s="11">
        <v>0.4</v>
      </c>
      <c r="O2655" s="15"/>
      <c r="P2655" s="13"/>
      <c r="Q2655" s="1"/>
      <c r="R2655" s="12"/>
    </row>
    <row r="2656" spans="2:18" x14ac:dyDescent="0.3">
      <c r="B2656" s="6" t="s">
        <v>24</v>
      </c>
      <c r="C2656" s="6">
        <v>1197831</v>
      </c>
      <c r="D2656" s="7">
        <v>44490</v>
      </c>
      <c r="E2656" s="6" t="s">
        <v>25</v>
      </c>
      <c r="F2656" s="6" t="s">
        <v>96</v>
      </c>
      <c r="G2656" s="6" t="s">
        <v>97</v>
      </c>
      <c r="H2656" s="6" t="s">
        <v>22</v>
      </c>
      <c r="I2656" s="8">
        <v>0.3000000000000001</v>
      </c>
      <c r="J2656" s="9">
        <v>2750</v>
      </c>
      <c r="K2656" s="10">
        <f t="shared" si="870"/>
        <v>825.00000000000023</v>
      </c>
      <c r="L2656" s="10">
        <f t="shared" si="871"/>
        <v>288.75000000000006</v>
      </c>
      <c r="M2656" s="11">
        <v>0.35</v>
      </c>
      <c r="O2656" s="15"/>
      <c r="P2656" s="13"/>
      <c r="Q2656" s="1"/>
      <c r="R2656" s="12"/>
    </row>
    <row r="2657" spans="1:18" x14ac:dyDescent="0.3">
      <c r="B2657" s="6" t="s">
        <v>24</v>
      </c>
      <c r="C2657" s="6">
        <v>1197831</v>
      </c>
      <c r="D2657" s="7">
        <v>44490</v>
      </c>
      <c r="E2657" s="6" t="s">
        <v>25</v>
      </c>
      <c r="F2657" s="6" t="s">
        <v>96</v>
      </c>
      <c r="G2657" s="6" t="s">
        <v>97</v>
      </c>
      <c r="H2657" s="6" t="s">
        <v>23</v>
      </c>
      <c r="I2657" s="8">
        <v>0.30000000000000004</v>
      </c>
      <c r="J2657" s="9">
        <v>4000</v>
      </c>
      <c r="K2657" s="10">
        <f t="shared" si="870"/>
        <v>1200.0000000000002</v>
      </c>
      <c r="L2657" s="10">
        <f t="shared" si="871"/>
        <v>480.00000000000011</v>
      </c>
      <c r="M2657" s="11">
        <v>0.4</v>
      </c>
      <c r="O2657" s="15"/>
      <c r="P2657" s="13"/>
      <c r="Q2657" s="1"/>
      <c r="R2657" s="12"/>
    </row>
    <row r="2658" spans="1:18" x14ac:dyDescent="0.3">
      <c r="B2658" s="6" t="s">
        <v>24</v>
      </c>
      <c r="C2658" s="6">
        <v>1197831</v>
      </c>
      <c r="D2658" s="7">
        <v>44520</v>
      </c>
      <c r="E2658" s="6" t="s">
        <v>25</v>
      </c>
      <c r="F2658" s="6" t="s">
        <v>96</v>
      </c>
      <c r="G2658" s="6" t="s">
        <v>97</v>
      </c>
      <c r="H2658" s="6" t="s">
        <v>18</v>
      </c>
      <c r="I2658" s="8">
        <v>0.25000000000000011</v>
      </c>
      <c r="J2658" s="9">
        <v>5500</v>
      </c>
      <c r="K2658" s="10">
        <f>I2658*J2658</f>
        <v>1375.0000000000007</v>
      </c>
      <c r="L2658" s="10">
        <f>K2658*M2658</f>
        <v>550.00000000000034</v>
      </c>
      <c r="M2658" s="11">
        <v>0.4</v>
      </c>
      <c r="O2658" s="15"/>
      <c r="P2658" s="13"/>
      <c r="Q2658" s="1"/>
      <c r="R2658" s="12"/>
    </row>
    <row r="2659" spans="1:18" x14ac:dyDescent="0.3">
      <c r="B2659" s="6" t="s">
        <v>24</v>
      </c>
      <c r="C2659" s="6">
        <v>1197831</v>
      </c>
      <c r="D2659" s="7">
        <v>44520</v>
      </c>
      <c r="E2659" s="6" t="s">
        <v>25</v>
      </c>
      <c r="F2659" s="6" t="s">
        <v>96</v>
      </c>
      <c r="G2659" s="6" t="s">
        <v>97</v>
      </c>
      <c r="H2659" s="6" t="s">
        <v>19</v>
      </c>
      <c r="I2659" s="8">
        <v>0.15000000000000013</v>
      </c>
      <c r="J2659" s="9">
        <v>3750</v>
      </c>
      <c r="K2659" s="10">
        <f>I2659*J2659</f>
        <v>562.50000000000045</v>
      </c>
      <c r="L2659" s="10">
        <f>K2659*M2659</f>
        <v>196.87500000000014</v>
      </c>
      <c r="M2659" s="11">
        <v>0.35</v>
      </c>
      <c r="O2659" s="15"/>
      <c r="P2659" s="13"/>
      <c r="Q2659" s="1"/>
      <c r="R2659" s="12"/>
    </row>
    <row r="2660" spans="1:18" x14ac:dyDescent="0.3">
      <c r="B2660" s="6" t="s">
        <v>24</v>
      </c>
      <c r="C2660" s="6">
        <v>1197831</v>
      </c>
      <c r="D2660" s="7">
        <v>44520</v>
      </c>
      <c r="E2660" s="6" t="s">
        <v>25</v>
      </c>
      <c r="F2660" s="6" t="s">
        <v>96</v>
      </c>
      <c r="G2660" s="6" t="s">
        <v>97</v>
      </c>
      <c r="H2660" s="6" t="s">
        <v>20</v>
      </c>
      <c r="I2660" s="8">
        <v>0.25000000000000017</v>
      </c>
      <c r="J2660" s="9">
        <v>3200</v>
      </c>
      <c r="K2660" s="10">
        <f t="shared" ref="K2660:K2663" si="872">I2660*J2660</f>
        <v>800.00000000000057</v>
      </c>
      <c r="L2660" s="10">
        <f t="shared" ref="L2660:L2663" si="873">K2660*M2660</f>
        <v>320.00000000000023</v>
      </c>
      <c r="M2660" s="11">
        <v>0.4</v>
      </c>
      <c r="O2660" s="15"/>
      <c r="P2660" s="13"/>
      <c r="Q2660" s="1"/>
      <c r="R2660" s="12"/>
    </row>
    <row r="2661" spans="1:18" x14ac:dyDescent="0.3">
      <c r="B2661" s="6" t="s">
        <v>24</v>
      </c>
      <c r="C2661" s="6">
        <v>1197831</v>
      </c>
      <c r="D2661" s="7">
        <v>44520</v>
      </c>
      <c r="E2661" s="6" t="s">
        <v>25</v>
      </c>
      <c r="F2661" s="6" t="s">
        <v>96</v>
      </c>
      <c r="G2661" s="6" t="s">
        <v>97</v>
      </c>
      <c r="H2661" s="6" t="s">
        <v>21</v>
      </c>
      <c r="I2661" s="8">
        <v>0.55000000000000016</v>
      </c>
      <c r="J2661" s="9">
        <v>3750</v>
      </c>
      <c r="K2661" s="10">
        <f t="shared" si="872"/>
        <v>2062.5000000000005</v>
      </c>
      <c r="L2661" s="10">
        <f t="shared" si="873"/>
        <v>825.00000000000023</v>
      </c>
      <c r="M2661" s="11">
        <v>0.4</v>
      </c>
      <c r="O2661" s="15"/>
      <c r="P2661" s="13"/>
      <c r="Q2661" s="1"/>
      <c r="R2661" s="12"/>
    </row>
    <row r="2662" spans="1:18" x14ac:dyDescent="0.3">
      <c r="B2662" s="6" t="s">
        <v>24</v>
      </c>
      <c r="C2662" s="6">
        <v>1197831</v>
      </c>
      <c r="D2662" s="7">
        <v>44520</v>
      </c>
      <c r="E2662" s="6" t="s">
        <v>25</v>
      </c>
      <c r="F2662" s="6" t="s">
        <v>96</v>
      </c>
      <c r="G2662" s="6" t="s">
        <v>97</v>
      </c>
      <c r="H2662" s="6" t="s">
        <v>22</v>
      </c>
      <c r="I2662" s="8">
        <v>0.75000000000000011</v>
      </c>
      <c r="J2662" s="9">
        <v>3500</v>
      </c>
      <c r="K2662" s="10">
        <f t="shared" si="872"/>
        <v>2625.0000000000005</v>
      </c>
      <c r="L2662" s="10">
        <f t="shared" si="873"/>
        <v>918.75000000000011</v>
      </c>
      <c r="M2662" s="11">
        <v>0.35</v>
      </c>
      <c r="O2662" s="15"/>
      <c r="P2662" s="13"/>
      <c r="Q2662" s="1"/>
      <c r="R2662" s="12"/>
    </row>
    <row r="2663" spans="1:18" x14ac:dyDescent="0.3">
      <c r="B2663" s="6" t="s">
        <v>24</v>
      </c>
      <c r="C2663" s="6">
        <v>1197831</v>
      </c>
      <c r="D2663" s="7">
        <v>44520</v>
      </c>
      <c r="E2663" s="6" t="s">
        <v>25</v>
      </c>
      <c r="F2663" s="6" t="s">
        <v>96</v>
      </c>
      <c r="G2663" s="6" t="s">
        <v>97</v>
      </c>
      <c r="H2663" s="6" t="s">
        <v>23</v>
      </c>
      <c r="I2663" s="8">
        <v>0.75</v>
      </c>
      <c r="J2663" s="9">
        <v>4500</v>
      </c>
      <c r="K2663" s="10">
        <f t="shared" si="872"/>
        <v>3375</v>
      </c>
      <c r="L2663" s="10">
        <f t="shared" si="873"/>
        <v>1350</v>
      </c>
      <c r="M2663" s="11">
        <v>0.4</v>
      </c>
      <c r="O2663" s="15"/>
      <c r="P2663" s="13"/>
      <c r="Q2663" s="1"/>
      <c r="R2663" s="12"/>
    </row>
    <row r="2664" spans="1:18" x14ac:dyDescent="0.3">
      <c r="B2664" s="6" t="s">
        <v>24</v>
      </c>
      <c r="C2664" s="6">
        <v>1197831</v>
      </c>
      <c r="D2664" s="7">
        <v>44549</v>
      </c>
      <c r="E2664" s="6" t="s">
        <v>25</v>
      </c>
      <c r="F2664" s="6" t="s">
        <v>96</v>
      </c>
      <c r="G2664" s="6" t="s">
        <v>97</v>
      </c>
      <c r="H2664" s="6" t="s">
        <v>18</v>
      </c>
      <c r="I2664" s="8">
        <v>0.70000000000000007</v>
      </c>
      <c r="J2664" s="9">
        <v>7000</v>
      </c>
      <c r="K2664" s="10">
        <f>I2664*J2664</f>
        <v>4900.0000000000009</v>
      </c>
      <c r="L2664" s="10">
        <f>K2664*M2664</f>
        <v>1960.0000000000005</v>
      </c>
      <c r="M2664" s="11">
        <v>0.4</v>
      </c>
      <c r="O2664" s="15"/>
      <c r="P2664" s="13"/>
      <c r="Q2664" s="1"/>
      <c r="R2664" s="12"/>
    </row>
    <row r="2665" spans="1:18" x14ac:dyDescent="0.3">
      <c r="B2665" s="6" t="s">
        <v>24</v>
      </c>
      <c r="C2665" s="6">
        <v>1197831</v>
      </c>
      <c r="D2665" s="7">
        <v>44549</v>
      </c>
      <c r="E2665" s="6" t="s">
        <v>25</v>
      </c>
      <c r="F2665" s="6" t="s">
        <v>96</v>
      </c>
      <c r="G2665" s="6" t="s">
        <v>97</v>
      </c>
      <c r="H2665" s="6" t="s">
        <v>19</v>
      </c>
      <c r="I2665" s="8">
        <v>0.60000000000000009</v>
      </c>
      <c r="J2665" s="9">
        <v>5000</v>
      </c>
      <c r="K2665" s="10">
        <f>I2665*J2665</f>
        <v>3000.0000000000005</v>
      </c>
      <c r="L2665" s="10">
        <f>K2665*M2665</f>
        <v>1050</v>
      </c>
      <c r="M2665" s="11">
        <v>0.35</v>
      </c>
      <c r="O2665" s="15"/>
      <c r="P2665" s="13"/>
      <c r="Q2665" s="1"/>
      <c r="R2665" s="12"/>
    </row>
    <row r="2666" spans="1:18" x14ac:dyDescent="0.3">
      <c r="B2666" s="6" t="s">
        <v>24</v>
      </c>
      <c r="C2666" s="6">
        <v>1197831</v>
      </c>
      <c r="D2666" s="7">
        <v>44549</v>
      </c>
      <c r="E2666" s="6" t="s">
        <v>25</v>
      </c>
      <c r="F2666" s="6" t="s">
        <v>96</v>
      </c>
      <c r="G2666" s="6" t="s">
        <v>97</v>
      </c>
      <c r="H2666" s="6" t="s">
        <v>20</v>
      </c>
      <c r="I2666" s="8">
        <v>0.60000000000000009</v>
      </c>
      <c r="J2666" s="9">
        <v>4500</v>
      </c>
      <c r="K2666" s="10">
        <f t="shared" ref="K2666:K2669" si="874">I2666*J2666</f>
        <v>2700.0000000000005</v>
      </c>
      <c r="L2666" s="10">
        <f t="shared" ref="L2666:L2669" si="875">K2666*M2666</f>
        <v>1080.0000000000002</v>
      </c>
      <c r="M2666" s="11">
        <v>0.4</v>
      </c>
      <c r="O2666" s="15"/>
      <c r="P2666" s="13"/>
      <c r="Q2666" s="1"/>
      <c r="R2666" s="12"/>
    </row>
    <row r="2667" spans="1:18" x14ac:dyDescent="0.3">
      <c r="B2667" s="6" t="s">
        <v>24</v>
      </c>
      <c r="C2667" s="6">
        <v>1197831</v>
      </c>
      <c r="D2667" s="7">
        <v>44549</v>
      </c>
      <c r="E2667" s="6" t="s">
        <v>25</v>
      </c>
      <c r="F2667" s="6" t="s">
        <v>96</v>
      </c>
      <c r="G2667" s="6" t="s">
        <v>97</v>
      </c>
      <c r="H2667" s="6" t="s">
        <v>21</v>
      </c>
      <c r="I2667" s="8">
        <v>0.60000000000000009</v>
      </c>
      <c r="J2667" s="9">
        <v>4000</v>
      </c>
      <c r="K2667" s="10">
        <f t="shared" si="874"/>
        <v>2400.0000000000005</v>
      </c>
      <c r="L2667" s="10">
        <f t="shared" si="875"/>
        <v>960.00000000000023</v>
      </c>
      <c r="M2667" s="11">
        <v>0.4</v>
      </c>
      <c r="O2667" s="15"/>
      <c r="P2667" s="13"/>
      <c r="Q2667" s="1"/>
      <c r="R2667" s="12"/>
    </row>
    <row r="2668" spans="1:18" x14ac:dyDescent="0.3">
      <c r="B2668" s="6" t="s">
        <v>24</v>
      </c>
      <c r="C2668" s="6">
        <v>1197831</v>
      </c>
      <c r="D2668" s="7">
        <v>44549</v>
      </c>
      <c r="E2668" s="6" t="s">
        <v>25</v>
      </c>
      <c r="F2668" s="6" t="s">
        <v>96</v>
      </c>
      <c r="G2668" s="6" t="s">
        <v>97</v>
      </c>
      <c r="H2668" s="6" t="s">
        <v>22</v>
      </c>
      <c r="I2668" s="8">
        <v>0.70000000000000007</v>
      </c>
      <c r="J2668" s="9">
        <v>4000</v>
      </c>
      <c r="K2668" s="10">
        <f t="shared" si="874"/>
        <v>2800.0000000000005</v>
      </c>
      <c r="L2668" s="10">
        <f t="shared" si="875"/>
        <v>980.00000000000011</v>
      </c>
      <c r="M2668" s="11">
        <v>0.35</v>
      </c>
      <c r="O2668" s="15"/>
      <c r="P2668" s="13"/>
      <c r="Q2668" s="1"/>
      <c r="R2668" s="12"/>
    </row>
    <row r="2669" spans="1:18" x14ac:dyDescent="0.3">
      <c r="B2669" s="6" t="s">
        <v>24</v>
      </c>
      <c r="C2669" s="6">
        <v>1197831</v>
      </c>
      <c r="D2669" s="7">
        <v>44549</v>
      </c>
      <c r="E2669" s="6" t="s">
        <v>25</v>
      </c>
      <c r="F2669" s="6" t="s">
        <v>96</v>
      </c>
      <c r="G2669" s="6" t="s">
        <v>97</v>
      </c>
      <c r="H2669" s="6" t="s">
        <v>23</v>
      </c>
      <c r="I2669" s="8">
        <v>0.75</v>
      </c>
      <c r="J2669" s="9">
        <v>5000</v>
      </c>
      <c r="K2669" s="10">
        <f t="shared" si="874"/>
        <v>3750</v>
      </c>
      <c r="L2669" s="10">
        <f t="shared" si="875"/>
        <v>1500</v>
      </c>
      <c r="M2669" s="11">
        <v>0.4</v>
      </c>
      <c r="O2669" s="15"/>
      <c r="P2669" s="13"/>
      <c r="Q2669" s="1"/>
      <c r="R2669" s="12"/>
    </row>
    <row r="2670" spans="1:18" x14ac:dyDescent="0.3">
      <c r="A2670" t="s">
        <v>39</v>
      </c>
      <c r="B2670" s="6" t="s">
        <v>24</v>
      </c>
      <c r="C2670" s="6">
        <v>1197831</v>
      </c>
      <c r="D2670" s="7">
        <v>44219</v>
      </c>
      <c r="E2670" s="6" t="s">
        <v>25</v>
      </c>
      <c r="F2670" s="6" t="s">
        <v>98</v>
      </c>
      <c r="G2670" s="6" t="s">
        <v>99</v>
      </c>
      <c r="H2670" s="6" t="s">
        <v>18</v>
      </c>
      <c r="I2670" s="8">
        <v>0.25000000000000006</v>
      </c>
      <c r="J2670" s="9">
        <v>5750</v>
      </c>
      <c r="K2670" s="10">
        <f>I2670*J2670</f>
        <v>1437.5000000000002</v>
      </c>
      <c r="L2670" s="10">
        <f>K2670*M2670</f>
        <v>575.00000000000011</v>
      </c>
      <c r="M2670" s="11">
        <v>0.4</v>
      </c>
      <c r="O2670" s="15"/>
      <c r="P2670" s="13"/>
      <c r="Q2670" s="1"/>
      <c r="R2670" s="12"/>
    </row>
    <row r="2671" spans="1:18" x14ac:dyDescent="0.3">
      <c r="B2671" s="6" t="s">
        <v>24</v>
      </c>
      <c r="C2671" s="6">
        <v>1197831</v>
      </c>
      <c r="D2671" s="7">
        <v>44219</v>
      </c>
      <c r="E2671" s="6" t="s">
        <v>25</v>
      </c>
      <c r="F2671" s="6" t="s">
        <v>98</v>
      </c>
      <c r="G2671" s="6" t="s">
        <v>99</v>
      </c>
      <c r="H2671" s="6" t="s">
        <v>19</v>
      </c>
      <c r="I2671" s="8">
        <v>0.25000000000000006</v>
      </c>
      <c r="J2671" s="9">
        <v>3750</v>
      </c>
      <c r="K2671" s="10">
        <f>I2671*J2671</f>
        <v>937.50000000000023</v>
      </c>
      <c r="L2671" s="10">
        <f>K2671*M2671</f>
        <v>328.12500000000006</v>
      </c>
      <c r="M2671" s="11">
        <v>0.35</v>
      </c>
      <c r="O2671" s="15"/>
      <c r="P2671" s="13"/>
      <c r="Q2671" s="1"/>
      <c r="R2671" s="12"/>
    </row>
    <row r="2672" spans="1:18" x14ac:dyDescent="0.3">
      <c r="B2672" s="6" t="s">
        <v>24</v>
      </c>
      <c r="C2672" s="6">
        <v>1197831</v>
      </c>
      <c r="D2672" s="7">
        <v>44219</v>
      </c>
      <c r="E2672" s="6" t="s">
        <v>25</v>
      </c>
      <c r="F2672" s="6" t="s">
        <v>98</v>
      </c>
      <c r="G2672" s="6" t="s">
        <v>99</v>
      </c>
      <c r="H2672" s="6" t="s">
        <v>20</v>
      </c>
      <c r="I2672" s="8">
        <v>0.15000000000000008</v>
      </c>
      <c r="J2672" s="9">
        <v>3750</v>
      </c>
      <c r="K2672" s="10">
        <f t="shared" ref="K2672:K2675" si="876">I2672*J2672</f>
        <v>562.50000000000034</v>
      </c>
      <c r="L2672" s="10">
        <f t="shared" ref="L2672:L2681" si="877">K2672*M2672</f>
        <v>225.00000000000014</v>
      </c>
      <c r="M2672" s="11">
        <v>0.4</v>
      </c>
      <c r="O2672" s="15"/>
      <c r="P2672" s="13"/>
      <c r="Q2672" s="1"/>
      <c r="R2672" s="12"/>
    </row>
    <row r="2673" spans="2:18" x14ac:dyDescent="0.3">
      <c r="B2673" s="6" t="s">
        <v>24</v>
      </c>
      <c r="C2673" s="6">
        <v>1197831</v>
      </c>
      <c r="D2673" s="7">
        <v>44219</v>
      </c>
      <c r="E2673" s="6" t="s">
        <v>25</v>
      </c>
      <c r="F2673" s="6" t="s">
        <v>98</v>
      </c>
      <c r="G2673" s="6" t="s">
        <v>99</v>
      </c>
      <c r="H2673" s="6" t="s">
        <v>21</v>
      </c>
      <c r="I2673" s="8">
        <v>0.2</v>
      </c>
      <c r="J2673" s="9">
        <v>2250</v>
      </c>
      <c r="K2673" s="10">
        <f t="shared" si="876"/>
        <v>450</v>
      </c>
      <c r="L2673" s="10">
        <f t="shared" si="877"/>
        <v>180</v>
      </c>
      <c r="M2673" s="11">
        <v>0.4</v>
      </c>
      <c r="O2673" s="15"/>
      <c r="P2673" s="13"/>
      <c r="Q2673" s="1"/>
      <c r="R2673" s="12"/>
    </row>
    <row r="2674" spans="2:18" x14ac:dyDescent="0.3">
      <c r="B2674" s="6" t="s">
        <v>24</v>
      </c>
      <c r="C2674" s="6">
        <v>1197831</v>
      </c>
      <c r="D2674" s="7">
        <v>44219</v>
      </c>
      <c r="E2674" s="6" t="s">
        <v>25</v>
      </c>
      <c r="F2674" s="6" t="s">
        <v>98</v>
      </c>
      <c r="G2674" s="6" t="s">
        <v>99</v>
      </c>
      <c r="H2674" s="6" t="s">
        <v>22</v>
      </c>
      <c r="I2674" s="8">
        <v>0.35000000000000003</v>
      </c>
      <c r="J2674" s="9">
        <v>2750</v>
      </c>
      <c r="K2674" s="10">
        <f t="shared" si="876"/>
        <v>962.50000000000011</v>
      </c>
      <c r="L2674" s="10">
        <f t="shared" si="877"/>
        <v>336.875</v>
      </c>
      <c r="M2674" s="11">
        <v>0.35</v>
      </c>
      <c r="O2674" s="15"/>
      <c r="P2674" s="13"/>
      <c r="Q2674" s="1"/>
      <c r="R2674" s="12"/>
    </row>
    <row r="2675" spans="2:18" x14ac:dyDescent="0.3">
      <c r="B2675" s="6" t="s">
        <v>24</v>
      </c>
      <c r="C2675" s="6">
        <v>1197831</v>
      </c>
      <c r="D2675" s="7">
        <v>44219</v>
      </c>
      <c r="E2675" s="6" t="s">
        <v>25</v>
      </c>
      <c r="F2675" s="6" t="s">
        <v>98</v>
      </c>
      <c r="G2675" s="6" t="s">
        <v>99</v>
      </c>
      <c r="H2675" s="6" t="s">
        <v>23</v>
      </c>
      <c r="I2675" s="8">
        <v>0.25000000000000006</v>
      </c>
      <c r="J2675" s="9">
        <v>3750</v>
      </c>
      <c r="K2675" s="10">
        <f t="shared" si="876"/>
        <v>937.50000000000023</v>
      </c>
      <c r="L2675" s="10">
        <f t="shared" si="877"/>
        <v>375.00000000000011</v>
      </c>
      <c r="M2675" s="11">
        <v>0.4</v>
      </c>
      <c r="O2675" s="15"/>
      <c r="P2675" s="13"/>
      <c r="Q2675" s="1"/>
      <c r="R2675" s="12"/>
    </row>
    <row r="2676" spans="2:18" x14ac:dyDescent="0.3">
      <c r="B2676" s="6" t="s">
        <v>24</v>
      </c>
      <c r="C2676" s="6">
        <v>1197831</v>
      </c>
      <c r="D2676" s="7">
        <v>44248</v>
      </c>
      <c r="E2676" s="6" t="s">
        <v>25</v>
      </c>
      <c r="F2676" s="6" t="s">
        <v>98</v>
      </c>
      <c r="G2676" s="6" t="s">
        <v>99</v>
      </c>
      <c r="H2676" s="6" t="s">
        <v>18</v>
      </c>
      <c r="I2676" s="8">
        <v>0.25000000000000006</v>
      </c>
      <c r="J2676" s="9">
        <v>6250</v>
      </c>
      <c r="K2676" s="10">
        <f>I2676*J2676</f>
        <v>1562.5000000000005</v>
      </c>
      <c r="L2676" s="10">
        <f>K2676*M2676</f>
        <v>625.00000000000023</v>
      </c>
      <c r="M2676" s="11">
        <v>0.4</v>
      </c>
      <c r="O2676" s="15"/>
      <c r="P2676" s="13"/>
      <c r="Q2676" s="1"/>
      <c r="R2676" s="12"/>
    </row>
    <row r="2677" spans="2:18" x14ac:dyDescent="0.3">
      <c r="B2677" s="6" t="s">
        <v>24</v>
      </c>
      <c r="C2677" s="6">
        <v>1197831</v>
      </c>
      <c r="D2677" s="7">
        <v>44248</v>
      </c>
      <c r="E2677" s="6" t="s">
        <v>25</v>
      </c>
      <c r="F2677" s="6" t="s">
        <v>98</v>
      </c>
      <c r="G2677" s="6" t="s">
        <v>99</v>
      </c>
      <c r="H2677" s="6" t="s">
        <v>19</v>
      </c>
      <c r="I2677" s="8">
        <v>0.25000000000000006</v>
      </c>
      <c r="J2677" s="9">
        <v>2750</v>
      </c>
      <c r="K2677" s="10">
        <f>I2677*J2677</f>
        <v>687.50000000000011</v>
      </c>
      <c r="L2677" s="10">
        <f>K2677*M2677</f>
        <v>240.62500000000003</v>
      </c>
      <c r="M2677" s="11">
        <v>0.35</v>
      </c>
      <c r="O2677" s="15"/>
      <c r="P2677" s="13"/>
      <c r="Q2677" s="1"/>
      <c r="R2677" s="12"/>
    </row>
    <row r="2678" spans="2:18" x14ac:dyDescent="0.3">
      <c r="B2678" s="6" t="s">
        <v>24</v>
      </c>
      <c r="C2678" s="6">
        <v>1197831</v>
      </c>
      <c r="D2678" s="7">
        <v>44248</v>
      </c>
      <c r="E2678" s="6" t="s">
        <v>25</v>
      </c>
      <c r="F2678" s="6" t="s">
        <v>98</v>
      </c>
      <c r="G2678" s="6" t="s">
        <v>99</v>
      </c>
      <c r="H2678" s="6" t="s">
        <v>20</v>
      </c>
      <c r="I2678" s="8">
        <v>0.15000000000000008</v>
      </c>
      <c r="J2678" s="9">
        <v>3250</v>
      </c>
      <c r="K2678" s="10">
        <f t="shared" ref="K2678:K2681" si="878">I2678*J2678</f>
        <v>487.50000000000023</v>
      </c>
      <c r="L2678" s="10">
        <f t="shared" si="877"/>
        <v>195.00000000000011</v>
      </c>
      <c r="M2678" s="11">
        <v>0.4</v>
      </c>
      <c r="O2678" s="15"/>
      <c r="P2678" s="13"/>
      <c r="Q2678" s="1"/>
      <c r="R2678" s="12"/>
    </row>
    <row r="2679" spans="2:18" x14ac:dyDescent="0.3">
      <c r="B2679" s="6" t="s">
        <v>24</v>
      </c>
      <c r="C2679" s="6">
        <v>1197831</v>
      </c>
      <c r="D2679" s="7">
        <v>44248</v>
      </c>
      <c r="E2679" s="6" t="s">
        <v>25</v>
      </c>
      <c r="F2679" s="6" t="s">
        <v>98</v>
      </c>
      <c r="G2679" s="6" t="s">
        <v>99</v>
      </c>
      <c r="H2679" s="6" t="s">
        <v>21</v>
      </c>
      <c r="I2679" s="8">
        <v>0.2</v>
      </c>
      <c r="J2679" s="9">
        <v>1750</v>
      </c>
      <c r="K2679" s="10">
        <f t="shared" si="878"/>
        <v>350</v>
      </c>
      <c r="L2679" s="10">
        <f t="shared" si="877"/>
        <v>140</v>
      </c>
      <c r="M2679" s="11">
        <v>0.4</v>
      </c>
      <c r="O2679" s="15"/>
      <c r="P2679" s="13"/>
      <c r="Q2679" s="1"/>
      <c r="R2679" s="12"/>
    </row>
    <row r="2680" spans="2:18" x14ac:dyDescent="0.3">
      <c r="B2680" s="6" t="s">
        <v>24</v>
      </c>
      <c r="C2680" s="6">
        <v>1197831</v>
      </c>
      <c r="D2680" s="7">
        <v>44248</v>
      </c>
      <c r="E2680" s="6" t="s">
        <v>25</v>
      </c>
      <c r="F2680" s="6" t="s">
        <v>98</v>
      </c>
      <c r="G2680" s="6" t="s">
        <v>99</v>
      </c>
      <c r="H2680" s="6" t="s">
        <v>22</v>
      </c>
      <c r="I2680" s="8">
        <v>0.35000000000000003</v>
      </c>
      <c r="J2680" s="9">
        <v>2500</v>
      </c>
      <c r="K2680" s="10">
        <f t="shared" si="878"/>
        <v>875.00000000000011</v>
      </c>
      <c r="L2680" s="10">
        <f t="shared" si="877"/>
        <v>306.25</v>
      </c>
      <c r="M2680" s="11">
        <v>0.35</v>
      </c>
      <c r="O2680" s="15"/>
      <c r="P2680" s="13"/>
      <c r="Q2680" s="1"/>
      <c r="R2680" s="12"/>
    </row>
    <row r="2681" spans="2:18" x14ac:dyDescent="0.3">
      <c r="B2681" s="6" t="s">
        <v>24</v>
      </c>
      <c r="C2681" s="6">
        <v>1197831</v>
      </c>
      <c r="D2681" s="7">
        <v>44248</v>
      </c>
      <c r="E2681" s="6" t="s">
        <v>25</v>
      </c>
      <c r="F2681" s="6" t="s">
        <v>98</v>
      </c>
      <c r="G2681" s="6" t="s">
        <v>99</v>
      </c>
      <c r="H2681" s="6" t="s">
        <v>23</v>
      </c>
      <c r="I2681" s="8">
        <v>0.2</v>
      </c>
      <c r="J2681" s="9">
        <v>3500</v>
      </c>
      <c r="K2681" s="10">
        <f t="shared" si="878"/>
        <v>700</v>
      </c>
      <c r="L2681" s="10">
        <f t="shared" si="877"/>
        <v>280</v>
      </c>
      <c r="M2681" s="11">
        <v>0.4</v>
      </c>
      <c r="O2681" s="15"/>
      <c r="P2681" s="13"/>
      <c r="Q2681" s="1"/>
      <c r="R2681" s="12"/>
    </row>
    <row r="2682" spans="2:18" x14ac:dyDescent="0.3">
      <c r="B2682" s="6" t="s">
        <v>24</v>
      </c>
      <c r="C2682" s="6">
        <v>1197831</v>
      </c>
      <c r="D2682" s="7">
        <v>44274</v>
      </c>
      <c r="E2682" s="6" t="s">
        <v>25</v>
      </c>
      <c r="F2682" s="6" t="s">
        <v>98</v>
      </c>
      <c r="G2682" s="6" t="s">
        <v>99</v>
      </c>
      <c r="H2682" s="6" t="s">
        <v>18</v>
      </c>
      <c r="I2682" s="8">
        <v>0.2</v>
      </c>
      <c r="J2682" s="9">
        <v>5700</v>
      </c>
      <c r="K2682" s="10">
        <f>I2682*J2682</f>
        <v>1140</v>
      </c>
      <c r="L2682" s="10">
        <f>K2682*M2682</f>
        <v>456</v>
      </c>
      <c r="M2682" s="11">
        <v>0.4</v>
      </c>
      <c r="O2682" s="15"/>
      <c r="P2682" s="13"/>
      <c r="Q2682" s="1"/>
      <c r="R2682" s="12"/>
    </row>
    <row r="2683" spans="2:18" x14ac:dyDescent="0.3">
      <c r="B2683" s="6" t="s">
        <v>24</v>
      </c>
      <c r="C2683" s="6">
        <v>1197831</v>
      </c>
      <c r="D2683" s="7">
        <v>44274</v>
      </c>
      <c r="E2683" s="6" t="s">
        <v>25</v>
      </c>
      <c r="F2683" s="6" t="s">
        <v>98</v>
      </c>
      <c r="G2683" s="6" t="s">
        <v>99</v>
      </c>
      <c r="H2683" s="6" t="s">
        <v>19</v>
      </c>
      <c r="I2683" s="8">
        <v>0.2</v>
      </c>
      <c r="J2683" s="9">
        <v>2500</v>
      </c>
      <c r="K2683" s="10">
        <f>I2683*J2683</f>
        <v>500</v>
      </c>
      <c r="L2683" s="10">
        <f>K2683*M2683</f>
        <v>175</v>
      </c>
      <c r="M2683" s="11">
        <v>0.35</v>
      </c>
      <c r="O2683" s="15"/>
      <c r="P2683" s="13"/>
      <c r="Q2683" s="1"/>
      <c r="R2683" s="12"/>
    </row>
    <row r="2684" spans="2:18" x14ac:dyDescent="0.3">
      <c r="B2684" s="6" t="s">
        <v>24</v>
      </c>
      <c r="C2684" s="6">
        <v>1197831</v>
      </c>
      <c r="D2684" s="7">
        <v>44274</v>
      </c>
      <c r="E2684" s="6" t="s">
        <v>25</v>
      </c>
      <c r="F2684" s="6" t="s">
        <v>98</v>
      </c>
      <c r="G2684" s="6" t="s">
        <v>99</v>
      </c>
      <c r="H2684" s="6" t="s">
        <v>20</v>
      </c>
      <c r="I2684" s="8">
        <v>0.10000000000000002</v>
      </c>
      <c r="J2684" s="9">
        <v>2750</v>
      </c>
      <c r="K2684" s="10">
        <f t="shared" ref="K2684:K2687" si="879">I2684*J2684</f>
        <v>275.00000000000006</v>
      </c>
      <c r="L2684" s="10">
        <f t="shared" ref="L2684:L2687" si="880">K2684*M2684</f>
        <v>110.00000000000003</v>
      </c>
      <c r="M2684" s="11">
        <v>0.4</v>
      </c>
      <c r="O2684" s="15"/>
      <c r="P2684" s="13"/>
      <c r="Q2684" s="1"/>
      <c r="R2684" s="12"/>
    </row>
    <row r="2685" spans="2:18" x14ac:dyDescent="0.3">
      <c r="B2685" s="6" t="s">
        <v>24</v>
      </c>
      <c r="C2685" s="6">
        <v>1197831</v>
      </c>
      <c r="D2685" s="7">
        <v>44274</v>
      </c>
      <c r="E2685" s="6" t="s">
        <v>25</v>
      </c>
      <c r="F2685" s="6" t="s">
        <v>98</v>
      </c>
      <c r="G2685" s="6" t="s">
        <v>99</v>
      </c>
      <c r="H2685" s="6" t="s">
        <v>21</v>
      </c>
      <c r="I2685" s="8">
        <v>0.19999999999999996</v>
      </c>
      <c r="J2685" s="9">
        <v>1250</v>
      </c>
      <c r="K2685" s="10">
        <f t="shared" si="879"/>
        <v>249.99999999999994</v>
      </c>
      <c r="L2685" s="10">
        <f t="shared" si="880"/>
        <v>99.999999999999986</v>
      </c>
      <c r="M2685" s="11">
        <v>0.4</v>
      </c>
      <c r="O2685" s="15"/>
      <c r="P2685" s="13"/>
      <c r="Q2685" s="1"/>
      <c r="R2685" s="12"/>
    </row>
    <row r="2686" spans="2:18" x14ac:dyDescent="0.3">
      <c r="B2686" s="6" t="s">
        <v>24</v>
      </c>
      <c r="C2686" s="6">
        <v>1197831</v>
      </c>
      <c r="D2686" s="7">
        <v>44274</v>
      </c>
      <c r="E2686" s="6" t="s">
        <v>25</v>
      </c>
      <c r="F2686" s="6" t="s">
        <v>98</v>
      </c>
      <c r="G2686" s="6" t="s">
        <v>99</v>
      </c>
      <c r="H2686" s="6" t="s">
        <v>22</v>
      </c>
      <c r="I2686" s="8">
        <v>0.35000000000000009</v>
      </c>
      <c r="J2686" s="9">
        <v>1750</v>
      </c>
      <c r="K2686" s="10">
        <f t="shared" si="879"/>
        <v>612.50000000000011</v>
      </c>
      <c r="L2686" s="10">
        <f t="shared" si="880"/>
        <v>214.37500000000003</v>
      </c>
      <c r="M2686" s="11">
        <v>0.35</v>
      </c>
      <c r="O2686" s="15"/>
      <c r="P2686" s="13"/>
      <c r="Q2686" s="1"/>
      <c r="R2686" s="12"/>
    </row>
    <row r="2687" spans="2:18" x14ac:dyDescent="0.3">
      <c r="B2687" s="6" t="s">
        <v>24</v>
      </c>
      <c r="C2687" s="6">
        <v>1197831</v>
      </c>
      <c r="D2687" s="7">
        <v>44274</v>
      </c>
      <c r="E2687" s="6" t="s">
        <v>25</v>
      </c>
      <c r="F2687" s="6" t="s">
        <v>98</v>
      </c>
      <c r="G2687" s="6" t="s">
        <v>99</v>
      </c>
      <c r="H2687" s="6" t="s">
        <v>23</v>
      </c>
      <c r="I2687" s="8">
        <v>0.25</v>
      </c>
      <c r="J2687" s="9">
        <v>2750</v>
      </c>
      <c r="K2687" s="10">
        <f t="shared" si="879"/>
        <v>687.5</v>
      </c>
      <c r="L2687" s="10">
        <f t="shared" si="880"/>
        <v>275</v>
      </c>
      <c r="M2687" s="11">
        <v>0.4</v>
      </c>
      <c r="O2687" s="15"/>
      <c r="P2687" s="13"/>
      <c r="Q2687" s="1"/>
      <c r="R2687" s="12"/>
    </row>
    <row r="2688" spans="2:18" x14ac:dyDescent="0.3">
      <c r="B2688" s="6" t="s">
        <v>24</v>
      </c>
      <c r="C2688" s="6">
        <v>1197831</v>
      </c>
      <c r="D2688" s="7">
        <v>44306</v>
      </c>
      <c r="E2688" s="6" t="s">
        <v>25</v>
      </c>
      <c r="F2688" s="6" t="s">
        <v>98</v>
      </c>
      <c r="G2688" s="6" t="s">
        <v>99</v>
      </c>
      <c r="H2688" s="6" t="s">
        <v>18</v>
      </c>
      <c r="I2688" s="8">
        <v>0.25</v>
      </c>
      <c r="J2688" s="9">
        <v>5250</v>
      </c>
      <c r="K2688" s="10">
        <f>I2688*J2688</f>
        <v>1312.5</v>
      </c>
      <c r="L2688" s="10">
        <f>K2688*M2688</f>
        <v>525</v>
      </c>
      <c r="M2688" s="11">
        <v>0.4</v>
      </c>
      <c r="O2688" s="15"/>
      <c r="P2688" s="13"/>
      <c r="Q2688" s="1"/>
      <c r="R2688" s="12"/>
    </row>
    <row r="2689" spans="2:18" x14ac:dyDescent="0.3">
      <c r="B2689" s="6" t="s">
        <v>24</v>
      </c>
      <c r="C2689" s="6">
        <v>1197831</v>
      </c>
      <c r="D2689" s="7">
        <v>44306</v>
      </c>
      <c r="E2689" s="6" t="s">
        <v>25</v>
      </c>
      <c r="F2689" s="6" t="s">
        <v>98</v>
      </c>
      <c r="G2689" s="6" t="s">
        <v>99</v>
      </c>
      <c r="H2689" s="6" t="s">
        <v>19</v>
      </c>
      <c r="I2689" s="8">
        <v>0.25</v>
      </c>
      <c r="J2689" s="9">
        <v>2250</v>
      </c>
      <c r="K2689" s="10">
        <f>I2689*J2689</f>
        <v>562.5</v>
      </c>
      <c r="L2689" s="10">
        <f>K2689*M2689</f>
        <v>196.875</v>
      </c>
      <c r="M2689" s="11">
        <v>0.35</v>
      </c>
      <c r="O2689" s="15"/>
      <c r="P2689" s="13"/>
      <c r="Q2689" s="1"/>
      <c r="R2689" s="12"/>
    </row>
    <row r="2690" spans="2:18" x14ac:dyDescent="0.3">
      <c r="B2690" s="6" t="s">
        <v>24</v>
      </c>
      <c r="C2690" s="6">
        <v>1197831</v>
      </c>
      <c r="D2690" s="7">
        <v>44306</v>
      </c>
      <c r="E2690" s="6" t="s">
        <v>25</v>
      </c>
      <c r="F2690" s="6" t="s">
        <v>98</v>
      </c>
      <c r="G2690" s="6" t="s">
        <v>99</v>
      </c>
      <c r="H2690" s="6" t="s">
        <v>20</v>
      </c>
      <c r="I2690" s="8">
        <v>0.15000000000000002</v>
      </c>
      <c r="J2690" s="9">
        <v>2250</v>
      </c>
      <c r="K2690" s="10">
        <f t="shared" ref="K2690:K2693" si="881">I2690*J2690</f>
        <v>337.50000000000006</v>
      </c>
      <c r="L2690" s="10">
        <f t="shared" ref="L2690:L2693" si="882">K2690*M2690</f>
        <v>135.00000000000003</v>
      </c>
      <c r="M2690" s="11">
        <v>0.4</v>
      </c>
      <c r="O2690" s="15"/>
      <c r="P2690" s="13"/>
      <c r="Q2690" s="1"/>
      <c r="R2690" s="12"/>
    </row>
    <row r="2691" spans="2:18" x14ac:dyDescent="0.3">
      <c r="B2691" s="6" t="s">
        <v>24</v>
      </c>
      <c r="C2691" s="6">
        <v>1197831</v>
      </c>
      <c r="D2691" s="7">
        <v>44306</v>
      </c>
      <c r="E2691" s="6" t="s">
        <v>25</v>
      </c>
      <c r="F2691" s="6" t="s">
        <v>98</v>
      </c>
      <c r="G2691" s="6" t="s">
        <v>99</v>
      </c>
      <c r="H2691" s="6" t="s">
        <v>21</v>
      </c>
      <c r="I2691" s="8">
        <v>0.19999999999999996</v>
      </c>
      <c r="J2691" s="9">
        <v>1500</v>
      </c>
      <c r="K2691" s="10">
        <f t="shared" si="881"/>
        <v>299.99999999999994</v>
      </c>
      <c r="L2691" s="10">
        <f t="shared" si="882"/>
        <v>119.99999999999999</v>
      </c>
      <c r="M2691" s="11">
        <v>0.4</v>
      </c>
      <c r="O2691" s="15"/>
      <c r="P2691" s="13"/>
      <c r="Q2691" s="1"/>
      <c r="R2691" s="12"/>
    </row>
    <row r="2692" spans="2:18" x14ac:dyDescent="0.3">
      <c r="B2692" s="6" t="s">
        <v>24</v>
      </c>
      <c r="C2692" s="6">
        <v>1197831</v>
      </c>
      <c r="D2692" s="7">
        <v>44306</v>
      </c>
      <c r="E2692" s="6" t="s">
        <v>25</v>
      </c>
      <c r="F2692" s="6" t="s">
        <v>98</v>
      </c>
      <c r="G2692" s="6" t="s">
        <v>99</v>
      </c>
      <c r="H2692" s="6" t="s">
        <v>22</v>
      </c>
      <c r="I2692" s="8">
        <v>0.4</v>
      </c>
      <c r="J2692" s="9">
        <v>1750</v>
      </c>
      <c r="K2692" s="10">
        <f t="shared" si="881"/>
        <v>700</v>
      </c>
      <c r="L2692" s="10">
        <f t="shared" si="882"/>
        <v>244.99999999999997</v>
      </c>
      <c r="M2692" s="11">
        <v>0.35</v>
      </c>
      <c r="O2692" s="15"/>
      <c r="P2692" s="13"/>
      <c r="Q2692" s="1"/>
      <c r="R2692" s="12"/>
    </row>
    <row r="2693" spans="2:18" x14ac:dyDescent="0.3">
      <c r="B2693" s="6" t="s">
        <v>24</v>
      </c>
      <c r="C2693" s="6">
        <v>1197831</v>
      </c>
      <c r="D2693" s="7">
        <v>44306</v>
      </c>
      <c r="E2693" s="6" t="s">
        <v>25</v>
      </c>
      <c r="F2693" s="6" t="s">
        <v>98</v>
      </c>
      <c r="G2693" s="6" t="s">
        <v>99</v>
      </c>
      <c r="H2693" s="6" t="s">
        <v>23</v>
      </c>
      <c r="I2693" s="8">
        <v>0.30000000000000004</v>
      </c>
      <c r="J2693" s="9">
        <v>3250</v>
      </c>
      <c r="K2693" s="10">
        <f t="shared" si="881"/>
        <v>975.00000000000011</v>
      </c>
      <c r="L2693" s="10">
        <f t="shared" si="882"/>
        <v>390.00000000000006</v>
      </c>
      <c r="M2693" s="11">
        <v>0.4</v>
      </c>
      <c r="O2693" s="15"/>
      <c r="P2693" s="13"/>
      <c r="Q2693" s="1"/>
      <c r="R2693" s="12"/>
    </row>
    <row r="2694" spans="2:18" x14ac:dyDescent="0.3">
      <c r="B2694" s="6" t="s">
        <v>24</v>
      </c>
      <c r="C2694" s="6">
        <v>1197831</v>
      </c>
      <c r="D2694" s="7">
        <v>44335</v>
      </c>
      <c r="E2694" s="6" t="s">
        <v>25</v>
      </c>
      <c r="F2694" s="6" t="s">
        <v>98</v>
      </c>
      <c r="G2694" s="6" t="s">
        <v>99</v>
      </c>
      <c r="H2694" s="6" t="s">
        <v>18</v>
      </c>
      <c r="I2694" s="8">
        <v>0.4</v>
      </c>
      <c r="J2694" s="9">
        <v>5950</v>
      </c>
      <c r="K2694" s="10">
        <f>I2694*J2694</f>
        <v>2380</v>
      </c>
      <c r="L2694" s="10">
        <f>K2694*M2694</f>
        <v>952</v>
      </c>
      <c r="M2694" s="11">
        <v>0.4</v>
      </c>
      <c r="O2694" s="15"/>
      <c r="P2694" s="13"/>
      <c r="Q2694" s="1"/>
      <c r="R2694" s="12"/>
    </row>
    <row r="2695" spans="2:18" x14ac:dyDescent="0.3">
      <c r="B2695" s="6" t="s">
        <v>24</v>
      </c>
      <c r="C2695" s="6">
        <v>1197831</v>
      </c>
      <c r="D2695" s="7">
        <v>44335</v>
      </c>
      <c r="E2695" s="6" t="s">
        <v>25</v>
      </c>
      <c r="F2695" s="6" t="s">
        <v>98</v>
      </c>
      <c r="G2695" s="6" t="s">
        <v>99</v>
      </c>
      <c r="H2695" s="6" t="s">
        <v>19</v>
      </c>
      <c r="I2695" s="8">
        <v>0.4</v>
      </c>
      <c r="J2695" s="9">
        <v>3000</v>
      </c>
      <c r="K2695" s="10">
        <f>I2695*J2695</f>
        <v>1200</v>
      </c>
      <c r="L2695" s="10">
        <f>K2695*M2695</f>
        <v>420</v>
      </c>
      <c r="M2695" s="11">
        <v>0.35</v>
      </c>
      <c r="O2695" s="15"/>
      <c r="P2695" s="13"/>
      <c r="Q2695" s="1"/>
      <c r="R2695" s="12"/>
    </row>
    <row r="2696" spans="2:18" x14ac:dyDescent="0.3">
      <c r="B2696" s="6" t="s">
        <v>24</v>
      </c>
      <c r="C2696" s="6">
        <v>1197831</v>
      </c>
      <c r="D2696" s="7">
        <v>44335</v>
      </c>
      <c r="E2696" s="6" t="s">
        <v>25</v>
      </c>
      <c r="F2696" s="6" t="s">
        <v>98</v>
      </c>
      <c r="G2696" s="6" t="s">
        <v>99</v>
      </c>
      <c r="H2696" s="6" t="s">
        <v>20</v>
      </c>
      <c r="I2696" s="8">
        <v>0.35000000000000003</v>
      </c>
      <c r="J2696" s="9">
        <v>2750</v>
      </c>
      <c r="K2696" s="10">
        <f t="shared" ref="K2696:K2699" si="883">I2696*J2696</f>
        <v>962.50000000000011</v>
      </c>
      <c r="L2696" s="10">
        <f t="shared" ref="L2696:L2699" si="884">K2696*M2696</f>
        <v>385.00000000000006</v>
      </c>
      <c r="M2696" s="11">
        <v>0.4</v>
      </c>
      <c r="O2696" s="15"/>
      <c r="P2696" s="13"/>
      <c r="Q2696" s="1"/>
      <c r="R2696" s="12"/>
    </row>
    <row r="2697" spans="2:18" x14ac:dyDescent="0.3">
      <c r="B2697" s="6" t="s">
        <v>24</v>
      </c>
      <c r="C2697" s="6">
        <v>1197831</v>
      </c>
      <c r="D2697" s="7">
        <v>44335</v>
      </c>
      <c r="E2697" s="6" t="s">
        <v>25</v>
      </c>
      <c r="F2697" s="6" t="s">
        <v>98</v>
      </c>
      <c r="G2697" s="6" t="s">
        <v>99</v>
      </c>
      <c r="H2697" s="6" t="s">
        <v>21</v>
      </c>
      <c r="I2697" s="8">
        <v>0.35000000000000003</v>
      </c>
      <c r="J2697" s="9">
        <v>2250</v>
      </c>
      <c r="K2697" s="10">
        <f t="shared" si="883"/>
        <v>787.50000000000011</v>
      </c>
      <c r="L2697" s="10">
        <f t="shared" si="884"/>
        <v>315.00000000000006</v>
      </c>
      <c r="M2697" s="11">
        <v>0.4</v>
      </c>
      <c r="O2697" s="15"/>
      <c r="P2697" s="13"/>
      <c r="Q2697" s="1"/>
      <c r="R2697" s="12"/>
    </row>
    <row r="2698" spans="2:18" x14ac:dyDescent="0.3">
      <c r="B2698" s="6" t="s">
        <v>24</v>
      </c>
      <c r="C2698" s="6">
        <v>1197831</v>
      </c>
      <c r="D2698" s="7">
        <v>44335</v>
      </c>
      <c r="E2698" s="6" t="s">
        <v>25</v>
      </c>
      <c r="F2698" s="6" t="s">
        <v>98</v>
      </c>
      <c r="G2698" s="6" t="s">
        <v>99</v>
      </c>
      <c r="H2698" s="6" t="s">
        <v>22</v>
      </c>
      <c r="I2698" s="8">
        <v>0.44999999999999996</v>
      </c>
      <c r="J2698" s="9">
        <v>2500</v>
      </c>
      <c r="K2698" s="10">
        <f t="shared" si="883"/>
        <v>1125</v>
      </c>
      <c r="L2698" s="10">
        <f t="shared" si="884"/>
        <v>393.75</v>
      </c>
      <c r="M2698" s="11">
        <v>0.35</v>
      </c>
      <c r="O2698" s="15"/>
      <c r="P2698" s="13"/>
      <c r="Q2698" s="1"/>
      <c r="R2698" s="12"/>
    </row>
    <row r="2699" spans="2:18" x14ac:dyDescent="0.3">
      <c r="B2699" s="6" t="s">
        <v>24</v>
      </c>
      <c r="C2699" s="6">
        <v>1197831</v>
      </c>
      <c r="D2699" s="7">
        <v>44335</v>
      </c>
      <c r="E2699" s="6" t="s">
        <v>25</v>
      </c>
      <c r="F2699" s="6" t="s">
        <v>98</v>
      </c>
      <c r="G2699" s="6" t="s">
        <v>99</v>
      </c>
      <c r="H2699" s="6" t="s">
        <v>23</v>
      </c>
      <c r="I2699" s="8">
        <v>0.44999999999999996</v>
      </c>
      <c r="J2699" s="9">
        <v>3500</v>
      </c>
      <c r="K2699" s="10">
        <f t="shared" si="883"/>
        <v>1574.9999999999998</v>
      </c>
      <c r="L2699" s="10">
        <f t="shared" si="884"/>
        <v>630</v>
      </c>
      <c r="M2699" s="11">
        <v>0.4</v>
      </c>
      <c r="O2699" s="15"/>
      <c r="P2699" s="13"/>
      <c r="Q2699" s="1"/>
      <c r="R2699" s="12"/>
    </row>
    <row r="2700" spans="2:18" x14ac:dyDescent="0.3">
      <c r="B2700" s="6" t="s">
        <v>24</v>
      </c>
      <c r="C2700" s="6">
        <v>1197831</v>
      </c>
      <c r="D2700" s="7">
        <v>44368</v>
      </c>
      <c r="E2700" s="6" t="s">
        <v>25</v>
      </c>
      <c r="F2700" s="6" t="s">
        <v>98</v>
      </c>
      <c r="G2700" s="6" t="s">
        <v>99</v>
      </c>
      <c r="H2700" s="6" t="s">
        <v>18</v>
      </c>
      <c r="I2700" s="8">
        <v>0.39999999999999997</v>
      </c>
      <c r="J2700" s="9">
        <v>6000</v>
      </c>
      <c r="K2700" s="10">
        <f>I2700*J2700</f>
        <v>2400</v>
      </c>
      <c r="L2700" s="10">
        <f>K2700*M2700</f>
        <v>960</v>
      </c>
      <c r="M2700" s="11">
        <v>0.4</v>
      </c>
      <c r="O2700" s="15"/>
      <c r="P2700" s="13"/>
      <c r="Q2700" s="1"/>
      <c r="R2700" s="12"/>
    </row>
    <row r="2701" spans="2:18" x14ac:dyDescent="0.3">
      <c r="B2701" s="6" t="s">
        <v>24</v>
      </c>
      <c r="C2701" s="6">
        <v>1197831</v>
      </c>
      <c r="D2701" s="7">
        <v>44368</v>
      </c>
      <c r="E2701" s="6" t="s">
        <v>25</v>
      </c>
      <c r="F2701" s="6" t="s">
        <v>98</v>
      </c>
      <c r="G2701" s="6" t="s">
        <v>99</v>
      </c>
      <c r="H2701" s="6" t="s">
        <v>19</v>
      </c>
      <c r="I2701" s="8">
        <v>0.35000000000000003</v>
      </c>
      <c r="J2701" s="9">
        <v>3500</v>
      </c>
      <c r="K2701" s="10">
        <f>I2701*J2701</f>
        <v>1225.0000000000002</v>
      </c>
      <c r="L2701" s="10">
        <f>K2701*M2701</f>
        <v>428.75000000000006</v>
      </c>
      <c r="M2701" s="11">
        <v>0.35</v>
      </c>
      <c r="O2701" s="15"/>
      <c r="P2701" s="13"/>
      <c r="Q2701" s="1"/>
      <c r="R2701" s="12"/>
    </row>
    <row r="2702" spans="2:18" x14ac:dyDescent="0.3">
      <c r="B2702" s="6" t="s">
        <v>24</v>
      </c>
      <c r="C2702" s="6">
        <v>1197831</v>
      </c>
      <c r="D2702" s="7">
        <v>44368</v>
      </c>
      <c r="E2702" s="6" t="s">
        <v>25</v>
      </c>
      <c r="F2702" s="6" t="s">
        <v>98</v>
      </c>
      <c r="G2702" s="6" t="s">
        <v>99</v>
      </c>
      <c r="H2702" s="6" t="s">
        <v>20</v>
      </c>
      <c r="I2702" s="8">
        <v>0.4</v>
      </c>
      <c r="J2702" s="9">
        <v>3250</v>
      </c>
      <c r="K2702" s="10">
        <f t="shared" ref="K2702:K2705" si="885">I2702*J2702</f>
        <v>1300</v>
      </c>
      <c r="L2702" s="10">
        <f t="shared" ref="L2702:L2705" si="886">K2702*M2702</f>
        <v>520</v>
      </c>
      <c r="M2702" s="11">
        <v>0.4</v>
      </c>
      <c r="O2702" s="15"/>
      <c r="P2702" s="13"/>
      <c r="Q2702" s="1"/>
      <c r="R2702" s="12"/>
    </row>
    <row r="2703" spans="2:18" x14ac:dyDescent="0.3">
      <c r="B2703" s="6" t="s">
        <v>24</v>
      </c>
      <c r="C2703" s="6">
        <v>1197831</v>
      </c>
      <c r="D2703" s="7">
        <v>44368</v>
      </c>
      <c r="E2703" s="6" t="s">
        <v>25</v>
      </c>
      <c r="F2703" s="6" t="s">
        <v>98</v>
      </c>
      <c r="G2703" s="6" t="s">
        <v>99</v>
      </c>
      <c r="H2703" s="6" t="s">
        <v>21</v>
      </c>
      <c r="I2703" s="8">
        <v>0.4</v>
      </c>
      <c r="J2703" s="9">
        <v>3000</v>
      </c>
      <c r="K2703" s="10">
        <f t="shared" si="885"/>
        <v>1200</v>
      </c>
      <c r="L2703" s="10">
        <f t="shared" si="886"/>
        <v>480</v>
      </c>
      <c r="M2703" s="11">
        <v>0.4</v>
      </c>
      <c r="O2703" s="15"/>
      <c r="P2703" s="13"/>
      <c r="Q2703" s="1"/>
      <c r="R2703" s="12"/>
    </row>
    <row r="2704" spans="2:18" x14ac:dyDescent="0.3">
      <c r="B2704" s="6" t="s">
        <v>24</v>
      </c>
      <c r="C2704" s="6">
        <v>1197831</v>
      </c>
      <c r="D2704" s="7">
        <v>44368</v>
      </c>
      <c r="E2704" s="6" t="s">
        <v>25</v>
      </c>
      <c r="F2704" s="6" t="s">
        <v>98</v>
      </c>
      <c r="G2704" s="6" t="s">
        <v>99</v>
      </c>
      <c r="H2704" s="6" t="s">
        <v>22</v>
      </c>
      <c r="I2704" s="8">
        <v>0.54999999999999993</v>
      </c>
      <c r="J2704" s="9">
        <v>3000</v>
      </c>
      <c r="K2704" s="10">
        <f t="shared" si="885"/>
        <v>1649.9999999999998</v>
      </c>
      <c r="L2704" s="10">
        <f t="shared" si="886"/>
        <v>577.49999999999989</v>
      </c>
      <c r="M2704" s="11">
        <v>0.35</v>
      </c>
      <c r="O2704" s="15"/>
      <c r="P2704" s="13"/>
      <c r="Q2704" s="1"/>
      <c r="R2704" s="12"/>
    </row>
    <row r="2705" spans="2:18" x14ac:dyDescent="0.3">
      <c r="B2705" s="6" t="s">
        <v>24</v>
      </c>
      <c r="C2705" s="6">
        <v>1197831</v>
      </c>
      <c r="D2705" s="7">
        <v>44368</v>
      </c>
      <c r="E2705" s="6" t="s">
        <v>25</v>
      </c>
      <c r="F2705" s="6" t="s">
        <v>98</v>
      </c>
      <c r="G2705" s="6" t="s">
        <v>99</v>
      </c>
      <c r="H2705" s="6" t="s">
        <v>23</v>
      </c>
      <c r="I2705" s="8">
        <v>0.6</v>
      </c>
      <c r="J2705" s="9">
        <v>4750</v>
      </c>
      <c r="K2705" s="10">
        <f t="shared" si="885"/>
        <v>2850</v>
      </c>
      <c r="L2705" s="10">
        <f t="shared" si="886"/>
        <v>1140</v>
      </c>
      <c r="M2705" s="11">
        <v>0.4</v>
      </c>
      <c r="O2705" s="15"/>
      <c r="P2705" s="13"/>
      <c r="Q2705" s="1"/>
      <c r="R2705" s="12"/>
    </row>
    <row r="2706" spans="2:18" x14ac:dyDescent="0.3">
      <c r="B2706" s="6" t="s">
        <v>24</v>
      </c>
      <c r="C2706" s="6">
        <v>1197831</v>
      </c>
      <c r="D2706" s="7">
        <v>44396</v>
      </c>
      <c r="E2706" s="6" t="s">
        <v>25</v>
      </c>
      <c r="F2706" s="6" t="s">
        <v>98</v>
      </c>
      <c r="G2706" s="6" t="s">
        <v>99</v>
      </c>
      <c r="H2706" s="6" t="s">
        <v>18</v>
      </c>
      <c r="I2706" s="8">
        <v>0.54999999999999993</v>
      </c>
      <c r="J2706" s="9">
        <v>7000</v>
      </c>
      <c r="K2706" s="10">
        <f>I2706*J2706</f>
        <v>3849.9999999999995</v>
      </c>
      <c r="L2706" s="10">
        <f>K2706*M2706</f>
        <v>1540</v>
      </c>
      <c r="M2706" s="11">
        <v>0.4</v>
      </c>
      <c r="O2706" s="15"/>
      <c r="P2706" s="13"/>
      <c r="Q2706" s="1"/>
      <c r="R2706" s="12"/>
    </row>
    <row r="2707" spans="2:18" x14ac:dyDescent="0.3">
      <c r="B2707" s="6" t="s">
        <v>24</v>
      </c>
      <c r="C2707" s="6">
        <v>1197831</v>
      </c>
      <c r="D2707" s="7">
        <v>44396</v>
      </c>
      <c r="E2707" s="6" t="s">
        <v>25</v>
      </c>
      <c r="F2707" s="6" t="s">
        <v>98</v>
      </c>
      <c r="G2707" s="6" t="s">
        <v>99</v>
      </c>
      <c r="H2707" s="6" t="s">
        <v>19</v>
      </c>
      <c r="I2707" s="8">
        <v>0.5</v>
      </c>
      <c r="J2707" s="9">
        <v>4500</v>
      </c>
      <c r="K2707" s="10">
        <f>I2707*J2707</f>
        <v>2250</v>
      </c>
      <c r="L2707" s="10">
        <f>K2707*M2707</f>
        <v>787.5</v>
      </c>
      <c r="M2707" s="11">
        <v>0.35</v>
      </c>
      <c r="O2707" s="15"/>
      <c r="P2707" s="13"/>
      <c r="Q2707" s="1"/>
      <c r="R2707" s="12"/>
    </row>
    <row r="2708" spans="2:18" x14ac:dyDescent="0.3">
      <c r="B2708" s="6" t="s">
        <v>24</v>
      </c>
      <c r="C2708" s="6">
        <v>1197831</v>
      </c>
      <c r="D2708" s="7">
        <v>44396</v>
      </c>
      <c r="E2708" s="6" t="s">
        <v>25</v>
      </c>
      <c r="F2708" s="6" t="s">
        <v>98</v>
      </c>
      <c r="G2708" s="6" t="s">
        <v>99</v>
      </c>
      <c r="H2708" s="6" t="s">
        <v>20</v>
      </c>
      <c r="I2708" s="8">
        <v>0.45</v>
      </c>
      <c r="J2708" s="9">
        <v>3750</v>
      </c>
      <c r="K2708" s="10">
        <f t="shared" ref="K2708:K2711" si="887">I2708*J2708</f>
        <v>1687.5</v>
      </c>
      <c r="L2708" s="10">
        <f t="shared" ref="L2708:L2711" si="888">K2708*M2708</f>
        <v>675</v>
      </c>
      <c r="M2708" s="11">
        <v>0.4</v>
      </c>
      <c r="O2708" s="15"/>
      <c r="P2708" s="13"/>
      <c r="Q2708" s="1"/>
      <c r="R2708" s="12"/>
    </row>
    <row r="2709" spans="2:18" x14ac:dyDescent="0.3">
      <c r="B2709" s="6" t="s">
        <v>24</v>
      </c>
      <c r="C2709" s="6">
        <v>1197831</v>
      </c>
      <c r="D2709" s="7">
        <v>44396</v>
      </c>
      <c r="E2709" s="6" t="s">
        <v>25</v>
      </c>
      <c r="F2709" s="6" t="s">
        <v>98</v>
      </c>
      <c r="G2709" s="6" t="s">
        <v>99</v>
      </c>
      <c r="H2709" s="6" t="s">
        <v>21</v>
      </c>
      <c r="I2709" s="8">
        <v>0.45</v>
      </c>
      <c r="J2709" s="9">
        <v>3250</v>
      </c>
      <c r="K2709" s="10">
        <f t="shared" si="887"/>
        <v>1462.5</v>
      </c>
      <c r="L2709" s="10">
        <f t="shared" si="888"/>
        <v>585</v>
      </c>
      <c r="M2709" s="11">
        <v>0.4</v>
      </c>
      <c r="O2709" s="15"/>
      <c r="P2709" s="13"/>
      <c r="Q2709" s="1"/>
      <c r="R2709" s="12"/>
    </row>
    <row r="2710" spans="2:18" x14ac:dyDescent="0.3">
      <c r="B2710" s="6" t="s">
        <v>24</v>
      </c>
      <c r="C2710" s="6">
        <v>1197831</v>
      </c>
      <c r="D2710" s="7">
        <v>44396</v>
      </c>
      <c r="E2710" s="6" t="s">
        <v>25</v>
      </c>
      <c r="F2710" s="6" t="s">
        <v>98</v>
      </c>
      <c r="G2710" s="6" t="s">
        <v>99</v>
      </c>
      <c r="H2710" s="6" t="s">
        <v>22</v>
      </c>
      <c r="I2710" s="8">
        <v>0.6</v>
      </c>
      <c r="J2710" s="9">
        <v>3500</v>
      </c>
      <c r="K2710" s="10">
        <f t="shared" si="887"/>
        <v>2100</v>
      </c>
      <c r="L2710" s="10">
        <f t="shared" si="888"/>
        <v>735</v>
      </c>
      <c r="M2710" s="11">
        <v>0.35</v>
      </c>
      <c r="O2710" s="15"/>
      <c r="P2710" s="13"/>
      <c r="Q2710" s="1"/>
      <c r="R2710" s="12"/>
    </row>
    <row r="2711" spans="2:18" x14ac:dyDescent="0.3">
      <c r="B2711" s="6" t="s">
        <v>24</v>
      </c>
      <c r="C2711" s="6">
        <v>1197831</v>
      </c>
      <c r="D2711" s="7">
        <v>44396</v>
      </c>
      <c r="E2711" s="6" t="s">
        <v>25</v>
      </c>
      <c r="F2711" s="6" t="s">
        <v>98</v>
      </c>
      <c r="G2711" s="6" t="s">
        <v>99</v>
      </c>
      <c r="H2711" s="6" t="s">
        <v>23</v>
      </c>
      <c r="I2711" s="8">
        <v>0.65</v>
      </c>
      <c r="J2711" s="9">
        <v>5250</v>
      </c>
      <c r="K2711" s="10">
        <f t="shared" si="887"/>
        <v>3412.5</v>
      </c>
      <c r="L2711" s="10">
        <f t="shared" si="888"/>
        <v>1365</v>
      </c>
      <c r="M2711" s="11">
        <v>0.4</v>
      </c>
      <c r="O2711" s="15"/>
      <c r="P2711" s="13"/>
      <c r="Q2711" s="1"/>
      <c r="R2711" s="12"/>
    </row>
    <row r="2712" spans="2:18" x14ac:dyDescent="0.3">
      <c r="B2712" s="6" t="s">
        <v>24</v>
      </c>
      <c r="C2712" s="6">
        <v>1197831</v>
      </c>
      <c r="D2712" s="7">
        <v>44428</v>
      </c>
      <c r="E2712" s="6" t="s">
        <v>25</v>
      </c>
      <c r="F2712" s="6" t="s">
        <v>98</v>
      </c>
      <c r="G2712" s="6" t="s">
        <v>99</v>
      </c>
      <c r="H2712" s="6" t="s">
        <v>18</v>
      </c>
      <c r="I2712" s="8">
        <v>0.6</v>
      </c>
      <c r="J2712" s="9">
        <v>6750</v>
      </c>
      <c r="K2712" s="10">
        <f>I2712*J2712</f>
        <v>4050</v>
      </c>
      <c r="L2712" s="10">
        <f>K2712*M2712</f>
        <v>1620</v>
      </c>
      <c r="M2712" s="11">
        <v>0.4</v>
      </c>
      <c r="O2712" s="15"/>
      <c r="P2712" s="13"/>
      <c r="Q2712" s="1"/>
      <c r="R2712" s="12"/>
    </row>
    <row r="2713" spans="2:18" x14ac:dyDescent="0.3">
      <c r="B2713" s="6" t="s">
        <v>24</v>
      </c>
      <c r="C2713" s="6">
        <v>1197831</v>
      </c>
      <c r="D2713" s="7">
        <v>44428</v>
      </c>
      <c r="E2713" s="6" t="s">
        <v>25</v>
      </c>
      <c r="F2713" s="6" t="s">
        <v>98</v>
      </c>
      <c r="G2713" s="6" t="s">
        <v>99</v>
      </c>
      <c r="H2713" s="6" t="s">
        <v>19</v>
      </c>
      <c r="I2713" s="8">
        <v>0.55000000000000004</v>
      </c>
      <c r="J2713" s="9">
        <v>4500</v>
      </c>
      <c r="K2713" s="10">
        <f>I2713*J2713</f>
        <v>2475</v>
      </c>
      <c r="L2713" s="10">
        <f>K2713*M2713</f>
        <v>866.25</v>
      </c>
      <c r="M2713" s="11">
        <v>0.35</v>
      </c>
      <c r="O2713" s="15"/>
      <c r="P2713" s="13"/>
      <c r="Q2713" s="1"/>
      <c r="R2713" s="12"/>
    </row>
    <row r="2714" spans="2:18" x14ac:dyDescent="0.3">
      <c r="B2714" s="6" t="s">
        <v>24</v>
      </c>
      <c r="C2714" s="6">
        <v>1197831</v>
      </c>
      <c r="D2714" s="7">
        <v>44428</v>
      </c>
      <c r="E2714" s="6" t="s">
        <v>25</v>
      </c>
      <c r="F2714" s="6" t="s">
        <v>98</v>
      </c>
      <c r="G2714" s="6" t="s">
        <v>99</v>
      </c>
      <c r="H2714" s="6" t="s">
        <v>20</v>
      </c>
      <c r="I2714" s="8">
        <v>0.5</v>
      </c>
      <c r="J2714" s="9">
        <v>3750</v>
      </c>
      <c r="K2714" s="10">
        <f t="shared" ref="K2714:K2717" si="889">I2714*J2714</f>
        <v>1875</v>
      </c>
      <c r="L2714" s="10">
        <f t="shared" ref="L2714:L2717" si="890">K2714*M2714</f>
        <v>750</v>
      </c>
      <c r="M2714" s="11">
        <v>0.4</v>
      </c>
      <c r="O2714" s="15"/>
      <c r="P2714" s="13"/>
      <c r="Q2714" s="1"/>
      <c r="R2714" s="12"/>
    </row>
    <row r="2715" spans="2:18" x14ac:dyDescent="0.3">
      <c r="B2715" s="6" t="s">
        <v>24</v>
      </c>
      <c r="C2715" s="6">
        <v>1197831</v>
      </c>
      <c r="D2715" s="7">
        <v>44428</v>
      </c>
      <c r="E2715" s="6" t="s">
        <v>25</v>
      </c>
      <c r="F2715" s="6" t="s">
        <v>98</v>
      </c>
      <c r="G2715" s="6" t="s">
        <v>99</v>
      </c>
      <c r="H2715" s="6" t="s">
        <v>21</v>
      </c>
      <c r="I2715" s="8">
        <v>0.4</v>
      </c>
      <c r="J2715" s="9">
        <v>3250</v>
      </c>
      <c r="K2715" s="10">
        <f t="shared" si="889"/>
        <v>1300</v>
      </c>
      <c r="L2715" s="10">
        <f t="shared" si="890"/>
        <v>520</v>
      </c>
      <c r="M2715" s="11">
        <v>0.4</v>
      </c>
      <c r="O2715" s="15"/>
      <c r="P2715" s="13"/>
      <c r="Q2715" s="1"/>
      <c r="R2715" s="12"/>
    </row>
    <row r="2716" spans="2:18" x14ac:dyDescent="0.3">
      <c r="B2716" s="6" t="s">
        <v>24</v>
      </c>
      <c r="C2716" s="6">
        <v>1197831</v>
      </c>
      <c r="D2716" s="7">
        <v>44428</v>
      </c>
      <c r="E2716" s="6" t="s">
        <v>25</v>
      </c>
      <c r="F2716" s="6" t="s">
        <v>98</v>
      </c>
      <c r="G2716" s="6" t="s">
        <v>99</v>
      </c>
      <c r="H2716" s="6" t="s">
        <v>22</v>
      </c>
      <c r="I2716" s="8">
        <v>0.5</v>
      </c>
      <c r="J2716" s="9">
        <v>3000</v>
      </c>
      <c r="K2716" s="10">
        <f t="shared" si="889"/>
        <v>1500</v>
      </c>
      <c r="L2716" s="10">
        <f t="shared" si="890"/>
        <v>525</v>
      </c>
      <c r="M2716" s="11">
        <v>0.35</v>
      </c>
      <c r="O2716" s="15"/>
      <c r="P2716" s="13"/>
      <c r="Q2716" s="1"/>
      <c r="R2716" s="12"/>
    </row>
    <row r="2717" spans="2:18" x14ac:dyDescent="0.3">
      <c r="B2717" s="6" t="s">
        <v>24</v>
      </c>
      <c r="C2717" s="6">
        <v>1197831</v>
      </c>
      <c r="D2717" s="7">
        <v>44428</v>
      </c>
      <c r="E2717" s="6" t="s">
        <v>25</v>
      </c>
      <c r="F2717" s="6" t="s">
        <v>98</v>
      </c>
      <c r="G2717" s="6" t="s">
        <v>99</v>
      </c>
      <c r="H2717" s="6" t="s">
        <v>23</v>
      </c>
      <c r="I2717" s="8">
        <v>0.55000000000000004</v>
      </c>
      <c r="J2717" s="9">
        <v>4750</v>
      </c>
      <c r="K2717" s="10">
        <f t="shared" si="889"/>
        <v>2612.5</v>
      </c>
      <c r="L2717" s="10">
        <f t="shared" si="890"/>
        <v>1045</v>
      </c>
      <c r="M2717" s="11">
        <v>0.4</v>
      </c>
      <c r="O2717" s="15"/>
      <c r="P2717" s="13"/>
      <c r="Q2717" s="1"/>
      <c r="R2717" s="12"/>
    </row>
    <row r="2718" spans="2:18" x14ac:dyDescent="0.3">
      <c r="B2718" s="6" t="s">
        <v>24</v>
      </c>
      <c r="C2718" s="6">
        <v>1197831</v>
      </c>
      <c r="D2718" s="7">
        <v>44458</v>
      </c>
      <c r="E2718" s="6" t="s">
        <v>25</v>
      </c>
      <c r="F2718" s="6" t="s">
        <v>98</v>
      </c>
      <c r="G2718" s="6" t="s">
        <v>99</v>
      </c>
      <c r="H2718" s="6" t="s">
        <v>18</v>
      </c>
      <c r="I2718" s="8">
        <v>0.5</v>
      </c>
      <c r="J2718" s="9">
        <v>5750</v>
      </c>
      <c r="K2718" s="10">
        <f>I2718*J2718</f>
        <v>2875</v>
      </c>
      <c r="L2718" s="10">
        <f>K2718*M2718</f>
        <v>1150</v>
      </c>
      <c r="M2718" s="11">
        <v>0.4</v>
      </c>
      <c r="O2718" s="15"/>
      <c r="P2718" s="13"/>
      <c r="Q2718" s="1"/>
      <c r="R2718" s="12"/>
    </row>
    <row r="2719" spans="2:18" x14ac:dyDescent="0.3">
      <c r="B2719" s="6" t="s">
        <v>24</v>
      </c>
      <c r="C2719" s="6">
        <v>1197831</v>
      </c>
      <c r="D2719" s="7">
        <v>44458</v>
      </c>
      <c r="E2719" s="6" t="s">
        <v>25</v>
      </c>
      <c r="F2719" s="6" t="s">
        <v>98</v>
      </c>
      <c r="G2719" s="6" t="s">
        <v>99</v>
      </c>
      <c r="H2719" s="6" t="s">
        <v>19</v>
      </c>
      <c r="I2719" s="8">
        <v>0.40000000000000013</v>
      </c>
      <c r="J2719" s="9">
        <v>3750</v>
      </c>
      <c r="K2719" s="10">
        <f>I2719*J2719</f>
        <v>1500.0000000000005</v>
      </c>
      <c r="L2719" s="10">
        <f>K2719*M2719</f>
        <v>525.00000000000011</v>
      </c>
      <c r="M2719" s="11">
        <v>0.35</v>
      </c>
      <c r="O2719" s="15"/>
      <c r="P2719" s="13"/>
      <c r="Q2719" s="1"/>
      <c r="R2719" s="12"/>
    </row>
    <row r="2720" spans="2:18" x14ac:dyDescent="0.3">
      <c r="B2720" s="6" t="s">
        <v>24</v>
      </c>
      <c r="C2720" s="6">
        <v>1197831</v>
      </c>
      <c r="D2720" s="7">
        <v>44458</v>
      </c>
      <c r="E2720" s="6" t="s">
        <v>25</v>
      </c>
      <c r="F2720" s="6" t="s">
        <v>98</v>
      </c>
      <c r="G2720" s="6" t="s">
        <v>99</v>
      </c>
      <c r="H2720" s="6" t="s">
        <v>20</v>
      </c>
      <c r="I2720" s="8">
        <v>0.15000000000000008</v>
      </c>
      <c r="J2720" s="9">
        <v>2750</v>
      </c>
      <c r="K2720" s="10">
        <f t="shared" ref="K2720:K2723" si="891">I2720*J2720</f>
        <v>412.50000000000023</v>
      </c>
      <c r="L2720" s="10">
        <f t="shared" ref="L2720:L2723" si="892">K2720*M2720</f>
        <v>165.00000000000011</v>
      </c>
      <c r="M2720" s="11">
        <v>0.4</v>
      </c>
      <c r="O2720" s="15"/>
      <c r="P2720" s="13"/>
      <c r="Q2720" s="1"/>
      <c r="R2720" s="12"/>
    </row>
    <row r="2721" spans="2:18" x14ac:dyDescent="0.3">
      <c r="B2721" s="6" t="s">
        <v>24</v>
      </c>
      <c r="C2721" s="6">
        <v>1197831</v>
      </c>
      <c r="D2721" s="7">
        <v>44458</v>
      </c>
      <c r="E2721" s="6" t="s">
        <v>25</v>
      </c>
      <c r="F2721" s="6" t="s">
        <v>98</v>
      </c>
      <c r="G2721" s="6" t="s">
        <v>99</v>
      </c>
      <c r="H2721" s="6" t="s">
        <v>21</v>
      </c>
      <c r="I2721" s="8">
        <v>0.15000000000000008</v>
      </c>
      <c r="J2721" s="9">
        <v>2500</v>
      </c>
      <c r="K2721" s="10">
        <f t="shared" si="891"/>
        <v>375.00000000000017</v>
      </c>
      <c r="L2721" s="10">
        <f t="shared" si="892"/>
        <v>150.00000000000009</v>
      </c>
      <c r="M2721" s="11">
        <v>0.4</v>
      </c>
      <c r="O2721" s="15"/>
      <c r="P2721" s="13"/>
      <c r="Q2721" s="1"/>
      <c r="R2721" s="12"/>
    </row>
    <row r="2722" spans="2:18" x14ac:dyDescent="0.3">
      <c r="B2722" s="6" t="s">
        <v>24</v>
      </c>
      <c r="C2722" s="6">
        <v>1197831</v>
      </c>
      <c r="D2722" s="7">
        <v>44458</v>
      </c>
      <c r="E2722" s="6" t="s">
        <v>25</v>
      </c>
      <c r="F2722" s="6" t="s">
        <v>98</v>
      </c>
      <c r="G2722" s="6" t="s">
        <v>99</v>
      </c>
      <c r="H2722" s="6" t="s">
        <v>22</v>
      </c>
      <c r="I2722" s="8">
        <v>0.25000000000000006</v>
      </c>
      <c r="J2722" s="9">
        <v>2500</v>
      </c>
      <c r="K2722" s="10">
        <f t="shared" si="891"/>
        <v>625.00000000000011</v>
      </c>
      <c r="L2722" s="10">
        <f t="shared" si="892"/>
        <v>218.75000000000003</v>
      </c>
      <c r="M2722" s="11">
        <v>0.35</v>
      </c>
      <c r="O2722" s="15"/>
      <c r="P2722" s="13"/>
      <c r="Q2722" s="1"/>
      <c r="R2722" s="12"/>
    </row>
    <row r="2723" spans="2:18" x14ac:dyDescent="0.3">
      <c r="B2723" s="6" t="s">
        <v>24</v>
      </c>
      <c r="C2723" s="6">
        <v>1197831</v>
      </c>
      <c r="D2723" s="7">
        <v>44458</v>
      </c>
      <c r="E2723" s="6" t="s">
        <v>25</v>
      </c>
      <c r="F2723" s="6" t="s">
        <v>98</v>
      </c>
      <c r="G2723" s="6" t="s">
        <v>99</v>
      </c>
      <c r="H2723" s="6" t="s">
        <v>23</v>
      </c>
      <c r="I2723" s="8">
        <v>0.3000000000000001</v>
      </c>
      <c r="J2723" s="9">
        <v>3500</v>
      </c>
      <c r="K2723" s="10">
        <f t="shared" si="891"/>
        <v>1050.0000000000005</v>
      </c>
      <c r="L2723" s="10">
        <f t="shared" si="892"/>
        <v>420.00000000000023</v>
      </c>
      <c r="M2723" s="11">
        <v>0.4</v>
      </c>
      <c r="O2723" s="15"/>
      <c r="P2723" s="13"/>
      <c r="Q2723" s="1"/>
      <c r="R2723" s="12"/>
    </row>
    <row r="2724" spans="2:18" x14ac:dyDescent="0.3">
      <c r="B2724" s="6" t="s">
        <v>24</v>
      </c>
      <c r="C2724" s="6">
        <v>1197831</v>
      </c>
      <c r="D2724" s="7">
        <v>44490</v>
      </c>
      <c r="E2724" s="6" t="s">
        <v>25</v>
      </c>
      <c r="F2724" s="6" t="s">
        <v>98</v>
      </c>
      <c r="G2724" s="6" t="s">
        <v>99</v>
      </c>
      <c r="H2724" s="6" t="s">
        <v>18</v>
      </c>
      <c r="I2724" s="8">
        <v>0.3000000000000001</v>
      </c>
      <c r="J2724" s="9">
        <v>5250</v>
      </c>
      <c r="K2724" s="10">
        <f>I2724*J2724</f>
        <v>1575.0000000000005</v>
      </c>
      <c r="L2724" s="10">
        <f>K2724*M2724</f>
        <v>630.00000000000023</v>
      </c>
      <c r="M2724" s="11">
        <v>0.4</v>
      </c>
      <c r="O2724" s="15"/>
      <c r="P2724" s="13"/>
      <c r="Q2724" s="1"/>
      <c r="R2724" s="12"/>
    </row>
    <row r="2725" spans="2:18" x14ac:dyDescent="0.3">
      <c r="B2725" s="6" t="s">
        <v>24</v>
      </c>
      <c r="C2725" s="6">
        <v>1197831</v>
      </c>
      <c r="D2725" s="7">
        <v>44490</v>
      </c>
      <c r="E2725" s="6" t="s">
        <v>25</v>
      </c>
      <c r="F2725" s="6" t="s">
        <v>98</v>
      </c>
      <c r="G2725" s="6" t="s">
        <v>99</v>
      </c>
      <c r="H2725" s="6" t="s">
        <v>19</v>
      </c>
      <c r="I2725" s="8">
        <v>0.20000000000000012</v>
      </c>
      <c r="J2725" s="9">
        <v>3500</v>
      </c>
      <c r="K2725" s="10">
        <f>I2725*J2725</f>
        <v>700.00000000000045</v>
      </c>
      <c r="L2725" s="10">
        <f>K2725*M2725</f>
        <v>245.00000000000014</v>
      </c>
      <c r="M2725" s="11">
        <v>0.35</v>
      </c>
      <c r="O2725" s="15"/>
      <c r="P2725" s="13"/>
      <c r="Q2725" s="1"/>
      <c r="R2725" s="12"/>
    </row>
    <row r="2726" spans="2:18" x14ac:dyDescent="0.3">
      <c r="B2726" s="6" t="s">
        <v>24</v>
      </c>
      <c r="C2726" s="6">
        <v>1197831</v>
      </c>
      <c r="D2726" s="7">
        <v>44490</v>
      </c>
      <c r="E2726" s="6" t="s">
        <v>25</v>
      </c>
      <c r="F2726" s="6" t="s">
        <v>98</v>
      </c>
      <c r="G2726" s="6" t="s">
        <v>99</v>
      </c>
      <c r="H2726" s="6" t="s">
        <v>20</v>
      </c>
      <c r="I2726" s="8">
        <v>0.20000000000000012</v>
      </c>
      <c r="J2726" s="9">
        <v>2250</v>
      </c>
      <c r="K2726" s="10">
        <f t="shared" ref="K2726:K2729" si="893">I2726*J2726</f>
        <v>450.00000000000028</v>
      </c>
      <c r="L2726" s="10">
        <f t="shared" ref="L2726:L2729" si="894">K2726*M2726</f>
        <v>180.00000000000011</v>
      </c>
      <c r="M2726" s="11">
        <v>0.4</v>
      </c>
      <c r="O2726" s="15"/>
      <c r="P2726" s="13"/>
      <c r="Q2726" s="1"/>
      <c r="R2726" s="12"/>
    </row>
    <row r="2727" spans="2:18" x14ac:dyDescent="0.3">
      <c r="B2727" s="6" t="s">
        <v>24</v>
      </c>
      <c r="C2727" s="6">
        <v>1197831</v>
      </c>
      <c r="D2727" s="7">
        <v>44490</v>
      </c>
      <c r="E2727" s="6" t="s">
        <v>25</v>
      </c>
      <c r="F2727" s="6" t="s">
        <v>98</v>
      </c>
      <c r="G2727" s="6" t="s">
        <v>99</v>
      </c>
      <c r="H2727" s="6" t="s">
        <v>21</v>
      </c>
      <c r="I2727" s="8">
        <v>0.20000000000000012</v>
      </c>
      <c r="J2727" s="9">
        <v>2000</v>
      </c>
      <c r="K2727" s="10">
        <f t="shared" si="893"/>
        <v>400.00000000000023</v>
      </c>
      <c r="L2727" s="10">
        <f t="shared" si="894"/>
        <v>160.00000000000011</v>
      </c>
      <c r="M2727" s="11">
        <v>0.4</v>
      </c>
      <c r="O2727" s="15"/>
      <c r="P2727" s="13"/>
      <c r="Q2727" s="1"/>
      <c r="R2727" s="12"/>
    </row>
    <row r="2728" spans="2:18" x14ac:dyDescent="0.3">
      <c r="B2728" s="6" t="s">
        <v>24</v>
      </c>
      <c r="C2728" s="6">
        <v>1197831</v>
      </c>
      <c r="D2728" s="7">
        <v>44490</v>
      </c>
      <c r="E2728" s="6" t="s">
        <v>25</v>
      </c>
      <c r="F2728" s="6" t="s">
        <v>98</v>
      </c>
      <c r="G2728" s="6" t="s">
        <v>99</v>
      </c>
      <c r="H2728" s="6" t="s">
        <v>22</v>
      </c>
      <c r="I2728" s="8">
        <v>0.3000000000000001</v>
      </c>
      <c r="J2728" s="9">
        <v>2000</v>
      </c>
      <c r="K2728" s="10">
        <f t="shared" si="893"/>
        <v>600.00000000000023</v>
      </c>
      <c r="L2728" s="10">
        <f t="shared" si="894"/>
        <v>210.00000000000006</v>
      </c>
      <c r="M2728" s="11">
        <v>0.35</v>
      </c>
      <c r="O2728" s="15"/>
      <c r="P2728" s="13"/>
      <c r="Q2728" s="1"/>
      <c r="R2728" s="12"/>
    </row>
    <row r="2729" spans="2:18" x14ac:dyDescent="0.3">
      <c r="B2729" s="6" t="s">
        <v>24</v>
      </c>
      <c r="C2729" s="6">
        <v>1197831</v>
      </c>
      <c r="D2729" s="7">
        <v>44490</v>
      </c>
      <c r="E2729" s="6" t="s">
        <v>25</v>
      </c>
      <c r="F2729" s="6" t="s">
        <v>98</v>
      </c>
      <c r="G2729" s="6" t="s">
        <v>99</v>
      </c>
      <c r="H2729" s="6" t="s">
        <v>23</v>
      </c>
      <c r="I2729" s="8">
        <v>0.30000000000000004</v>
      </c>
      <c r="J2729" s="9">
        <v>3250</v>
      </c>
      <c r="K2729" s="10">
        <f t="shared" si="893"/>
        <v>975.00000000000011</v>
      </c>
      <c r="L2729" s="10">
        <f t="shared" si="894"/>
        <v>390.00000000000006</v>
      </c>
      <c r="M2729" s="11">
        <v>0.4</v>
      </c>
      <c r="O2729" s="15"/>
      <c r="P2729" s="13"/>
      <c r="Q2729" s="1"/>
      <c r="R2729" s="12"/>
    </row>
    <row r="2730" spans="2:18" x14ac:dyDescent="0.3">
      <c r="B2730" s="6" t="s">
        <v>24</v>
      </c>
      <c r="C2730" s="6">
        <v>1197831</v>
      </c>
      <c r="D2730" s="7">
        <v>44520</v>
      </c>
      <c r="E2730" s="6" t="s">
        <v>25</v>
      </c>
      <c r="F2730" s="6" t="s">
        <v>98</v>
      </c>
      <c r="G2730" s="6" t="s">
        <v>99</v>
      </c>
      <c r="H2730" s="6" t="s">
        <v>18</v>
      </c>
      <c r="I2730" s="8">
        <v>0.25000000000000011</v>
      </c>
      <c r="J2730" s="9">
        <v>4750</v>
      </c>
      <c r="K2730" s="10">
        <f>I2730*J2730</f>
        <v>1187.5000000000005</v>
      </c>
      <c r="L2730" s="10">
        <f>K2730*M2730</f>
        <v>475.00000000000023</v>
      </c>
      <c r="M2730" s="11">
        <v>0.4</v>
      </c>
      <c r="O2730" s="15"/>
      <c r="P2730" s="13"/>
      <c r="Q2730" s="1"/>
      <c r="R2730" s="12"/>
    </row>
    <row r="2731" spans="2:18" x14ac:dyDescent="0.3">
      <c r="B2731" s="6" t="s">
        <v>24</v>
      </c>
      <c r="C2731" s="6">
        <v>1197831</v>
      </c>
      <c r="D2731" s="7">
        <v>44520</v>
      </c>
      <c r="E2731" s="6" t="s">
        <v>25</v>
      </c>
      <c r="F2731" s="6" t="s">
        <v>98</v>
      </c>
      <c r="G2731" s="6" t="s">
        <v>99</v>
      </c>
      <c r="H2731" s="6" t="s">
        <v>19</v>
      </c>
      <c r="I2731" s="8">
        <v>0.15000000000000013</v>
      </c>
      <c r="J2731" s="9">
        <v>3000</v>
      </c>
      <c r="K2731" s="10">
        <f>I2731*J2731</f>
        <v>450.0000000000004</v>
      </c>
      <c r="L2731" s="10">
        <f>K2731*M2731</f>
        <v>157.50000000000014</v>
      </c>
      <c r="M2731" s="11">
        <v>0.35</v>
      </c>
      <c r="O2731" s="15"/>
      <c r="P2731" s="13"/>
      <c r="Q2731" s="1"/>
      <c r="R2731" s="12"/>
    </row>
    <row r="2732" spans="2:18" x14ac:dyDescent="0.3">
      <c r="B2732" s="6" t="s">
        <v>24</v>
      </c>
      <c r="C2732" s="6">
        <v>1197831</v>
      </c>
      <c r="D2732" s="7">
        <v>44520</v>
      </c>
      <c r="E2732" s="6" t="s">
        <v>25</v>
      </c>
      <c r="F2732" s="6" t="s">
        <v>98</v>
      </c>
      <c r="G2732" s="6" t="s">
        <v>99</v>
      </c>
      <c r="H2732" s="6" t="s">
        <v>20</v>
      </c>
      <c r="I2732" s="8">
        <v>0.25000000000000017</v>
      </c>
      <c r="J2732" s="9">
        <v>2450</v>
      </c>
      <c r="K2732" s="10">
        <f t="shared" ref="K2732:K2735" si="895">I2732*J2732</f>
        <v>612.50000000000045</v>
      </c>
      <c r="L2732" s="10">
        <f t="shared" ref="L2732:L2735" si="896">K2732*M2732</f>
        <v>245.0000000000002</v>
      </c>
      <c r="M2732" s="11">
        <v>0.4</v>
      </c>
      <c r="O2732" s="15"/>
      <c r="P2732" s="13"/>
      <c r="Q2732" s="1"/>
      <c r="R2732" s="12"/>
    </row>
    <row r="2733" spans="2:18" x14ac:dyDescent="0.3">
      <c r="B2733" s="6" t="s">
        <v>24</v>
      </c>
      <c r="C2733" s="6">
        <v>1197831</v>
      </c>
      <c r="D2733" s="7">
        <v>44520</v>
      </c>
      <c r="E2733" s="6" t="s">
        <v>25</v>
      </c>
      <c r="F2733" s="6" t="s">
        <v>98</v>
      </c>
      <c r="G2733" s="6" t="s">
        <v>99</v>
      </c>
      <c r="H2733" s="6" t="s">
        <v>21</v>
      </c>
      <c r="I2733" s="8">
        <v>0.55000000000000016</v>
      </c>
      <c r="J2733" s="9">
        <v>3000</v>
      </c>
      <c r="K2733" s="10">
        <f t="shared" si="895"/>
        <v>1650.0000000000005</v>
      </c>
      <c r="L2733" s="10">
        <f t="shared" si="896"/>
        <v>660.00000000000023</v>
      </c>
      <c r="M2733" s="11">
        <v>0.4</v>
      </c>
      <c r="O2733" s="15"/>
      <c r="P2733" s="13"/>
      <c r="Q2733" s="1"/>
      <c r="R2733" s="12"/>
    </row>
    <row r="2734" spans="2:18" x14ac:dyDescent="0.3">
      <c r="B2734" s="6" t="s">
        <v>24</v>
      </c>
      <c r="C2734" s="6">
        <v>1197831</v>
      </c>
      <c r="D2734" s="7">
        <v>44520</v>
      </c>
      <c r="E2734" s="6" t="s">
        <v>25</v>
      </c>
      <c r="F2734" s="6" t="s">
        <v>98</v>
      </c>
      <c r="G2734" s="6" t="s">
        <v>99</v>
      </c>
      <c r="H2734" s="6" t="s">
        <v>22</v>
      </c>
      <c r="I2734" s="8">
        <v>0.75000000000000011</v>
      </c>
      <c r="J2734" s="9">
        <v>2750</v>
      </c>
      <c r="K2734" s="10">
        <f t="shared" si="895"/>
        <v>2062.5000000000005</v>
      </c>
      <c r="L2734" s="10">
        <f t="shared" si="896"/>
        <v>721.87500000000011</v>
      </c>
      <c r="M2734" s="11">
        <v>0.35</v>
      </c>
      <c r="O2734" s="15"/>
      <c r="P2734" s="13"/>
      <c r="Q2734" s="1"/>
      <c r="R2734" s="12"/>
    </row>
    <row r="2735" spans="2:18" x14ac:dyDescent="0.3">
      <c r="B2735" s="6" t="s">
        <v>24</v>
      </c>
      <c r="C2735" s="6">
        <v>1197831</v>
      </c>
      <c r="D2735" s="7">
        <v>44520</v>
      </c>
      <c r="E2735" s="6" t="s">
        <v>25</v>
      </c>
      <c r="F2735" s="6" t="s">
        <v>98</v>
      </c>
      <c r="G2735" s="6" t="s">
        <v>99</v>
      </c>
      <c r="H2735" s="6" t="s">
        <v>23</v>
      </c>
      <c r="I2735" s="8">
        <v>0.75</v>
      </c>
      <c r="J2735" s="9">
        <v>3750</v>
      </c>
      <c r="K2735" s="10">
        <f t="shared" si="895"/>
        <v>2812.5</v>
      </c>
      <c r="L2735" s="10">
        <f t="shared" si="896"/>
        <v>1125</v>
      </c>
      <c r="M2735" s="11">
        <v>0.4</v>
      </c>
      <c r="O2735" s="15"/>
      <c r="P2735" s="13"/>
      <c r="Q2735" s="1"/>
      <c r="R2735" s="12"/>
    </row>
    <row r="2736" spans="2:18" x14ac:dyDescent="0.3">
      <c r="B2736" s="6" t="s">
        <v>24</v>
      </c>
      <c r="C2736" s="6">
        <v>1197831</v>
      </c>
      <c r="D2736" s="7">
        <v>44549</v>
      </c>
      <c r="E2736" s="6" t="s">
        <v>25</v>
      </c>
      <c r="F2736" s="6" t="s">
        <v>98</v>
      </c>
      <c r="G2736" s="6" t="s">
        <v>99</v>
      </c>
      <c r="H2736" s="6" t="s">
        <v>18</v>
      </c>
      <c r="I2736" s="8">
        <v>0.70000000000000007</v>
      </c>
      <c r="J2736" s="9">
        <v>6250</v>
      </c>
      <c r="K2736" s="10">
        <f>I2736*J2736</f>
        <v>4375</v>
      </c>
      <c r="L2736" s="10">
        <f>K2736*M2736</f>
        <v>1750</v>
      </c>
      <c r="M2736" s="11">
        <v>0.4</v>
      </c>
      <c r="O2736" s="15"/>
      <c r="P2736" s="13"/>
      <c r="Q2736" s="1"/>
      <c r="R2736" s="12"/>
    </row>
    <row r="2737" spans="1:18" x14ac:dyDescent="0.3">
      <c r="B2737" s="6" t="s">
        <v>24</v>
      </c>
      <c r="C2737" s="6">
        <v>1197831</v>
      </c>
      <c r="D2737" s="7">
        <v>44549</v>
      </c>
      <c r="E2737" s="6" t="s">
        <v>25</v>
      </c>
      <c r="F2737" s="6" t="s">
        <v>98</v>
      </c>
      <c r="G2737" s="6" t="s">
        <v>99</v>
      </c>
      <c r="H2737" s="6" t="s">
        <v>19</v>
      </c>
      <c r="I2737" s="8">
        <v>0.60000000000000009</v>
      </c>
      <c r="J2737" s="9">
        <v>4250</v>
      </c>
      <c r="K2737" s="10">
        <f>I2737*J2737</f>
        <v>2550.0000000000005</v>
      </c>
      <c r="L2737" s="10">
        <f>K2737*M2737</f>
        <v>892.50000000000011</v>
      </c>
      <c r="M2737" s="11">
        <v>0.35</v>
      </c>
      <c r="O2737" s="15"/>
      <c r="P2737" s="13"/>
      <c r="Q2737" s="1"/>
      <c r="R2737" s="12"/>
    </row>
    <row r="2738" spans="1:18" x14ac:dyDescent="0.3">
      <c r="B2738" s="6" t="s">
        <v>24</v>
      </c>
      <c r="C2738" s="6">
        <v>1197831</v>
      </c>
      <c r="D2738" s="7">
        <v>44549</v>
      </c>
      <c r="E2738" s="6" t="s">
        <v>25</v>
      </c>
      <c r="F2738" s="6" t="s">
        <v>98</v>
      </c>
      <c r="G2738" s="6" t="s">
        <v>99</v>
      </c>
      <c r="H2738" s="6" t="s">
        <v>20</v>
      </c>
      <c r="I2738" s="8">
        <v>0.60000000000000009</v>
      </c>
      <c r="J2738" s="9">
        <v>3750</v>
      </c>
      <c r="K2738" s="10">
        <f t="shared" ref="K2738:K2741" si="897">I2738*J2738</f>
        <v>2250.0000000000005</v>
      </c>
      <c r="L2738" s="10">
        <f t="shared" ref="L2738:L2741" si="898">K2738*M2738</f>
        <v>900.00000000000023</v>
      </c>
      <c r="M2738" s="11">
        <v>0.4</v>
      </c>
      <c r="O2738" s="15"/>
      <c r="P2738" s="13"/>
      <c r="Q2738" s="1"/>
      <c r="R2738" s="12"/>
    </row>
    <row r="2739" spans="1:18" x14ac:dyDescent="0.3">
      <c r="B2739" s="6" t="s">
        <v>24</v>
      </c>
      <c r="C2739" s="6">
        <v>1197831</v>
      </c>
      <c r="D2739" s="7">
        <v>44549</v>
      </c>
      <c r="E2739" s="6" t="s">
        <v>25</v>
      </c>
      <c r="F2739" s="6" t="s">
        <v>98</v>
      </c>
      <c r="G2739" s="6" t="s">
        <v>99</v>
      </c>
      <c r="H2739" s="6" t="s">
        <v>21</v>
      </c>
      <c r="I2739" s="8">
        <v>0.60000000000000009</v>
      </c>
      <c r="J2739" s="9">
        <v>3250</v>
      </c>
      <c r="K2739" s="10">
        <f t="shared" si="897"/>
        <v>1950.0000000000002</v>
      </c>
      <c r="L2739" s="10">
        <f t="shared" si="898"/>
        <v>780.00000000000011</v>
      </c>
      <c r="M2739" s="11">
        <v>0.4</v>
      </c>
      <c r="O2739" s="15"/>
      <c r="P2739" s="13"/>
      <c r="Q2739" s="1"/>
      <c r="R2739" s="12"/>
    </row>
    <row r="2740" spans="1:18" x14ac:dyDescent="0.3">
      <c r="B2740" s="6" t="s">
        <v>24</v>
      </c>
      <c r="C2740" s="6">
        <v>1197831</v>
      </c>
      <c r="D2740" s="7">
        <v>44549</v>
      </c>
      <c r="E2740" s="6" t="s">
        <v>25</v>
      </c>
      <c r="F2740" s="6" t="s">
        <v>98</v>
      </c>
      <c r="G2740" s="6" t="s">
        <v>99</v>
      </c>
      <c r="H2740" s="6" t="s">
        <v>22</v>
      </c>
      <c r="I2740" s="8">
        <v>0.70000000000000007</v>
      </c>
      <c r="J2740" s="9">
        <v>3250</v>
      </c>
      <c r="K2740" s="10">
        <f t="shared" si="897"/>
        <v>2275</v>
      </c>
      <c r="L2740" s="10">
        <f t="shared" si="898"/>
        <v>796.25</v>
      </c>
      <c r="M2740" s="11">
        <v>0.35</v>
      </c>
      <c r="O2740" s="15"/>
      <c r="P2740" s="13"/>
      <c r="Q2740" s="1"/>
      <c r="R2740" s="12"/>
    </row>
    <row r="2741" spans="1:18" x14ac:dyDescent="0.3">
      <c r="B2741" s="6" t="s">
        <v>24</v>
      </c>
      <c r="C2741" s="6">
        <v>1197831</v>
      </c>
      <c r="D2741" s="7">
        <v>44549</v>
      </c>
      <c r="E2741" s="6" t="s">
        <v>25</v>
      </c>
      <c r="F2741" s="6" t="s">
        <v>98</v>
      </c>
      <c r="G2741" s="6" t="s">
        <v>99</v>
      </c>
      <c r="H2741" s="6" t="s">
        <v>23</v>
      </c>
      <c r="I2741" s="8">
        <v>0.75</v>
      </c>
      <c r="J2741" s="9">
        <v>4250</v>
      </c>
      <c r="K2741" s="10">
        <f t="shared" si="897"/>
        <v>3187.5</v>
      </c>
      <c r="L2741" s="10">
        <f t="shared" si="898"/>
        <v>1275</v>
      </c>
      <c r="M2741" s="11">
        <v>0.4</v>
      </c>
      <c r="O2741" s="15"/>
      <c r="P2741" s="13"/>
      <c r="Q2741" s="1"/>
      <c r="R2741" s="12"/>
    </row>
    <row r="2742" spans="1:18" x14ac:dyDescent="0.3">
      <c r="A2742" t="s">
        <v>39</v>
      </c>
      <c r="B2742" s="6" t="s">
        <v>24</v>
      </c>
      <c r="C2742" s="6">
        <v>1197831</v>
      </c>
      <c r="D2742" s="7">
        <v>44212</v>
      </c>
      <c r="E2742" s="6" t="s">
        <v>25</v>
      </c>
      <c r="F2742" s="6" t="s">
        <v>100</v>
      </c>
      <c r="G2742" s="6" t="s">
        <v>101</v>
      </c>
      <c r="H2742" s="6" t="s">
        <v>18</v>
      </c>
      <c r="I2742" s="8">
        <v>0.25000000000000006</v>
      </c>
      <c r="J2742" s="9">
        <v>5500</v>
      </c>
      <c r="K2742" s="10">
        <f>I2742*J2742</f>
        <v>1375.0000000000002</v>
      </c>
      <c r="L2742" s="10">
        <f>K2742*M2742</f>
        <v>481.25000000000006</v>
      </c>
      <c r="M2742" s="11">
        <v>0.35</v>
      </c>
      <c r="O2742" s="15"/>
      <c r="P2742" s="13"/>
      <c r="Q2742" s="1"/>
      <c r="R2742" s="12"/>
    </row>
    <row r="2743" spans="1:18" x14ac:dyDescent="0.3">
      <c r="B2743" s="6" t="s">
        <v>24</v>
      </c>
      <c r="C2743" s="6">
        <v>1197831</v>
      </c>
      <c r="D2743" s="7">
        <v>44212</v>
      </c>
      <c r="E2743" s="6" t="s">
        <v>25</v>
      </c>
      <c r="F2743" s="6" t="s">
        <v>100</v>
      </c>
      <c r="G2743" s="6" t="s">
        <v>101</v>
      </c>
      <c r="H2743" s="6" t="s">
        <v>19</v>
      </c>
      <c r="I2743" s="8">
        <v>0.25000000000000006</v>
      </c>
      <c r="J2743" s="9">
        <v>3500</v>
      </c>
      <c r="K2743" s="10">
        <f>I2743*J2743</f>
        <v>875.00000000000023</v>
      </c>
      <c r="L2743" s="10">
        <f>K2743*M2743</f>
        <v>306.25000000000006</v>
      </c>
      <c r="M2743" s="11">
        <v>0.35</v>
      </c>
      <c r="O2743" s="15"/>
      <c r="P2743" s="13"/>
      <c r="Q2743" s="1"/>
      <c r="R2743" s="12"/>
    </row>
    <row r="2744" spans="1:18" x14ac:dyDescent="0.3">
      <c r="B2744" s="6" t="s">
        <v>24</v>
      </c>
      <c r="C2744" s="6">
        <v>1197831</v>
      </c>
      <c r="D2744" s="7">
        <v>44212</v>
      </c>
      <c r="E2744" s="6" t="s">
        <v>25</v>
      </c>
      <c r="F2744" s="6" t="s">
        <v>100</v>
      </c>
      <c r="G2744" s="6" t="s">
        <v>101</v>
      </c>
      <c r="H2744" s="6" t="s">
        <v>20</v>
      </c>
      <c r="I2744" s="8">
        <v>0.15000000000000008</v>
      </c>
      <c r="J2744" s="9">
        <v>3500</v>
      </c>
      <c r="K2744" s="10">
        <f t="shared" ref="K2744:K2747" si="899">I2744*J2744</f>
        <v>525.00000000000023</v>
      </c>
      <c r="L2744" s="10">
        <f t="shared" ref="L2744:L2753" si="900">K2744*M2744</f>
        <v>183.75000000000006</v>
      </c>
      <c r="M2744" s="11">
        <v>0.35</v>
      </c>
      <c r="O2744" s="15"/>
      <c r="P2744" s="13"/>
      <c r="Q2744" s="1"/>
      <c r="R2744" s="12"/>
    </row>
    <row r="2745" spans="1:18" x14ac:dyDescent="0.3">
      <c r="B2745" s="6" t="s">
        <v>24</v>
      </c>
      <c r="C2745" s="6">
        <v>1197831</v>
      </c>
      <c r="D2745" s="7">
        <v>44212</v>
      </c>
      <c r="E2745" s="6" t="s">
        <v>25</v>
      </c>
      <c r="F2745" s="6" t="s">
        <v>100</v>
      </c>
      <c r="G2745" s="6" t="s">
        <v>101</v>
      </c>
      <c r="H2745" s="6" t="s">
        <v>21</v>
      </c>
      <c r="I2745" s="8">
        <v>0.2</v>
      </c>
      <c r="J2745" s="9">
        <v>2000</v>
      </c>
      <c r="K2745" s="10">
        <f t="shared" si="899"/>
        <v>400</v>
      </c>
      <c r="L2745" s="10">
        <f t="shared" si="900"/>
        <v>140</v>
      </c>
      <c r="M2745" s="11">
        <v>0.35</v>
      </c>
      <c r="O2745" s="15"/>
      <c r="P2745" s="13"/>
      <c r="Q2745" s="1"/>
      <c r="R2745" s="12"/>
    </row>
    <row r="2746" spans="1:18" x14ac:dyDescent="0.3">
      <c r="B2746" s="6" t="s">
        <v>24</v>
      </c>
      <c r="C2746" s="6">
        <v>1197831</v>
      </c>
      <c r="D2746" s="7">
        <v>44212</v>
      </c>
      <c r="E2746" s="6" t="s">
        <v>25</v>
      </c>
      <c r="F2746" s="6" t="s">
        <v>100</v>
      </c>
      <c r="G2746" s="6" t="s">
        <v>101</v>
      </c>
      <c r="H2746" s="6" t="s">
        <v>22</v>
      </c>
      <c r="I2746" s="8">
        <v>0.35000000000000003</v>
      </c>
      <c r="J2746" s="9">
        <v>2500</v>
      </c>
      <c r="K2746" s="10">
        <f t="shared" si="899"/>
        <v>875.00000000000011</v>
      </c>
      <c r="L2746" s="10">
        <f t="shared" si="900"/>
        <v>306.25</v>
      </c>
      <c r="M2746" s="11">
        <v>0.35</v>
      </c>
      <c r="O2746" s="15"/>
      <c r="P2746" s="13"/>
      <c r="Q2746" s="1"/>
      <c r="R2746" s="12"/>
    </row>
    <row r="2747" spans="1:18" x14ac:dyDescent="0.3">
      <c r="B2747" s="6" t="s">
        <v>24</v>
      </c>
      <c r="C2747" s="6">
        <v>1197831</v>
      </c>
      <c r="D2747" s="7">
        <v>44212</v>
      </c>
      <c r="E2747" s="6" t="s">
        <v>25</v>
      </c>
      <c r="F2747" s="6" t="s">
        <v>100</v>
      </c>
      <c r="G2747" s="6" t="s">
        <v>101</v>
      </c>
      <c r="H2747" s="6" t="s">
        <v>23</v>
      </c>
      <c r="I2747" s="8">
        <v>0.25000000000000006</v>
      </c>
      <c r="J2747" s="9">
        <v>3500</v>
      </c>
      <c r="K2747" s="10">
        <f t="shared" si="899"/>
        <v>875.00000000000023</v>
      </c>
      <c r="L2747" s="10">
        <f t="shared" si="900"/>
        <v>306.25000000000006</v>
      </c>
      <c r="M2747" s="11">
        <v>0.35</v>
      </c>
      <c r="O2747" s="15"/>
      <c r="P2747" s="13"/>
      <c r="Q2747" s="1"/>
      <c r="R2747" s="12"/>
    </row>
    <row r="2748" spans="1:18" x14ac:dyDescent="0.3">
      <c r="B2748" s="6" t="s">
        <v>24</v>
      </c>
      <c r="C2748" s="6">
        <v>1197831</v>
      </c>
      <c r="D2748" s="7">
        <v>44241</v>
      </c>
      <c r="E2748" s="6" t="s">
        <v>25</v>
      </c>
      <c r="F2748" s="6" t="s">
        <v>100</v>
      </c>
      <c r="G2748" s="6" t="s">
        <v>101</v>
      </c>
      <c r="H2748" s="6" t="s">
        <v>18</v>
      </c>
      <c r="I2748" s="8">
        <v>0.25000000000000006</v>
      </c>
      <c r="J2748" s="9">
        <v>6000</v>
      </c>
      <c r="K2748" s="10">
        <f>I2748*J2748</f>
        <v>1500.0000000000002</v>
      </c>
      <c r="L2748" s="10">
        <f>K2748*M2748</f>
        <v>525</v>
      </c>
      <c r="M2748" s="11">
        <v>0.35</v>
      </c>
      <c r="O2748" s="15"/>
      <c r="P2748" s="13"/>
      <c r="Q2748" s="1"/>
      <c r="R2748" s="12"/>
    </row>
    <row r="2749" spans="1:18" x14ac:dyDescent="0.3">
      <c r="B2749" s="6" t="s">
        <v>24</v>
      </c>
      <c r="C2749" s="6">
        <v>1197831</v>
      </c>
      <c r="D2749" s="7">
        <v>44241</v>
      </c>
      <c r="E2749" s="6" t="s">
        <v>25</v>
      </c>
      <c r="F2749" s="6" t="s">
        <v>100</v>
      </c>
      <c r="G2749" s="6" t="s">
        <v>101</v>
      </c>
      <c r="H2749" s="6" t="s">
        <v>19</v>
      </c>
      <c r="I2749" s="8">
        <v>0.25000000000000006</v>
      </c>
      <c r="J2749" s="9">
        <v>2500</v>
      </c>
      <c r="K2749" s="10">
        <f>I2749*J2749</f>
        <v>625.00000000000011</v>
      </c>
      <c r="L2749" s="10">
        <f>K2749*M2749</f>
        <v>218.75000000000003</v>
      </c>
      <c r="M2749" s="11">
        <v>0.35</v>
      </c>
      <c r="O2749" s="15"/>
      <c r="P2749" s="13"/>
      <c r="Q2749" s="1"/>
      <c r="R2749" s="12"/>
    </row>
    <row r="2750" spans="1:18" x14ac:dyDescent="0.3">
      <c r="B2750" s="6" t="s">
        <v>24</v>
      </c>
      <c r="C2750" s="6">
        <v>1197831</v>
      </c>
      <c r="D2750" s="7">
        <v>44241</v>
      </c>
      <c r="E2750" s="6" t="s">
        <v>25</v>
      </c>
      <c r="F2750" s="6" t="s">
        <v>100</v>
      </c>
      <c r="G2750" s="6" t="s">
        <v>101</v>
      </c>
      <c r="H2750" s="6" t="s">
        <v>20</v>
      </c>
      <c r="I2750" s="8">
        <v>0.15000000000000008</v>
      </c>
      <c r="J2750" s="9">
        <v>3000</v>
      </c>
      <c r="K2750" s="10">
        <f t="shared" ref="K2750:K2753" si="901">I2750*J2750</f>
        <v>450.00000000000023</v>
      </c>
      <c r="L2750" s="10">
        <f t="shared" si="900"/>
        <v>157.50000000000006</v>
      </c>
      <c r="M2750" s="11">
        <v>0.35</v>
      </c>
      <c r="O2750" s="15"/>
      <c r="P2750" s="13"/>
      <c r="Q2750" s="1"/>
      <c r="R2750" s="12"/>
    </row>
    <row r="2751" spans="1:18" x14ac:dyDescent="0.3">
      <c r="B2751" s="6" t="s">
        <v>24</v>
      </c>
      <c r="C2751" s="6">
        <v>1197831</v>
      </c>
      <c r="D2751" s="7">
        <v>44241</v>
      </c>
      <c r="E2751" s="6" t="s">
        <v>25</v>
      </c>
      <c r="F2751" s="6" t="s">
        <v>100</v>
      </c>
      <c r="G2751" s="6" t="s">
        <v>101</v>
      </c>
      <c r="H2751" s="6" t="s">
        <v>21</v>
      </c>
      <c r="I2751" s="8">
        <v>0.2</v>
      </c>
      <c r="J2751" s="9">
        <v>1500</v>
      </c>
      <c r="K2751" s="10">
        <f t="shared" si="901"/>
        <v>300</v>
      </c>
      <c r="L2751" s="10">
        <f t="shared" si="900"/>
        <v>105</v>
      </c>
      <c r="M2751" s="11">
        <v>0.35</v>
      </c>
      <c r="O2751" s="15"/>
      <c r="P2751" s="13"/>
      <c r="Q2751" s="1"/>
      <c r="R2751" s="12"/>
    </row>
    <row r="2752" spans="1:18" x14ac:dyDescent="0.3">
      <c r="B2752" s="6" t="s">
        <v>24</v>
      </c>
      <c r="C2752" s="6">
        <v>1197831</v>
      </c>
      <c r="D2752" s="7">
        <v>44241</v>
      </c>
      <c r="E2752" s="6" t="s">
        <v>25</v>
      </c>
      <c r="F2752" s="6" t="s">
        <v>100</v>
      </c>
      <c r="G2752" s="6" t="s">
        <v>101</v>
      </c>
      <c r="H2752" s="6" t="s">
        <v>22</v>
      </c>
      <c r="I2752" s="8">
        <v>0.35000000000000003</v>
      </c>
      <c r="J2752" s="9">
        <v>2250</v>
      </c>
      <c r="K2752" s="10">
        <f t="shared" si="901"/>
        <v>787.50000000000011</v>
      </c>
      <c r="L2752" s="10">
        <f t="shared" si="900"/>
        <v>275.625</v>
      </c>
      <c r="M2752" s="11">
        <v>0.35</v>
      </c>
      <c r="O2752" s="15"/>
      <c r="P2752" s="13"/>
      <c r="Q2752" s="1"/>
      <c r="R2752" s="12"/>
    </row>
    <row r="2753" spans="2:18" x14ac:dyDescent="0.3">
      <c r="B2753" s="6" t="s">
        <v>24</v>
      </c>
      <c r="C2753" s="6">
        <v>1197831</v>
      </c>
      <c r="D2753" s="7">
        <v>44241</v>
      </c>
      <c r="E2753" s="6" t="s">
        <v>25</v>
      </c>
      <c r="F2753" s="6" t="s">
        <v>100</v>
      </c>
      <c r="G2753" s="6" t="s">
        <v>101</v>
      </c>
      <c r="H2753" s="6" t="s">
        <v>23</v>
      </c>
      <c r="I2753" s="8">
        <v>0.2</v>
      </c>
      <c r="J2753" s="9">
        <v>3250</v>
      </c>
      <c r="K2753" s="10">
        <f t="shared" si="901"/>
        <v>650</v>
      </c>
      <c r="L2753" s="10">
        <f t="shared" si="900"/>
        <v>227.49999999999997</v>
      </c>
      <c r="M2753" s="11">
        <v>0.35</v>
      </c>
      <c r="O2753" s="15"/>
      <c r="P2753" s="13"/>
      <c r="Q2753" s="1"/>
      <c r="R2753" s="12"/>
    </row>
    <row r="2754" spans="2:18" x14ac:dyDescent="0.3">
      <c r="B2754" s="6" t="s">
        <v>24</v>
      </c>
      <c r="C2754" s="6">
        <v>1197831</v>
      </c>
      <c r="D2754" s="7">
        <v>44267</v>
      </c>
      <c r="E2754" s="6" t="s">
        <v>25</v>
      </c>
      <c r="F2754" s="6" t="s">
        <v>100</v>
      </c>
      <c r="G2754" s="6" t="s">
        <v>101</v>
      </c>
      <c r="H2754" s="6" t="s">
        <v>18</v>
      </c>
      <c r="I2754" s="8">
        <v>0.2</v>
      </c>
      <c r="J2754" s="9">
        <v>5450</v>
      </c>
      <c r="K2754" s="10">
        <f>I2754*J2754</f>
        <v>1090</v>
      </c>
      <c r="L2754" s="10">
        <f>K2754*M2754</f>
        <v>381.5</v>
      </c>
      <c r="M2754" s="11">
        <v>0.35</v>
      </c>
      <c r="O2754" s="15"/>
      <c r="P2754" s="13"/>
      <c r="Q2754" s="1"/>
      <c r="R2754" s="12"/>
    </row>
    <row r="2755" spans="2:18" x14ac:dyDescent="0.3">
      <c r="B2755" s="6" t="s">
        <v>24</v>
      </c>
      <c r="C2755" s="6">
        <v>1197831</v>
      </c>
      <c r="D2755" s="7">
        <v>44267</v>
      </c>
      <c r="E2755" s="6" t="s">
        <v>25</v>
      </c>
      <c r="F2755" s="6" t="s">
        <v>100</v>
      </c>
      <c r="G2755" s="6" t="s">
        <v>101</v>
      </c>
      <c r="H2755" s="6" t="s">
        <v>19</v>
      </c>
      <c r="I2755" s="8">
        <v>0.2</v>
      </c>
      <c r="J2755" s="9">
        <v>2250</v>
      </c>
      <c r="K2755" s="10">
        <f>I2755*J2755</f>
        <v>450</v>
      </c>
      <c r="L2755" s="10">
        <f>K2755*M2755</f>
        <v>157.5</v>
      </c>
      <c r="M2755" s="11">
        <v>0.35</v>
      </c>
      <c r="O2755" s="15"/>
      <c r="P2755" s="13"/>
      <c r="Q2755" s="1"/>
      <c r="R2755" s="12"/>
    </row>
    <row r="2756" spans="2:18" x14ac:dyDescent="0.3">
      <c r="B2756" s="6" t="s">
        <v>24</v>
      </c>
      <c r="C2756" s="6">
        <v>1197831</v>
      </c>
      <c r="D2756" s="7">
        <v>44267</v>
      </c>
      <c r="E2756" s="6" t="s">
        <v>25</v>
      </c>
      <c r="F2756" s="6" t="s">
        <v>100</v>
      </c>
      <c r="G2756" s="6" t="s">
        <v>101</v>
      </c>
      <c r="H2756" s="6" t="s">
        <v>20</v>
      </c>
      <c r="I2756" s="8">
        <v>0.10000000000000002</v>
      </c>
      <c r="J2756" s="9">
        <v>2500</v>
      </c>
      <c r="K2756" s="10">
        <f t="shared" ref="K2756:K2759" si="902">I2756*J2756</f>
        <v>250.00000000000006</v>
      </c>
      <c r="L2756" s="10">
        <f t="shared" ref="L2756:L2759" si="903">K2756*M2756</f>
        <v>87.500000000000014</v>
      </c>
      <c r="M2756" s="11">
        <v>0.35</v>
      </c>
      <c r="O2756" s="15"/>
      <c r="P2756" s="13"/>
      <c r="Q2756" s="1"/>
      <c r="R2756" s="12"/>
    </row>
    <row r="2757" spans="2:18" x14ac:dyDescent="0.3">
      <c r="B2757" s="6" t="s">
        <v>24</v>
      </c>
      <c r="C2757" s="6">
        <v>1197831</v>
      </c>
      <c r="D2757" s="7">
        <v>44267</v>
      </c>
      <c r="E2757" s="6" t="s">
        <v>25</v>
      </c>
      <c r="F2757" s="6" t="s">
        <v>100</v>
      </c>
      <c r="G2757" s="6" t="s">
        <v>101</v>
      </c>
      <c r="H2757" s="6" t="s">
        <v>21</v>
      </c>
      <c r="I2757" s="8">
        <v>0.19999999999999996</v>
      </c>
      <c r="J2757" s="9">
        <v>1000</v>
      </c>
      <c r="K2757" s="10">
        <f t="shared" si="902"/>
        <v>199.99999999999994</v>
      </c>
      <c r="L2757" s="10">
        <f t="shared" si="903"/>
        <v>69.999999999999972</v>
      </c>
      <c r="M2757" s="11">
        <v>0.35</v>
      </c>
      <c r="O2757" s="15"/>
      <c r="P2757" s="13"/>
      <c r="Q2757" s="1"/>
      <c r="R2757" s="12"/>
    </row>
    <row r="2758" spans="2:18" x14ac:dyDescent="0.3">
      <c r="B2758" s="6" t="s">
        <v>24</v>
      </c>
      <c r="C2758" s="6">
        <v>1197831</v>
      </c>
      <c r="D2758" s="7">
        <v>44267</v>
      </c>
      <c r="E2758" s="6" t="s">
        <v>25</v>
      </c>
      <c r="F2758" s="6" t="s">
        <v>100</v>
      </c>
      <c r="G2758" s="6" t="s">
        <v>101</v>
      </c>
      <c r="H2758" s="6" t="s">
        <v>22</v>
      </c>
      <c r="I2758" s="8">
        <v>0.35000000000000009</v>
      </c>
      <c r="J2758" s="9">
        <v>1500</v>
      </c>
      <c r="K2758" s="10">
        <f t="shared" si="902"/>
        <v>525.00000000000011</v>
      </c>
      <c r="L2758" s="10">
        <f t="shared" si="903"/>
        <v>183.75000000000003</v>
      </c>
      <c r="M2758" s="11">
        <v>0.35</v>
      </c>
      <c r="O2758" s="15"/>
      <c r="P2758" s="13"/>
      <c r="Q2758" s="1"/>
      <c r="R2758" s="12"/>
    </row>
    <row r="2759" spans="2:18" x14ac:dyDescent="0.3">
      <c r="B2759" s="6" t="s">
        <v>24</v>
      </c>
      <c r="C2759" s="6">
        <v>1197831</v>
      </c>
      <c r="D2759" s="7">
        <v>44267</v>
      </c>
      <c r="E2759" s="6" t="s">
        <v>25</v>
      </c>
      <c r="F2759" s="6" t="s">
        <v>100</v>
      </c>
      <c r="G2759" s="6" t="s">
        <v>101</v>
      </c>
      <c r="H2759" s="6" t="s">
        <v>23</v>
      </c>
      <c r="I2759" s="8">
        <v>0.25</v>
      </c>
      <c r="J2759" s="9">
        <v>2500</v>
      </c>
      <c r="K2759" s="10">
        <f t="shared" si="902"/>
        <v>625</v>
      </c>
      <c r="L2759" s="10">
        <f t="shared" si="903"/>
        <v>218.75</v>
      </c>
      <c r="M2759" s="11">
        <v>0.35</v>
      </c>
      <c r="O2759" s="15"/>
      <c r="P2759" s="13"/>
      <c r="Q2759" s="1"/>
      <c r="R2759" s="12"/>
    </row>
    <row r="2760" spans="2:18" x14ac:dyDescent="0.3">
      <c r="B2760" s="6" t="s">
        <v>24</v>
      </c>
      <c r="C2760" s="6">
        <v>1197831</v>
      </c>
      <c r="D2760" s="7">
        <v>44299</v>
      </c>
      <c r="E2760" s="6" t="s">
        <v>25</v>
      </c>
      <c r="F2760" s="6" t="s">
        <v>100</v>
      </c>
      <c r="G2760" s="6" t="s">
        <v>101</v>
      </c>
      <c r="H2760" s="6" t="s">
        <v>18</v>
      </c>
      <c r="I2760" s="8">
        <v>0.25</v>
      </c>
      <c r="J2760" s="9">
        <v>5000</v>
      </c>
      <c r="K2760" s="10">
        <f>I2760*J2760</f>
        <v>1250</v>
      </c>
      <c r="L2760" s="10">
        <f>K2760*M2760</f>
        <v>437.5</v>
      </c>
      <c r="M2760" s="11">
        <v>0.35</v>
      </c>
      <c r="O2760" s="15"/>
      <c r="P2760" s="13"/>
      <c r="Q2760" s="1"/>
      <c r="R2760" s="12"/>
    </row>
    <row r="2761" spans="2:18" x14ac:dyDescent="0.3">
      <c r="B2761" s="6" t="s">
        <v>24</v>
      </c>
      <c r="C2761" s="6">
        <v>1197831</v>
      </c>
      <c r="D2761" s="7">
        <v>44299</v>
      </c>
      <c r="E2761" s="6" t="s">
        <v>25</v>
      </c>
      <c r="F2761" s="6" t="s">
        <v>100</v>
      </c>
      <c r="G2761" s="6" t="s">
        <v>101</v>
      </c>
      <c r="H2761" s="6" t="s">
        <v>19</v>
      </c>
      <c r="I2761" s="8">
        <v>0.25</v>
      </c>
      <c r="J2761" s="9">
        <v>2000</v>
      </c>
      <c r="K2761" s="10">
        <f>I2761*J2761</f>
        <v>500</v>
      </c>
      <c r="L2761" s="10">
        <f>K2761*M2761</f>
        <v>175</v>
      </c>
      <c r="M2761" s="11">
        <v>0.35</v>
      </c>
      <c r="O2761" s="15"/>
      <c r="P2761" s="13"/>
      <c r="Q2761" s="1"/>
      <c r="R2761" s="12"/>
    </row>
    <row r="2762" spans="2:18" x14ac:dyDescent="0.3">
      <c r="B2762" s="6" t="s">
        <v>24</v>
      </c>
      <c r="C2762" s="6">
        <v>1197831</v>
      </c>
      <c r="D2762" s="7">
        <v>44299</v>
      </c>
      <c r="E2762" s="6" t="s">
        <v>25</v>
      </c>
      <c r="F2762" s="6" t="s">
        <v>100</v>
      </c>
      <c r="G2762" s="6" t="s">
        <v>101</v>
      </c>
      <c r="H2762" s="6" t="s">
        <v>20</v>
      </c>
      <c r="I2762" s="8">
        <v>0.15000000000000002</v>
      </c>
      <c r="J2762" s="9">
        <v>2000</v>
      </c>
      <c r="K2762" s="10">
        <f t="shared" ref="K2762:K2765" si="904">I2762*J2762</f>
        <v>300.00000000000006</v>
      </c>
      <c r="L2762" s="10">
        <f t="shared" ref="L2762:L2765" si="905">K2762*M2762</f>
        <v>105.00000000000001</v>
      </c>
      <c r="M2762" s="11">
        <v>0.35</v>
      </c>
      <c r="O2762" s="15"/>
      <c r="P2762" s="13"/>
      <c r="Q2762" s="1"/>
      <c r="R2762" s="12"/>
    </row>
    <row r="2763" spans="2:18" x14ac:dyDescent="0.3">
      <c r="B2763" s="6" t="s">
        <v>24</v>
      </c>
      <c r="C2763" s="6">
        <v>1197831</v>
      </c>
      <c r="D2763" s="7">
        <v>44299</v>
      </c>
      <c r="E2763" s="6" t="s">
        <v>25</v>
      </c>
      <c r="F2763" s="6" t="s">
        <v>100</v>
      </c>
      <c r="G2763" s="6" t="s">
        <v>101</v>
      </c>
      <c r="H2763" s="6" t="s">
        <v>21</v>
      </c>
      <c r="I2763" s="8">
        <v>0.19999999999999996</v>
      </c>
      <c r="J2763" s="9">
        <v>1250</v>
      </c>
      <c r="K2763" s="10">
        <f t="shared" si="904"/>
        <v>249.99999999999994</v>
      </c>
      <c r="L2763" s="10">
        <f t="shared" si="905"/>
        <v>87.499999999999972</v>
      </c>
      <c r="M2763" s="11">
        <v>0.35</v>
      </c>
      <c r="O2763" s="15"/>
      <c r="P2763" s="13"/>
      <c r="Q2763" s="1"/>
      <c r="R2763" s="12"/>
    </row>
    <row r="2764" spans="2:18" x14ac:dyDescent="0.3">
      <c r="B2764" s="6" t="s">
        <v>24</v>
      </c>
      <c r="C2764" s="6">
        <v>1197831</v>
      </c>
      <c r="D2764" s="7">
        <v>44299</v>
      </c>
      <c r="E2764" s="6" t="s">
        <v>25</v>
      </c>
      <c r="F2764" s="6" t="s">
        <v>100</v>
      </c>
      <c r="G2764" s="6" t="s">
        <v>101</v>
      </c>
      <c r="H2764" s="6" t="s">
        <v>22</v>
      </c>
      <c r="I2764" s="8">
        <v>0.4</v>
      </c>
      <c r="J2764" s="9">
        <v>1500</v>
      </c>
      <c r="K2764" s="10">
        <f t="shared" si="904"/>
        <v>600</v>
      </c>
      <c r="L2764" s="10">
        <f t="shared" si="905"/>
        <v>210</v>
      </c>
      <c r="M2764" s="11">
        <v>0.35</v>
      </c>
      <c r="O2764" s="15"/>
      <c r="P2764" s="13"/>
      <c r="Q2764" s="1"/>
      <c r="R2764" s="12"/>
    </row>
    <row r="2765" spans="2:18" x14ac:dyDescent="0.3">
      <c r="B2765" s="6" t="s">
        <v>24</v>
      </c>
      <c r="C2765" s="6">
        <v>1197831</v>
      </c>
      <c r="D2765" s="7">
        <v>44299</v>
      </c>
      <c r="E2765" s="6" t="s">
        <v>25</v>
      </c>
      <c r="F2765" s="6" t="s">
        <v>100</v>
      </c>
      <c r="G2765" s="6" t="s">
        <v>101</v>
      </c>
      <c r="H2765" s="6" t="s">
        <v>23</v>
      </c>
      <c r="I2765" s="8">
        <v>0.30000000000000004</v>
      </c>
      <c r="J2765" s="9">
        <v>3000</v>
      </c>
      <c r="K2765" s="10">
        <f t="shared" si="904"/>
        <v>900.00000000000011</v>
      </c>
      <c r="L2765" s="10">
        <f t="shared" si="905"/>
        <v>315</v>
      </c>
      <c r="M2765" s="11">
        <v>0.35</v>
      </c>
      <c r="O2765" s="15"/>
      <c r="P2765" s="13"/>
      <c r="Q2765" s="1"/>
      <c r="R2765" s="12"/>
    </row>
    <row r="2766" spans="2:18" x14ac:dyDescent="0.3">
      <c r="B2766" s="6" t="s">
        <v>24</v>
      </c>
      <c r="C2766" s="6">
        <v>1197831</v>
      </c>
      <c r="D2766" s="7">
        <v>44328</v>
      </c>
      <c r="E2766" s="6" t="s">
        <v>25</v>
      </c>
      <c r="F2766" s="6" t="s">
        <v>100</v>
      </c>
      <c r="G2766" s="6" t="s">
        <v>101</v>
      </c>
      <c r="H2766" s="6" t="s">
        <v>18</v>
      </c>
      <c r="I2766" s="8">
        <v>0.4</v>
      </c>
      <c r="J2766" s="9">
        <v>5700</v>
      </c>
      <c r="K2766" s="10">
        <f>I2766*J2766</f>
        <v>2280</v>
      </c>
      <c r="L2766" s="10">
        <f>K2766*M2766</f>
        <v>798</v>
      </c>
      <c r="M2766" s="11">
        <v>0.35</v>
      </c>
      <c r="O2766" s="15"/>
      <c r="P2766" s="13"/>
      <c r="Q2766" s="1"/>
      <c r="R2766" s="12"/>
    </row>
    <row r="2767" spans="2:18" x14ac:dyDescent="0.3">
      <c r="B2767" s="6" t="s">
        <v>24</v>
      </c>
      <c r="C2767" s="6">
        <v>1197831</v>
      </c>
      <c r="D2767" s="7">
        <v>44328</v>
      </c>
      <c r="E2767" s="6" t="s">
        <v>25</v>
      </c>
      <c r="F2767" s="6" t="s">
        <v>100</v>
      </c>
      <c r="G2767" s="6" t="s">
        <v>101</v>
      </c>
      <c r="H2767" s="6" t="s">
        <v>19</v>
      </c>
      <c r="I2767" s="8">
        <v>0.4</v>
      </c>
      <c r="J2767" s="9">
        <v>2750</v>
      </c>
      <c r="K2767" s="10">
        <f>I2767*J2767</f>
        <v>1100</v>
      </c>
      <c r="L2767" s="10">
        <f>K2767*M2767</f>
        <v>385</v>
      </c>
      <c r="M2767" s="11">
        <v>0.35</v>
      </c>
      <c r="O2767" s="15"/>
      <c r="P2767" s="13"/>
      <c r="Q2767" s="1"/>
      <c r="R2767" s="12"/>
    </row>
    <row r="2768" spans="2:18" x14ac:dyDescent="0.3">
      <c r="B2768" s="6" t="s">
        <v>24</v>
      </c>
      <c r="C2768" s="6">
        <v>1197831</v>
      </c>
      <c r="D2768" s="7">
        <v>44328</v>
      </c>
      <c r="E2768" s="6" t="s">
        <v>25</v>
      </c>
      <c r="F2768" s="6" t="s">
        <v>100</v>
      </c>
      <c r="G2768" s="6" t="s">
        <v>101</v>
      </c>
      <c r="H2768" s="6" t="s">
        <v>20</v>
      </c>
      <c r="I2768" s="8">
        <v>0.35000000000000003</v>
      </c>
      <c r="J2768" s="9">
        <v>2500</v>
      </c>
      <c r="K2768" s="10">
        <f t="shared" ref="K2768:K2771" si="906">I2768*J2768</f>
        <v>875.00000000000011</v>
      </c>
      <c r="L2768" s="10">
        <f t="shared" ref="L2768:L2771" si="907">K2768*M2768</f>
        <v>306.25</v>
      </c>
      <c r="M2768" s="11">
        <v>0.35</v>
      </c>
      <c r="O2768" s="15"/>
      <c r="P2768" s="13"/>
      <c r="Q2768" s="1"/>
      <c r="R2768" s="12"/>
    </row>
    <row r="2769" spans="2:18" x14ac:dyDescent="0.3">
      <c r="B2769" s="6" t="s">
        <v>24</v>
      </c>
      <c r="C2769" s="6">
        <v>1197831</v>
      </c>
      <c r="D2769" s="7">
        <v>44328</v>
      </c>
      <c r="E2769" s="6" t="s">
        <v>25</v>
      </c>
      <c r="F2769" s="6" t="s">
        <v>100</v>
      </c>
      <c r="G2769" s="6" t="s">
        <v>101</v>
      </c>
      <c r="H2769" s="6" t="s">
        <v>21</v>
      </c>
      <c r="I2769" s="8">
        <v>0.35000000000000003</v>
      </c>
      <c r="J2769" s="9">
        <v>2000</v>
      </c>
      <c r="K2769" s="10">
        <f t="shared" si="906"/>
        <v>700.00000000000011</v>
      </c>
      <c r="L2769" s="10">
        <f t="shared" si="907"/>
        <v>245.00000000000003</v>
      </c>
      <c r="M2769" s="11">
        <v>0.35</v>
      </c>
      <c r="O2769" s="15"/>
      <c r="P2769" s="13"/>
      <c r="Q2769" s="1"/>
      <c r="R2769" s="12"/>
    </row>
    <row r="2770" spans="2:18" x14ac:dyDescent="0.3">
      <c r="B2770" s="6" t="s">
        <v>24</v>
      </c>
      <c r="C2770" s="6">
        <v>1197831</v>
      </c>
      <c r="D2770" s="7">
        <v>44328</v>
      </c>
      <c r="E2770" s="6" t="s">
        <v>25</v>
      </c>
      <c r="F2770" s="6" t="s">
        <v>100</v>
      </c>
      <c r="G2770" s="6" t="s">
        <v>101</v>
      </c>
      <c r="H2770" s="6" t="s">
        <v>22</v>
      </c>
      <c r="I2770" s="8">
        <v>0.44999999999999996</v>
      </c>
      <c r="J2770" s="9">
        <v>2250</v>
      </c>
      <c r="K2770" s="10">
        <f t="shared" si="906"/>
        <v>1012.4999999999999</v>
      </c>
      <c r="L2770" s="10">
        <f t="shared" si="907"/>
        <v>354.37499999999994</v>
      </c>
      <c r="M2770" s="11">
        <v>0.35</v>
      </c>
      <c r="O2770" s="15"/>
      <c r="P2770" s="13"/>
      <c r="Q2770" s="1"/>
      <c r="R2770" s="12"/>
    </row>
    <row r="2771" spans="2:18" x14ac:dyDescent="0.3">
      <c r="B2771" s="6" t="s">
        <v>24</v>
      </c>
      <c r="C2771" s="6">
        <v>1197831</v>
      </c>
      <c r="D2771" s="7">
        <v>44328</v>
      </c>
      <c r="E2771" s="6" t="s">
        <v>25</v>
      </c>
      <c r="F2771" s="6" t="s">
        <v>100</v>
      </c>
      <c r="G2771" s="6" t="s">
        <v>101</v>
      </c>
      <c r="H2771" s="6" t="s">
        <v>23</v>
      </c>
      <c r="I2771" s="8">
        <v>0.44999999999999996</v>
      </c>
      <c r="J2771" s="9">
        <v>3250</v>
      </c>
      <c r="K2771" s="10">
        <f t="shared" si="906"/>
        <v>1462.4999999999998</v>
      </c>
      <c r="L2771" s="10">
        <f t="shared" si="907"/>
        <v>511.87499999999989</v>
      </c>
      <c r="M2771" s="11">
        <v>0.35</v>
      </c>
      <c r="O2771" s="15"/>
      <c r="P2771" s="13"/>
      <c r="Q2771" s="1"/>
      <c r="R2771" s="12"/>
    </row>
    <row r="2772" spans="2:18" x14ac:dyDescent="0.3">
      <c r="B2772" s="6" t="s">
        <v>24</v>
      </c>
      <c r="C2772" s="6">
        <v>1197831</v>
      </c>
      <c r="D2772" s="7">
        <v>44361</v>
      </c>
      <c r="E2772" s="6" t="s">
        <v>25</v>
      </c>
      <c r="F2772" s="6" t="s">
        <v>100</v>
      </c>
      <c r="G2772" s="6" t="s">
        <v>101</v>
      </c>
      <c r="H2772" s="6" t="s">
        <v>18</v>
      </c>
      <c r="I2772" s="8">
        <v>0.39999999999999997</v>
      </c>
      <c r="J2772" s="9">
        <v>5750</v>
      </c>
      <c r="K2772" s="10">
        <f>I2772*J2772</f>
        <v>2300</v>
      </c>
      <c r="L2772" s="10">
        <f>K2772*M2772</f>
        <v>805</v>
      </c>
      <c r="M2772" s="11">
        <v>0.35</v>
      </c>
      <c r="O2772" s="15"/>
      <c r="P2772" s="13"/>
      <c r="Q2772" s="1"/>
      <c r="R2772" s="12"/>
    </row>
    <row r="2773" spans="2:18" x14ac:dyDescent="0.3">
      <c r="B2773" s="6" t="s">
        <v>24</v>
      </c>
      <c r="C2773" s="6">
        <v>1197831</v>
      </c>
      <c r="D2773" s="7">
        <v>44361</v>
      </c>
      <c r="E2773" s="6" t="s">
        <v>25</v>
      </c>
      <c r="F2773" s="6" t="s">
        <v>100</v>
      </c>
      <c r="G2773" s="6" t="s">
        <v>101</v>
      </c>
      <c r="H2773" s="6" t="s">
        <v>19</v>
      </c>
      <c r="I2773" s="8">
        <v>0.35000000000000003</v>
      </c>
      <c r="J2773" s="9">
        <v>3250</v>
      </c>
      <c r="K2773" s="10">
        <f>I2773*J2773</f>
        <v>1137.5</v>
      </c>
      <c r="L2773" s="10">
        <f>K2773*M2773</f>
        <v>398.125</v>
      </c>
      <c r="M2773" s="11">
        <v>0.35</v>
      </c>
      <c r="O2773" s="15"/>
      <c r="P2773" s="13"/>
      <c r="Q2773" s="1"/>
      <c r="R2773" s="12"/>
    </row>
    <row r="2774" spans="2:18" x14ac:dyDescent="0.3">
      <c r="B2774" s="6" t="s">
        <v>24</v>
      </c>
      <c r="C2774" s="6">
        <v>1197831</v>
      </c>
      <c r="D2774" s="7">
        <v>44361</v>
      </c>
      <c r="E2774" s="6" t="s">
        <v>25</v>
      </c>
      <c r="F2774" s="6" t="s">
        <v>100</v>
      </c>
      <c r="G2774" s="6" t="s">
        <v>101</v>
      </c>
      <c r="H2774" s="6" t="s">
        <v>20</v>
      </c>
      <c r="I2774" s="8">
        <v>0.4</v>
      </c>
      <c r="J2774" s="9">
        <v>3000</v>
      </c>
      <c r="K2774" s="10">
        <f t="shared" ref="K2774:K2777" si="908">I2774*J2774</f>
        <v>1200</v>
      </c>
      <c r="L2774" s="10">
        <f t="shared" ref="L2774:L2777" si="909">K2774*M2774</f>
        <v>420</v>
      </c>
      <c r="M2774" s="11">
        <v>0.35</v>
      </c>
      <c r="O2774" s="15"/>
      <c r="P2774" s="13"/>
      <c r="Q2774" s="1"/>
      <c r="R2774" s="12"/>
    </row>
    <row r="2775" spans="2:18" x14ac:dyDescent="0.3">
      <c r="B2775" s="6" t="s">
        <v>24</v>
      </c>
      <c r="C2775" s="6">
        <v>1197831</v>
      </c>
      <c r="D2775" s="7">
        <v>44361</v>
      </c>
      <c r="E2775" s="6" t="s">
        <v>25</v>
      </c>
      <c r="F2775" s="6" t="s">
        <v>100</v>
      </c>
      <c r="G2775" s="6" t="s">
        <v>101</v>
      </c>
      <c r="H2775" s="6" t="s">
        <v>21</v>
      </c>
      <c r="I2775" s="8">
        <v>0.4</v>
      </c>
      <c r="J2775" s="9">
        <v>2750</v>
      </c>
      <c r="K2775" s="10">
        <f t="shared" si="908"/>
        <v>1100</v>
      </c>
      <c r="L2775" s="10">
        <f t="shared" si="909"/>
        <v>385</v>
      </c>
      <c r="M2775" s="11">
        <v>0.35</v>
      </c>
      <c r="O2775" s="15"/>
      <c r="P2775" s="13"/>
      <c r="Q2775" s="1"/>
      <c r="R2775" s="12"/>
    </row>
    <row r="2776" spans="2:18" x14ac:dyDescent="0.3">
      <c r="B2776" s="6" t="s">
        <v>24</v>
      </c>
      <c r="C2776" s="6">
        <v>1197831</v>
      </c>
      <c r="D2776" s="7">
        <v>44361</v>
      </c>
      <c r="E2776" s="6" t="s">
        <v>25</v>
      </c>
      <c r="F2776" s="6" t="s">
        <v>100</v>
      </c>
      <c r="G2776" s="6" t="s">
        <v>101</v>
      </c>
      <c r="H2776" s="6" t="s">
        <v>22</v>
      </c>
      <c r="I2776" s="8">
        <v>0.54999999999999993</v>
      </c>
      <c r="J2776" s="9">
        <v>2750</v>
      </c>
      <c r="K2776" s="10">
        <f t="shared" si="908"/>
        <v>1512.4999999999998</v>
      </c>
      <c r="L2776" s="10">
        <f t="shared" si="909"/>
        <v>529.37499999999989</v>
      </c>
      <c r="M2776" s="11">
        <v>0.35</v>
      </c>
      <c r="O2776" s="15"/>
      <c r="P2776" s="13"/>
      <c r="Q2776" s="1"/>
      <c r="R2776" s="12"/>
    </row>
    <row r="2777" spans="2:18" x14ac:dyDescent="0.3">
      <c r="B2777" s="6" t="s">
        <v>24</v>
      </c>
      <c r="C2777" s="6">
        <v>1197831</v>
      </c>
      <c r="D2777" s="7">
        <v>44361</v>
      </c>
      <c r="E2777" s="6" t="s">
        <v>25</v>
      </c>
      <c r="F2777" s="6" t="s">
        <v>100</v>
      </c>
      <c r="G2777" s="6" t="s">
        <v>101</v>
      </c>
      <c r="H2777" s="6" t="s">
        <v>23</v>
      </c>
      <c r="I2777" s="8">
        <v>0.6</v>
      </c>
      <c r="J2777" s="9">
        <v>4500</v>
      </c>
      <c r="K2777" s="10">
        <f t="shared" si="908"/>
        <v>2700</v>
      </c>
      <c r="L2777" s="10">
        <f t="shared" si="909"/>
        <v>944.99999999999989</v>
      </c>
      <c r="M2777" s="11">
        <v>0.35</v>
      </c>
      <c r="O2777" s="15"/>
      <c r="P2777" s="13"/>
      <c r="Q2777" s="1"/>
      <c r="R2777" s="12"/>
    </row>
    <row r="2778" spans="2:18" x14ac:dyDescent="0.3">
      <c r="B2778" s="6" t="s">
        <v>24</v>
      </c>
      <c r="C2778" s="6">
        <v>1197831</v>
      </c>
      <c r="D2778" s="7">
        <v>44389</v>
      </c>
      <c r="E2778" s="6" t="s">
        <v>25</v>
      </c>
      <c r="F2778" s="6" t="s">
        <v>100</v>
      </c>
      <c r="G2778" s="6" t="s">
        <v>101</v>
      </c>
      <c r="H2778" s="6" t="s">
        <v>18</v>
      </c>
      <c r="I2778" s="8">
        <v>0.54999999999999993</v>
      </c>
      <c r="J2778" s="9">
        <v>6750</v>
      </c>
      <c r="K2778" s="10">
        <f>I2778*J2778</f>
        <v>3712.4999999999995</v>
      </c>
      <c r="L2778" s="10">
        <f>K2778*M2778</f>
        <v>1299.3749999999998</v>
      </c>
      <c r="M2778" s="11">
        <v>0.35</v>
      </c>
      <c r="O2778" s="15"/>
      <c r="P2778" s="13"/>
      <c r="Q2778" s="1"/>
      <c r="R2778" s="12"/>
    </row>
    <row r="2779" spans="2:18" x14ac:dyDescent="0.3">
      <c r="B2779" s="6" t="s">
        <v>24</v>
      </c>
      <c r="C2779" s="6">
        <v>1197831</v>
      </c>
      <c r="D2779" s="7">
        <v>44389</v>
      </c>
      <c r="E2779" s="6" t="s">
        <v>25</v>
      </c>
      <c r="F2779" s="6" t="s">
        <v>100</v>
      </c>
      <c r="G2779" s="6" t="s">
        <v>101</v>
      </c>
      <c r="H2779" s="6" t="s">
        <v>19</v>
      </c>
      <c r="I2779" s="8">
        <v>0.5</v>
      </c>
      <c r="J2779" s="9">
        <v>4250</v>
      </c>
      <c r="K2779" s="10">
        <f>I2779*J2779</f>
        <v>2125</v>
      </c>
      <c r="L2779" s="10">
        <f>K2779*M2779</f>
        <v>743.75</v>
      </c>
      <c r="M2779" s="11">
        <v>0.35</v>
      </c>
      <c r="O2779" s="15"/>
      <c r="P2779" s="13"/>
      <c r="Q2779" s="1"/>
      <c r="R2779" s="12"/>
    </row>
    <row r="2780" spans="2:18" x14ac:dyDescent="0.3">
      <c r="B2780" s="6" t="s">
        <v>24</v>
      </c>
      <c r="C2780" s="6">
        <v>1197831</v>
      </c>
      <c r="D2780" s="7">
        <v>44389</v>
      </c>
      <c r="E2780" s="6" t="s">
        <v>25</v>
      </c>
      <c r="F2780" s="6" t="s">
        <v>100</v>
      </c>
      <c r="G2780" s="6" t="s">
        <v>101</v>
      </c>
      <c r="H2780" s="6" t="s">
        <v>20</v>
      </c>
      <c r="I2780" s="8">
        <v>0.45</v>
      </c>
      <c r="J2780" s="9">
        <v>3500</v>
      </c>
      <c r="K2780" s="10">
        <f t="shared" ref="K2780:K2783" si="910">I2780*J2780</f>
        <v>1575</v>
      </c>
      <c r="L2780" s="10">
        <f t="shared" ref="L2780:L2783" si="911">K2780*M2780</f>
        <v>551.25</v>
      </c>
      <c r="M2780" s="11">
        <v>0.35</v>
      </c>
      <c r="O2780" s="15"/>
      <c r="P2780" s="13"/>
      <c r="Q2780" s="1"/>
      <c r="R2780" s="12"/>
    </row>
    <row r="2781" spans="2:18" x14ac:dyDescent="0.3">
      <c r="B2781" s="6" t="s">
        <v>24</v>
      </c>
      <c r="C2781" s="6">
        <v>1197831</v>
      </c>
      <c r="D2781" s="7">
        <v>44389</v>
      </c>
      <c r="E2781" s="6" t="s">
        <v>25</v>
      </c>
      <c r="F2781" s="6" t="s">
        <v>100</v>
      </c>
      <c r="G2781" s="6" t="s">
        <v>101</v>
      </c>
      <c r="H2781" s="6" t="s">
        <v>21</v>
      </c>
      <c r="I2781" s="8">
        <v>0.45</v>
      </c>
      <c r="J2781" s="9">
        <v>3000</v>
      </c>
      <c r="K2781" s="10">
        <f t="shared" si="910"/>
        <v>1350</v>
      </c>
      <c r="L2781" s="10">
        <f t="shared" si="911"/>
        <v>472.49999999999994</v>
      </c>
      <c r="M2781" s="11">
        <v>0.35</v>
      </c>
      <c r="O2781" s="15"/>
      <c r="P2781" s="13"/>
      <c r="Q2781" s="1"/>
      <c r="R2781" s="12"/>
    </row>
    <row r="2782" spans="2:18" x14ac:dyDescent="0.3">
      <c r="B2782" s="6" t="s">
        <v>24</v>
      </c>
      <c r="C2782" s="6">
        <v>1197831</v>
      </c>
      <c r="D2782" s="7">
        <v>44389</v>
      </c>
      <c r="E2782" s="6" t="s">
        <v>25</v>
      </c>
      <c r="F2782" s="6" t="s">
        <v>100</v>
      </c>
      <c r="G2782" s="6" t="s">
        <v>101</v>
      </c>
      <c r="H2782" s="6" t="s">
        <v>22</v>
      </c>
      <c r="I2782" s="8">
        <v>0.6</v>
      </c>
      <c r="J2782" s="9">
        <v>3250</v>
      </c>
      <c r="K2782" s="10">
        <f t="shared" si="910"/>
        <v>1950</v>
      </c>
      <c r="L2782" s="10">
        <f t="shared" si="911"/>
        <v>682.5</v>
      </c>
      <c r="M2782" s="11">
        <v>0.35</v>
      </c>
      <c r="O2782" s="15"/>
      <c r="P2782" s="13"/>
      <c r="Q2782" s="1"/>
      <c r="R2782" s="12"/>
    </row>
    <row r="2783" spans="2:18" x14ac:dyDescent="0.3">
      <c r="B2783" s="6" t="s">
        <v>24</v>
      </c>
      <c r="C2783" s="6">
        <v>1197831</v>
      </c>
      <c r="D2783" s="7">
        <v>44389</v>
      </c>
      <c r="E2783" s="6" t="s">
        <v>25</v>
      </c>
      <c r="F2783" s="6" t="s">
        <v>100</v>
      </c>
      <c r="G2783" s="6" t="s">
        <v>101</v>
      </c>
      <c r="H2783" s="6" t="s">
        <v>23</v>
      </c>
      <c r="I2783" s="8">
        <v>0.65</v>
      </c>
      <c r="J2783" s="9">
        <v>5000</v>
      </c>
      <c r="K2783" s="10">
        <f t="shared" si="910"/>
        <v>3250</v>
      </c>
      <c r="L2783" s="10">
        <f t="shared" si="911"/>
        <v>1137.5</v>
      </c>
      <c r="M2783" s="11">
        <v>0.35</v>
      </c>
      <c r="O2783" s="15"/>
      <c r="P2783" s="13"/>
      <c r="Q2783" s="1"/>
      <c r="R2783" s="12"/>
    </row>
    <row r="2784" spans="2:18" x14ac:dyDescent="0.3">
      <c r="B2784" s="6" t="s">
        <v>24</v>
      </c>
      <c r="C2784" s="6">
        <v>1197831</v>
      </c>
      <c r="D2784" s="7">
        <v>44421</v>
      </c>
      <c r="E2784" s="6" t="s">
        <v>25</v>
      </c>
      <c r="F2784" s="6" t="s">
        <v>100</v>
      </c>
      <c r="G2784" s="6" t="s">
        <v>101</v>
      </c>
      <c r="H2784" s="6" t="s">
        <v>18</v>
      </c>
      <c r="I2784" s="8">
        <v>0.6</v>
      </c>
      <c r="J2784" s="9">
        <v>6500</v>
      </c>
      <c r="K2784" s="10">
        <f>I2784*J2784</f>
        <v>3900</v>
      </c>
      <c r="L2784" s="10">
        <f>K2784*M2784</f>
        <v>1365</v>
      </c>
      <c r="M2784" s="11">
        <v>0.35</v>
      </c>
      <c r="O2784" s="15"/>
      <c r="P2784" s="13"/>
      <c r="Q2784" s="1"/>
      <c r="R2784" s="12"/>
    </row>
    <row r="2785" spans="2:18" x14ac:dyDescent="0.3">
      <c r="B2785" s="6" t="s">
        <v>24</v>
      </c>
      <c r="C2785" s="6">
        <v>1197831</v>
      </c>
      <c r="D2785" s="7">
        <v>44421</v>
      </c>
      <c r="E2785" s="6" t="s">
        <v>25</v>
      </c>
      <c r="F2785" s="6" t="s">
        <v>100</v>
      </c>
      <c r="G2785" s="6" t="s">
        <v>101</v>
      </c>
      <c r="H2785" s="6" t="s">
        <v>19</v>
      </c>
      <c r="I2785" s="8">
        <v>0.55000000000000004</v>
      </c>
      <c r="J2785" s="9">
        <v>4250</v>
      </c>
      <c r="K2785" s="10">
        <f>I2785*J2785</f>
        <v>2337.5</v>
      </c>
      <c r="L2785" s="10">
        <f>K2785*M2785</f>
        <v>818.125</v>
      </c>
      <c r="M2785" s="11">
        <v>0.35</v>
      </c>
      <c r="O2785" s="15"/>
      <c r="P2785" s="13"/>
      <c r="Q2785" s="1"/>
      <c r="R2785" s="12"/>
    </row>
    <row r="2786" spans="2:18" x14ac:dyDescent="0.3">
      <c r="B2786" s="6" t="s">
        <v>24</v>
      </c>
      <c r="C2786" s="6">
        <v>1197831</v>
      </c>
      <c r="D2786" s="7">
        <v>44421</v>
      </c>
      <c r="E2786" s="6" t="s">
        <v>25</v>
      </c>
      <c r="F2786" s="6" t="s">
        <v>100</v>
      </c>
      <c r="G2786" s="6" t="s">
        <v>101</v>
      </c>
      <c r="H2786" s="6" t="s">
        <v>20</v>
      </c>
      <c r="I2786" s="8">
        <v>0.5</v>
      </c>
      <c r="J2786" s="9">
        <v>3500</v>
      </c>
      <c r="K2786" s="10">
        <f t="shared" ref="K2786:K2789" si="912">I2786*J2786</f>
        <v>1750</v>
      </c>
      <c r="L2786" s="10">
        <f t="shared" ref="L2786:L2789" si="913">K2786*M2786</f>
        <v>612.5</v>
      </c>
      <c r="M2786" s="11">
        <v>0.35</v>
      </c>
      <c r="O2786" s="15"/>
      <c r="P2786" s="13"/>
      <c r="Q2786" s="1"/>
      <c r="R2786" s="12"/>
    </row>
    <row r="2787" spans="2:18" x14ac:dyDescent="0.3">
      <c r="B2787" s="6" t="s">
        <v>24</v>
      </c>
      <c r="C2787" s="6">
        <v>1197831</v>
      </c>
      <c r="D2787" s="7">
        <v>44421</v>
      </c>
      <c r="E2787" s="6" t="s">
        <v>25</v>
      </c>
      <c r="F2787" s="6" t="s">
        <v>100</v>
      </c>
      <c r="G2787" s="6" t="s">
        <v>101</v>
      </c>
      <c r="H2787" s="6" t="s">
        <v>21</v>
      </c>
      <c r="I2787" s="8">
        <v>0.4</v>
      </c>
      <c r="J2787" s="9">
        <v>3000</v>
      </c>
      <c r="K2787" s="10">
        <f t="shared" si="912"/>
        <v>1200</v>
      </c>
      <c r="L2787" s="10">
        <f t="shared" si="913"/>
        <v>420</v>
      </c>
      <c r="M2787" s="11">
        <v>0.35</v>
      </c>
      <c r="O2787" s="15"/>
      <c r="P2787" s="13"/>
      <c r="Q2787" s="1"/>
      <c r="R2787" s="12"/>
    </row>
    <row r="2788" spans="2:18" x14ac:dyDescent="0.3">
      <c r="B2788" s="6" t="s">
        <v>24</v>
      </c>
      <c r="C2788" s="6">
        <v>1197831</v>
      </c>
      <c r="D2788" s="7">
        <v>44421</v>
      </c>
      <c r="E2788" s="6" t="s">
        <v>25</v>
      </c>
      <c r="F2788" s="6" t="s">
        <v>100</v>
      </c>
      <c r="G2788" s="6" t="s">
        <v>101</v>
      </c>
      <c r="H2788" s="6" t="s">
        <v>22</v>
      </c>
      <c r="I2788" s="8">
        <v>0.5</v>
      </c>
      <c r="J2788" s="9">
        <v>2750</v>
      </c>
      <c r="K2788" s="10">
        <f t="shared" si="912"/>
        <v>1375</v>
      </c>
      <c r="L2788" s="10">
        <f t="shared" si="913"/>
        <v>481.24999999999994</v>
      </c>
      <c r="M2788" s="11">
        <v>0.35</v>
      </c>
      <c r="O2788" s="15"/>
      <c r="P2788" s="13"/>
      <c r="Q2788" s="1"/>
      <c r="R2788" s="12"/>
    </row>
    <row r="2789" spans="2:18" x14ac:dyDescent="0.3">
      <c r="B2789" s="6" t="s">
        <v>24</v>
      </c>
      <c r="C2789" s="6">
        <v>1197831</v>
      </c>
      <c r="D2789" s="7">
        <v>44421</v>
      </c>
      <c r="E2789" s="6" t="s">
        <v>25</v>
      </c>
      <c r="F2789" s="6" t="s">
        <v>100</v>
      </c>
      <c r="G2789" s="6" t="s">
        <v>101</v>
      </c>
      <c r="H2789" s="6" t="s">
        <v>23</v>
      </c>
      <c r="I2789" s="8">
        <v>0.55000000000000004</v>
      </c>
      <c r="J2789" s="9">
        <v>4500</v>
      </c>
      <c r="K2789" s="10">
        <f t="shared" si="912"/>
        <v>2475</v>
      </c>
      <c r="L2789" s="10">
        <f t="shared" si="913"/>
        <v>866.25</v>
      </c>
      <c r="M2789" s="11">
        <v>0.35</v>
      </c>
      <c r="O2789" s="15"/>
      <c r="P2789" s="13"/>
      <c r="Q2789" s="1"/>
      <c r="R2789" s="12"/>
    </row>
    <row r="2790" spans="2:18" x14ac:dyDescent="0.3">
      <c r="B2790" s="6" t="s">
        <v>24</v>
      </c>
      <c r="C2790" s="6">
        <v>1197831</v>
      </c>
      <c r="D2790" s="7">
        <v>44451</v>
      </c>
      <c r="E2790" s="6" t="s">
        <v>25</v>
      </c>
      <c r="F2790" s="6" t="s">
        <v>100</v>
      </c>
      <c r="G2790" s="6" t="s">
        <v>101</v>
      </c>
      <c r="H2790" s="6" t="s">
        <v>18</v>
      </c>
      <c r="I2790" s="8">
        <v>0.5</v>
      </c>
      <c r="J2790" s="9">
        <v>5500</v>
      </c>
      <c r="K2790" s="10">
        <f>I2790*J2790</f>
        <v>2750</v>
      </c>
      <c r="L2790" s="10">
        <f>K2790*M2790</f>
        <v>962.49999999999989</v>
      </c>
      <c r="M2790" s="11">
        <v>0.35</v>
      </c>
      <c r="O2790" s="15"/>
      <c r="P2790" s="13"/>
      <c r="Q2790" s="1"/>
      <c r="R2790" s="12"/>
    </row>
    <row r="2791" spans="2:18" x14ac:dyDescent="0.3">
      <c r="B2791" s="6" t="s">
        <v>24</v>
      </c>
      <c r="C2791" s="6">
        <v>1197831</v>
      </c>
      <c r="D2791" s="7">
        <v>44451</v>
      </c>
      <c r="E2791" s="6" t="s">
        <v>25</v>
      </c>
      <c r="F2791" s="6" t="s">
        <v>100</v>
      </c>
      <c r="G2791" s="6" t="s">
        <v>101</v>
      </c>
      <c r="H2791" s="6" t="s">
        <v>19</v>
      </c>
      <c r="I2791" s="8">
        <v>0.40000000000000013</v>
      </c>
      <c r="J2791" s="9">
        <v>3500</v>
      </c>
      <c r="K2791" s="10">
        <f>I2791*J2791</f>
        <v>1400.0000000000005</v>
      </c>
      <c r="L2791" s="10">
        <f>K2791*M2791</f>
        <v>490.00000000000011</v>
      </c>
      <c r="M2791" s="11">
        <v>0.35</v>
      </c>
      <c r="O2791" s="15"/>
      <c r="P2791" s="13"/>
      <c r="Q2791" s="1"/>
      <c r="R2791" s="12"/>
    </row>
    <row r="2792" spans="2:18" x14ac:dyDescent="0.3">
      <c r="B2792" s="6" t="s">
        <v>24</v>
      </c>
      <c r="C2792" s="6">
        <v>1197831</v>
      </c>
      <c r="D2792" s="7">
        <v>44451</v>
      </c>
      <c r="E2792" s="6" t="s">
        <v>25</v>
      </c>
      <c r="F2792" s="6" t="s">
        <v>100</v>
      </c>
      <c r="G2792" s="6" t="s">
        <v>101</v>
      </c>
      <c r="H2792" s="6" t="s">
        <v>20</v>
      </c>
      <c r="I2792" s="8">
        <v>0.15000000000000008</v>
      </c>
      <c r="J2792" s="9">
        <v>2500</v>
      </c>
      <c r="K2792" s="10">
        <f t="shared" ref="K2792:K2795" si="914">I2792*J2792</f>
        <v>375.00000000000017</v>
      </c>
      <c r="L2792" s="10">
        <f t="shared" ref="L2792:L2795" si="915">K2792*M2792</f>
        <v>131.25000000000006</v>
      </c>
      <c r="M2792" s="11">
        <v>0.35</v>
      </c>
      <c r="O2792" s="15"/>
      <c r="P2792" s="13"/>
      <c r="Q2792" s="1"/>
      <c r="R2792" s="12"/>
    </row>
    <row r="2793" spans="2:18" x14ac:dyDescent="0.3">
      <c r="B2793" s="6" t="s">
        <v>24</v>
      </c>
      <c r="C2793" s="6">
        <v>1197831</v>
      </c>
      <c r="D2793" s="7">
        <v>44451</v>
      </c>
      <c r="E2793" s="6" t="s">
        <v>25</v>
      </c>
      <c r="F2793" s="6" t="s">
        <v>100</v>
      </c>
      <c r="G2793" s="6" t="s">
        <v>101</v>
      </c>
      <c r="H2793" s="6" t="s">
        <v>21</v>
      </c>
      <c r="I2793" s="8">
        <v>0.15000000000000008</v>
      </c>
      <c r="J2793" s="9">
        <v>2250</v>
      </c>
      <c r="K2793" s="10">
        <f t="shared" si="914"/>
        <v>337.50000000000017</v>
      </c>
      <c r="L2793" s="10">
        <f t="shared" si="915"/>
        <v>118.12500000000006</v>
      </c>
      <c r="M2793" s="11">
        <v>0.35</v>
      </c>
      <c r="O2793" s="15"/>
      <c r="P2793" s="13"/>
      <c r="Q2793" s="1"/>
      <c r="R2793" s="12"/>
    </row>
    <row r="2794" spans="2:18" x14ac:dyDescent="0.3">
      <c r="B2794" s="6" t="s">
        <v>24</v>
      </c>
      <c r="C2794" s="6">
        <v>1197831</v>
      </c>
      <c r="D2794" s="7">
        <v>44451</v>
      </c>
      <c r="E2794" s="6" t="s">
        <v>25</v>
      </c>
      <c r="F2794" s="6" t="s">
        <v>100</v>
      </c>
      <c r="G2794" s="6" t="s">
        <v>101</v>
      </c>
      <c r="H2794" s="6" t="s">
        <v>22</v>
      </c>
      <c r="I2794" s="8">
        <v>0.25000000000000006</v>
      </c>
      <c r="J2794" s="9">
        <v>2250</v>
      </c>
      <c r="K2794" s="10">
        <f t="shared" si="914"/>
        <v>562.50000000000011</v>
      </c>
      <c r="L2794" s="10">
        <f t="shared" si="915"/>
        <v>196.87500000000003</v>
      </c>
      <c r="M2794" s="11">
        <v>0.35</v>
      </c>
      <c r="O2794" s="15"/>
      <c r="P2794" s="13"/>
      <c r="Q2794" s="1"/>
      <c r="R2794" s="12"/>
    </row>
    <row r="2795" spans="2:18" x14ac:dyDescent="0.3">
      <c r="B2795" s="6" t="s">
        <v>24</v>
      </c>
      <c r="C2795" s="6">
        <v>1197831</v>
      </c>
      <c r="D2795" s="7">
        <v>44451</v>
      </c>
      <c r="E2795" s="6" t="s">
        <v>25</v>
      </c>
      <c r="F2795" s="6" t="s">
        <v>100</v>
      </c>
      <c r="G2795" s="6" t="s">
        <v>101</v>
      </c>
      <c r="H2795" s="6" t="s">
        <v>23</v>
      </c>
      <c r="I2795" s="8">
        <v>0.3000000000000001</v>
      </c>
      <c r="J2795" s="9">
        <v>3250</v>
      </c>
      <c r="K2795" s="10">
        <f t="shared" si="914"/>
        <v>975.00000000000034</v>
      </c>
      <c r="L2795" s="10">
        <f t="shared" si="915"/>
        <v>341.25000000000011</v>
      </c>
      <c r="M2795" s="11">
        <v>0.35</v>
      </c>
      <c r="O2795" s="15"/>
      <c r="P2795" s="13"/>
      <c r="Q2795" s="1"/>
      <c r="R2795" s="12"/>
    </row>
    <row r="2796" spans="2:18" x14ac:dyDescent="0.3">
      <c r="B2796" s="6" t="s">
        <v>24</v>
      </c>
      <c r="C2796" s="6">
        <v>1197831</v>
      </c>
      <c r="D2796" s="7">
        <v>44483</v>
      </c>
      <c r="E2796" s="6" t="s">
        <v>25</v>
      </c>
      <c r="F2796" s="6" t="s">
        <v>100</v>
      </c>
      <c r="G2796" s="6" t="s">
        <v>101</v>
      </c>
      <c r="H2796" s="6" t="s">
        <v>18</v>
      </c>
      <c r="I2796" s="8">
        <v>0.3000000000000001</v>
      </c>
      <c r="J2796" s="9">
        <v>5000</v>
      </c>
      <c r="K2796" s="10">
        <f>I2796*J2796</f>
        <v>1500.0000000000005</v>
      </c>
      <c r="L2796" s="10">
        <f>K2796*M2796</f>
        <v>525.00000000000011</v>
      </c>
      <c r="M2796" s="11">
        <v>0.35</v>
      </c>
      <c r="O2796" s="15"/>
      <c r="P2796" s="13"/>
      <c r="Q2796" s="1"/>
      <c r="R2796" s="12"/>
    </row>
    <row r="2797" spans="2:18" x14ac:dyDescent="0.3">
      <c r="B2797" s="6" t="s">
        <v>24</v>
      </c>
      <c r="C2797" s="6">
        <v>1197831</v>
      </c>
      <c r="D2797" s="7">
        <v>44483</v>
      </c>
      <c r="E2797" s="6" t="s">
        <v>25</v>
      </c>
      <c r="F2797" s="6" t="s">
        <v>100</v>
      </c>
      <c r="G2797" s="6" t="s">
        <v>101</v>
      </c>
      <c r="H2797" s="6" t="s">
        <v>19</v>
      </c>
      <c r="I2797" s="8">
        <v>0.20000000000000012</v>
      </c>
      <c r="J2797" s="9">
        <v>3250</v>
      </c>
      <c r="K2797" s="10">
        <f>I2797*J2797</f>
        <v>650.00000000000034</v>
      </c>
      <c r="L2797" s="10">
        <f>K2797*M2797</f>
        <v>227.50000000000011</v>
      </c>
      <c r="M2797" s="11">
        <v>0.35</v>
      </c>
      <c r="O2797" s="15"/>
      <c r="P2797" s="13"/>
      <c r="Q2797" s="1"/>
      <c r="R2797" s="12"/>
    </row>
    <row r="2798" spans="2:18" x14ac:dyDescent="0.3">
      <c r="B2798" s="6" t="s">
        <v>24</v>
      </c>
      <c r="C2798" s="6">
        <v>1197831</v>
      </c>
      <c r="D2798" s="7">
        <v>44483</v>
      </c>
      <c r="E2798" s="6" t="s">
        <v>25</v>
      </c>
      <c r="F2798" s="6" t="s">
        <v>100</v>
      </c>
      <c r="G2798" s="6" t="s">
        <v>101</v>
      </c>
      <c r="H2798" s="6" t="s">
        <v>20</v>
      </c>
      <c r="I2798" s="8">
        <v>0.20000000000000012</v>
      </c>
      <c r="J2798" s="9">
        <v>2000</v>
      </c>
      <c r="K2798" s="10">
        <f t="shared" ref="K2798:K2801" si="916">I2798*J2798</f>
        <v>400.00000000000023</v>
      </c>
      <c r="L2798" s="10">
        <f t="shared" ref="L2798:L2801" si="917">K2798*M2798</f>
        <v>140.00000000000006</v>
      </c>
      <c r="M2798" s="11">
        <v>0.35</v>
      </c>
      <c r="O2798" s="15"/>
      <c r="P2798" s="13"/>
      <c r="Q2798" s="1"/>
      <c r="R2798" s="12"/>
    </row>
    <row r="2799" spans="2:18" x14ac:dyDescent="0.3">
      <c r="B2799" s="6" t="s">
        <v>24</v>
      </c>
      <c r="C2799" s="6">
        <v>1197831</v>
      </c>
      <c r="D2799" s="7">
        <v>44483</v>
      </c>
      <c r="E2799" s="6" t="s">
        <v>25</v>
      </c>
      <c r="F2799" s="6" t="s">
        <v>100</v>
      </c>
      <c r="G2799" s="6" t="s">
        <v>101</v>
      </c>
      <c r="H2799" s="6" t="s">
        <v>21</v>
      </c>
      <c r="I2799" s="8">
        <v>0.20000000000000012</v>
      </c>
      <c r="J2799" s="9">
        <v>1750</v>
      </c>
      <c r="K2799" s="10">
        <f t="shared" si="916"/>
        <v>350.00000000000023</v>
      </c>
      <c r="L2799" s="10">
        <f t="shared" si="917"/>
        <v>122.50000000000007</v>
      </c>
      <c r="M2799" s="11">
        <v>0.35</v>
      </c>
      <c r="O2799" s="15"/>
      <c r="P2799" s="13"/>
      <c r="Q2799" s="1"/>
      <c r="R2799" s="12"/>
    </row>
    <row r="2800" spans="2:18" x14ac:dyDescent="0.3">
      <c r="B2800" s="6" t="s">
        <v>24</v>
      </c>
      <c r="C2800" s="6">
        <v>1197831</v>
      </c>
      <c r="D2800" s="7">
        <v>44483</v>
      </c>
      <c r="E2800" s="6" t="s">
        <v>25</v>
      </c>
      <c r="F2800" s="6" t="s">
        <v>100</v>
      </c>
      <c r="G2800" s="6" t="s">
        <v>101</v>
      </c>
      <c r="H2800" s="6" t="s">
        <v>22</v>
      </c>
      <c r="I2800" s="8">
        <v>0.3000000000000001</v>
      </c>
      <c r="J2800" s="9">
        <v>1750</v>
      </c>
      <c r="K2800" s="10">
        <f t="shared" si="916"/>
        <v>525.00000000000023</v>
      </c>
      <c r="L2800" s="10">
        <f t="shared" si="917"/>
        <v>183.75000000000006</v>
      </c>
      <c r="M2800" s="11">
        <v>0.35</v>
      </c>
      <c r="O2800" s="15"/>
      <c r="P2800" s="13"/>
      <c r="Q2800" s="1"/>
      <c r="R2800" s="12"/>
    </row>
    <row r="2801" spans="1:18" x14ac:dyDescent="0.3">
      <c r="B2801" s="6" t="s">
        <v>24</v>
      </c>
      <c r="C2801" s="6">
        <v>1197831</v>
      </c>
      <c r="D2801" s="7">
        <v>44483</v>
      </c>
      <c r="E2801" s="6" t="s">
        <v>25</v>
      </c>
      <c r="F2801" s="6" t="s">
        <v>100</v>
      </c>
      <c r="G2801" s="6" t="s">
        <v>101</v>
      </c>
      <c r="H2801" s="6" t="s">
        <v>23</v>
      </c>
      <c r="I2801" s="8">
        <v>0.30000000000000004</v>
      </c>
      <c r="J2801" s="9">
        <v>3000</v>
      </c>
      <c r="K2801" s="10">
        <f t="shared" si="916"/>
        <v>900.00000000000011</v>
      </c>
      <c r="L2801" s="10">
        <f t="shared" si="917"/>
        <v>315</v>
      </c>
      <c r="M2801" s="11">
        <v>0.35</v>
      </c>
      <c r="O2801" s="15"/>
      <c r="P2801" s="13"/>
      <c r="Q2801" s="1"/>
      <c r="R2801" s="12"/>
    </row>
    <row r="2802" spans="1:18" x14ac:dyDescent="0.3">
      <c r="B2802" s="6" t="s">
        <v>24</v>
      </c>
      <c r="C2802" s="6">
        <v>1197831</v>
      </c>
      <c r="D2802" s="7">
        <v>44513</v>
      </c>
      <c r="E2802" s="6" t="s">
        <v>25</v>
      </c>
      <c r="F2802" s="6" t="s">
        <v>100</v>
      </c>
      <c r="G2802" s="6" t="s">
        <v>101</v>
      </c>
      <c r="H2802" s="6" t="s">
        <v>18</v>
      </c>
      <c r="I2802" s="8">
        <v>0.25000000000000011</v>
      </c>
      <c r="J2802" s="9">
        <v>4500</v>
      </c>
      <c r="K2802" s="10">
        <f>I2802*J2802</f>
        <v>1125.0000000000005</v>
      </c>
      <c r="L2802" s="10">
        <f>K2802*M2802</f>
        <v>393.75000000000011</v>
      </c>
      <c r="M2802" s="11">
        <v>0.35</v>
      </c>
      <c r="O2802" s="15"/>
      <c r="P2802" s="13"/>
      <c r="Q2802" s="1"/>
      <c r="R2802" s="12"/>
    </row>
    <row r="2803" spans="1:18" x14ac:dyDescent="0.3">
      <c r="B2803" s="6" t="s">
        <v>24</v>
      </c>
      <c r="C2803" s="6">
        <v>1197831</v>
      </c>
      <c r="D2803" s="7">
        <v>44513</v>
      </c>
      <c r="E2803" s="6" t="s">
        <v>25</v>
      </c>
      <c r="F2803" s="6" t="s">
        <v>100</v>
      </c>
      <c r="G2803" s="6" t="s">
        <v>101</v>
      </c>
      <c r="H2803" s="6" t="s">
        <v>19</v>
      </c>
      <c r="I2803" s="8">
        <v>0.15000000000000013</v>
      </c>
      <c r="J2803" s="9">
        <v>2750</v>
      </c>
      <c r="K2803" s="10">
        <f>I2803*J2803</f>
        <v>412.50000000000034</v>
      </c>
      <c r="L2803" s="10">
        <f>K2803*M2803</f>
        <v>144.37500000000011</v>
      </c>
      <c r="M2803" s="11">
        <v>0.35</v>
      </c>
      <c r="O2803" s="15"/>
      <c r="P2803" s="13"/>
      <c r="Q2803" s="1"/>
      <c r="R2803" s="12"/>
    </row>
    <row r="2804" spans="1:18" x14ac:dyDescent="0.3">
      <c r="B2804" s="6" t="s">
        <v>24</v>
      </c>
      <c r="C2804" s="6">
        <v>1197831</v>
      </c>
      <c r="D2804" s="7">
        <v>44513</v>
      </c>
      <c r="E2804" s="6" t="s">
        <v>25</v>
      </c>
      <c r="F2804" s="6" t="s">
        <v>100</v>
      </c>
      <c r="G2804" s="6" t="s">
        <v>101</v>
      </c>
      <c r="H2804" s="6" t="s">
        <v>20</v>
      </c>
      <c r="I2804" s="8">
        <v>0.25000000000000017</v>
      </c>
      <c r="J2804" s="9">
        <v>2200</v>
      </c>
      <c r="K2804" s="10">
        <f t="shared" ref="K2804:K2807" si="918">I2804*J2804</f>
        <v>550.00000000000034</v>
      </c>
      <c r="L2804" s="10">
        <f t="shared" ref="L2804:L2807" si="919">K2804*M2804</f>
        <v>192.50000000000011</v>
      </c>
      <c r="M2804" s="11">
        <v>0.35</v>
      </c>
      <c r="O2804" s="15"/>
      <c r="P2804" s="13"/>
      <c r="Q2804" s="1"/>
      <c r="R2804" s="12"/>
    </row>
    <row r="2805" spans="1:18" x14ac:dyDescent="0.3">
      <c r="B2805" s="6" t="s">
        <v>24</v>
      </c>
      <c r="C2805" s="6">
        <v>1197831</v>
      </c>
      <c r="D2805" s="7">
        <v>44513</v>
      </c>
      <c r="E2805" s="6" t="s">
        <v>25</v>
      </c>
      <c r="F2805" s="6" t="s">
        <v>100</v>
      </c>
      <c r="G2805" s="6" t="s">
        <v>101</v>
      </c>
      <c r="H2805" s="6" t="s">
        <v>21</v>
      </c>
      <c r="I2805" s="8">
        <v>0.55000000000000016</v>
      </c>
      <c r="J2805" s="9">
        <v>2750</v>
      </c>
      <c r="K2805" s="10">
        <f t="shared" si="918"/>
        <v>1512.5000000000005</v>
      </c>
      <c r="L2805" s="10">
        <f t="shared" si="919"/>
        <v>529.37500000000011</v>
      </c>
      <c r="M2805" s="11">
        <v>0.35</v>
      </c>
      <c r="O2805" s="15"/>
      <c r="P2805" s="13"/>
      <c r="Q2805" s="1"/>
      <c r="R2805" s="12"/>
    </row>
    <row r="2806" spans="1:18" x14ac:dyDescent="0.3">
      <c r="B2806" s="6" t="s">
        <v>24</v>
      </c>
      <c r="C2806" s="6">
        <v>1197831</v>
      </c>
      <c r="D2806" s="7">
        <v>44513</v>
      </c>
      <c r="E2806" s="6" t="s">
        <v>25</v>
      </c>
      <c r="F2806" s="6" t="s">
        <v>100</v>
      </c>
      <c r="G2806" s="6" t="s">
        <v>101</v>
      </c>
      <c r="H2806" s="6" t="s">
        <v>22</v>
      </c>
      <c r="I2806" s="8">
        <v>0.75000000000000011</v>
      </c>
      <c r="J2806" s="9">
        <v>2500</v>
      </c>
      <c r="K2806" s="10">
        <f t="shared" si="918"/>
        <v>1875.0000000000002</v>
      </c>
      <c r="L2806" s="10">
        <f t="shared" si="919"/>
        <v>656.25</v>
      </c>
      <c r="M2806" s="11">
        <v>0.35</v>
      </c>
      <c r="O2806" s="15"/>
      <c r="P2806" s="13"/>
      <c r="Q2806" s="1"/>
      <c r="R2806" s="12"/>
    </row>
    <row r="2807" spans="1:18" x14ac:dyDescent="0.3">
      <c r="B2807" s="6" t="s">
        <v>24</v>
      </c>
      <c r="C2807" s="6">
        <v>1197831</v>
      </c>
      <c r="D2807" s="7">
        <v>44513</v>
      </c>
      <c r="E2807" s="6" t="s">
        <v>25</v>
      </c>
      <c r="F2807" s="6" t="s">
        <v>100</v>
      </c>
      <c r="G2807" s="6" t="s">
        <v>101</v>
      </c>
      <c r="H2807" s="6" t="s">
        <v>23</v>
      </c>
      <c r="I2807" s="8">
        <v>0.75</v>
      </c>
      <c r="J2807" s="9">
        <v>3500</v>
      </c>
      <c r="K2807" s="10">
        <f t="shared" si="918"/>
        <v>2625</v>
      </c>
      <c r="L2807" s="10">
        <f t="shared" si="919"/>
        <v>918.74999999999989</v>
      </c>
      <c r="M2807" s="11">
        <v>0.35</v>
      </c>
      <c r="O2807" s="15"/>
      <c r="P2807" s="13"/>
      <c r="Q2807" s="1"/>
      <c r="R2807" s="12"/>
    </row>
    <row r="2808" spans="1:18" x14ac:dyDescent="0.3">
      <c r="B2808" s="6" t="s">
        <v>24</v>
      </c>
      <c r="C2808" s="6">
        <v>1197831</v>
      </c>
      <c r="D2808" s="7">
        <v>44542</v>
      </c>
      <c r="E2808" s="6" t="s">
        <v>25</v>
      </c>
      <c r="F2808" s="6" t="s">
        <v>100</v>
      </c>
      <c r="G2808" s="6" t="s">
        <v>101</v>
      </c>
      <c r="H2808" s="6" t="s">
        <v>18</v>
      </c>
      <c r="I2808" s="8">
        <v>0.70000000000000007</v>
      </c>
      <c r="J2808" s="9">
        <v>6000</v>
      </c>
      <c r="K2808" s="10">
        <f>I2808*J2808</f>
        <v>4200</v>
      </c>
      <c r="L2808" s="10">
        <f>K2808*M2808</f>
        <v>1470</v>
      </c>
      <c r="M2808" s="11">
        <v>0.35</v>
      </c>
      <c r="O2808" s="15"/>
      <c r="P2808" s="13"/>
      <c r="Q2808" s="1"/>
      <c r="R2808" s="12"/>
    </row>
    <row r="2809" spans="1:18" x14ac:dyDescent="0.3">
      <c r="B2809" s="6" t="s">
        <v>24</v>
      </c>
      <c r="C2809" s="6">
        <v>1197831</v>
      </c>
      <c r="D2809" s="7">
        <v>44542</v>
      </c>
      <c r="E2809" s="6" t="s">
        <v>25</v>
      </c>
      <c r="F2809" s="6" t="s">
        <v>100</v>
      </c>
      <c r="G2809" s="6" t="s">
        <v>101</v>
      </c>
      <c r="H2809" s="6" t="s">
        <v>19</v>
      </c>
      <c r="I2809" s="8">
        <v>0.60000000000000009</v>
      </c>
      <c r="J2809" s="9">
        <v>4000</v>
      </c>
      <c r="K2809" s="10">
        <f>I2809*J2809</f>
        <v>2400.0000000000005</v>
      </c>
      <c r="L2809" s="10">
        <f>K2809*M2809</f>
        <v>840.00000000000011</v>
      </c>
      <c r="M2809" s="11">
        <v>0.35</v>
      </c>
      <c r="O2809" s="15"/>
      <c r="P2809" s="13"/>
      <c r="Q2809" s="1"/>
      <c r="R2809" s="12"/>
    </row>
    <row r="2810" spans="1:18" x14ac:dyDescent="0.3">
      <c r="B2810" s="6" t="s">
        <v>24</v>
      </c>
      <c r="C2810" s="6">
        <v>1197831</v>
      </c>
      <c r="D2810" s="7">
        <v>44542</v>
      </c>
      <c r="E2810" s="6" t="s">
        <v>25</v>
      </c>
      <c r="F2810" s="6" t="s">
        <v>100</v>
      </c>
      <c r="G2810" s="6" t="s">
        <v>101</v>
      </c>
      <c r="H2810" s="6" t="s">
        <v>20</v>
      </c>
      <c r="I2810" s="8">
        <v>0.60000000000000009</v>
      </c>
      <c r="J2810" s="9">
        <v>3500</v>
      </c>
      <c r="K2810" s="10">
        <f t="shared" ref="K2810:K2813" si="920">I2810*J2810</f>
        <v>2100.0000000000005</v>
      </c>
      <c r="L2810" s="10">
        <f t="shared" ref="L2810:L2813" si="921">K2810*M2810</f>
        <v>735.00000000000011</v>
      </c>
      <c r="M2810" s="11">
        <v>0.35</v>
      </c>
      <c r="O2810" s="15"/>
      <c r="P2810" s="13"/>
      <c r="Q2810" s="1"/>
      <c r="R2810" s="12"/>
    </row>
    <row r="2811" spans="1:18" x14ac:dyDescent="0.3">
      <c r="B2811" s="6" t="s">
        <v>24</v>
      </c>
      <c r="C2811" s="6">
        <v>1197831</v>
      </c>
      <c r="D2811" s="7">
        <v>44542</v>
      </c>
      <c r="E2811" s="6" t="s">
        <v>25</v>
      </c>
      <c r="F2811" s="6" t="s">
        <v>100</v>
      </c>
      <c r="G2811" s="6" t="s">
        <v>101</v>
      </c>
      <c r="H2811" s="6" t="s">
        <v>21</v>
      </c>
      <c r="I2811" s="8">
        <v>0.60000000000000009</v>
      </c>
      <c r="J2811" s="9">
        <v>3000</v>
      </c>
      <c r="K2811" s="10">
        <f t="shared" si="920"/>
        <v>1800.0000000000002</v>
      </c>
      <c r="L2811" s="10">
        <f t="shared" si="921"/>
        <v>630</v>
      </c>
      <c r="M2811" s="11">
        <v>0.35</v>
      </c>
      <c r="O2811" s="15"/>
      <c r="P2811" s="13"/>
      <c r="Q2811" s="1"/>
      <c r="R2811" s="12"/>
    </row>
    <row r="2812" spans="1:18" x14ac:dyDescent="0.3">
      <c r="B2812" s="6" t="s">
        <v>24</v>
      </c>
      <c r="C2812" s="6">
        <v>1197831</v>
      </c>
      <c r="D2812" s="7">
        <v>44542</v>
      </c>
      <c r="E2812" s="6" t="s">
        <v>25</v>
      </c>
      <c r="F2812" s="6" t="s">
        <v>100</v>
      </c>
      <c r="G2812" s="6" t="s">
        <v>101</v>
      </c>
      <c r="H2812" s="6" t="s">
        <v>22</v>
      </c>
      <c r="I2812" s="8">
        <v>0.70000000000000007</v>
      </c>
      <c r="J2812" s="9">
        <v>3000</v>
      </c>
      <c r="K2812" s="10">
        <f t="shared" si="920"/>
        <v>2100</v>
      </c>
      <c r="L2812" s="10">
        <f t="shared" si="921"/>
        <v>735</v>
      </c>
      <c r="M2812" s="11">
        <v>0.35</v>
      </c>
      <c r="O2812" s="15"/>
      <c r="P2812" s="13"/>
      <c r="Q2812" s="1"/>
      <c r="R2812" s="12"/>
    </row>
    <row r="2813" spans="1:18" x14ac:dyDescent="0.3">
      <c r="B2813" s="6" t="s">
        <v>24</v>
      </c>
      <c r="C2813" s="6">
        <v>1197831</v>
      </c>
      <c r="D2813" s="7">
        <v>44542</v>
      </c>
      <c r="E2813" s="6" t="s">
        <v>25</v>
      </c>
      <c r="F2813" s="6" t="s">
        <v>100</v>
      </c>
      <c r="G2813" s="6" t="s">
        <v>101</v>
      </c>
      <c r="H2813" s="6" t="s">
        <v>23</v>
      </c>
      <c r="I2813" s="8">
        <v>0.75</v>
      </c>
      <c r="J2813" s="9">
        <v>4000</v>
      </c>
      <c r="K2813" s="10">
        <f t="shared" si="920"/>
        <v>3000</v>
      </c>
      <c r="L2813" s="10">
        <f t="shared" si="921"/>
        <v>1050</v>
      </c>
      <c r="M2813" s="11">
        <v>0.35</v>
      </c>
      <c r="O2813" s="15"/>
      <c r="P2813" s="13"/>
      <c r="Q2813" s="1"/>
      <c r="R2813" s="12"/>
    </row>
    <row r="2814" spans="1:18" x14ac:dyDescent="0.3">
      <c r="A2814" t="s">
        <v>39</v>
      </c>
      <c r="B2814" s="6" t="s">
        <v>16</v>
      </c>
      <c r="C2814" s="6">
        <v>1185732</v>
      </c>
      <c r="D2814" s="7">
        <v>44208</v>
      </c>
      <c r="E2814" s="6" t="s">
        <v>2</v>
      </c>
      <c r="F2814" s="6" t="s">
        <v>102</v>
      </c>
      <c r="G2814" s="6" t="s">
        <v>103</v>
      </c>
      <c r="H2814" s="6" t="s">
        <v>18</v>
      </c>
      <c r="I2814" s="8">
        <v>0.4</v>
      </c>
      <c r="J2814" s="9">
        <v>4750</v>
      </c>
      <c r="K2814" s="10">
        <f>I2814*J2814</f>
        <v>1900</v>
      </c>
      <c r="L2814" s="10">
        <f>K2814*M2814</f>
        <v>665</v>
      </c>
      <c r="M2814" s="11">
        <v>0.35</v>
      </c>
      <c r="O2814" s="15"/>
      <c r="P2814" s="13"/>
      <c r="Q2814" s="1"/>
      <c r="R2814" s="12"/>
    </row>
    <row r="2815" spans="1:18" x14ac:dyDescent="0.3">
      <c r="B2815" s="6" t="s">
        <v>16</v>
      </c>
      <c r="C2815" s="6">
        <v>1185732</v>
      </c>
      <c r="D2815" s="7">
        <v>44208</v>
      </c>
      <c r="E2815" s="6" t="s">
        <v>2</v>
      </c>
      <c r="F2815" s="6" t="s">
        <v>102</v>
      </c>
      <c r="G2815" s="6" t="s">
        <v>103</v>
      </c>
      <c r="H2815" s="6" t="s">
        <v>19</v>
      </c>
      <c r="I2815" s="8">
        <v>0.4</v>
      </c>
      <c r="J2815" s="9">
        <v>2750</v>
      </c>
      <c r="K2815" s="10">
        <f>I2815*J2815</f>
        <v>1100</v>
      </c>
      <c r="L2815" s="10">
        <f>K2815*M2815</f>
        <v>330</v>
      </c>
      <c r="M2815" s="11">
        <v>0.3</v>
      </c>
      <c r="O2815" s="15"/>
      <c r="P2815" s="13"/>
      <c r="Q2815" s="1"/>
      <c r="R2815" s="12"/>
    </row>
    <row r="2816" spans="1:18" x14ac:dyDescent="0.3">
      <c r="B2816" s="6" t="s">
        <v>16</v>
      </c>
      <c r="C2816" s="6">
        <v>1185732</v>
      </c>
      <c r="D2816" s="7">
        <v>44208</v>
      </c>
      <c r="E2816" s="6" t="s">
        <v>2</v>
      </c>
      <c r="F2816" s="6" t="s">
        <v>102</v>
      </c>
      <c r="G2816" s="6" t="s">
        <v>103</v>
      </c>
      <c r="H2816" s="6" t="s">
        <v>20</v>
      </c>
      <c r="I2816" s="8">
        <v>0.30000000000000004</v>
      </c>
      <c r="J2816" s="9">
        <v>2750</v>
      </c>
      <c r="K2816" s="10">
        <f t="shared" ref="K2816:K2819" si="922">I2816*J2816</f>
        <v>825.00000000000011</v>
      </c>
      <c r="L2816" s="10">
        <f t="shared" ref="L2816:L2819" si="923">K2816*M2816</f>
        <v>247.50000000000003</v>
      </c>
      <c r="M2816" s="11">
        <v>0.3</v>
      </c>
      <c r="O2816" s="15"/>
      <c r="P2816" s="13"/>
      <c r="Q2816" s="1"/>
      <c r="R2816" s="12"/>
    </row>
    <row r="2817" spans="2:18" x14ac:dyDescent="0.3">
      <c r="B2817" s="6" t="s">
        <v>16</v>
      </c>
      <c r="C2817" s="6">
        <v>1185732</v>
      </c>
      <c r="D2817" s="7">
        <v>44208</v>
      </c>
      <c r="E2817" s="6" t="s">
        <v>2</v>
      </c>
      <c r="F2817" s="6" t="s">
        <v>102</v>
      </c>
      <c r="G2817" s="6" t="s">
        <v>103</v>
      </c>
      <c r="H2817" s="6" t="s">
        <v>21</v>
      </c>
      <c r="I2817" s="8">
        <v>0.35000000000000003</v>
      </c>
      <c r="J2817" s="9">
        <v>1250</v>
      </c>
      <c r="K2817" s="10">
        <f t="shared" si="922"/>
        <v>437.50000000000006</v>
      </c>
      <c r="L2817" s="10">
        <f t="shared" si="923"/>
        <v>131.25</v>
      </c>
      <c r="M2817" s="11">
        <v>0.3</v>
      </c>
      <c r="O2817" s="15"/>
      <c r="P2817" s="13"/>
      <c r="Q2817" s="1"/>
      <c r="R2817" s="12"/>
    </row>
    <row r="2818" spans="2:18" x14ac:dyDescent="0.3">
      <c r="B2818" s="6" t="s">
        <v>16</v>
      </c>
      <c r="C2818" s="6">
        <v>1185732</v>
      </c>
      <c r="D2818" s="7">
        <v>44208</v>
      </c>
      <c r="E2818" s="6" t="s">
        <v>2</v>
      </c>
      <c r="F2818" s="6" t="s">
        <v>102</v>
      </c>
      <c r="G2818" s="6" t="s">
        <v>103</v>
      </c>
      <c r="H2818" s="6" t="s">
        <v>22</v>
      </c>
      <c r="I2818" s="8">
        <v>0.49999999999999994</v>
      </c>
      <c r="J2818" s="9">
        <v>1750</v>
      </c>
      <c r="K2818" s="10">
        <f t="shared" si="922"/>
        <v>874.99999999999989</v>
      </c>
      <c r="L2818" s="10">
        <f t="shared" si="923"/>
        <v>306.24999999999994</v>
      </c>
      <c r="M2818" s="11">
        <v>0.35</v>
      </c>
      <c r="O2818" s="15"/>
      <c r="P2818" s="13"/>
      <c r="Q2818" s="1"/>
      <c r="R2818" s="12"/>
    </row>
    <row r="2819" spans="2:18" x14ac:dyDescent="0.3">
      <c r="B2819" s="6" t="s">
        <v>16</v>
      </c>
      <c r="C2819" s="6">
        <v>1185732</v>
      </c>
      <c r="D2819" s="7">
        <v>44208</v>
      </c>
      <c r="E2819" s="6" t="s">
        <v>2</v>
      </c>
      <c r="F2819" s="6" t="s">
        <v>102</v>
      </c>
      <c r="G2819" s="6" t="s">
        <v>103</v>
      </c>
      <c r="H2819" s="6" t="s">
        <v>23</v>
      </c>
      <c r="I2819" s="8">
        <v>0.4</v>
      </c>
      <c r="J2819" s="9">
        <v>2750</v>
      </c>
      <c r="K2819" s="10">
        <f t="shared" si="922"/>
        <v>1100</v>
      </c>
      <c r="L2819" s="10">
        <f t="shared" si="923"/>
        <v>440</v>
      </c>
      <c r="M2819" s="11">
        <v>0.4</v>
      </c>
      <c r="O2819" s="15"/>
      <c r="P2819" s="13"/>
      <c r="Q2819" s="1"/>
      <c r="R2819" s="12"/>
    </row>
    <row r="2820" spans="2:18" x14ac:dyDescent="0.3">
      <c r="B2820" s="6" t="s">
        <v>16</v>
      </c>
      <c r="C2820" s="6">
        <v>1185732</v>
      </c>
      <c r="D2820" s="7">
        <v>44239</v>
      </c>
      <c r="E2820" s="6" t="s">
        <v>2</v>
      </c>
      <c r="F2820" s="6" t="s">
        <v>102</v>
      </c>
      <c r="G2820" s="6" t="s">
        <v>103</v>
      </c>
      <c r="H2820" s="6" t="s">
        <v>18</v>
      </c>
      <c r="I2820" s="8">
        <v>0.4</v>
      </c>
      <c r="J2820" s="9">
        <v>5250</v>
      </c>
      <c r="K2820" s="10">
        <f>I2820*J2820</f>
        <v>2100</v>
      </c>
      <c r="L2820" s="10">
        <f>K2820*M2820</f>
        <v>735</v>
      </c>
      <c r="M2820" s="11">
        <v>0.35</v>
      </c>
      <c r="O2820" s="15"/>
      <c r="P2820" s="13"/>
      <c r="Q2820" s="1"/>
      <c r="R2820" s="12"/>
    </row>
    <row r="2821" spans="2:18" x14ac:dyDescent="0.3">
      <c r="B2821" s="6" t="s">
        <v>16</v>
      </c>
      <c r="C2821" s="6">
        <v>1185732</v>
      </c>
      <c r="D2821" s="7">
        <v>44239</v>
      </c>
      <c r="E2821" s="6" t="s">
        <v>2</v>
      </c>
      <c r="F2821" s="6" t="s">
        <v>102</v>
      </c>
      <c r="G2821" s="6" t="s">
        <v>103</v>
      </c>
      <c r="H2821" s="6" t="s">
        <v>19</v>
      </c>
      <c r="I2821" s="8">
        <v>0.4</v>
      </c>
      <c r="J2821" s="9">
        <v>1750</v>
      </c>
      <c r="K2821" s="10">
        <f>I2821*J2821</f>
        <v>700</v>
      </c>
      <c r="L2821" s="10">
        <f>K2821*M2821</f>
        <v>210</v>
      </c>
      <c r="M2821" s="11">
        <v>0.3</v>
      </c>
      <c r="O2821" s="15"/>
      <c r="P2821" s="13"/>
      <c r="Q2821" s="1"/>
      <c r="R2821" s="12"/>
    </row>
    <row r="2822" spans="2:18" x14ac:dyDescent="0.3">
      <c r="B2822" s="6" t="s">
        <v>16</v>
      </c>
      <c r="C2822" s="6">
        <v>1185732</v>
      </c>
      <c r="D2822" s="7">
        <v>44239</v>
      </c>
      <c r="E2822" s="6" t="s">
        <v>2</v>
      </c>
      <c r="F2822" s="6" t="s">
        <v>102</v>
      </c>
      <c r="G2822" s="6" t="s">
        <v>103</v>
      </c>
      <c r="H2822" s="6" t="s">
        <v>20</v>
      </c>
      <c r="I2822" s="8">
        <v>0.30000000000000004</v>
      </c>
      <c r="J2822" s="9">
        <v>2250</v>
      </c>
      <c r="K2822" s="10">
        <f t="shared" ref="K2822:K2825" si="924">I2822*J2822</f>
        <v>675.00000000000011</v>
      </c>
      <c r="L2822" s="10">
        <f t="shared" ref="L2822:L2825" si="925">K2822*M2822</f>
        <v>202.50000000000003</v>
      </c>
      <c r="M2822" s="11">
        <v>0.3</v>
      </c>
      <c r="O2822" s="15"/>
      <c r="P2822" s="13"/>
      <c r="Q2822" s="1"/>
      <c r="R2822" s="12"/>
    </row>
    <row r="2823" spans="2:18" x14ac:dyDescent="0.3">
      <c r="B2823" s="6" t="s">
        <v>16</v>
      </c>
      <c r="C2823" s="6">
        <v>1185732</v>
      </c>
      <c r="D2823" s="7">
        <v>44239</v>
      </c>
      <c r="E2823" s="6" t="s">
        <v>2</v>
      </c>
      <c r="F2823" s="6" t="s">
        <v>102</v>
      </c>
      <c r="G2823" s="6" t="s">
        <v>103</v>
      </c>
      <c r="H2823" s="6" t="s">
        <v>21</v>
      </c>
      <c r="I2823" s="8">
        <v>0.35000000000000003</v>
      </c>
      <c r="J2823" s="9">
        <v>1000</v>
      </c>
      <c r="K2823" s="10">
        <f t="shared" si="924"/>
        <v>350.00000000000006</v>
      </c>
      <c r="L2823" s="10">
        <f t="shared" si="925"/>
        <v>105.00000000000001</v>
      </c>
      <c r="M2823" s="11">
        <v>0.3</v>
      </c>
      <c r="O2823" s="15"/>
      <c r="P2823" s="13"/>
      <c r="Q2823" s="1"/>
      <c r="R2823" s="12"/>
    </row>
    <row r="2824" spans="2:18" x14ac:dyDescent="0.3">
      <c r="B2824" s="6" t="s">
        <v>16</v>
      </c>
      <c r="C2824" s="6">
        <v>1185732</v>
      </c>
      <c r="D2824" s="7">
        <v>44239</v>
      </c>
      <c r="E2824" s="6" t="s">
        <v>2</v>
      </c>
      <c r="F2824" s="6" t="s">
        <v>102</v>
      </c>
      <c r="G2824" s="6" t="s">
        <v>103</v>
      </c>
      <c r="H2824" s="6" t="s">
        <v>22</v>
      </c>
      <c r="I2824" s="8">
        <v>0.49999999999999994</v>
      </c>
      <c r="J2824" s="9">
        <v>1750</v>
      </c>
      <c r="K2824" s="10">
        <f t="shared" si="924"/>
        <v>874.99999999999989</v>
      </c>
      <c r="L2824" s="10">
        <f t="shared" si="925"/>
        <v>306.24999999999994</v>
      </c>
      <c r="M2824" s="11">
        <v>0.35</v>
      </c>
      <c r="O2824" s="15"/>
      <c r="P2824" s="13"/>
      <c r="Q2824" s="1"/>
      <c r="R2824" s="12"/>
    </row>
    <row r="2825" spans="2:18" x14ac:dyDescent="0.3">
      <c r="B2825" s="6" t="s">
        <v>16</v>
      </c>
      <c r="C2825" s="6">
        <v>1185732</v>
      </c>
      <c r="D2825" s="7">
        <v>44239</v>
      </c>
      <c r="E2825" s="6" t="s">
        <v>2</v>
      </c>
      <c r="F2825" s="6" t="s">
        <v>102</v>
      </c>
      <c r="G2825" s="6" t="s">
        <v>103</v>
      </c>
      <c r="H2825" s="6" t="s">
        <v>23</v>
      </c>
      <c r="I2825" s="8">
        <v>0.35</v>
      </c>
      <c r="J2825" s="9">
        <v>2750</v>
      </c>
      <c r="K2825" s="10">
        <f t="shared" si="924"/>
        <v>962.49999999999989</v>
      </c>
      <c r="L2825" s="10">
        <f t="shared" si="925"/>
        <v>385</v>
      </c>
      <c r="M2825" s="11">
        <v>0.4</v>
      </c>
      <c r="O2825" s="15"/>
      <c r="P2825" s="13"/>
      <c r="Q2825" s="1"/>
      <c r="R2825" s="12"/>
    </row>
    <row r="2826" spans="2:18" x14ac:dyDescent="0.3">
      <c r="B2826" s="6" t="s">
        <v>16</v>
      </c>
      <c r="C2826" s="6">
        <v>1185732</v>
      </c>
      <c r="D2826" s="7">
        <v>44266</v>
      </c>
      <c r="E2826" s="6" t="s">
        <v>2</v>
      </c>
      <c r="F2826" s="6" t="s">
        <v>102</v>
      </c>
      <c r="G2826" s="6" t="s">
        <v>103</v>
      </c>
      <c r="H2826" s="6" t="s">
        <v>18</v>
      </c>
      <c r="I2826" s="8">
        <v>0.4</v>
      </c>
      <c r="J2826" s="9">
        <v>4950</v>
      </c>
      <c r="K2826" s="10">
        <f>I2826*J2826</f>
        <v>1980</v>
      </c>
      <c r="L2826" s="10">
        <f>K2826*M2826</f>
        <v>693</v>
      </c>
      <c r="M2826" s="11">
        <v>0.35</v>
      </c>
      <c r="O2826" s="15"/>
      <c r="P2826" s="13"/>
      <c r="Q2826" s="1"/>
      <c r="R2826" s="12"/>
    </row>
    <row r="2827" spans="2:18" x14ac:dyDescent="0.3">
      <c r="B2827" s="6" t="s">
        <v>16</v>
      </c>
      <c r="C2827" s="6">
        <v>1185732</v>
      </c>
      <c r="D2827" s="7">
        <v>44266</v>
      </c>
      <c r="E2827" s="6" t="s">
        <v>2</v>
      </c>
      <c r="F2827" s="6" t="s">
        <v>102</v>
      </c>
      <c r="G2827" s="6" t="s">
        <v>103</v>
      </c>
      <c r="H2827" s="6" t="s">
        <v>19</v>
      </c>
      <c r="I2827" s="8">
        <v>0.4</v>
      </c>
      <c r="J2827" s="9">
        <v>2000</v>
      </c>
      <c r="K2827" s="10">
        <f>I2827*J2827</f>
        <v>800</v>
      </c>
      <c r="L2827" s="10">
        <f>K2827*M2827</f>
        <v>240</v>
      </c>
      <c r="M2827" s="11">
        <v>0.3</v>
      </c>
      <c r="O2827" s="15"/>
      <c r="P2827" s="13"/>
      <c r="Q2827" s="1"/>
      <c r="R2827" s="12"/>
    </row>
    <row r="2828" spans="2:18" x14ac:dyDescent="0.3">
      <c r="B2828" s="6" t="s">
        <v>16</v>
      </c>
      <c r="C2828" s="6">
        <v>1185732</v>
      </c>
      <c r="D2828" s="7">
        <v>44266</v>
      </c>
      <c r="E2828" s="6" t="s">
        <v>2</v>
      </c>
      <c r="F2828" s="6" t="s">
        <v>102</v>
      </c>
      <c r="G2828" s="6" t="s">
        <v>103</v>
      </c>
      <c r="H2828" s="6" t="s">
        <v>20</v>
      </c>
      <c r="I2828" s="8">
        <v>0.30000000000000004</v>
      </c>
      <c r="J2828" s="9">
        <v>2250</v>
      </c>
      <c r="K2828" s="10">
        <f t="shared" ref="K2828:K2831" si="926">I2828*J2828</f>
        <v>675.00000000000011</v>
      </c>
      <c r="L2828" s="10">
        <f t="shared" ref="L2828:L2831" si="927">K2828*M2828</f>
        <v>202.50000000000003</v>
      </c>
      <c r="M2828" s="11">
        <v>0.3</v>
      </c>
      <c r="O2828" s="15"/>
      <c r="P2828" s="13"/>
      <c r="Q2828" s="1"/>
      <c r="R2828" s="12"/>
    </row>
    <row r="2829" spans="2:18" x14ac:dyDescent="0.3">
      <c r="B2829" s="6" t="s">
        <v>16</v>
      </c>
      <c r="C2829" s="6">
        <v>1185732</v>
      </c>
      <c r="D2829" s="7">
        <v>44266</v>
      </c>
      <c r="E2829" s="6" t="s">
        <v>2</v>
      </c>
      <c r="F2829" s="6" t="s">
        <v>102</v>
      </c>
      <c r="G2829" s="6" t="s">
        <v>103</v>
      </c>
      <c r="H2829" s="6" t="s">
        <v>21</v>
      </c>
      <c r="I2829" s="8">
        <v>0.35</v>
      </c>
      <c r="J2829" s="9">
        <v>750</v>
      </c>
      <c r="K2829" s="10">
        <f t="shared" si="926"/>
        <v>262.5</v>
      </c>
      <c r="L2829" s="10">
        <f t="shared" si="927"/>
        <v>78.75</v>
      </c>
      <c r="M2829" s="11">
        <v>0.3</v>
      </c>
      <c r="O2829" s="15"/>
      <c r="P2829" s="13"/>
      <c r="Q2829" s="1"/>
      <c r="R2829" s="12"/>
    </row>
    <row r="2830" spans="2:18" x14ac:dyDescent="0.3">
      <c r="B2830" s="6" t="s">
        <v>16</v>
      </c>
      <c r="C2830" s="6">
        <v>1185732</v>
      </c>
      <c r="D2830" s="7">
        <v>44266</v>
      </c>
      <c r="E2830" s="6" t="s">
        <v>2</v>
      </c>
      <c r="F2830" s="6" t="s">
        <v>102</v>
      </c>
      <c r="G2830" s="6" t="s">
        <v>103</v>
      </c>
      <c r="H2830" s="6" t="s">
        <v>22</v>
      </c>
      <c r="I2830" s="8">
        <v>0.5</v>
      </c>
      <c r="J2830" s="9">
        <v>1250</v>
      </c>
      <c r="K2830" s="10">
        <f t="shared" si="926"/>
        <v>625</v>
      </c>
      <c r="L2830" s="10">
        <f t="shared" si="927"/>
        <v>218.75</v>
      </c>
      <c r="M2830" s="11">
        <v>0.35</v>
      </c>
      <c r="O2830" s="15"/>
      <c r="P2830" s="13"/>
      <c r="Q2830" s="1"/>
      <c r="R2830" s="12"/>
    </row>
    <row r="2831" spans="2:18" x14ac:dyDescent="0.3">
      <c r="B2831" s="6" t="s">
        <v>16</v>
      </c>
      <c r="C2831" s="6">
        <v>1185732</v>
      </c>
      <c r="D2831" s="7">
        <v>44266</v>
      </c>
      <c r="E2831" s="6" t="s">
        <v>2</v>
      </c>
      <c r="F2831" s="6" t="s">
        <v>102</v>
      </c>
      <c r="G2831" s="6" t="s">
        <v>103</v>
      </c>
      <c r="H2831" s="6" t="s">
        <v>23</v>
      </c>
      <c r="I2831" s="8">
        <v>0.4</v>
      </c>
      <c r="J2831" s="9">
        <v>2250</v>
      </c>
      <c r="K2831" s="10">
        <f t="shared" si="926"/>
        <v>900</v>
      </c>
      <c r="L2831" s="10">
        <f t="shared" si="927"/>
        <v>360</v>
      </c>
      <c r="M2831" s="11">
        <v>0.4</v>
      </c>
      <c r="O2831" s="15"/>
      <c r="P2831" s="13"/>
      <c r="Q2831" s="1"/>
      <c r="R2831" s="12"/>
    </row>
    <row r="2832" spans="2:18" x14ac:dyDescent="0.3">
      <c r="B2832" s="6" t="s">
        <v>16</v>
      </c>
      <c r="C2832" s="6">
        <v>1185732</v>
      </c>
      <c r="D2832" s="7">
        <v>44298</v>
      </c>
      <c r="E2832" s="6" t="s">
        <v>2</v>
      </c>
      <c r="F2832" s="6" t="s">
        <v>102</v>
      </c>
      <c r="G2832" s="6" t="s">
        <v>103</v>
      </c>
      <c r="H2832" s="6" t="s">
        <v>18</v>
      </c>
      <c r="I2832" s="8">
        <v>0.4</v>
      </c>
      <c r="J2832" s="9">
        <v>4500</v>
      </c>
      <c r="K2832" s="10">
        <f>I2832*J2832</f>
        <v>1800</v>
      </c>
      <c r="L2832" s="10">
        <f>K2832*M2832</f>
        <v>630</v>
      </c>
      <c r="M2832" s="11">
        <v>0.35</v>
      </c>
      <c r="O2832" s="15"/>
      <c r="P2832" s="13"/>
      <c r="Q2832" s="1"/>
      <c r="R2832" s="12"/>
    </row>
    <row r="2833" spans="2:18" x14ac:dyDescent="0.3">
      <c r="B2833" s="6" t="s">
        <v>16</v>
      </c>
      <c r="C2833" s="6">
        <v>1185732</v>
      </c>
      <c r="D2833" s="7">
        <v>44298</v>
      </c>
      <c r="E2833" s="6" t="s">
        <v>2</v>
      </c>
      <c r="F2833" s="6" t="s">
        <v>102</v>
      </c>
      <c r="G2833" s="6" t="s">
        <v>103</v>
      </c>
      <c r="H2833" s="6" t="s">
        <v>19</v>
      </c>
      <c r="I2833" s="8">
        <v>0.4</v>
      </c>
      <c r="J2833" s="9">
        <v>1500</v>
      </c>
      <c r="K2833" s="10">
        <f>I2833*J2833</f>
        <v>600</v>
      </c>
      <c r="L2833" s="10">
        <f>K2833*M2833</f>
        <v>180</v>
      </c>
      <c r="M2833" s="11">
        <v>0.3</v>
      </c>
      <c r="O2833" s="15"/>
      <c r="P2833" s="13"/>
      <c r="Q2833" s="1"/>
      <c r="R2833" s="12"/>
    </row>
    <row r="2834" spans="2:18" x14ac:dyDescent="0.3">
      <c r="B2834" s="6" t="s">
        <v>16</v>
      </c>
      <c r="C2834" s="6">
        <v>1185732</v>
      </c>
      <c r="D2834" s="7">
        <v>44298</v>
      </c>
      <c r="E2834" s="6" t="s">
        <v>2</v>
      </c>
      <c r="F2834" s="6" t="s">
        <v>102</v>
      </c>
      <c r="G2834" s="6" t="s">
        <v>103</v>
      </c>
      <c r="H2834" s="6" t="s">
        <v>20</v>
      </c>
      <c r="I2834" s="8">
        <v>0.30000000000000004</v>
      </c>
      <c r="J2834" s="9">
        <v>1500</v>
      </c>
      <c r="K2834" s="10">
        <f t="shared" ref="K2834:K2837" si="928">I2834*J2834</f>
        <v>450.00000000000006</v>
      </c>
      <c r="L2834" s="10">
        <f t="shared" ref="L2834:L2837" si="929">K2834*M2834</f>
        <v>135</v>
      </c>
      <c r="M2834" s="11">
        <v>0.3</v>
      </c>
      <c r="O2834" s="15"/>
      <c r="P2834" s="13"/>
      <c r="Q2834" s="1"/>
      <c r="R2834" s="12"/>
    </row>
    <row r="2835" spans="2:18" x14ac:dyDescent="0.3">
      <c r="B2835" s="6" t="s">
        <v>16</v>
      </c>
      <c r="C2835" s="6">
        <v>1185732</v>
      </c>
      <c r="D2835" s="7">
        <v>44298</v>
      </c>
      <c r="E2835" s="6" t="s">
        <v>2</v>
      </c>
      <c r="F2835" s="6" t="s">
        <v>102</v>
      </c>
      <c r="G2835" s="6" t="s">
        <v>103</v>
      </c>
      <c r="H2835" s="6" t="s">
        <v>21</v>
      </c>
      <c r="I2835" s="8">
        <v>0.35</v>
      </c>
      <c r="J2835" s="9">
        <v>750</v>
      </c>
      <c r="K2835" s="10">
        <f t="shared" si="928"/>
        <v>262.5</v>
      </c>
      <c r="L2835" s="10">
        <f t="shared" si="929"/>
        <v>78.75</v>
      </c>
      <c r="M2835" s="11">
        <v>0.3</v>
      </c>
      <c r="O2835" s="15"/>
      <c r="P2835" s="13"/>
      <c r="Q2835" s="1"/>
      <c r="R2835" s="12"/>
    </row>
    <row r="2836" spans="2:18" x14ac:dyDescent="0.3">
      <c r="B2836" s="6" t="s">
        <v>16</v>
      </c>
      <c r="C2836" s="6">
        <v>1185732</v>
      </c>
      <c r="D2836" s="7">
        <v>44298</v>
      </c>
      <c r="E2836" s="6" t="s">
        <v>2</v>
      </c>
      <c r="F2836" s="6" t="s">
        <v>102</v>
      </c>
      <c r="G2836" s="6" t="s">
        <v>103</v>
      </c>
      <c r="H2836" s="6" t="s">
        <v>22</v>
      </c>
      <c r="I2836" s="8">
        <v>0.6</v>
      </c>
      <c r="J2836" s="9">
        <v>1000</v>
      </c>
      <c r="K2836" s="10">
        <f t="shared" si="928"/>
        <v>600</v>
      </c>
      <c r="L2836" s="10">
        <f t="shared" si="929"/>
        <v>210</v>
      </c>
      <c r="M2836" s="11">
        <v>0.35</v>
      </c>
      <c r="O2836" s="15"/>
      <c r="P2836" s="13"/>
      <c r="Q2836" s="1"/>
      <c r="R2836" s="12"/>
    </row>
    <row r="2837" spans="2:18" x14ac:dyDescent="0.3">
      <c r="B2837" s="6" t="s">
        <v>16</v>
      </c>
      <c r="C2837" s="6">
        <v>1185732</v>
      </c>
      <c r="D2837" s="7">
        <v>44298</v>
      </c>
      <c r="E2837" s="6" t="s">
        <v>2</v>
      </c>
      <c r="F2837" s="6" t="s">
        <v>102</v>
      </c>
      <c r="G2837" s="6" t="s">
        <v>103</v>
      </c>
      <c r="H2837" s="6" t="s">
        <v>23</v>
      </c>
      <c r="I2837" s="8">
        <v>0.5</v>
      </c>
      <c r="J2837" s="9">
        <v>2250</v>
      </c>
      <c r="K2837" s="10">
        <f t="shared" si="928"/>
        <v>1125</v>
      </c>
      <c r="L2837" s="10">
        <f t="shared" si="929"/>
        <v>450</v>
      </c>
      <c r="M2837" s="11">
        <v>0.4</v>
      </c>
      <c r="O2837" s="15"/>
      <c r="P2837" s="13"/>
      <c r="Q2837" s="1"/>
      <c r="R2837" s="12"/>
    </row>
    <row r="2838" spans="2:18" x14ac:dyDescent="0.3">
      <c r="B2838" s="6" t="s">
        <v>16</v>
      </c>
      <c r="C2838" s="6">
        <v>1185732</v>
      </c>
      <c r="D2838" s="7">
        <v>44329</v>
      </c>
      <c r="E2838" s="6" t="s">
        <v>2</v>
      </c>
      <c r="F2838" s="6" t="s">
        <v>102</v>
      </c>
      <c r="G2838" s="6" t="s">
        <v>103</v>
      </c>
      <c r="H2838" s="6" t="s">
        <v>18</v>
      </c>
      <c r="I2838" s="8">
        <v>0.6</v>
      </c>
      <c r="J2838" s="9">
        <v>4950</v>
      </c>
      <c r="K2838" s="10">
        <f>I2838*J2838</f>
        <v>2970</v>
      </c>
      <c r="L2838" s="10">
        <f>K2838*M2838</f>
        <v>1039.5</v>
      </c>
      <c r="M2838" s="11">
        <v>0.35</v>
      </c>
      <c r="O2838" s="15"/>
      <c r="P2838" s="13"/>
      <c r="Q2838" s="1"/>
      <c r="R2838" s="12"/>
    </row>
    <row r="2839" spans="2:18" x14ac:dyDescent="0.3">
      <c r="B2839" s="6" t="s">
        <v>16</v>
      </c>
      <c r="C2839" s="6">
        <v>1185732</v>
      </c>
      <c r="D2839" s="7">
        <v>44329</v>
      </c>
      <c r="E2839" s="6" t="s">
        <v>2</v>
      </c>
      <c r="F2839" s="6" t="s">
        <v>102</v>
      </c>
      <c r="G2839" s="6" t="s">
        <v>103</v>
      </c>
      <c r="H2839" s="6" t="s">
        <v>19</v>
      </c>
      <c r="I2839" s="8">
        <v>0.5</v>
      </c>
      <c r="J2839" s="9">
        <v>2000</v>
      </c>
      <c r="K2839" s="10">
        <f>I2839*J2839</f>
        <v>1000</v>
      </c>
      <c r="L2839" s="10">
        <f>K2839*M2839</f>
        <v>300</v>
      </c>
      <c r="M2839" s="11">
        <v>0.3</v>
      </c>
      <c r="O2839" s="15"/>
      <c r="P2839" s="13"/>
      <c r="Q2839" s="1"/>
      <c r="R2839" s="12"/>
    </row>
    <row r="2840" spans="2:18" x14ac:dyDescent="0.3">
      <c r="B2840" s="6" t="s">
        <v>16</v>
      </c>
      <c r="C2840" s="6">
        <v>1185732</v>
      </c>
      <c r="D2840" s="7">
        <v>44329</v>
      </c>
      <c r="E2840" s="6" t="s">
        <v>2</v>
      </c>
      <c r="F2840" s="6" t="s">
        <v>102</v>
      </c>
      <c r="G2840" s="6" t="s">
        <v>103</v>
      </c>
      <c r="H2840" s="6" t="s">
        <v>20</v>
      </c>
      <c r="I2840" s="8">
        <v>0.45</v>
      </c>
      <c r="J2840" s="9">
        <v>1750</v>
      </c>
      <c r="K2840" s="10">
        <f t="shared" ref="K2840:K2843" si="930">I2840*J2840</f>
        <v>787.5</v>
      </c>
      <c r="L2840" s="10">
        <f t="shared" ref="L2840:L2843" si="931">K2840*M2840</f>
        <v>236.25</v>
      </c>
      <c r="M2840" s="11">
        <v>0.3</v>
      </c>
      <c r="O2840" s="15"/>
      <c r="P2840" s="13"/>
      <c r="Q2840" s="1"/>
      <c r="R2840" s="12"/>
    </row>
    <row r="2841" spans="2:18" x14ac:dyDescent="0.3">
      <c r="B2841" s="6" t="s">
        <v>16</v>
      </c>
      <c r="C2841" s="6">
        <v>1185732</v>
      </c>
      <c r="D2841" s="7">
        <v>44329</v>
      </c>
      <c r="E2841" s="6" t="s">
        <v>2</v>
      </c>
      <c r="F2841" s="6" t="s">
        <v>102</v>
      </c>
      <c r="G2841" s="6" t="s">
        <v>103</v>
      </c>
      <c r="H2841" s="6" t="s">
        <v>21</v>
      </c>
      <c r="I2841" s="8">
        <v>0.45</v>
      </c>
      <c r="J2841" s="9">
        <v>1000</v>
      </c>
      <c r="K2841" s="10">
        <f t="shared" si="930"/>
        <v>450</v>
      </c>
      <c r="L2841" s="10">
        <f t="shared" si="931"/>
        <v>135</v>
      </c>
      <c r="M2841" s="11">
        <v>0.3</v>
      </c>
      <c r="O2841" s="15"/>
      <c r="P2841" s="13"/>
      <c r="Q2841" s="1"/>
      <c r="R2841" s="12"/>
    </row>
    <row r="2842" spans="2:18" x14ac:dyDescent="0.3">
      <c r="B2842" s="6" t="s">
        <v>16</v>
      </c>
      <c r="C2842" s="6">
        <v>1185732</v>
      </c>
      <c r="D2842" s="7">
        <v>44329</v>
      </c>
      <c r="E2842" s="6" t="s">
        <v>2</v>
      </c>
      <c r="F2842" s="6" t="s">
        <v>102</v>
      </c>
      <c r="G2842" s="6" t="s">
        <v>103</v>
      </c>
      <c r="H2842" s="6" t="s">
        <v>22</v>
      </c>
      <c r="I2842" s="8">
        <v>0.54999999999999993</v>
      </c>
      <c r="J2842" s="9">
        <v>1250</v>
      </c>
      <c r="K2842" s="10">
        <f t="shared" si="930"/>
        <v>687.49999999999989</v>
      </c>
      <c r="L2842" s="10">
        <f t="shared" si="931"/>
        <v>240.62499999999994</v>
      </c>
      <c r="M2842" s="11">
        <v>0.35</v>
      </c>
      <c r="O2842" s="15"/>
      <c r="P2842" s="13"/>
      <c r="Q2842" s="1"/>
      <c r="R2842" s="12"/>
    </row>
    <row r="2843" spans="2:18" x14ac:dyDescent="0.3">
      <c r="B2843" s="6" t="s">
        <v>16</v>
      </c>
      <c r="C2843" s="6">
        <v>1185732</v>
      </c>
      <c r="D2843" s="7">
        <v>44329</v>
      </c>
      <c r="E2843" s="6" t="s">
        <v>2</v>
      </c>
      <c r="F2843" s="6" t="s">
        <v>102</v>
      </c>
      <c r="G2843" s="6" t="s">
        <v>103</v>
      </c>
      <c r="H2843" s="6" t="s">
        <v>23</v>
      </c>
      <c r="I2843" s="8">
        <v>0.6</v>
      </c>
      <c r="J2843" s="9">
        <v>2500</v>
      </c>
      <c r="K2843" s="10">
        <f t="shared" si="930"/>
        <v>1500</v>
      </c>
      <c r="L2843" s="10">
        <f t="shared" si="931"/>
        <v>600</v>
      </c>
      <c r="M2843" s="11">
        <v>0.4</v>
      </c>
      <c r="O2843" s="15"/>
      <c r="P2843" s="13"/>
      <c r="Q2843" s="1"/>
      <c r="R2843" s="12"/>
    </row>
    <row r="2844" spans="2:18" x14ac:dyDescent="0.3">
      <c r="B2844" s="6" t="s">
        <v>16</v>
      </c>
      <c r="C2844" s="6">
        <v>1185732</v>
      </c>
      <c r="D2844" s="7">
        <v>44359</v>
      </c>
      <c r="E2844" s="6" t="s">
        <v>2</v>
      </c>
      <c r="F2844" s="6" t="s">
        <v>102</v>
      </c>
      <c r="G2844" s="6" t="s">
        <v>103</v>
      </c>
      <c r="H2844" s="6" t="s">
        <v>18</v>
      </c>
      <c r="I2844" s="8">
        <v>0.45</v>
      </c>
      <c r="J2844" s="9">
        <v>5000</v>
      </c>
      <c r="K2844" s="10">
        <f>I2844*J2844</f>
        <v>2250</v>
      </c>
      <c r="L2844" s="10">
        <f>K2844*M2844</f>
        <v>787.5</v>
      </c>
      <c r="M2844" s="11">
        <v>0.35</v>
      </c>
      <c r="O2844" s="15"/>
      <c r="P2844" s="13"/>
      <c r="Q2844" s="1"/>
      <c r="R2844" s="12"/>
    </row>
    <row r="2845" spans="2:18" x14ac:dyDescent="0.3">
      <c r="B2845" s="6" t="s">
        <v>16</v>
      </c>
      <c r="C2845" s="6">
        <v>1185732</v>
      </c>
      <c r="D2845" s="7">
        <v>44359</v>
      </c>
      <c r="E2845" s="6" t="s">
        <v>2</v>
      </c>
      <c r="F2845" s="6" t="s">
        <v>102</v>
      </c>
      <c r="G2845" s="6" t="s">
        <v>103</v>
      </c>
      <c r="H2845" s="6" t="s">
        <v>19</v>
      </c>
      <c r="I2845" s="8">
        <v>0.40000000000000008</v>
      </c>
      <c r="J2845" s="9">
        <v>2500</v>
      </c>
      <c r="K2845" s="10">
        <f>I2845*J2845</f>
        <v>1000.0000000000002</v>
      </c>
      <c r="L2845" s="10">
        <f>K2845*M2845</f>
        <v>300.00000000000006</v>
      </c>
      <c r="M2845" s="11">
        <v>0.3</v>
      </c>
      <c r="O2845" s="15"/>
      <c r="P2845" s="13"/>
      <c r="Q2845" s="1"/>
      <c r="R2845" s="12"/>
    </row>
    <row r="2846" spans="2:18" x14ac:dyDescent="0.3">
      <c r="B2846" s="6" t="s">
        <v>16</v>
      </c>
      <c r="C2846" s="6">
        <v>1185732</v>
      </c>
      <c r="D2846" s="7">
        <v>44359</v>
      </c>
      <c r="E2846" s="6" t="s">
        <v>2</v>
      </c>
      <c r="F2846" s="6" t="s">
        <v>102</v>
      </c>
      <c r="G2846" s="6" t="s">
        <v>103</v>
      </c>
      <c r="H2846" s="6" t="s">
        <v>20</v>
      </c>
      <c r="I2846" s="8">
        <v>0.35000000000000003</v>
      </c>
      <c r="J2846" s="9">
        <v>2000</v>
      </c>
      <c r="K2846" s="10">
        <f t="shared" ref="K2846:K2849" si="932">I2846*J2846</f>
        <v>700.00000000000011</v>
      </c>
      <c r="L2846" s="10">
        <f t="shared" ref="L2846:L2849" si="933">K2846*M2846</f>
        <v>210.00000000000003</v>
      </c>
      <c r="M2846" s="11">
        <v>0.3</v>
      </c>
      <c r="O2846" s="15"/>
      <c r="P2846" s="13"/>
      <c r="Q2846" s="1"/>
      <c r="R2846" s="12"/>
    </row>
    <row r="2847" spans="2:18" x14ac:dyDescent="0.3">
      <c r="B2847" s="6" t="s">
        <v>16</v>
      </c>
      <c r="C2847" s="6">
        <v>1185732</v>
      </c>
      <c r="D2847" s="7">
        <v>44359</v>
      </c>
      <c r="E2847" s="6" t="s">
        <v>2</v>
      </c>
      <c r="F2847" s="6" t="s">
        <v>102</v>
      </c>
      <c r="G2847" s="6" t="s">
        <v>103</v>
      </c>
      <c r="H2847" s="6" t="s">
        <v>21</v>
      </c>
      <c r="I2847" s="8">
        <v>0.35000000000000003</v>
      </c>
      <c r="J2847" s="9">
        <v>1750</v>
      </c>
      <c r="K2847" s="10">
        <f t="shared" si="932"/>
        <v>612.50000000000011</v>
      </c>
      <c r="L2847" s="10">
        <f t="shared" si="933"/>
        <v>183.75000000000003</v>
      </c>
      <c r="M2847" s="11">
        <v>0.3</v>
      </c>
      <c r="O2847" s="15"/>
      <c r="P2847" s="13"/>
      <c r="Q2847" s="1"/>
      <c r="R2847" s="12"/>
    </row>
    <row r="2848" spans="2:18" x14ac:dyDescent="0.3">
      <c r="B2848" s="6" t="s">
        <v>16</v>
      </c>
      <c r="C2848" s="6">
        <v>1185732</v>
      </c>
      <c r="D2848" s="7">
        <v>44359</v>
      </c>
      <c r="E2848" s="6" t="s">
        <v>2</v>
      </c>
      <c r="F2848" s="6" t="s">
        <v>102</v>
      </c>
      <c r="G2848" s="6" t="s">
        <v>103</v>
      </c>
      <c r="H2848" s="6" t="s">
        <v>22</v>
      </c>
      <c r="I2848" s="8">
        <v>0.45</v>
      </c>
      <c r="J2848" s="9">
        <v>1750</v>
      </c>
      <c r="K2848" s="10">
        <f t="shared" si="932"/>
        <v>787.5</v>
      </c>
      <c r="L2848" s="10">
        <f t="shared" si="933"/>
        <v>275.625</v>
      </c>
      <c r="M2848" s="11">
        <v>0.35</v>
      </c>
      <c r="O2848" s="15"/>
      <c r="P2848" s="13"/>
      <c r="Q2848" s="1"/>
      <c r="R2848" s="12"/>
    </row>
    <row r="2849" spans="2:18" x14ac:dyDescent="0.3">
      <c r="B2849" s="6" t="s">
        <v>16</v>
      </c>
      <c r="C2849" s="6">
        <v>1185732</v>
      </c>
      <c r="D2849" s="7">
        <v>44359</v>
      </c>
      <c r="E2849" s="6" t="s">
        <v>2</v>
      </c>
      <c r="F2849" s="6" t="s">
        <v>102</v>
      </c>
      <c r="G2849" s="6" t="s">
        <v>103</v>
      </c>
      <c r="H2849" s="6" t="s">
        <v>23</v>
      </c>
      <c r="I2849" s="8">
        <v>0.55000000000000004</v>
      </c>
      <c r="J2849" s="9">
        <v>3250</v>
      </c>
      <c r="K2849" s="10">
        <f t="shared" si="932"/>
        <v>1787.5000000000002</v>
      </c>
      <c r="L2849" s="10">
        <f t="shared" si="933"/>
        <v>715.00000000000011</v>
      </c>
      <c r="M2849" s="11">
        <v>0.4</v>
      </c>
      <c r="O2849" s="15"/>
      <c r="P2849" s="13"/>
      <c r="Q2849" s="1"/>
      <c r="R2849" s="12"/>
    </row>
    <row r="2850" spans="2:18" x14ac:dyDescent="0.3">
      <c r="B2850" s="6" t="s">
        <v>16</v>
      </c>
      <c r="C2850" s="6">
        <v>1185732</v>
      </c>
      <c r="D2850" s="7">
        <v>44388</v>
      </c>
      <c r="E2850" s="6" t="s">
        <v>2</v>
      </c>
      <c r="F2850" s="6" t="s">
        <v>102</v>
      </c>
      <c r="G2850" s="6" t="s">
        <v>103</v>
      </c>
      <c r="H2850" s="6" t="s">
        <v>18</v>
      </c>
      <c r="I2850" s="8">
        <v>0.5</v>
      </c>
      <c r="J2850" s="9">
        <v>5500</v>
      </c>
      <c r="K2850" s="10">
        <f>I2850*J2850</f>
        <v>2750</v>
      </c>
      <c r="L2850" s="10">
        <f>K2850*M2850</f>
        <v>962.49999999999989</v>
      </c>
      <c r="M2850" s="11">
        <v>0.35</v>
      </c>
      <c r="O2850" s="15"/>
      <c r="P2850" s="13"/>
      <c r="Q2850" s="1"/>
      <c r="R2850" s="12"/>
    </row>
    <row r="2851" spans="2:18" x14ac:dyDescent="0.3">
      <c r="B2851" s="6" t="s">
        <v>16</v>
      </c>
      <c r="C2851" s="6">
        <v>1185732</v>
      </c>
      <c r="D2851" s="7">
        <v>44388</v>
      </c>
      <c r="E2851" s="6" t="s">
        <v>2</v>
      </c>
      <c r="F2851" s="6" t="s">
        <v>102</v>
      </c>
      <c r="G2851" s="6" t="s">
        <v>103</v>
      </c>
      <c r="H2851" s="6" t="s">
        <v>19</v>
      </c>
      <c r="I2851" s="8">
        <v>0.45000000000000007</v>
      </c>
      <c r="J2851" s="9">
        <v>3000</v>
      </c>
      <c r="K2851" s="10">
        <f>I2851*J2851</f>
        <v>1350.0000000000002</v>
      </c>
      <c r="L2851" s="10">
        <f>K2851*M2851</f>
        <v>405.00000000000006</v>
      </c>
      <c r="M2851" s="11">
        <v>0.3</v>
      </c>
      <c r="O2851" s="15"/>
      <c r="P2851" s="13"/>
      <c r="Q2851" s="1"/>
      <c r="R2851" s="12"/>
    </row>
    <row r="2852" spans="2:18" x14ac:dyDescent="0.3">
      <c r="B2852" s="6" t="s">
        <v>16</v>
      </c>
      <c r="C2852" s="6">
        <v>1185732</v>
      </c>
      <c r="D2852" s="7">
        <v>44388</v>
      </c>
      <c r="E2852" s="6" t="s">
        <v>2</v>
      </c>
      <c r="F2852" s="6" t="s">
        <v>102</v>
      </c>
      <c r="G2852" s="6" t="s">
        <v>103</v>
      </c>
      <c r="H2852" s="6" t="s">
        <v>20</v>
      </c>
      <c r="I2852" s="8">
        <v>0.4</v>
      </c>
      <c r="J2852" s="9">
        <v>2250</v>
      </c>
      <c r="K2852" s="10">
        <f t="shared" ref="K2852:K2855" si="934">I2852*J2852</f>
        <v>900</v>
      </c>
      <c r="L2852" s="10">
        <f t="shared" ref="L2852:L2855" si="935">K2852*M2852</f>
        <v>270</v>
      </c>
      <c r="M2852" s="11">
        <v>0.3</v>
      </c>
      <c r="O2852" s="15"/>
      <c r="P2852" s="13"/>
      <c r="Q2852" s="1"/>
      <c r="R2852" s="12"/>
    </row>
    <row r="2853" spans="2:18" x14ac:dyDescent="0.3">
      <c r="B2853" s="6" t="s">
        <v>16</v>
      </c>
      <c r="C2853" s="6">
        <v>1185732</v>
      </c>
      <c r="D2853" s="7">
        <v>44388</v>
      </c>
      <c r="E2853" s="6" t="s">
        <v>2</v>
      </c>
      <c r="F2853" s="6" t="s">
        <v>102</v>
      </c>
      <c r="G2853" s="6" t="s">
        <v>103</v>
      </c>
      <c r="H2853" s="6" t="s">
        <v>21</v>
      </c>
      <c r="I2853" s="8">
        <v>0.4</v>
      </c>
      <c r="J2853" s="9">
        <v>1750</v>
      </c>
      <c r="K2853" s="10">
        <f t="shared" si="934"/>
        <v>700</v>
      </c>
      <c r="L2853" s="10">
        <f t="shared" si="935"/>
        <v>210</v>
      </c>
      <c r="M2853" s="11">
        <v>0.3</v>
      </c>
      <c r="O2853" s="15"/>
      <c r="P2853" s="13"/>
      <c r="Q2853" s="1"/>
      <c r="R2853" s="12"/>
    </row>
    <row r="2854" spans="2:18" x14ac:dyDescent="0.3">
      <c r="B2854" s="6" t="s">
        <v>16</v>
      </c>
      <c r="C2854" s="6">
        <v>1185732</v>
      </c>
      <c r="D2854" s="7">
        <v>44388</v>
      </c>
      <c r="E2854" s="6" t="s">
        <v>2</v>
      </c>
      <c r="F2854" s="6" t="s">
        <v>102</v>
      </c>
      <c r="G2854" s="6" t="s">
        <v>103</v>
      </c>
      <c r="H2854" s="6" t="s">
        <v>22</v>
      </c>
      <c r="I2854" s="8">
        <v>0.5</v>
      </c>
      <c r="J2854" s="9">
        <v>2000</v>
      </c>
      <c r="K2854" s="10">
        <f t="shared" si="934"/>
        <v>1000</v>
      </c>
      <c r="L2854" s="10">
        <f t="shared" si="935"/>
        <v>350</v>
      </c>
      <c r="M2854" s="11">
        <v>0.35</v>
      </c>
      <c r="O2854" s="15"/>
      <c r="P2854" s="13"/>
      <c r="Q2854" s="1"/>
      <c r="R2854" s="12"/>
    </row>
    <row r="2855" spans="2:18" x14ac:dyDescent="0.3">
      <c r="B2855" s="6" t="s">
        <v>16</v>
      </c>
      <c r="C2855" s="6">
        <v>1185732</v>
      </c>
      <c r="D2855" s="7">
        <v>44388</v>
      </c>
      <c r="E2855" s="6" t="s">
        <v>2</v>
      </c>
      <c r="F2855" s="6" t="s">
        <v>102</v>
      </c>
      <c r="G2855" s="6" t="s">
        <v>103</v>
      </c>
      <c r="H2855" s="6" t="s">
        <v>23</v>
      </c>
      <c r="I2855" s="8">
        <v>0.55000000000000004</v>
      </c>
      <c r="J2855" s="9">
        <v>3750</v>
      </c>
      <c r="K2855" s="10">
        <f t="shared" si="934"/>
        <v>2062.5</v>
      </c>
      <c r="L2855" s="10">
        <f t="shared" si="935"/>
        <v>825</v>
      </c>
      <c r="M2855" s="11">
        <v>0.4</v>
      </c>
      <c r="O2855" s="15"/>
      <c r="P2855" s="13"/>
      <c r="Q2855" s="1"/>
      <c r="R2855" s="12"/>
    </row>
    <row r="2856" spans="2:18" x14ac:dyDescent="0.3">
      <c r="B2856" s="6" t="s">
        <v>16</v>
      </c>
      <c r="C2856" s="6">
        <v>1185732</v>
      </c>
      <c r="D2856" s="7">
        <v>44420</v>
      </c>
      <c r="E2856" s="6" t="s">
        <v>2</v>
      </c>
      <c r="F2856" s="6" t="s">
        <v>102</v>
      </c>
      <c r="G2856" s="6" t="s">
        <v>103</v>
      </c>
      <c r="H2856" s="6" t="s">
        <v>18</v>
      </c>
      <c r="I2856" s="8">
        <v>0.5</v>
      </c>
      <c r="J2856" s="9">
        <v>5250</v>
      </c>
      <c r="K2856" s="10">
        <f>I2856*J2856</f>
        <v>2625</v>
      </c>
      <c r="L2856" s="10">
        <f>K2856*M2856</f>
        <v>918.74999999999989</v>
      </c>
      <c r="M2856" s="11">
        <v>0.35</v>
      </c>
      <c r="O2856" s="15"/>
      <c r="P2856" s="13"/>
      <c r="Q2856" s="1"/>
      <c r="R2856" s="12"/>
    </row>
    <row r="2857" spans="2:18" x14ac:dyDescent="0.3">
      <c r="B2857" s="6" t="s">
        <v>16</v>
      </c>
      <c r="C2857" s="6">
        <v>1185732</v>
      </c>
      <c r="D2857" s="7">
        <v>44420</v>
      </c>
      <c r="E2857" s="6" t="s">
        <v>2</v>
      </c>
      <c r="F2857" s="6" t="s">
        <v>102</v>
      </c>
      <c r="G2857" s="6" t="s">
        <v>103</v>
      </c>
      <c r="H2857" s="6" t="s">
        <v>19</v>
      </c>
      <c r="I2857" s="8">
        <v>0.45000000000000007</v>
      </c>
      <c r="J2857" s="9">
        <v>3000</v>
      </c>
      <c r="K2857" s="10">
        <f>I2857*J2857</f>
        <v>1350.0000000000002</v>
      </c>
      <c r="L2857" s="10">
        <f>K2857*M2857</f>
        <v>405.00000000000006</v>
      </c>
      <c r="M2857" s="11">
        <v>0.3</v>
      </c>
      <c r="O2857" s="15"/>
      <c r="P2857" s="13"/>
      <c r="Q2857" s="1"/>
      <c r="R2857" s="12"/>
    </row>
    <row r="2858" spans="2:18" x14ac:dyDescent="0.3">
      <c r="B2858" s="6" t="s">
        <v>16</v>
      </c>
      <c r="C2858" s="6">
        <v>1185732</v>
      </c>
      <c r="D2858" s="7">
        <v>44420</v>
      </c>
      <c r="E2858" s="6" t="s">
        <v>2</v>
      </c>
      <c r="F2858" s="6" t="s">
        <v>102</v>
      </c>
      <c r="G2858" s="6" t="s">
        <v>103</v>
      </c>
      <c r="H2858" s="6" t="s">
        <v>20</v>
      </c>
      <c r="I2858" s="8">
        <v>0.4</v>
      </c>
      <c r="J2858" s="9">
        <v>2250</v>
      </c>
      <c r="K2858" s="10">
        <f t="shared" ref="K2858:K2861" si="936">I2858*J2858</f>
        <v>900</v>
      </c>
      <c r="L2858" s="10">
        <f t="shared" ref="L2858:L2861" si="937">K2858*M2858</f>
        <v>270</v>
      </c>
      <c r="M2858" s="11">
        <v>0.3</v>
      </c>
      <c r="O2858" s="15"/>
      <c r="P2858" s="13"/>
      <c r="Q2858" s="1"/>
      <c r="R2858" s="12"/>
    </row>
    <row r="2859" spans="2:18" x14ac:dyDescent="0.3">
      <c r="B2859" s="6" t="s">
        <v>16</v>
      </c>
      <c r="C2859" s="6">
        <v>1185732</v>
      </c>
      <c r="D2859" s="7">
        <v>44420</v>
      </c>
      <c r="E2859" s="6" t="s">
        <v>2</v>
      </c>
      <c r="F2859" s="6" t="s">
        <v>102</v>
      </c>
      <c r="G2859" s="6" t="s">
        <v>103</v>
      </c>
      <c r="H2859" s="6" t="s">
        <v>21</v>
      </c>
      <c r="I2859" s="8">
        <v>0.4</v>
      </c>
      <c r="J2859" s="9">
        <v>2000</v>
      </c>
      <c r="K2859" s="10">
        <f t="shared" si="936"/>
        <v>800</v>
      </c>
      <c r="L2859" s="10">
        <f t="shared" si="937"/>
        <v>240</v>
      </c>
      <c r="M2859" s="11">
        <v>0.3</v>
      </c>
      <c r="O2859" s="15"/>
      <c r="P2859" s="13"/>
      <c r="Q2859" s="1"/>
      <c r="R2859" s="12"/>
    </row>
    <row r="2860" spans="2:18" x14ac:dyDescent="0.3">
      <c r="B2860" s="6" t="s">
        <v>16</v>
      </c>
      <c r="C2860" s="6">
        <v>1185732</v>
      </c>
      <c r="D2860" s="7">
        <v>44420</v>
      </c>
      <c r="E2860" s="6" t="s">
        <v>2</v>
      </c>
      <c r="F2860" s="6" t="s">
        <v>102</v>
      </c>
      <c r="G2860" s="6" t="s">
        <v>103</v>
      </c>
      <c r="H2860" s="6" t="s">
        <v>22</v>
      </c>
      <c r="I2860" s="8">
        <v>0.5</v>
      </c>
      <c r="J2860" s="9">
        <v>1750</v>
      </c>
      <c r="K2860" s="10">
        <f t="shared" si="936"/>
        <v>875</v>
      </c>
      <c r="L2860" s="10">
        <f t="shared" si="937"/>
        <v>306.25</v>
      </c>
      <c r="M2860" s="11">
        <v>0.35</v>
      </c>
      <c r="O2860" s="15"/>
      <c r="P2860" s="13"/>
      <c r="Q2860" s="1"/>
      <c r="R2860" s="12"/>
    </row>
    <row r="2861" spans="2:18" x14ac:dyDescent="0.3">
      <c r="B2861" s="6" t="s">
        <v>16</v>
      </c>
      <c r="C2861" s="6">
        <v>1185732</v>
      </c>
      <c r="D2861" s="7">
        <v>44420</v>
      </c>
      <c r="E2861" s="6" t="s">
        <v>2</v>
      </c>
      <c r="F2861" s="6" t="s">
        <v>102</v>
      </c>
      <c r="G2861" s="6" t="s">
        <v>103</v>
      </c>
      <c r="H2861" s="6" t="s">
        <v>23</v>
      </c>
      <c r="I2861" s="8">
        <v>0.55000000000000004</v>
      </c>
      <c r="J2861" s="9">
        <v>3500</v>
      </c>
      <c r="K2861" s="10">
        <f t="shared" si="936"/>
        <v>1925.0000000000002</v>
      </c>
      <c r="L2861" s="10">
        <f t="shared" si="937"/>
        <v>770.00000000000011</v>
      </c>
      <c r="M2861" s="11">
        <v>0.4</v>
      </c>
      <c r="O2861" s="15"/>
      <c r="P2861" s="13"/>
      <c r="Q2861" s="1"/>
      <c r="R2861" s="12"/>
    </row>
    <row r="2862" spans="2:18" x14ac:dyDescent="0.3">
      <c r="B2862" s="6" t="s">
        <v>16</v>
      </c>
      <c r="C2862" s="6">
        <v>1185732</v>
      </c>
      <c r="D2862" s="7">
        <v>44452</v>
      </c>
      <c r="E2862" s="6" t="s">
        <v>2</v>
      </c>
      <c r="F2862" s="6" t="s">
        <v>102</v>
      </c>
      <c r="G2862" s="6" t="s">
        <v>103</v>
      </c>
      <c r="H2862" s="6" t="s">
        <v>18</v>
      </c>
      <c r="I2862" s="8">
        <v>0.45</v>
      </c>
      <c r="J2862" s="9">
        <v>4750</v>
      </c>
      <c r="K2862" s="10">
        <f>I2862*J2862</f>
        <v>2137.5</v>
      </c>
      <c r="L2862" s="10">
        <f>K2862*M2862</f>
        <v>748.125</v>
      </c>
      <c r="M2862" s="11">
        <v>0.35</v>
      </c>
      <c r="O2862" s="15"/>
      <c r="P2862" s="13"/>
      <c r="Q2862" s="1"/>
      <c r="R2862" s="12"/>
    </row>
    <row r="2863" spans="2:18" x14ac:dyDescent="0.3">
      <c r="B2863" s="6" t="s">
        <v>16</v>
      </c>
      <c r="C2863" s="6">
        <v>1185732</v>
      </c>
      <c r="D2863" s="7">
        <v>44452</v>
      </c>
      <c r="E2863" s="6" t="s">
        <v>2</v>
      </c>
      <c r="F2863" s="6" t="s">
        <v>102</v>
      </c>
      <c r="G2863" s="6" t="s">
        <v>103</v>
      </c>
      <c r="H2863" s="6" t="s">
        <v>19</v>
      </c>
      <c r="I2863" s="8">
        <v>0.40000000000000008</v>
      </c>
      <c r="J2863" s="9">
        <v>2750</v>
      </c>
      <c r="K2863" s="10">
        <f>I2863*J2863</f>
        <v>1100.0000000000002</v>
      </c>
      <c r="L2863" s="10">
        <f>K2863*M2863</f>
        <v>330.00000000000006</v>
      </c>
      <c r="M2863" s="11">
        <v>0.3</v>
      </c>
      <c r="O2863" s="15"/>
      <c r="P2863" s="13"/>
      <c r="Q2863" s="1"/>
      <c r="R2863" s="12"/>
    </row>
    <row r="2864" spans="2:18" x14ac:dyDescent="0.3">
      <c r="B2864" s="6" t="s">
        <v>16</v>
      </c>
      <c r="C2864" s="6">
        <v>1185732</v>
      </c>
      <c r="D2864" s="7">
        <v>44452</v>
      </c>
      <c r="E2864" s="6" t="s">
        <v>2</v>
      </c>
      <c r="F2864" s="6" t="s">
        <v>102</v>
      </c>
      <c r="G2864" s="6" t="s">
        <v>103</v>
      </c>
      <c r="H2864" s="6" t="s">
        <v>20</v>
      </c>
      <c r="I2864" s="8">
        <v>0.35000000000000003</v>
      </c>
      <c r="J2864" s="9">
        <v>1750</v>
      </c>
      <c r="K2864" s="10">
        <f t="shared" ref="K2864:K2867" si="938">I2864*J2864</f>
        <v>612.50000000000011</v>
      </c>
      <c r="L2864" s="10">
        <f t="shared" ref="L2864:L2867" si="939">K2864*M2864</f>
        <v>183.75000000000003</v>
      </c>
      <c r="M2864" s="11">
        <v>0.3</v>
      </c>
      <c r="O2864" s="15"/>
      <c r="P2864" s="13"/>
      <c r="Q2864" s="1"/>
      <c r="R2864" s="12"/>
    </row>
    <row r="2865" spans="2:18" x14ac:dyDescent="0.3">
      <c r="B2865" s="6" t="s">
        <v>16</v>
      </c>
      <c r="C2865" s="6">
        <v>1185732</v>
      </c>
      <c r="D2865" s="7">
        <v>44452</v>
      </c>
      <c r="E2865" s="6" t="s">
        <v>2</v>
      </c>
      <c r="F2865" s="6" t="s">
        <v>102</v>
      </c>
      <c r="G2865" s="6" t="s">
        <v>103</v>
      </c>
      <c r="H2865" s="6" t="s">
        <v>21</v>
      </c>
      <c r="I2865" s="8">
        <v>0.35000000000000003</v>
      </c>
      <c r="J2865" s="9">
        <v>1500</v>
      </c>
      <c r="K2865" s="10">
        <f t="shared" si="938"/>
        <v>525</v>
      </c>
      <c r="L2865" s="10">
        <f t="shared" si="939"/>
        <v>157.5</v>
      </c>
      <c r="M2865" s="11">
        <v>0.3</v>
      </c>
      <c r="O2865" s="15"/>
      <c r="P2865" s="13"/>
      <c r="Q2865" s="1"/>
      <c r="R2865" s="12"/>
    </row>
    <row r="2866" spans="2:18" x14ac:dyDescent="0.3">
      <c r="B2866" s="6" t="s">
        <v>16</v>
      </c>
      <c r="C2866" s="6">
        <v>1185732</v>
      </c>
      <c r="D2866" s="7">
        <v>44452</v>
      </c>
      <c r="E2866" s="6" t="s">
        <v>2</v>
      </c>
      <c r="F2866" s="6" t="s">
        <v>102</v>
      </c>
      <c r="G2866" s="6" t="s">
        <v>103</v>
      </c>
      <c r="H2866" s="6" t="s">
        <v>22</v>
      </c>
      <c r="I2866" s="8">
        <v>0.45</v>
      </c>
      <c r="J2866" s="9">
        <v>1500</v>
      </c>
      <c r="K2866" s="10">
        <f t="shared" si="938"/>
        <v>675</v>
      </c>
      <c r="L2866" s="10">
        <f t="shared" si="939"/>
        <v>236.24999999999997</v>
      </c>
      <c r="M2866" s="11">
        <v>0.35</v>
      </c>
      <c r="O2866" s="15"/>
      <c r="P2866" s="13"/>
      <c r="Q2866" s="1"/>
      <c r="R2866" s="12"/>
    </row>
    <row r="2867" spans="2:18" x14ac:dyDescent="0.3">
      <c r="B2867" s="6" t="s">
        <v>16</v>
      </c>
      <c r="C2867" s="6">
        <v>1185732</v>
      </c>
      <c r="D2867" s="7">
        <v>44452</v>
      </c>
      <c r="E2867" s="6" t="s">
        <v>2</v>
      </c>
      <c r="F2867" s="6" t="s">
        <v>102</v>
      </c>
      <c r="G2867" s="6" t="s">
        <v>103</v>
      </c>
      <c r="H2867" s="6" t="s">
        <v>23</v>
      </c>
      <c r="I2867" s="8">
        <v>0.5</v>
      </c>
      <c r="J2867" s="9">
        <v>2250</v>
      </c>
      <c r="K2867" s="10">
        <f t="shared" si="938"/>
        <v>1125</v>
      </c>
      <c r="L2867" s="10">
        <f t="shared" si="939"/>
        <v>450</v>
      </c>
      <c r="M2867" s="11">
        <v>0.4</v>
      </c>
      <c r="O2867" s="15"/>
      <c r="P2867" s="13"/>
      <c r="Q2867" s="1"/>
      <c r="R2867" s="12"/>
    </row>
    <row r="2868" spans="2:18" x14ac:dyDescent="0.3">
      <c r="B2868" s="6" t="s">
        <v>16</v>
      </c>
      <c r="C2868" s="6">
        <v>1185732</v>
      </c>
      <c r="D2868" s="7">
        <v>44481</v>
      </c>
      <c r="E2868" s="6" t="s">
        <v>2</v>
      </c>
      <c r="F2868" s="6" t="s">
        <v>102</v>
      </c>
      <c r="G2868" s="6" t="s">
        <v>103</v>
      </c>
      <c r="H2868" s="6" t="s">
        <v>18</v>
      </c>
      <c r="I2868" s="8">
        <v>0.54999999999999993</v>
      </c>
      <c r="J2868" s="9">
        <v>4000</v>
      </c>
      <c r="K2868" s="10">
        <f>I2868*J2868</f>
        <v>2199.9999999999995</v>
      </c>
      <c r="L2868" s="10">
        <f>K2868*M2868</f>
        <v>769.99999999999977</v>
      </c>
      <c r="M2868" s="11">
        <v>0.35</v>
      </c>
      <c r="O2868" s="15"/>
      <c r="P2868" s="13"/>
      <c r="Q2868" s="1"/>
      <c r="R2868" s="12"/>
    </row>
    <row r="2869" spans="2:18" x14ac:dyDescent="0.3">
      <c r="B2869" s="6" t="s">
        <v>16</v>
      </c>
      <c r="C2869" s="6">
        <v>1185732</v>
      </c>
      <c r="D2869" s="7">
        <v>44481</v>
      </c>
      <c r="E2869" s="6" t="s">
        <v>2</v>
      </c>
      <c r="F2869" s="6" t="s">
        <v>102</v>
      </c>
      <c r="G2869" s="6" t="s">
        <v>103</v>
      </c>
      <c r="H2869" s="6" t="s">
        <v>19</v>
      </c>
      <c r="I2869" s="8">
        <v>0.45</v>
      </c>
      <c r="J2869" s="9">
        <v>2500</v>
      </c>
      <c r="K2869" s="10">
        <f>I2869*J2869</f>
        <v>1125</v>
      </c>
      <c r="L2869" s="10">
        <f>K2869*M2869</f>
        <v>337.5</v>
      </c>
      <c r="M2869" s="11">
        <v>0.3</v>
      </c>
      <c r="O2869" s="15"/>
      <c r="P2869" s="13"/>
      <c r="Q2869" s="1"/>
      <c r="R2869" s="12"/>
    </row>
    <row r="2870" spans="2:18" x14ac:dyDescent="0.3">
      <c r="B2870" s="6" t="s">
        <v>16</v>
      </c>
      <c r="C2870" s="6">
        <v>1185732</v>
      </c>
      <c r="D2870" s="7">
        <v>44481</v>
      </c>
      <c r="E2870" s="6" t="s">
        <v>2</v>
      </c>
      <c r="F2870" s="6" t="s">
        <v>102</v>
      </c>
      <c r="G2870" s="6" t="s">
        <v>103</v>
      </c>
      <c r="H2870" s="6" t="s">
        <v>20</v>
      </c>
      <c r="I2870" s="8">
        <v>0.45</v>
      </c>
      <c r="J2870" s="9">
        <v>1500</v>
      </c>
      <c r="K2870" s="10">
        <f t="shared" ref="K2870:K2873" si="940">I2870*J2870</f>
        <v>675</v>
      </c>
      <c r="L2870" s="10">
        <f t="shared" ref="L2870:L2873" si="941">K2870*M2870</f>
        <v>202.5</v>
      </c>
      <c r="M2870" s="11">
        <v>0.3</v>
      </c>
      <c r="O2870" s="15"/>
      <c r="P2870" s="13"/>
      <c r="Q2870" s="1"/>
      <c r="R2870" s="12"/>
    </row>
    <row r="2871" spans="2:18" x14ac:dyDescent="0.3">
      <c r="B2871" s="6" t="s">
        <v>16</v>
      </c>
      <c r="C2871" s="6">
        <v>1185732</v>
      </c>
      <c r="D2871" s="7">
        <v>44481</v>
      </c>
      <c r="E2871" s="6" t="s">
        <v>2</v>
      </c>
      <c r="F2871" s="6" t="s">
        <v>102</v>
      </c>
      <c r="G2871" s="6" t="s">
        <v>103</v>
      </c>
      <c r="H2871" s="6" t="s">
        <v>21</v>
      </c>
      <c r="I2871" s="8">
        <v>0.45</v>
      </c>
      <c r="J2871" s="9">
        <v>1250</v>
      </c>
      <c r="K2871" s="10">
        <f t="shared" si="940"/>
        <v>562.5</v>
      </c>
      <c r="L2871" s="10">
        <f t="shared" si="941"/>
        <v>168.75</v>
      </c>
      <c r="M2871" s="11">
        <v>0.3</v>
      </c>
      <c r="O2871" s="15"/>
      <c r="P2871" s="13"/>
      <c r="Q2871" s="1"/>
      <c r="R2871" s="12"/>
    </row>
    <row r="2872" spans="2:18" x14ac:dyDescent="0.3">
      <c r="B2872" s="6" t="s">
        <v>16</v>
      </c>
      <c r="C2872" s="6">
        <v>1185732</v>
      </c>
      <c r="D2872" s="7">
        <v>44481</v>
      </c>
      <c r="E2872" s="6" t="s">
        <v>2</v>
      </c>
      <c r="F2872" s="6" t="s">
        <v>102</v>
      </c>
      <c r="G2872" s="6" t="s">
        <v>103</v>
      </c>
      <c r="H2872" s="6" t="s">
        <v>22</v>
      </c>
      <c r="I2872" s="8">
        <v>0.54999999999999993</v>
      </c>
      <c r="J2872" s="9">
        <v>1250</v>
      </c>
      <c r="K2872" s="10">
        <f t="shared" si="940"/>
        <v>687.49999999999989</v>
      </c>
      <c r="L2872" s="10">
        <f t="shared" si="941"/>
        <v>240.62499999999994</v>
      </c>
      <c r="M2872" s="11">
        <v>0.35</v>
      </c>
      <c r="O2872" s="15"/>
      <c r="P2872" s="13"/>
      <c r="Q2872" s="1"/>
      <c r="R2872" s="12"/>
    </row>
    <row r="2873" spans="2:18" x14ac:dyDescent="0.3">
      <c r="B2873" s="6" t="s">
        <v>16</v>
      </c>
      <c r="C2873" s="6">
        <v>1185732</v>
      </c>
      <c r="D2873" s="7">
        <v>44481</v>
      </c>
      <c r="E2873" s="6" t="s">
        <v>2</v>
      </c>
      <c r="F2873" s="6" t="s">
        <v>102</v>
      </c>
      <c r="G2873" s="6" t="s">
        <v>103</v>
      </c>
      <c r="H2873" s="6" t="s">
        <v>23</v>
      </c>
      <c r="I2873" s="8">
        <v>0.59999999999999987</v>
      </c>
      <c r="J2873" s="9">
        <v>2500</v>
      </c>
      <c r="K2873" s="10">
        <f t="shared" si="940"/>
        <v>1499.9999999999998</v>
      </c>
      <c r="L2873" s="10">
        <f t="shared" si="941"/>
        <v>599.99999999999989</v>
      </c>
      <c r="M2873" s="11">
        <v>0.4</v>
      </c>
      <c r="O2873" s="15"/>
      <c r="P2873" s="13"/>
      <c r="Q2873" s="1"/>
      <c r="R2873" s="12"/>
    </row>
    <row r="2874" spans="2:18" x14ac:dyDescent="0.3">
      <c r="B2874" s="6" t="s">
        <v>16</v>
      </c>
      <c r="C2874" s="6">
        <v>1185732</v>
      </c>
      <c r="D2874" s="7">
        <v>44512</v>
      </c>
      <c r="E2874" s="6" t="s">
        <v>2</v>
      </c>
      <c r="F2874" s="6" t="s">
        <v>102</v>
      </c>
      <c r="G2874" s="6" t="s">
        <v>103</v>
      </c>
      <c r="H2874" s="6" t="s">
        <v>18</v>
      </c>
      <c r="I2874" s="8">
        <v>0.54999999999999993</v>
      </c>
      <c r="J2874" s="9">
        <v>4000</v>
      </c>
      <c r="K2874" s="10">
        <f>I2874*J2874</f>
        <v>2199.9999999999995</v>
      </c>
      <c r="L2874" s="10">
        <f>K2874*M2874</f>
        <v>769.99999999999977</v>
      </c>
      <c r="M2874" s="11">
        <v>0.35</v>
      </c>
      <c r="O2874" s="15"/>
      <c r="P2874" s="13"/>
      <c r="Q2874" s="1"/>
      <c r="R2874" s="12"/>
    </row>
    <row r="2875" spans="2:18" x14ac:dyDescent="0.3">
      <c r="B2875" s="6" t="s">
        <v>16</v>
      </c>
      <c r="C2875" s="6">
        <v>1185732</v>
      </c>
      <c r="D2875" s="7">
        <v>44512</v>
      </c>
      <c r="E2875" s="6" t="s">
        <v>2</v>
      </c>
      <c r="F2875" s="6" t="s">
        <v>102</v>
      </c>
      <c r="G2875" s="6" t="s">
        <v>103</v>
      </c>
      <c r="H2875" s="6" t="s">
        <v>19</v>
      </c>
      <c r="I2875" s="8">
        <v>0.45</v>
      </c>
      <c r="J2875" s="9">
        <v>2500</v>
      </c>
      <c r="K2875" s="10">
        <f>I2875*J2875</f>
        <v>1125</v>
      </c>
      <c r="L2875" s="10">
        <f>K2875*M2875</f>
        <v>337.5</v>
      </c>
      <c r="M2875" s="11">
        <v>0.3</v>
      </c>
      <c r="O2875" s="15"/>
      <c r="P2875" s="13"/>
      <c r="Q2875" s="1"/>
      <c r="R2875" s="12"/>
    </row>
    <row r="2876" spans="2:18" x14ac:dyDescent="0.3">
      <c r="B2876" s="6" t="s">
        <v>16</v>
      </c>
      <c r="C2876" s="6">
        <v>1185732</v>
      </c>
      <c r="D2876" s="7">
        <v>44512</v>
      </c>
      <c r="E2876" s="6" t="s">
        <v>2</v>
      </c>
      <c r="F2876" s="6" t="s">
        <v>102</v>
      </c>
      <c r="G2876" s="6" t="s">
        <v>103</v>
      </c>
      <c r="H2876" s="6" t="s">
        <v>20</v>
      </c>
      <c r="I2876" s="8">
        <v>0.45</v>
      </c>
      <c r="J2876" s="9">
        <v>1950</v>
      </c>
      <c r="K2876" s="10">
        <f t="shared" ref="K2876:K2879" si="942">I2876*J2876</f>
        <v>877.5</v>
      </c>
      <c r="L2876" s="10">
        <f t="shared" ref="L2876:L2879" si="943">K2876*M2876</f>
        <v>263.25</v>
      </c>
      <c r="M2876" s="11">
        <v>0.3</v>
      </c>
      <c r="O2876" s="15"/>
      <c r="P2876" s="13"/>
      <c r="Q2876" s="1"/>
      <c r="R2876" s="12"/>
    </row>
    <row r="2877" spans="2:18" x14ac:dyDescent="0.3">
      <c r="B2877" s="6" t="s">
        <v>16</v>
      </c>
      <c r="C2877" s="6">
        <v>1185732</v>
      </c>
      <c r="D2877" s="7">
        <v>44512</v>
      </c>
      <c r="E2877" s="6" t="s">
        <v>2</v>
      </c>
      <c r="F2877" s="6" t="s">
        <v>102</v>
      </c>
      <c r="G2877" s="6" t="s">
        <v>103</v>
      </c>
      <c r="H2877" s="6" t="s">
        <v>21</v>
      </c>
      <c r="I2877" s="8">
        <v>0.45</v>
      </c>
      <c r="J2877" s="9">
        <v>1750</v>
      </c>
      <c r="K2877" s="10">
        <f t="shared" si="942"/>
        <v>787.5</v>
      </c>
      <c r="L2877" s="10">
        <f t="shared" si="943"/>
        <v>236.25</v>
      </c>
      <c r="M2877" s="11">
        <v>0.3</v>
      </c>
      <c r="O2877" s="15"/>
      <c r="P2877" s="13"/>
      <c r="Q2877" s="1"/>
      <c r="R2877" s="12"/>
    </row>
    <row r="2878" spans="2:18" x14ac:dyDescent="0.3">
      <c r="B2878" s="6" t="s">
        <v>16</v>
      </c>
      <c r="C2878" s="6">
        <v>1185732</v>
      </c>
      <c r="D2878" s="7">
        <v>44512</v>
      </c>
      <c r="E2878" s="6" t="s">
        <v>2</v>
      </c>
      <c r="F2878" s="6" t="s">
        <v>102</v>
      </c>
      <c r="G2878" s="6" t="s">
        <v>103</v>
      </c>
      <c r="H2878" s="6" t="s">
        <v>22</v>
      </c>
      <c r="I2878" s="8">
        <v>0.6</v>
      </c>
      <c r="J2878" s="9">
        <v>1500</v>
      </c>
      <c r="K2878" s="10">
        <f t="shared" si="942"/>
        <v>900</v>
      </c>
      <c r="L2878" s="10">
        <f t="shared" si="943"/>
        <v>315</v>
      </c>
      <c r="M2878" s="11">
        <v>0.35</v>
      </c>
      <c r="O2878" s="15"/>
      <c r="P2878" s="13"/>
      <c r="Q2878" s="1"/>
      <c r="R2878" s="12"/>
    </row>
    <row r="2879" spans="2:18" x14ac:dyDescent="0.3">
      <c r="B2879" s="6" t="s">
        <v>16</v>
      </c>
      <c r="C2879" s="6">
        <v>1185732</v>
      </c>
      <c r="D2879" s="7">
        <v>44512</v>
      </c>
      <c r="E2879" s="6" t="s">
        <v>2</v>
      </c>
      <c r="F2879" s="6" t="s">
        <v>102</v>
      </c>
      <c r="G2879" s="6" t="s">
        <v>103</v>
      </c>
      <c r="H2879" s="6" t="s">
        <v>23</v>
      </c>
      <c r="I2879" s="8">
        <v>0.64999999999999991</v>
      </c>
      <c r="J2879" s="9">
        <v>2500</v>
      </c>
      <c r="K2879" s="10">
        <f t="shared" si="942"/>
        <v>1624.9999999999998</v>
      </c>
      <c r="L2879" s="10">
        <f t="shared" si="943"/>
        <v>650</v>
      </c>
      <c r="M2879" s="11">
        <v>0.4</v>
      </c>
      <c r="O2879" s="15"/>
      <c r="P2879" s="13"/>
      <c r="Q2879" s="1"/>
      <c r="R2879" s="12"/>
    </row>
    <row r="2880" spans="2:18" x14ac:dyDescent="0.3">
      <c r="B2880" s="6" t="s">
        <v>16</v>
      </c>
      <c r="C2880" s="6">
        <v>1185732</v>
      </c>
      <c r="D2880" s="7">
        <v>44541</v>
      </c>
      <c r="E2880" s="6" t="s">
        <v>2</v>
      </c>
      <c r="F2880" s="6" t="s">
        <v>102</v>
      </c>
      <c r="G2880" s="6" t="s">
        <v>103</v>
      </c>
      <c r="H2880" s="6" t="s">
        <v>18</v>
      </c>
      <c r="I2880" s="8">
        <v>0.6</v>
      </c>
      <c r="J2880" s="9">
        <v>5000</v>
      </c>
      <c r="K2880" s="10">
        <f>I2880*J2880</f>
        <v>3000</v>
      </c>
      <c r="L2880" s="10">
        <f>K2880*M2880</f>
        <v>1050</v>
      </c>
      <c r="M2880" s="11">
        <v>0.35</v>
      </c>
      <c r="O2880" s="15"/>
      <c r="P2880" s="13"/>
      <c r="Q2880" s="1"/>
      <c r="R2880" s="12"/>
    </row>
    <row r="2881" spans="1:18" x14ac:dyDescent="0.3">
      <c r="B2881" s="6" t="s">
        <v>16</v>
      </c>
      <c r="C2881" s="6">
        <v>1185732</v>
      </c>
      <c r="D2881" s="7">
        <v>44541</v>
      </c>
      <c r="E2881" s="6" t="s">
        <v>2</v>
      </c>
      <c r="F2881" s="6" t="s">
        <v>102</v>
      </c>
      <c r="G2881" s="6" t="s">
        <v>103</v>
      </c>
      <c r="H2881" s="6" t="s">
        <v>19</v>
      </c>
      <c r="I2881" s="8">
        <v>0.5</v>
      </c>
      <c r="J2881" s="9">
        <v>3000</v>
      </c>
      <c r="K2881" s="10">
        <f>I2881*J2881</f>
        <v>1500</v>
      </c>
      <c r="L2881" s="10">
        <f>K2881*M2881</f>
        <v>450</v>
      </c>
      <c r="M2881" s="11">
        <v>0.3</v>
      </c>
      <c r="O2881" s="15"/>
      <c r="P2881" s="13"/>
      <c r="Q2881" s="1"/>
      <c r="R2881" s="12"/>
    </row>
    <row r="2882" spans="1:18" x14ac:dyDescent="0.3">
      <c r="B2882" s="6" t="s">
        <v>16</v>
      </c>
      <c r="C2882" s="6">
        <v>1185732</v>
      </c>
      <c r="D2882" s="7">
        <v>44541</v>
      </c>
      <c r="E2882" s="6" t="s">
        <v>2</v>
      </c>
      <c r="F2882" s="6" t="s">
        <v>102</v>
      </c>
      <c r="G2882" s="6" t="s">
        <v>103</v>
      </c>
      <c r="H2882" s="6" t="s">
        <v>20</v>
      </c>
      <c r="I2882" s="8">
        <v>0.5</v>
      </c>
      <c r="J2882" s="9">
        <v>2500</v>
      </c>
      <c r="K2882" s="10">
        <f t="shared" ref="K2882:K2885" si="944">I2882*J2882</f>
        <v>1250</v>
      </c>
      <c r="L2882" s="10">
        <f t="shared" ref="L2882:L2885" si="945">K2882*M2882</f>
        <v>375</v>
      </c>
      <c r="M2882" s="11">
        <v>0.3</v>
      </c>
      <c r="O2882" s="15"/>
      <c r="P2882" s="13"/>
      <c r="Q2882" s="1"/>
      <c r="R2882" s="12"/>
    </row>
    <row r="2883" spans="1:18" x14ac:dyDescent="0.3">
      <c r="B2883" s="6" t="s">
        <v>16</v>
      </c>
      <c r="C2883" s="6">
        <v>1185732</v>
      </c>
      <c r="D2883" s="7">
        <v>44541</v>
      </c>
      <c r="E2883" s="6" t="s">
        <v>2</v>
      </c>
      <c r="F2883" s="6" t="s">
        <v>102</v>
      </c>
      <c r="G2883" s="6" t="s">
        <v>103</v>
      </c>
      <c r="H2883" s="6" t="s">
        <v>21</v>
      </c>
      <c r="I2883" s="8">
        <v>0.5</v>
      </c>
      <c r="J2883" s="9">
        <v>2000</v>
      </c>
      <c r="K2883" s="10">
        <f t="shared" si="944"/>
        <v>1000</v>
      </c>
      <c r="L2883" s="10">
        <f t="shared" si="945"/>
        <v>300</v>
      </c>
      <c r="M2883" s="11">
        <v>0.3</v>
      </c>
      <c r="O2883" s="15"/>
      <c r="P2883" s="13"/>
      <c r="Q2883" s="1"/>
      <c r="R2883" s="12"/>
    </row>
    <row r="2884" spans="1:18" x14ac:dyDescent="0.3">
      <c r="B2884" s="6" t="s">
        <v>16</v>
      </c>
      <c r="C2884" s="6">
        <v>1185732</v>
      </c>
      <c r="D2884" s="7">
        <v>44541</v>
      </c>
      <c r="E2884" s="6" t="s">
        <v>2</v>
      </c>
      <c r="F2884" s="6" t="s">
        <v>102</v>
      </c>
      <c r="G2884" s="6" t="s">
        <v>103</v>
      </c>
      <c r="H2884" s="6" t="s">
        <v>22</v>
      </c>
      <c r="I2884" s="8">
        <v>0.6</v>
      </c>
      <c r="J2884" s="9">
        <v>2000</v>
      </c>
      <c r="K2884" s="10">
        <f t="shared" si="944"/>
        <v>1200</v>
      </c>
      <c r="L2884" s="10">
        <f t="shared" si="945"/>
        <v>420</v>
      </c>
      <c r="M2884" s="11">
        <v>0.35</v>
      </c>
      <c r="O2884" s="15"/>
      <c r="P2884" s="13"/>
      <c r="Q2884" s="1"/>
      <c r="R2884" s="12"/>
    </row>
    <row r="2885" spans="1:18" x14ac:dyDescent="0.3">
      <c r="B2885" s="6" t="s">
        <v>16</v>
      </c>
      <c r="C2885" s="6">
        <v>1185732</v>
      </c>
      <c r="D2885" s="7">
        <v>44541</v>
      </c>
      <c r="E2885" s="6" t="s">
        <v>2</v>
      </c>
      <c r="F2885" s="6" t="s">
        <v>102</v>
      </c>
      <c r="G2885" s="6" t="s">
        <v>103</v>
      </c>
      <c r="H2885" s="6" t="s">
        <v>23</v>
      </c>
      <c r="I2885" s="8">
        <v>0.64999999999999991</v>
      </c>
      <c r="J2885" s="9">
        <v>3000</v>
      </c>
      <c r="K2885" s="10">
        <f t="shared" si="944"/>
        <v>1949.9999999999998</v>
      </c>
      <c r="L2885" s="10">
        <f t="shared" si="945"/>
        <v>780</v>
      </c>
      <c r="M2885" s="11">
        <v>0.4</v>
      </c>
      <c r="O2885" s="15"/>
      <c r="P2885" s="13"/>
      <c r="Q2885" s="1"/>
      <c r="R2885" s="12"/>
    </row>
    <row r="2886" spans="1:18" x14ac:dyDescent="0.3">
      <c r="A2886" t="s">
        <v>39</v>
      </c>
      <c r="B2886" s="6" t="s">
        <v>16</v>
      </c>
      <c r="C2886" s="6">
        <v>1185732</v>
      </c>
      <c r="D2886" s="7">
        <v>44205</v>
      </c>
      <c r="E2886" s="6" t="s">
        <v>2</v>
      </c>
      <c r="F2886" s="6" t="s">
        <v>104</v>
      </c>
      <c r="G2886" s="6" t="s">
        <v>105</v>
      </c>
      <c r="H2886" s="6" t="s">
        <v>18</v>
      </c>
      <c r="I2886" s="8">
        <v>0.35000000000000003</v>
      </c>
      <c r="J2886" s="9">
        <v>4750</v>
      </c>
      <c r="K2886" s="10">
        <f>I2886*J2886</f>
        <v>1662.5000000000002</v>
      </c>
      <c r="L2886" s="10">
        <f>K2886*M2886</f>
        <v>581.875</v>
      </c>
      <c r="M2886" s="11">
        <v>0.35</v>
      </c>
      <c r="O2886" s="15"/>
      <c r="P2886" s="13"/>
      <c r="Q2886" s="1"/>
      <c r="R2886" s="12"/>
    </row>
    <row r="2887" spans="1:18" x14ac:dyDescent="0.3">
      <c r="B2887" s="6" t="s">
        <v>16</v>
      </c>
      <c r="C2887" s="6">
        <v>1185732</v>
      </c>
      <c r="D2887" s="7">
        <v>44205</v>
      </c>
      <c r="E2887" s="6" t="s">
        <v>2</v>
      </c>
      <c r="F2887" s="6" t="s">
        <v>104</v>
      </c>
      <c r="G2887" s="6" t="s">
        <v>105</v>
      </c>
      <c r="H2887" s="6" t="s">
        <v>19</v>
      </c>
      <c r="I2887" s="8">
        <v>0.35000000000000003</v>
      </c>
      <c r="J2887" s="9">
        <v>2750</v>
      </c>
      <c r="K2887" s="10">
        <f>I2887*J2887</f>
        <v>962.50000000000011</v>
      </c>
      <c r="L2887" s="10">
        <f>K2887*M2887</f>
        <v>288.75</v>
      </c>
      <c r="M2887" s="11">
        <v>0.3</v>
      </c>
      <c r="O2887" s="15"/>
      <c r="P2887" s="13"/>
      <c r="Q2887" s="1"/>
      <c r="R2887" s="12"/>
    </row>
    <row r="2888" spans="1:18" x14ac:dyDescent="0.3">
      <c r="B2888" s="6" t="s">
        <v>16</v>
      </c>
      <c r="C2888" s="6">
        <v>1185732</v>
      </c>
      <c r="D2888" s="7">
        <v>44205</v>
      </c>
      <c r="E2888" s="6" t="s">
        <v>2</v>
      </c>
      <c r="F2888" s="6" t="s">
        <v>104</v>
      </c>
      <c r="G2888" s="6" t="s">
        <v>105</v>
      </c>
      <c r="H2888" s="6" t="s">
        <v>20</v>
      </c>
      <c r="I2888" s="8">
        <v>0.25000000000000006</v>
      </c>
      <c r="J2888" s="9">
        <v>2750</v>
      </c>
      <c r="K2888" s="10">
        <f t="shared" ref="K2888:K2891" si="946">I2888*J2888</f>
        <v>687.50000000000011</v>
      </c>
      <c r="L2888" s="10">
        <f t="shared" ref="L2888:L2891" si="947">K2888*M2888</f>
        <v>206.25000000000003</v>
      </c>
      <c r="M2888" s="11">
        <v>0.3</v>
      </c>
      <c r="O2888" s="15"/>
      <c r="P2888" s="13"/>
      <c r="Q2888" s="1"/>
      <c r="R2888" s="12"/>
    </row>
    <row r="2889" spans="1:18" x14ac:dyDescent="0.3">
      <c r="B2889" s="6" t="s">
        <v>16</v>
      </c>
      <c r="C2889" s="6">
        <v>1185732</v>
      </c>
      <c r="D2889" s="7">
        <v>44205</v>
      </c>
      <c r="E2889" s="6" t="s">
        <v>2</v>
      </c>
      <c r="F2889" s="6" t="s">
        <v>104</v>
      </c>
      <c r="G2889" s="6" t="s">
        <v>105</v>
      </c>
      <c r="H2889" s="6" t="s">
        <v>21</v>
      </c>
      <c r="I2889" s="8">
        <v>0.30000000000000004</v>
      </c>
      <c r="J2889" s="9">
        <v>1250</v>
      </c>
      <c r="K2889" s="10">
        <f t="shared" si="946"/>
        <v>375.00000000000006</v>
      </c>
      <c r="L2889" s="10">
        <f t="shared" si="947"/>
        <v>112.50000000000001</v>
      </c>
      <c r="M2889" s="11">
        <v>0.3</v>
      </c>
      <c r="O2889" s="15"/>
      <c r="P2889" s="13"/>
      <c r="Q2889" s="1"/>
      <c r="R2889" s="12"/>
    </row>
    <row r="2890" spans="1:18" x14ac:dyDescent="0.3">
      <c r="B2890" s="6" t="s">
        <v>16</v>
      </c>
      <c r="C2890" s="6">
        <v>1185732</v>
      </c>
      <c r="D2890" s="7">
        <v>44205</v>
      </c>
      <c r="E2890" s="6" t="s">
        <v>2</v>
      </c>
      <c r="F2890" s="6" t="s">
        <v>104</v>
      </c>
      <c r="G2890" s="6" t="s">
        <v>105</v>
      </c>
      <c r="H2890" s="6" t="s">
        <v>22</v>
      </c>
      <c r="I2890" s="8">
        <v>0.44999999999999996</v>
      </c>
      <c r="J2890" s="9">
        <v>1750</v>
      </c>
      <c r="K2890" s="10">
        <f t="shared" si="946"/>
        <v>787.49999999999989</v>
      </c>
      <c r="L2890" s="10">
        <f t="shared" si="947"/>
        <v>275.62499999999994</v>
      </c>
      <c r="M2890" s="11">
        <v>0.35</v>
      </c>
      <c r="O2890" s="15"/>
      <c r="P2890" s="13"/>
      <c r="Q2890" s="1"/>
      <c r="R2890" s="12"/>
    </row>
    <row r="2891" spans="1:18" x14ac:dyDescent="0.3">
      <c r="B2891" s="6" t="s">
        <v>16</v>
      </c>
      <c r="C2891" s="6">
        <v>1185732</v>
      </c>
      <c r="D2891" s="7">
        <v>44205</v>
      </c>
      <c r="E2891" s="6" t="s">
        <v>2</v>
      </c>
      <c r="F2891" s="6" t="s">
        <v>104</v>
      </c>
      <c r="G2891" s="6" t="s">
        <v>105</v>
      </c>
      <c r="H2891" s="6" t="s">
        <v>23</v>
      </c>
      <c r="I2891" s="8">
        <v>0.35000000000000003</v>
      </c>
      <c r="J2891" s="9">
        <v>2750</v>
      </c>
      <c r="K2891" s="10">
        <f t="shared" si="946"/>
        <v>962.50000000000011</v>
      </c>
      <c r="L2891" s="10">
        <f t="shared" si="947"/>
        <v>385.00000000000006</v>
      </c>
      <c r="M2891" s="11">
        <v>0.4</v>
      </c>
      <c r="O2891" s="15"/>
      <c r="P2891" s="13"/>
      <c r="Q2891" s="1"/>
      <c r="R2891" s="12"/>
    </row>
    <row r="2892" spans="1:18" x14ac:dyDescent="0.3">
      <c r="B2892" s="6" t="s">
        <v>16</v>
      </c>
      <c r="C2892" s="6">
        <v>1185732</v>
      </c>
      <c r="D2892" s="7">
        <v>44236</v>
      </c>
      <c r="E2892" s="6" t="s">
        <v>2</v>
      </c>
      <c r="F2892" s="6" t="s">
        <v>104</v>
      </c>
      <c r="G2892" s="6" t="s">
        <v>105</v>
      </c>
      <c r="H2892" s="6" t="s">
        <v>18</v>
      </c>
      <c r="I2892" s="8">
        <v>0.35000000000000003</v>
      </c>
      <c r="J2892" s="9">
        <v>5250</v>
      </c>
      <c r="K2892" s="10">
        <f>I2892*J2892</f>
        <v>1837.5000000000002</v>
      </c>
      <c r="L2892" s="10">
        <f>K2892*M2892</f>
        <v>643.125</v>
      </c>
      <c r="M2892" s="11">
        <v>0.35</v>
      </c>
      <c r="O2892" s="15"/>
      <c r="P2892" s="13"/>
      <c r="Q2892" s="1"/>
      <c r="R2892" s="12"/>
    </row>
    <row r="2893" spans="1:18" x14ac:dyDescent="0.3">
      <c r="B2893" s="6" t="s">
        <v>16</v>
      </c>
      <c r="C2893" s="6">
        <v>1185732</v>
      </c>
      <c r="D2893" s="7">
        <v>44236</v>
      </c>
      <c r="E2893" s="6" t="s">
        <v>2</v>
      </c>
      <c r="F2893" s="6" t="s">
        <v>104</v>
      </c>
      <c r="G2893" s="6" t="s">
        <v>105</v>
      </c>
      <c r="H2893" s="6" t="s">
        <v>19</v>
      </c>
      <c r="I2893" s="8">
        <v>0.35000000000000003</v>
      </c>
      <c r="J2893" s="9">
        <v>1750</v>
      </c>
      <c r="K2893" s="10">
        <f>I2893*J2893</f>
        <v>612.50000000000011</v>
      </c>
      <c r="L2893" s="10">
        <f>K2893*M2893</f>
        <v>183.75000000000003</v>
      </c>
      <c r="M2893" s="11">
        <v>0.3</v>
      </c>
      <c r="O2893" s="15"/>
      <c r="P2893" s="13"/>
      <c r="Q2893" s="1"/>
      <c r="R2893" s="12"/>
    </row>
    <row r="2894" spans="1:18" x14ac:dyDescent="0.3">
      <c r="B2894" s="6" t="s">
        <v>16</v>
      </c>
      <c r="C2894" s="6">
        <v>1185732</v>
      </c>
      <c r="D2894" s="7">
        <v>44236</v>
      </c>
      <c r="E2894" s="6" t="s">
        <v>2</v>
      </c>
      <c r="F2894" s="6" t="s">
        <v>104</v>
      </c>
      <c r="G2894" s="6" t="s">
        <v>105</v>
      </c>
      <c r="H2894" s="6" t="s">
        <v>20</v>
      </c>
      <c r="I2894" s="8">
        <v>0.25000000000000006</v>
      </c>
      <c r="J2894" s="9">
        <v>2250</v>
      </c>
      <c r="K2894" s="10">
        <f t="shared" ref="K2894:K2897" si="948">I2894*J2894</f>
        <v>562.50000000000011</v>
      </c>
      <c r="L2894" s="10">
        <f t="shared" ref="L2894:L2897" si="949">K2894*M2894</f>
        <v>168.75000000000003</v>
      </c>
      <c r="M2894" s="11">
        <v>0.3</v>
      </c>
      <c r="O2894" s="15"/>
      <c r="P2894" s="13"/>
      <c r="Q2894" s="1"/>
      <c r="R2894" s="12"/>
    </row>
    <row r="2895" spans="1:18" x14ac:dyDescent="0.3">
      <c r="B2895" s="6" t="s">
        <v>16</v>
      </c>
      <c r="C2895" s="6">
        <v>1185732</v>
      </c>
      <c r="D2895" s="7">
        <v>44236</v>
      </c>
      <c r="E2895" s="6" t="s">
        <v>2</v>
      </c>
      <c r="F2895" s="6" t="s">
        <v>104</v>
      </c>
      <c r="G2895" s="6" t="s">
        <v>105</v>
      </c>
      <c r="H2895" s="6" t="s">
        <v>21</v>
      </c>
      <c r="I2895" s="8">
        <v>0.30000000000000004</v>
      </c>
      <c r="J2895" s="9">
        <v>1000</v>
      </c>
      <c r="K2895" s="10">
        <f t="shared" si="948"/>
        <v>300.00000000000006</v>
      </c>
      <c r="L2895" s="10">
        <f t="shared" si="949"/>
        <v>90.000000000000014</v>
      </c>
      <c r="M2895" s="11">
        <v>0.3</v>
      </c>
      <c r="O2895" s="15"/>
      <c r="P2895" s="13"/>
      <c r="Q2895" s="1"/>
      <c r="R2895" s="12"/>
    </row>
    <row r="2896" spans="1:18" x14ac:dyDescent="0.3">
      <c r="B2896" s="6" t="s">
        <v>16</v>
      </c>
      <c r="C2896" s="6">
        <v>1185732</v>
      </c>
      <c r="D2896" s="7">
        <v>44236</v>
      </c>
      <c r="E2896" s="6" t="s">
        <v>2</v>
      </c>
      <c r="F2896" s="6" t="s">
        <v>104</v>
      </c>
      <c r="G2896" s="6" t="s">
        <v>105</v>
      </c>
      <c r="H2896" s="6" t="s">
        <v>22</v>
      </c>
      <c r="I2896" s="8">
        <v>0.44999999999999996</v>
      </c>
      <c r="J2896" s="9">
        <v>1750</v>
      </c>
      <c r="K2896" s="10">
        <f t="shared" si="948"/>
        <v>787.49999999999989</v>
      </c>
      <c r="L2896" s="10">
        <f t="shared" si="949"/>
        <v>275.62499999999994</v>
      </c>
      <c r="M2896" s="11">
        <v>0.35</v>
      </c>
      <c r="O2896" s="15"/>
      <c r="P2896" s="13"/>
      <c r="Q2896" s="1"/>
      <c r="R2896" s="12"/>
    </row>
    <row r="2897" spans="2:18" x14ac:dyDescent="0.3">
      <c r="B2897" s="6" t="s">
        <v>16</v>
      </c>
      <c r="C2897" s="6">
        <v>1185732</v>
      </c>
      <c r="D2897" s="7">
        <v>44236</v>
      </c>
      <c r="E2897" s="6" t="s">
        <v>2</v>
      </c>
      <c r="F2897" s="6" t="s">
        <v>104</v>
      </c>
      <c r="G2897" s="6" t="s">
        <v>105</v>
      </c>
      <c r="H2897" s="6" t="s">
        <v>23</v>
      </c>
      <c r="I2897" s="8">
        <v>0.24999999999999997</v>
      </c>
      <c r="J2897" s="9">
        <v>2750</v>
      </c>
      <c r="K2897" s="10">
        <f t="shared" si="948"/>
        <v>687.49999999999989</v>
      </c>
      <c r="L2897" s="10">
        <f t="shared" si="949"/>
        <v>274.99999999999994</v>
      </c>
      <c r="M2897" s="11">
        <v>0.4</v>
      </c>
      <c r="O2897" s="15"/>
      <c r="P2897" s="13"/>
      <c r="Q2897" s="1"/>
      <c r="R2897" s="12"/>
    </row>
    <row r="2898" spans="2:18" x14ac:dyDescent="0.3">
      <c r="B2898" s="6" t="s">
        <v>16</v>
      </c>
      <c r="C2898" s="6">
        <v>1185732</v>
      </c>
      <c r="D2898" s="7">
        <v>44263</v>
      </c>
      <c r="E2898" s="6" t="s">
        <v>2</v>
      </c>
      <c r="F2898" s="6" t="s">
        <v>104</v>
      </c>
      <c r="G2898" s="6" t="s">
        <v>105</v>
      </c>
      <c r="H2898" s="6" t="s">
        <v>18</v>
      </c>
      <c r="I2898" s="8">
        <v>0.30000000000000004</v>
      </c>
      <c r="J2898" s="9">
        <v>4950</v>
      </c>
      <c r="K2898" s="10">
        <f>I2898*J2898</f>
        <v>1485.0000000000002</v>
      </c>
      <c r="L2898" s="10">
        <f>K2898*M2898</f>
        <v>519.75</v>
      </c>
      <c r="M2898" s="11">
        <v>0.35</v>
      </c>
      <c r="O2898" s="15"/>
      <c r="P2898" s="13"/>
      <c r="Q2898" s="1"/>
      <c r="R2898" s="12"/>
    </row>
    <row r="2899" spans="2:18" x14ac:dyDescent="0.3">
      <c r="B2899" s="6" t="s">
        <v>16</v>
      </c>
      <c r="C2899" s="6">
        <v>1185732</v>
      </c>
      <c r="D2899" s="7">
        <v>44263</v>
      </c>
      <c r="E2899" s="6" t="s">
        <v>2</v>
      </c>
      <c r="F2899" s="6" t="s">
        <v>104</v>
      </c>
      <c r="G2899" s="6" t="s">
        <v>105</v>
      </c>
      <c r="H2899" s="6" t="s">
        <v>19</v>
      </c>
      <c r="I2899" s="8">
        <v>0.30000000000000004</v>
      </c>
      <c r="J2899" s="9">
        <v>2000</v>
      </c>
      <c r="K2899" s="10">
        <f>I2899*J2899</f>
        <v>600.00000000000011</v>
      </c>
      <c r="L2899" s="10">
        <f>K2899*M2899</f>
        <v>180.00000000000003</v>
      </c>
      <c r="M2899" s="11">
        <v>0.3</v>
      </c>
      <c r="O2899" s="15"/>
      <c r="P2899" s="13"/>
      <c r="Q2899" s="1"/>
      <c r="R2899" s="12"/>
    </row>
    <row r="2900" spans="2:18" x14ac:dyDescent="0.3">
      <c r="B2900" s="6" t="s">
        <v>16</v>
      </c>
      <c r="C2900" s="6">
        <v>1185732</v>
      </c>
      <c r="D2900" s="7">
        <v>44263</v>
      </c>
      <c r="E2900" s="6" t="s">
        <v>2</v>
      </c>
      <c r="F2900" s="6" t="s">
        <v>104</v>
      </c>
      <c r="G2900" s="6" t="s">
        <v>105</v>
      </c>
      <c r="H2900" s="6" t="s">
        <v>20</v>
      </c>
      <c r="I2900" s="8">
        <v>0.20000000000000004</v>
      </c>
      <c r="J2900" s="9">
        <v>2250</v>
      </c>
      <c r="K2900" s="10">
        <f t="shared" ref="K2900:K2903" si="950">I2900*J2900</f>
        <v>450.00000000000011</v>
      </c>
      <c r="L2900" s="10">
        <f t="shared" ref="L2900:L2903" si="951">K2900*M2900</f>
        <v>135.00000000000003</v>
      </c>
      <c r="M2900" s="11">
        <v>0.3</v>
      </c>
      <c r="O2900" s="15"/>
      <c r="P2900" s="13"/>
      <c r="Q2900" s="1"/>
      <c r="R2900" s="12"/>
    </row>
    <row r="2901" spans="2:18" x14ac:dyDescent="0.3">
      <c r="B2901" s="6" t="s">
        <v>16</v>
      </c>
      <c r="C2901" s="6">
        <v>1185732</v>
      </c>
      <c r="D2901" s="7">
        <v>44263</v>
      </c>
      <c r="E2901" s="6" t="s">
        <v>2</v>
      </c>
      <c r="F2901" s="6" t="s">
        <v>104</v>
      </c>
      <c r="G2901" s="6" t="s">
        <v>105</v>
      </c>
      <c r="H2901" s="6" t="s">
        <v>21</v>
      </c>
      <c r="I2901" s="8">
        <v>0.24999999999999997</v>
      </c>
      <c r="J2901" s="9">
        <v>750</v>
      </c>
      <c r="K2901" s="10">
        <f t="shared" si="950"/>
        <v>187.49999999999997</v>
      </c>
      <c r="L2901" s="10">
        <f t="shared" si="951"/>
        <v>56.249999999999993</v>
      </c>
      <c r="M2901" s="11">
        <v>0.3</v>
      </c>
      <c r="O2901" s="15"/>
      <c r="P2901" s="13"/>
      <c r="Q2901" s="1"/>
      <c r="R2901" s="12"/>
    </row>
    <row r="2902" spans="2:18" x14ac:dyDescent="0.3">
      <c r="B2902" s="6" t="s">
        <v>16</v>
      </c>
      <c r="C2902" s="6">
        <v>1185732</v>
      </c>
      <c r="D2902" s="7">
        <v>44263</v>
      </c>
      <c r="E2902" s="6" t="s">
        <v>2</v>
      </c>
      <c r="F2902" s="6" t="s">
        <v>104</v>
      </c>
      <c r="G2902" s="6" t="s">
        <v>105</v>
      </c>
      <c r="H2902" s="6" t="s">
        <v>22</v>
      </c>
      <c r="I2902" s="8">
        <v>0.4</v>
      </c>
      <c r="J2902" s="9">
        <v>1250</v>
      </c>
      <c r="K2902" s="10">
        <f t="shared" si="950"/>
        <v>500</v>
      </c>
      <c r="L2902" s="10">
        <f t="shared" si="951"/>
        <v>175</v>
      </c>
      <c r="M2902" s="11">
        <v>0.35</v>
      </c>
      <c r="O2902" s="15"/>
      <c r="P2902" s="13"/>
      <c r="Q2902" s="1"/>
      <c r="R2902" s="12"/>
    </row>
    <row r="2903" spans="2:18" x14ac:dyDescent="0.3">
      <c r="B2903" s="6" t="s">
        <v>16</v>
      </c>
      <c r="C2903" s="6">
        <v>1185732</v>
      </c>
      <c r="D2903" s="7">
        <v>44263</v>
      </c>
      <c r="E2903" s="6" t="s">
        <v>2</v>
      </c>
      <c r="F2903" s="6" t="s">
        <v>104</v>
      </c>
      <c r="G2903" s="6" t="s">
        <v>105</v>
      </c>
      <c r="H2903" s="6" t="s">
        <v>23</v>
      </c>
      <c r="I2903" s="8">
        <v>0.30000000000000004</v>
      </c>
      <c r="J2903" s="9">
        <v>2250</v>
      </c>
      <c r="K2903" s="10">
        <f t="shared" si="950"/>
        <v>675.00000000000011</v>
      </c>
      <c r="L2903" s="10">
        <f t="shared" si="951"/>
        <v>270.00000000000006</v>
      </c>
      <c r="M2903" s="11">
        <v>0.4</v>
      </c>
      <c r="O2903" s="15"/>
      <c r="P2903" s="13"/>
      <c r="Q2903" s="1"/>
      <c r="R2903" s="12"/>
    </row>
    <row r="2904" spans="2:18" x14ac:dyDescent="0.3">
      <c r="B2904" s="6" t="s">
        <v>16</v>
      </c>
      <c r="C2904" s="6">
        <v>1185732</v>
      </c>
      <c r="D2904" s="7">
        <v>44295</v>
      </c>
      <c r="E2904" s="6" t="s">
        <v>2</v>
      </c>
      <c r="F2904" s="6" t="s">
        <v>104</v>
      </c>
      <c r="G2904" s="6" t="s">
        <v>105</v>
      </c>
      <c r="H2904" s="6" t="s">
        <v>18</v>
      </c>
      <c r="I2904" s="8">
        <v>0.30000000000000004</v>
      </c>
      <c r="J2904" s="9">
        <v>4500</v>
      </c>
      <c r="K2904" s="10">
        <f>I2904*J2904</f>
        <v>1350.0000000000002</v>
      </c>
      <c r="L2904" s="10">
        <f>K2904*M2904</f>
        <v>472.50000000000006</v>
      </c>
      <c r="M2904" s="11">
        <v>0.35</v>
      </c>
      <c r="O2904" s="15"/>
      <c r="P2904" s="13"/>
      <c r="Q2904" s="1"/>
      <c r="R2904" s="12"/>
    </row>
    <row r="2905" spans="2:18" x14ac:dyDescent="0.3">
      <c r="B2905" s="6" t="s">
        <v>16</v>
      </c>
      <c r="C2905" s="6">
        <v>1185732</v>
      </c>
      <c r="D2905" s="7">
        <v>44295</v>
      </c>
      <c r="E2905" s="6" t="s">
        <v>2</v>
      </c>
      <c r="F2905" s="6" t="s">
        <v>104</v>
      </c>
      <c r="G2905" s="6" t="s">
        <v>105</v>
      </c>
      <c r="H2905" s="6" t="s">
        <v>19</v>
      </c>
      <c r="I2905" s="8">
        <v>0.30000000000000004</v>
      </c>
      <c r="J2905" s="9">
        <v>1500</v>
      </c>
      <c r="K2905" s="10">
        <f>I2905*J2905</f>
        <v>450.00000000000006</v>
      </c>
      <c r="L2905" s="10">
        <f>K2905*M2905</f>
        <v>135</v>
      </c>
      <c r="M2905" s="11">
        <v>0.3</v>
      </c>
      <c r="O2905" s="15"/>
      <c r="P2905" s="13"/>
      <c r="Q2905" s="1"/>
      <c r="R2905" s="12"/>
    </row>
    <row r="2906" spans="2:18" x14ac:dyDescent="0.3">
      <c r="B2906" s="6" t="s">
        <v>16</v>
      </c>
      <c r="C2906" s="6">
        <v>1185732</v>
      </c>
      <c r="D2906" s="7">
        <v>44295</v>
      </c>
      <c r="E2906" s="6" t="s">
        <v>2</v>
      </c>
      <c r="F2906" s="6" t="s">
        <v>104</v>
      </c>
      <c r="G2906" s="6" t="s">
        <v>105</v>
      </c>
      <c r="H2906" s="6" t="s">
        <v>20</v>
      </c>
      <c r="I2906" s="8">
        <v>0.20000000000000004</v>
      </c>
      <c r="J2906" s="9">
        <v>1500</v>
      </c>
      <c r="K2906" s="10">
        <f t="shared" ref="K2906:K2909" si="952">I2906*J2906</f>
        <v>300.00000000000006</v>
      </c>
      <c r="L2906" s="10">
        <f t="shared" ref="L2906:L2909" si="953">K2906*M2906</f>
        <v>90.000000000000014</v>
      </c>
      <c r="M2906" s="11">
        <v>0.3</v>
      </c>
      <c r="O2906" s="15"/>
      <c r="P2906" s="13"/>
      <c r="Q2906" s="1"/>
      <c r="R2906" s="12"/>
    </row>
    <row r="2907" spans="2:18" x14ac:dyDescent="0.3">
      <c r="B2907" s="6" t="s">
        <v>16</v>
      </c>
      <c r="C2907" s="6">
        <v>1185732</v>
      </c>
      <c r="D2907" s="7">
        <v>44295</v>
      </c>
      <c r="E2907" s="6" t="s">
        <v>2</v>
      </c>
      <c r="F2907" s="6" t="s">
        <v>104</v>
      </c>
      <c r="G2907" s="6" t="s">
        <v>105</v>
      </c>
      <c r="H2907" s="6" t="s">
        <v>21</v>
      </c>
      <c r="I2907" s="8">
        <v>0.24999999999999997</v>
      </c>
      <c r="J2907" s="9">
        <v>750</v>
      </c>
      <c r="K2907" s="10">
        <f t="shared" si="952"/>
        <v>187.49999999999997</v>
      </c>
      <c r="L2907" s="10">
        <f t="shared" si="953"/>
        <v>56.249999999999993</v>
      </c>
      <c r="M2907" s="11">
        <v>0.3</v>
      </c>
      <c r="O2907" s="15"/>
      <c r="P2907" s="13"/>
      <c r="Q2907" s="1"/>
      <c r="R2907" s="12"/>
    </row>
    <row r="2908" spans="2:18" x14ac:dyDescent="0.3">
      <c r="B2908" s="6" t="s">
        <v>16</v>
      </c>
      <c r="C2908" s="6">
        <v>1185732</v>
      </c>
      <c r="D2908" s="7">
        <v>44295</v>
      </c>
      <c r="E2908" s="6" t="s">
        <v>2</v>
      </c>
      <c r="F2908" s="6" t="s">
        <v>104</v>
      </c>
      <c r="G2908" s="6" t="s">
        <v>105</v>
      </c>
      <c r="H2908" s="6" t="s">
        <v>22</v>
      </c>
      <c r="I2908" s="8">
        <v>0.6</v>
      </c>
      <c r="J2908" s="9">
        <v>1000</v>
      </c>
      <c r="K2908" s="10">
        <f t="shared" si="952"/>
        <v>600</v>
      </c>
      <c r="L2908" s="10">
        <f t="shared" si="953"/>
        <v>210</v>
      </c>
      <c r="M2908" s="11">
        <v>0.35</v>
      </c>
      <c r="O2908" s="15"/>
      <c r="P2908" s="13"/>
      <c r="Q2908" s="1"/>
      <c r="R2908" s="12"/>
    </row>
    <row r="2909" spans="2:18" x14ac:dyDescent="0.3">
      <c r="B2909" s="6" t="s">
        <v>16</v>
      </c>
      <c r="C2909" s="6">
        <v>1185732</v>
      </c>
      <c r="D2909" s="7">
        <v>44295</v>
      </c>
      <c r="E2909" s="6" t="s">
        <v>2</v>
      </c>
      <c r="F2909" s="6" t="s">
        <v>104</v>
      </c>
      <c r="G2909" s="6" t="s">
        <v>105</v>
      </c>
      <c r="H2909" s="6" t="s">
        <v>23</v>
      </c>
      <c r="I2909" s="8">
        <v>0.5</v>
      </c>
      <c r="J2909" s="9">
        <v>2250</v>
      </c>
      <c r="K2909" s="10">
        <f t="shared" si="952"/>
        <v>1125</v>
      </c>
      <c r="L2909" s="10">
        <f t="shared" si="953"/>
        <v>450</v>
      </c>
      <c r="M2909" s="11">
        <v>0.4</v>
      </c>
      <c r="O2909" s="15"/>
      <c r="P2909" s="13"/>
      <c r="Q2909" s="1"/>
      <c r="R2909" s="12"/>
    </row>
    <row r="2910" spans="2:18" x14ac:dyDescent="0.3">
      <c r="B2910" s="6" t="s">
        <v>16</v>
      </c>
      <c r="C2910" s="6">
        <v>1185732</v>
      </c>
      <c r="D2910" s="7">
        <v>44326</v>
      </c>
      <c r="E2910" s="6" t="s">
        <v>2</v>
      </c>
      <c r="F2910" s="6" t="s">
        <v>104</v>
      </c>
      <c r="G2910" s="6" t="s">
        <v>105</v>
      </c>
      <c r="H2910" s="6" t="s">
        <v>18</v>
      </c>
      <c r="I2910" s="8">
        <v>0.6</v>
      </c>
      <c r="J2910" s="9">
        <v>4950</v>
      </c>
      <c r="K2910" s="10">
        <f>I2910*J2910</f>
        <v>2970</v>
      </c>
      <c r="L2910" s="10">
        <f>K2910*M2910</f>
        <v>1039.5</v>
      </c>
      <c r="M2910" s="11">
        <v>0.35</v>
      </c>
      <c r="O2910" s="15"/>
      <c r="P2910" s="13"/>
      <c r="Q2910" s="1"/>
      <c r="R2910" s="12"/>
    </row>
    <row r="2911" spans="2:18" x14ac:dyDescent="0.3">
      <c r="B2911" s="6" t="s">
        <v>16</v>
      </c>
      <c r="C2911" s="6">
        <v>1185732</v>
      </c>
      <c r="D2911" s="7">
        <v>44326</v>
      </c>
      <c r="E2911" s="6" t="s">
        <v>2</v>
      </c>
      <c r="F2911" s="6" t="s">
        <v>104</v>
      </c>
      <c r="G2911" s="6" t="s">
        <v>105</v>
      </c>
      <c r="H2911" s="6" t="s">
        <v>19</v>
      </c>
      <c r="I2911" s="8">
        <v>0.45</v>
      </c>
      <c r="J2911" s="9">
        <v>2000</v>
      </c>
      <c r="K2911" s="10">
        <f>I2911*J2911</f>
        <v>900</v>
      </c>
      <c r="L2911" s="10">
        <f>K2911*M2911</f>
        <v>270</v>
      </c>
      <c r="M2911" s="11">
        <v>0.3</v>
      </c>
      <c r="O2911" s="15"/>
      <c r="P2911" s="13"/>
      <c r="Q2911" s="1"/>
      <c r="R2911" s="12"/>
    </row>
    <row r="2912" spans="2:18" x14ac:dyDescent="0.3">
      <c r="B2912" s="6" t="s">
        <v>16</v>
      </c>
      <c r="C2912" s="6">
        <v>1185732</v>
      </c>
      <c r="D2912" s="7">
        <v>44326</v>
      </c>
      <c r="E2912" s="6" t="s">
        <v>2</v>
      </c>
      <c r="F2912" s="6" t="s">
        <v>104</v>
      </c>
      <c r="G2912" s="6" t="s">
        <v>105</v>
      </c>
      <c r="H2912" s="6" t="s">
        <v>20</v>
      </c>
      <c r="I2912" s="8">
        <v>0.4</v>
      </c>
      <c r="J2912" s="9">
        <v>1750</v>
      </c>
      <c r="K2912" s="10">
        <f t="shared" ref="K2912:K2915" si="954">I2912*J2912</f>
        <v>700</v>
      </c>
      <c r="L2912" s="10">
        <f t="shared" ref="L2912:L2915" si="955">K2912*M2912</f>
        <v>210</v>
      </c>
      <c r="M2912" s="11">
        <v>0.3</v>
      </c>
      <c r="O2912" s="15"/>
      <c r="P2912" s="13"/>
      <c r="Q2912" s="1"/>
      <c r="R2912" s="12"/>
    </row>
    <row r="2913" spans="2:18" x14ac:dyDescent="0.3">
      <c r="B2913" s="6" t="s">
        <v>16</v>
      </c>
      <c r="C2913" s="6">
        <v>1185732</v>
      </c>
      <c r="D2913" s="7">
        <v>44326</v>
      </c>
      <c r="E2913" s="6" t="s">
        <v>2</v>
      </c>
      <c r="F2913" s="6" t="s">
        <v>104</v>
      </c>
      <c r="G2913" s="6" t="s">
        <v>105</v>
      </c>
      <c r="H2913" s="6" t="s">
        <v>21</v>
      </c>
      <c r="I2913" s="8">
        <v>0.4</v>
      </c>
      <c r="J2913" s="9">
        <v>1000</v>
      </c>
      <c r="K2913" s="10">
        <f t="shared" si="954"/>
        <v>400</v>
      </c>
      <c r="L2913" s="10">
        <f t="shared" si="955"/>
        <v>120</v>
      </c>
      <c r="M2913" s="11">
        <v>0.3</v>
      </c>
      <c r="O2913" s="15"/>
      <c r="P2913" s="13"/>
      <c r="Q2913" s="1"/>
      <c r="R2913" s="12"/>
    </row>
    <row r="2914" spans="2:18" x14ac:dyDescent="0.3">
      <c r="B2914" s="6" t="s">
        <v>16</v>
      </c>
      <c r="C2914" s="6">
        <v>1185732</v>
      </c>
      <c r="D2914" s="7">
        <v>44326</v>
      </c>
      <c r="E2914" s="6" t="s">
        <v>2</v>
      </c>
      <c r="F2914" s="6" t="s">
        <v>104</v>
      </c>
      <c r="G2914" s="6" t="s">
        <v>105</v>
      </c>
      <c r="H2914" s="6" t="s">
        <v>22</v>
      </c>
      <c r="I2914" s="8">
        <v>0.49999999999999994</v>
      </c>
      <c r="J2914" s="9">
        <v>1250</v>
      </c>
      <c r="K2914" s="10">
        <f t="shared" si="954"/>
        <v>624.99999999999989</v>
      </c>
      <c r="L2914" s="10">
        <f t="shared" si="955"/>
        <v>218.74999999999994</v>
      </c>
      <c r="M2914" s="11">
        <v>0.35</v>
      </c>
      <c r="O2914" s="15"/>
      <c r="P2914" s="13"/>
      <c r="Q2914" s="1"/>
      <c r="R2914" s="12"/>
    </row>
    <row r="2915" spans="2:18" x14ac:dyDescent="0.3">
      <c r="B2915" s="6" t="s">
        <v>16</v>
      </c>
      <c r="C2915" s="6">
        <v>1185732</v>
      </c>
      <c r="D2915" s="7">
        <v>44326</v>
      </c>
      <c r="E2915" s="6" t="s">
        <v>2</v>
      </c>
      <c r="F2915" s="6" t="s">
        <v>104</v>
      </c>
      <c r="G2915" s="6" t="s">
        <v>105</v>
      </c>
      <c r="H2915" s="6" t="s">
        <v>23</v>
      </c>
      <c r="I2915" s="8">
        <v>0.54999999999999993</v>
      </c>
      <c r="J2915" s="9">
        <v>2500</v>
      </c>
      <c r="K2915" s="10">
        <f t="shared" si="954"/>
        <v>1374.9999999999998</v>
      </c>
      <c r="L2915" s="10">
        <f t="shared" si="955"/>
        <v>549.99999999999989</v>
      </c>
      <c r="M2915" s="11">
        <v>0.4</v>
      </c>
      <c r="O2915" s="15"/>
      <c r="P2915" s="13"/>
      <c r="Q2915" s="1"/>
      <c r="R2915" s="12"/>
    </row>
    <row r="2916" spans="2:18" x14ac:dyDescent="0.3">
      <c r="B2916" s="6" t="s">
        <v>16</v>
      </c>
      <c r="C2916" s="6">
        <v>1185732</v>
      </c>
      <c r="D2916" s="7">
        <v>44356</v>
      </c>
      <c r="E2916" s="6" t="s">
        <v>2</v>
      </c>
      <c r="F2916" s="6" t="s">
        <v>104</v>
      </c>
      <c r="G2916" s="6" t="s">
        <v>105</v>
      </c>
      <c r="H2916" s="6" t="s">
        <v>18</v>
      </c>
      <c r="I2916" s="8">
        <v>0.4</v>
      </c>
      <c r="J2916" s="9">
        <v>5000</v>
      </c>
      <c r="K2916" s="10">
        <f>I2916*J2916</f>
        <v>2000</v>
      </c>
      <c r="L2916" s="10">
        <f>K2916*M2916</f>
        <v>700</v>
      </c>
      <c r="M2916" s="11">
        <v>0.35</v>
      </c>
      <c r="O2916" s="15"/>
      <c r="P2916" s="13"/>
      <c r="Q2916" s="1"/>
      <c r="R2916" s="12"/>
    </row>
    <row r="2917" spans="2:18" x14ac:dyDescent="0.3">
      <c r="B2917" s="6" t="s">
        <v>16</v>
      </c>
      <c r="C2917" s="6">
        <v>1185732</v>
      </c>
      <c r="D2917" s="7">
        <v>44356</v>
      </c>
      <c r="E2917" s="6" t="s">
        <v>2</v>
      </c>
      <c r="F2917" s="6" t="s">
        <v>104</v>
      </c>
      <c r="G2917" s="6" t="s">
        <v>105</v>
      </c>
      <c r="H2917" s="6" t="s">
        <v>19</v>
      </c>
      <c r="I2917" s="8">
        <v>0.35000000000000009</v>
      </c>
      <c r="J2917" s="9">
        <v>2500</v>
      </c>
      <c r="K2917" s="10">
        <f>I2917*J2917</f>
        <v>875.00000000000023</v>
      </c>
      <c r="L2917" s="10">
        <f>K2917*M2917</f>
        <v>262.50000000000006</v>
      </c>
      <c r="M2917" s="11">
        <v>0.3</v>
      </c>
      <c r="O2917" s="15"/>
      <c r="P2917" s="13"/>
      <c r="Q2917" s="1"/>
      <c r="R2917" s="12"/>
    </row>
    <row r="2918" spans="2:18" x14ac:dyDescent="0.3">
      <c r="B2918" s="6" t="s">
        <v>16</v>
      </c>
      <c r="C2918" s="6">
        <v>1185732</v>
      </c>
      <c r="D2918" s="7">
        <v>44356</v>
      </c>
      <c r="E2918" s="6" t="s">
        <v>2</v>
      </c>
      <c r="F2918" s="6" t="s">
        <v>104</v>
      </c>
      <c r="G2918" s="6" t="s">
        <v>105</v>
      </c>
      <c r="H2918" s="6" t="s">
        <v>20</v>
      </c>
      <c r="I2918" s="8">
        <v>0.30000000000000004</v>
      </c>
      <c r="J2918" s="9">
        <v>2000</v>
      </c>
      <c r="K2918" s="10">
        <f t="shared" ref="K2918:K2921" si="956">I2918*J2918</f>
        <v>600.00000000000011</v>
      </c>
      <c r="L2918" s="10">
        <f t="shared" ref="L2918:L2921" si="957">K2918*M2918</f>
        <v>180.00000000000003</v>
      </c>
      <c r="M2918" s="11">
        <v>0.3</v>
      </c>
      <c r="O2918" s="15"/>
      <c r="P2918" s="13"/>
      <c r="Q2918" s="1"/>
      <c r="R2918" s="12"/>
    </row>
    <row r="2919" spans="2:18" x14ac:dyDescent="0.3">
      <c r="B2919" s="6" t="s">
        <v>16</v>
      </c>
      <c r="C2919" s="6">
        <v>1185732</v>
      </c>
      <c r="D2919" s="7">
        <v>44356</v>
      </c>
      <c r="E2919" s="6" t="s">
        <v>2</v>
      </c>
      <c r="F2919" s="6" t="s">
        <v>104</v>
      </c>
      <c r="G2919" s="6" t="s">
        <v>105</v>
      </c>
      <c r="H2919" s="6" t="s">
        <v>21</v>
      </c>
      <c r="I2919" s="8">
        <v>0.30000000000000004</v>
      </c>
      <c r="J2919" s="9">
        <v>1750</v>
      </c>
      <c r="K2919" s="10">
        <f t="shared" si="956"/>
        <v>525.00000000000011</v>
      </c>
      <c r="L2919" s="10">
        <f t="shared" si="957"/>
        <v>157.50000000000003</v>
      </c>
      <c r="M2919" s="11">
        <v>0.3</v>
      </c>
      <c r="O2919" s="15"/>
      <c r="P2919" s="13"/>
      <c r="Q2919" s="1"/>
      <c r="R2919" s="12"/>
    </row>
    <row r="2920" spans="2:18" x14ac:dyDescent="0.3">
      <c r="B2920" s="6" t="s">
        <v>16</v>
      </c>
      <c r="C2920" s="6">
        <v>1185732</v>
      </c>
      <c r="D2920" s="7">
        <v>44356</v>
      </c>
      <c r="E2920" s="6" t="s">
        <v>2</v>
      </c>
      <c r="F2920" s="6" t="s">
        <v>104</v>
      </c>
      <c r="G2920" s="6" t="s">
        <v>105</v>
      </c>
      <c r="H2920" s="6" t="s">
        <v>22</v>
      </c>
      <c r="I2920" s="8">
        <v>0.4</v>
      </c>
      <c r="J2920" s="9">
        <v>1750</v>
      </c>
      <c r="K2920" s="10">
        <f t="shared" si="956"/>
        <v>700</v>
      </c>
      <c r="L2920" s="10">
        <f t="shared" si="957"/>
        <v>244.99999999999997</v>
      </c>
      <c r="M2920" s="11">
        <v>0.35</v>
      </c>
      <c r="O2920" s="15"/>
      <c r="P2920" s="13"/>
      <c r="Q2920" s="1"/>
      <c r="R2920" s="12"/>
    </row>
    <row r="2921" spans="2:18" x14ac:dyDescent="0.3">
      <c r="B2921" s="6" t="s">
        <v>16</v>
      </c>
      <c r="C2921" s="6">
        <v>1185732</v>
      </c>
      <c r="D2921" s="7">
        <v>44356</v>
      </c>
      <c r="E2921" s="6" t="s">
        <v>2</v>
      </c>
      <c r="F2921" s="6" t="s">
        <v>104</v>
      </c>
      <c r="G2921" s="6" t="s">
        <v>105</v>
      </c>
      <c r="H2921" s="6" t="s">
        <v>23</v>
      </c>
      <c r="I2921" s="8">
        <v>0.55000000000000004</v>
      </c>
      <c r="J2921" s="9">
        <v>3250</v>
      </c>
      <c r="K2921" s="10">
        <f t="shared" si="956"/>
        <v>1787.5000000000002</v>
      </c>
      <c r="L2921" s="10">
        <f t="shared" si="957"/>
        <v>715.00000000000011</v>
      </c>
      <c r="M2921" s="11">
        <v>0.4</v>
      </c>
      <c r="O2921" s="15"/>
      <c r="P2921" s="13"/>
      <c r="Q2921" s="1"/>
      <c r="R2921" s="12"/>
    </row>
    <row r="2922" spans="2:18" x14ac:dyDescent="0.3">
      <c r="B2922" s="6" t="s">
        <v>16</v>
      </c>
      <c r="C2922" s="6">
        <v>1185732</v>
      </c>
      <c r="D2922" s="7">
        <v>44385</v>
      </c>
      <c r="E2922" s="6" t="s">
        <v>2</v>
      </c>
      <c r="F2922" s="6" t="s">
        <v>104</v>
      </c>
      <c r="G2922" s="6" t="s">
        <v>105</v>
      </c>
      <c r="H2922" s="6" t="s">
        <v>18</v>
      </c>
      <c r="I2922" s="8">
        <v>0.5</v>
      </c>
      <c r="J2922" s="9">
        <v>5500</v>
      </c>
      <c r="K2922" s="10">
        <f>I2922*J2922</f>
        <v>2750</v>
      </c>
      <c r="L2922" s="10">
        <f>K2922*M2922</f>
        <v>962.49999999999989</v>
      </c>
      <c r="M2922" s="11">
        <v>0.35</v>
      </c>
      <c r="O2922" s="15"/>
      <c r="P2922" s="13"/>
      <c r="Q2922" s="1"/>
      <c r="R2922" s="12"/>
    </row>
    <row r="2923" spans="2:18" x14ac:dyDescent="0.3">
      <c r="B2923" s="6" t="s">
        <v>16</v>
      </c>
      <c r="C2923" s="6">
        <v>1185732</v>
      </c>
      <c r="D2923" s="7">
        <v>44385</v>
      </c>
      <c r="E2923" s="6" t="s">
        <v>2</v>
      </c>
      <c r="F2923" s="6" t="s">
        <v>104</v>
      </c>
      <c r="G2923" s="6" t="s">
        <v>105</v>
      </c>
      <c r="H2923" s="6" t="s">
        <v>19</v>
      </c>
      <c r="I2923" s="8">
        <v>0.45000000000000007</v>
      </c>
      <c r="J2923" s="9">
        <v>3000</v>
      </c>
      <c r="K2923" s="10">
        <f>I2923*J2923</f>
        <v>1350.0000000000002</v>
      </c>
      <c r="L2923" s="10">
        <f>K2923*M2923</f>
        <v>405.00000000000006</v>
      </c>
      <c r="M2923" s="11">
        <v>0.3</v>
      </c>
      <c r="O2923" s="15"/>
      <c r="P2923" s="13"/>
      <c r="Q2923" s="1"/>
      <c r="R2923" s="12"/>
    </row>
    <row r="2924" spans="2:18" x14ac:dyDescent="0.3">
      <c r="B2924" s="6" t="s">
        <v>16</v>
      </c>
      <c r="C2924" s="6">
        <v>1185732</v>
      </c>
      <c r="D2924" s="7">
        <v>44385</v>
      </c>
      <c r="E2924" s="6" t="s">
        <v>2</v>
      </c>
      <c r="F2924" s="6" t="s">
        <v>104</v>
      </c>
      <c r="G2924" s="6" t="s">
        <v>105</v>
      </c>
      <c r="H2924" s="6" t="s">
        <v>20</v>
      </c>
      <c r="I2924" s="8">
        <v>0.4</v>
      </c>
      <c r="J2924" s="9">
        <v>2250</v>
      </c>
      <c r="K2924" s="10">
        <f t="shared" ref="K2924:K2927" si="958">I2924*J2924</f>
        <v>900</v>
      </c>
      <c r="L2924" s="10">
        <f t="shared" ref="L2924:L2927" si="959">K2924*M2924</f>
        <v>270</v>
      </c>
      <c r="M2924" s="11">
        <v>0.3</v>
      </c>
      <c r="O2924" s="15"/>
      <c r="P2924" s="13"/>
      <c r="Q2924" s="1"/>
      <c r="R2924" s="12"/>
    </row>
    <row r="2925" spans="2:18" x14ac:dyDescent="0.3">
      <c r="B2925" s="6" t="s">
        <v>16</v>
      </c>
      <c r="C2925" s="6">
        <v>1185732</v>
      </c>
      <c r="D2925" s="7">
        <v>44385</v>
      </c>
      <c r="E2925" s="6" t="s">
        <v>2</v>
      </c>
      <c r="F2925" s="6" t="s">
        <v>104</v>
      </c>
      <c r="G2925" s="6" t="s">
        <v>105</v>
      </c>
      <c r="H2925" s="6" t="s">
        <v>21</v>
      </c>
      <c r="I2925" s="8">
        <v>0.4</v>
      </c>
      <c r="J2925" s="9">
        <v>1750</v>
      </c>
      <c r="K2925" s="10">
        <f t="shared" si="958"/>
        <v>700</v>
      </c>
      <c r="L2925" s="10">
        <f t="shared" si="959"/>
        <v>210</v>
      </c>
      <c r="M2925" s="11">
        <v>0.3</v>
      </c>
      <c r="O2925" s="15"/>
      <c r="P2925" s="13"/>
      <c r="Q2925" s="1"/>
      <c r="R2925" s="12"/>
    </row>
    <row r="2926" spans="2:18" x14ac:dyDescent="0.3">
      <c r="B2926" s="6" t="s">
        <v>16</v>
      </c>
      <c r="C2926" s="6">
        <v>1185732</v>
      </c>
      <c r="D2926" s="7">
        <v>44385</v>
      </c>
      <c r="E2926" s="6" t="s">
        <v>2</v>
      </c>
      <c r="F2926" s="6" t="s">
        <v>104</v>
      </c>
      <c r="G2926" s="6" t="s">
        <v>105</v>
      </c>
      <c r="H2926" s="6" t="s">
        <v>22</v>
      </c>
      <c r="I2926" s="8">
        <v>0.5</v>
      </c>
      <c r="J2926" s="9">
        <v>2000</v>
      </c>
      <c r="K2926" s="10">
        <f t="shared" si="958"/>
        <v>1000</v>
      </c>
      <c r="L2926" s="10">
        <f t="shared" si="959"/>
        <v>350</v>
      </c>
      <c r="M2926" s="11">
        <v>0.35</v>
      </c>
      <c r="O2926" s="15"/>
      <c r="P2926" s="13"/>
      <c r="Q2926" s="1"/>
      <c r="R2926" s="12"/>
    </row>
    <row r="2927" spans="2:18" x14ac:dyDescent="0.3">
      <c r="B2927" s="6" t="s">
        <v>16</v>
      </c>
      <c r="C2927" s="6">
        <v>1185732</v>
      </c>
      <c r="D2927" s="7">
        <v>44385</v>
      </c>
      <c r="E2927" s="6" t="s">
        <v>2</v>
      </c>
      <c r="F2927" s="6" t="s">
        <v>104</v>
      </c>
      <c r="G2927" s="6" t="s">
        <v>105</v>
      </c>
      <c r="H2927" s="6" t="s">
        <v>23</v>
      </c>
      <c r="I2927" s="8">
        <v>0.55000000000000004</v>
      </c>
      <c r="J2927" s="9">
        <v>3750</v>
      </c>
      <c r="K2927" s="10">
        <f t="shared" si="958"/>
        <v>2062.5</v>
      </c>
      <c r="L2927" s="10">
        <f t="shared" si="959"/>
        <v>825</v>
      </c>
      <c r="M2927" s="11">
        <v>0.4</v>
      </c>
      <c r="O2927" s="15"/>
      <c r="P2927" s="13"/>
      <c r="Q2927" s="1"/>
      <c r="R2927" s="12"/>
    </row>
    <row r="2928" spans="2:18" x14ac:dyDescent="0.3">
      <c r="B2928" s="6" t="s">
        <v>16</v>
      </c>
      <c r="C2928" s="6">
        <v>1185732</v>
      </c>
      <c r="D2928" s="7">
        <v>44417</v>
      </c>
      <c r="E2928" s="6" t="s">
        <v>2</v>
      </c>
      <c r="F2928" s="6" t="s">
        <v>104</v>
      </c>
      <c r="G2928" s="6" t="s">
        <v>105</v>
      </c>
      <c r="H2928" s="6" t="s">
        <v>18</v>
      </c>
      <c r="I2928" s="8">
        <v>0.5</v>
      </c>
      <c r="J2928" s="9">
        <v>5250</v>
      </c>
      <c r="K2928" s="10">
        <f>I2928*J2928</f>
        <v>2625</v>
      </c>
      <c r="L2928" s="10">
        <f>K2928*M2928</f>
        <v>918.74999999999989</v>
      </c>
      <c r="M2928" s="11">
        <v>0.35</v>
      </c>
      <c r="O2928" s="15"/>
      <c r="P2928" s="13"/>
      <c r="Q2928" s="1"/>
      <c r="R2928" s="12"/>
    </row>
    <row r="2929" spans="2:18" x14ac:dyDescent="0.3">
      <c r="B2929" s="6" t="s">
        <v>16</v>
      </c>
      <c r="C2929" s="6">
        <v>1185732</v>
      </c>
      <c r="D2929" s="7">
        <v>44417</v>
      </c>
      <c r="E2929" s="6" t="s">
        <v>2</v>
      </c>
      <c r="F2929" s="6" t="s">
        <v>104</v>
      </c>
      <c r="G2929" s="6" t="s">
        <v>105</v>
      </c>
      <c r="H2929" s="6" t="s">
        <v>19</v>
      </c>
      <c r="I2929" s="8">
        <v>0.45000000000000007</v>
      </c>
      <c r="J2929" s="9">
        <v>3000</v>
      </c>
      <c r="K2929" s="10">
        <f>I2929*J2929</f>
        <v>1350.0000000000002</v>
      </c>
      <c r="L2929" s="10">
        <f>K2929*M2929</f>
        <v>405.00000000000006</v>
      </c>
      <c r="M2929" s="11">
        <v>0.3</v>
      </c>
      <c r="O2929" s="15"/>
      <c r="P2929" s="13"/>
      <c r="Q2929" s="1"/>
      <c r="R2929" s="12"/>
    </row>
    <row r="2930" spans="2:18" x14ac:dyDescent="0.3">
      <c r="B2930" s="6" t="s">
        <v>16</v>
      </c>
      <c r="C2930" s="6">
        <v>1185732</v>
      </c>
      <c r="D2930" s="7">
        <v>44417</v>
      </c>
      <c r="E2930" s="6" t="s">
        <v>2</v>
      </c>
      <c r="F2930" s="6" t="s">
        <v>104</v>
      </c>
      <c r="G2930" s="6" t="s">
        <v>105</v>
      </c>
      <c r="H2930" s="6" t="s">
        <v>20</v>
      </c>
      <c r="I2930" s="8">
        <v>0.4</v>
      </c>
      <c r="J2930" s="9">
        <v>2250</v>
      </c>
      <c r="K2930" s="10">
        <f t="shared" ref="K2930:K2933" si="960">I2930*J2930</f>
        <v>900</v>
      </c>
      <c r="L2930" s="10">
        <f t="shared" ref="L2930:L2933" si="961">K2930*M2930</f>
        <v>270</v>
      </c>
      <c r="M2930" s="11">
        <v>0.3</v>
      </c>
      <c r="O2930" s="15"/>
      <c r="P2930" s="13"/>
      <c r="Q2930" s="1"/>
      <c r="R2930" s="12"/>
    </row>
    <row r="2931" spans="2:18" x14ac:dyDescent="0.3">
      <c r="B2931" s="6" t="s">
        <v>16</v>
      </c>
      <c r="C2931" s="6">
        <v>1185732</v>
      </c>
      <c r="D2931" s="7">
        <v>44417</v>
      </c>
      <c r="E2931" s="6" t="s">
        <v>2</v>
      </c>
      <c r="F2931" s="6" t="s">
        <v>104</v>
      </c>
      <c r="G2931" s="6" t="s">
        <v>105</v>
      </c>
      <c r="H2931" s="6" t="s">
        <v>21</v>
      </c>
      <c r="I2931" s="8">
        <v>0.4</v>
      </c>
      <c r="J2931" s="9">
        <v>2000</v>
      </c>
      <c r="K2931" s="10">
        <f t="shared" si="960"/>
        <v>800</v>
      </c>
      <c r="L2931" s="10">
        <f t="shared" si="961"/>
        <v>240</v>
      </c>
      <c r="M2931" s="11">
        <v>0.3</v>
      </c>
      <c r="O2931" s="15"/>
      <c r="P2931" s="13"/>
      <c r="Q2931" s="1"/>
      <c r="R2931" s="12"/>
    </row>
    <row r="2932" spans="2:18" x14ac:dyDescent="0.3">
      <c r="B2932" s="6" t="s">
        <v>16</v>
      </c>
      <c r="C2932" s="6">
        <v>1185732</v>
      </c>
      <c r="D2932" s="7">
        <v>44417</v>
      </c>
      <c r="E2932" s="6" t="s">
        <v>2</v>
      </c>
      <c r="F2932" s="6" t="s">
        <v>104</v>
      </c>
      <c r="G2932" s="6" t="s">
        <v>105</v>
      </c>
      <c r="H2932" s="6" t="s">
        <v>22</v>
      </c>
      <c r="I2932" s="8">
        <v>0.5</v>
      </c>
      <c r="J2932" s="9">
        <v>1750</v>
      </c>
      <c r="K2932" s="10">
        <f t="shared" si="960"/>
        <v>875</v>
      </c>
      <c r="L2932" s="10">
        <f t="shared" si="961"/>
        <v>306.25</v>
      </c>
      <c r="M2932" s="11">
        <v>0.35</v>
      </c>
      <c r="O2932" s="15"/>
      <c r="P2932" s="13"/>
      <c r="Q2932" s="1"/>
      <c r="R2932" s="12"/>
    </row>
    <row r="2933" spans="2:18" x14ac:dyDescent="0.3">
      <c r="B2933" s="6" t="s">
        <v>16</v>
      </c>
      <c r="C2933" s="6">
        <v>1185732</v>
      </c>
      <c r="D2933" s="7">
        <v>44417</v>
      </c>
      <c r="E2933" s="6" t="s">
        <v>2</v>
      </c>
      <c r="F2933" s="6" t="s">
        <v>104</v>
      </c>
      <c r="G2933" s="6" t="s">
        <v>105</v>
      </c>
      <c r="H2933" s="6" t="s">
        <v>23</v>
      </c>
      <c r="I2933" s="8">
        <v>0.55000000000000004</v>
      </c>
      <c r="J2933" s="9">
        <v>3500</v>
      </c>
      <c r="K2933" s="10">
        <f t="shared" si="960"/>
        <v>1925.0000000000002</v>
      </c>
      <c r="L2933" s="10">
        <f t="shared" si="961"/>
        <v>770.00000000000011</v>
      </c>
      <c r="M2933" s="11">
        <v>0.4</v>
      </c>
      <c r="O2933" s="15"/>
      <c r="P2933" s="13"/>
      <c r="Q2933" s="1"/>
      <c r="R2933" s="12"/>
    </row>
    <row r="2934" spans="2:18" x14ac:dyDescent="0.3">
      <c r="B2934" s="6" t="s">
        <v>16</v>
      </c>
      <c r="C2934" s="6">
        <v>1185732</v>
      </c>
      <c r="D2934" s="7">
        <v>44449</v>
      </c>
      <c r="E2934" s="6" t="s">
        <v>2</v>
      </c>
      <c r="F2934" s="6" t="s">
        <v>104</v>
      </c>
      <c r="G2934" s="6" t="s">
        <v>105</v>
      </c>
      <c r="H2934" s="6" t="s">
        <v>18</v>
      </c>
      <c r="I2934" s="8">
        <v>0.4</v>
      </c>
      <c r="J2934" s="9">
        <v>4750</v>
      </c>
      <c r="K2934" s="10">
        <f>I2934*J2934</f>
        <v>1900</v>
      </c>
      <c r="L2934" s="10">
        <f>K2934*M2934</f>
        <v>665</v>
      </c>
      <c r="M2934" s="11">
        <v>0.35</v>
      </c>
      <c r="O2934" s="15"/>
      <c r="P2934" s="13"/>
      <c r="Q2934" s="1"/>
      <c r="R2934" s="12"/>
    </row>
    <row r="2935" spans="2:18" x14ac:dyDescent="0.3">
      <c r="B2935" s="6" t="s">
        <v>16</v>
      </c>
      <c r="C2935" s="6">
        <v>1185732</v>
      </c>
      <c r="D2935" s="7">
        <v>44449</v>
      </c>
      <c r="E2935" s="6" t="s">
        <v>2</v>
      </c>
      <c r="F2935" s="6" t="s">
        <v>104</v>
      </c>
      <c r="G2935" s="6" t="s">
        <v>105</v>
      </c>
      <c r="H2935" s="6" t="s">
        <v>19</v>
      </c>
      <c r="I2935" s="8">
        <v>0.35000000000000009</v>
      </c>
      <c r="J2935" s="9">
        <v>2750</v>
      </c>
      <c r="K2935" s="10">
        <f>I2935*J2935</f>
        <v>962.50000000000023</v>
      </c>
      <c r="L2935" s="10">
        <f>K2935*M2935</f>
        <v>288.75000000000006</v>
      </c>
      <c r="M2935" s="11">
        <v>0.3</v>
      </c>
      <c r="O2935" s="15"/>
      <c r="P2935" s="13"/>
      <c r="Q2935" s="1"/>
      <c r="R2935" s="12"/>
    </row>
    <row r="2936" spans="2:18" x14ac:dyDescent="0.3">
      <c r="B2936" s="6" t="s">
        <v>16</v>
      </c>
      <c r="C2936" s="6">
        <v>1185732</v>
      </c>
      <c r="D2936" s="7">
        <v>44449</v>
      </c>
      <c r="E2936" s="6" t="s">
        <v>2</v>
      </c>
      <c r="F2936" s="6" t="s">
        <v>104</v>
      </c>
      <c r="G2936" s="6" t="s">
        <v>105</v>
      </c>
      <c r="H2936" s="6" t="s">
        <v>20</v>
      </c>
      <c r="I2936" s="8">
        <v>0.30000000000000004</v>
      </c>
      <c r="J2936" s="9">
        <v>1750</v>
      </c>
      <c r="K2936" s="10">
        <f t="shared" ref="K2936:K2939" si="962">I2936*J2936</f>
        <v>525.00000000000011</v>
      </c>
      <c r="L2936" s="10">
        <f t="shared" ref="L2936:L2939" si="963">K2936*M2936</f>
        <v>157.50000000000003</v>
      </c>
      <c r="M2936" s="11">
        <v>0.3</v>
      </c>
      <c r="O2936" s="15"/>
      <c r="P2936" s="13"/>
      <c r="Q2936" s="1"/>
      <c r="R2936" s="12"/>
    </row>
    <row r="2937" spans="2:18" x14ac:dyDescent="0.3">
      <c r="B2937" s="6" t="s">
        <v>16</v>
      </c>
      <c r="C2937" s="6">
        <v>1185732</v>
      </c>
      <c r="D2937" s="7">
        <v>44449</v>
      </c>
      <c r="E2937" s="6" t="s">
        <v>2</v>
      </c>
      <c r="F2937" s="6" t="s">
        <v>104</v>
      </c>
      <c r="G2937" s="6" t="s">
        <v>105</v>
      </c>
      <c r="H2937" s="6" t="s">
        <v>21</v>
      </c>
      <c r="I2937" s="8">
        <v>0.30000000000000004</v>
      </c>
      <c r="J2937" s="9">
        <v>1500</v>
      </c>
      <c r="K2937" s="10">
        <f t="shared" si="962"/>
        <v>450.00000000000006</v>
      </c>
      <c r="L2937" s="10">
        <f t="shared" si="963"/>
        <v>135</v>
      </c>
      <c r="M2937" s="11">
        <v>0.3</v>
      </c>
      <c r="O2937" s="15"/>
      <c r="P2937" s="13"/>
      <c r="Q2937" s="1"/>
      <c r="R2937" s="12"/>
    </row>
    <row r="2938" spans="2:18" x14ac:dyDescent="0.3">
      <c r="B2938" s="6" t="s">
        <v>16</v>
      </c>
      <c r="C2938" s="6">
        <v>1185732</v>
      </c>
      <c r="D2938" s="7">
        <v>44449</v>
      </c>
      <c r="E2938" s="6" t="s">
        <v>2</v>
      </c>
      <c r="F2938" s="6" t="s">
        <v>104</v>
      </c>
      <c r="G2938" s="6" t="s">
        <v>105</v>
      </c>
      <c r="H2938" s="6" t="s">
        <v>22</v>
      </c>
      <c r="I2938" s="8">
        <v>0.4</v>
      </c>
      <c r="J2938" s="9">
        <v>1500</v>
      </c>
      <c r="K2938" s="10">
        <f t="shared" si="962"/>
        <v>600</v>
      </c>
      <c r="L2938" s="10">
        <f t="shared" si="963"/>
        <v>210</v>
      </c>
      <c r="M2938" s="11">
        <v>0.35</v>
      </c>
      <c r="O2938" s="15"/>
      <c r="P2938" s="13"/>
      <c r="Q2938" s="1"/>
      <c r="R2938" s="12"/>
    </row>
    <row r="2939" spans="2:18" x14ac:dyDescent="0.3">
      <c r="B2939" s="6" t="s">
        <v>16</v>
      </c>
      <c r="C2939" s="6">
        <v>1185732</v>
      </c>
      <c r="D2939" s="7">
        <v>44449</v>
      </c>
      <c r="E2939" s="6" t="s">
        <v>2</v>
      </c>
      <c r="F2939" s="6" t="s">
        <v>104</v>
      </c>
      <c r="G2939" s="6" t="s">
        <v>105</v>
      </c>
      <c r="H2939" s="6" t="s">
        <v>23</v>
      </c>
      <c r="I2939" s="8">
        <v>0.45</v>
      </c>
      <c r="J2939" s="9">
        <v>2250</v>
      </c>
      <c r="K2939" s="10">
        <f t="shared" si="962"/>
        <v>1012.5</v>
      </c>
      <c r="L2939" s="10">
        <f t="shared" si="963"/>
        <v>405</v>
      </c>
      <c r="M2939" s="11">
        <v>0.4</v>
      </c>
      <c r="O2939" s="15"/>
      <c r="P2939" s="13"/>
      <c r="Q2939" s="1"/>
      <c r="R2939" s="12"/>
    </row>
    <row r="2940" spans="2:18" x14ac:dyDescent="0.3">
      <c r="B2940" s="6" t="s">
        <v>16</v>
      </c>
      <c r="C2940" s="6">
        <v>1185732</v>
      </c>
      <c r="D2940" s="7">
        <v>44478</v>
      </c>
      <c r="E2940" s="6" t="s">
        <v>2</v>
      </c>
      <c r="F2940" s="6" t="s">
        <v>104</v>
      </c>
      <c r="G2940" s="6" t="s">
        <v>105</v>
      </c>
      <c r="H2940" s="6" t="s">
        <v>18</v>
      </c>
      <c r="I2940" s="8">
        <v>0.49999999999999994</v>
      </c>
      <c r="J2940" s="9">
        <v>4000</v>
      </c>
      <c r="K2940" s="10">
        <f>I2940*J2940</f>
        <v>1999.9999999999998</v>
      </c>
      <c r="L2940" s="10">
        <f>K2940*M2940</f>
        <v>699.99999999999989</v>
      </c>
      <c r="M2940" s="11">
        <v>0.35</v>
      </c>
      <c r="O2940" s="15"/>
      <c r="P2940" s="13"/>
      <c r="Q2940" s="1"/>
      <c r="R2940" s="12"/>
    </row>
    <row r="2941" spans="2:18" x14ac:dyDescent="0.3">
      <c r="B2941" s="6" t="s">
        <v>16</v>
      </c>
      <c r="C2941" s="6">
        <v>1185732</v>
      </c>
      <c r="D2941" s="7">
        <v>44478</v>
      </c>
      <c r="E2941" s="6" t="s">
        <v>2</v>
      </c>
      <c r="F2941" s="6" t="s">
        <v>104</v>
      </c>
      <c r="G2941" s="6" t="s">
        <v>105</v>
      </c>
      <c r="H2941" s="6" t="s">
        <v>19</v>
      </c>
      <c r="I2941" s="8">
        <v>0.4</v>
      </c>
      <c r="J2941" s="9">
        <v>2500</v>
      </c>
      <c r="K2941" s="10">
        <f>I2941*J2941</f>
        <v>1000</v>
      </c>
      <c r="L2941" s="10">
        <f>K2941*M2941</f>
        <v>300</v>
      </c>
      <c r="M2941" s="11">
        <v>0.3</v>
      </c>
      <c r="O2941" s="15"/>
      <c r="P2941" s="13"/>
      <c r="Q2941" s="1"/>
      <c r="R2941" s="12"/>
    </row>
    <row r="2942" spans="2:18" x14ac:dyDescent="0.3">
      <c r="B2942" s="6" t="s">
        <v>16</v>
      </c>
      <c r="C2942" s="6">
        <v>1185732</v>
      </c>
      <c r="D2942" s="7">
        <v>44478</v>
      </c>
      <c r="E2942" s="6" t="s">
        <v>2</v>
      </c>
      <c r="F2942" s="6" t="s">
        <v>104</v>
      </c>
      <c r="G2942" s="6" t="s">
        <v>105</v>
      </c>
      <c r="H2942" s="6" t="s">
        <v>20</v>
      </c>
      <c r="I2942" s="8">
        <v>0.4</v>
      </c>
      <c r="J2942" s="9">
        <v>1500</v>
      </c>
      <c r="K2942" s="10">
        <f t="shared" ref="K2942:K2945" si="964">I2942*J2942</f>
        <v>600</v>
      </c>
      <c r="L2942" s="10">
        <f t="shared" ref="L2942:L2945" si="965">K2942*M2942</f>
        <v>180</v>
      </c>
      <c r="M2942" s="11">
        <v>0.3</v>
      </c>
      <c r="O2942" s="15"/>
      <c r="P2942" s="13"/>
      <c r="Q2942" s="1"/>
      <c r="R2942" s="12"/>
    </row>
    <row r="2943" spans="2:18" x14ac:dyDescent="0.3">
      <c r="B2943" s="6" t="s">
        <v>16</v>
      </c>
      <c r="C2943" s="6">
        <v>1185732</v>
      </c>
      <c r="D2943" s="7">
        <v>44478</v>
      </c>
      <c r="E2943" s="6" t="s">
        <v>2</v>
      </c>
      <c r="F2943" s="6" t="s">
        <v>104</v>
      </c>
      <c r="G2943" s="6" t="s">
        <v>105</v>
      </c>
      <c r="H2943" s="6" t="s">
        <v>21</v>
      </c>
      <c r="I2943" s="8">
        <v>0.4</v>
      </c>
      <c r="J2943" s="9">
        <v>1250</v>
      </c>
      <c r="K2943" s="10">
        <f t="shared" si="964"/>
        <v>500</v>
      </c>
      <c r="L2943" s="10">
        <f t="shared" si="965"/>
        <v>150</v>
      </c>
      <c r="M2943" s="11">
        <v>0.3</v>
      </c>
      <c r="O2943" s="15"/>
      <c r="P2943" s="13"/>
      <c r="Q2943" s="1"/>
      <c r="R2943" s="12"/>
    </row>
    <row r="2944" spans="2:18" x14ac:dyDescent="0.3">
      <c r="B2944" s="6" t="s">
        <v>16</v>
      </c>
      <c r="C2944" s="6">
        <v>1185732</v>
      </c>
      <c r="D2944" s="7">
        <v>44478</v>
      </c>
      <c r="E2944" s="6" t="s">
        <v>2</v>
      </c>
      <c r="F2944" s="6" t="s">
        <v>104</v>
      </c>
      <c r="G2944" s="6" t="s">
        <v>105</v>
      </c>
      <c r="H2944" s="6" t="s">
        <v>22</v>
      </c>
      <c r="I2944" s="8">
        <v>0.49999999999999994</v>
      </c>
      <c r="J2944" s="9">
        <v>1250</v>
      </c>
      <c r="K2944" s="10">
        <f t="shared" si="964"/>
        <v>624.99999999999989</v>
      </c>
      <c r="L2944" s="10">
        <f t="shared" si="965"/>
        <v>218.74999999999994</v>
      </c>
      <c r="M2944" s="11">
        <v>0.35</v>
      </c>
      <c r="O2944" s="15"/>
      <c r="P2944" s="13"/>
      <c r="Q2944" s="1"/>
      <c r="R2944" s="12"/>
    </row>
    <row r="2945" spans="1:18" x14ac:dyDescent="0.3">
      <c r="B2945" s="6" t="s">
        <v>16</v>
      </c>
      <c r="C2945" s="6">
        <v>1185732</v>
      </c>
      <c r="D2945" s="7">
        <v>44478</v>
      </c>
      <c r="E2945" s="6" t="s">
        <v>2</v>
      </c>
      <c r="F2945" s="6" t="s">
        <v>104</v>
      </c>
      <c r="G2945" s="6" t="s">
        <v>105</v>
      </c>
      <c r="H2945" s="6" t="s">
        <v>23</v>
      </c>
      <c r="I2945" s="8">
        <v>0.54999999999999982</v>
      </c>
      <c r="J2945" s="9">
        <v>2500</v>
      </c>
      <c r="K2945" s="10">
        <f t="shared" si="964"/>
        <v>1374.9999999999995</v>
      </c>
      <c r="L2945" s="10">
        <f t="shared" si="965"/>
        <v>549.99999999999989</v>
      </c>
      <c r="M2945" s="11">
        <v>0.4</v>
      </c>
      <c r="O2945" s="15"/>
      <c r="P2945" s="13"/>
      <c r="Q2945" s="1"/>
      <c r="R2945" s="12"/>
    </row>
    <row r="2946" spans="1:18" x14ac:dyDescent="0.3">
      <c r="B2946" s="6" t="s">
        <v>16</v>
      </c>
      <c r="C2946" s="6">
        <v>1185732</v>
      </c>
      <c r="D2946" s="7">
        <v>44509</v>
      </c>
      <c r="E2946" s="6" t="s">
        <v>2</v>
      </c>
      <c r="F2946" s="6" t="s">
        <v>104</v>
      </c>
      <c r="G2946" s="6" t="s">
        <v>105</v>
      </c>
      <c r="H2946" s="6" t="s">
        <v>18</v>
      </c>
      <c r="I2946" s="8">
        <v>0.49999999999999994</v>
      </c>
      <c r="J2946" s="9">
        <v>4000</v>
      </c>
      <c r="K2946" s="10">
        <f>I2946*J2946</f>
        <v>1999.9999999999998</v>
      </c>
      <c r="L2946" s="10">
        <f>K2946*M2946</f>
        <v>699.99999999999989</v>
      </c>
      <c r="M2946" s="11">
        <v>0.35</v>
      </c>
      <c r="O2946" s="15"/>
      <c r="P2946" s="13"/>
      <c r="Q2946" s="1"/>
      <c r="R2946" s="12"/>
    </row>
    <row r="2947" spans="1:18" x14ac:dyDescent="0.3">
      <c r="B2947" s="6" t="s">
        <v>16</v>
      </c>
      <c r="C2947" s="6">
        <v>1185732</v>
      </c>
      <c r="D2947" s="7">
        <v>44509</v>
      </c>
      <c r="E2947" s="6" t="s">
        <v>2</v>
      </c>
      <c r="F2947" s="6" t="s">
        <v>104</v>
      </c>
      <c r="G2947" s="6" t="s">
        <v>105</v>
      </c>
      <c r="H2947" s="6" t="s">
        <v>19</v>
      </c>
      <c r="I2947" s="8">
        <v>0.4</v>
      </c>
      <c r="J2947" s="9">
        <v>2500</v>
      </c>
      <c r="K2947" s="10">
        <f>I2947*J2947</f>
        <v>1000</v>
      </c>
      <c r="L2947" s="10">
        <f>K2947*M2947</f>
        <v>300</v>
      </c>
      <c r="M2947" s="11">
        <v>0.3</v>
      </c>
      <c r="O2947" s="15"/>
      <c r="P2947" s="13"/>
      <c r="Q2947" s="1"/>
      <c r="R2947" s="12"/>
    </row>
    <row r="2948" spans="1:18" x14ac:dyDescent="0.3">
      <c r="B2948" s="6" t="s">
        <v>16</v>
      </c>
      <c r="C2948" s="6">
        <v>1185732</v>
      </c>
      <c r="D2948" s="7">
        <v>44509</v>
      </c>
      <c r="E2948" s="6" t="s">
        <v>2</v>
      </c>
      <c r="F2948" s="6" t="s">
        <v>104</v>
      </c>
      <c r="G2948" s="6" t="s">
        <v>105</v>
      </c>
      <c r="H2948" s="6" t="s">
        <v>20</v>
      </c>
      <c r="I2948" s="8">
        <v>0.4</v>
      </c>
      <c r="J2948" s="9">
        <v>1950</v>
      </c>
      <c r="K2948" s="10">
        <f t="shared" ref="K2948:K2951" si="966">I2948*J2948</f>
        <v>780</v>
      </c>
      <c r="L2948" s="10">
        <f t="shared" ref="L2948:L2951" si="967">K2948*M2948</f>
        <v>234</v>
      </c>
      <c r="M2948" s="11">
        <v>0.3</v>
      </c>
      <c r="O2948" s="15"/>
      <c r="P2948" s="13"/>
      <c r="Q2948" s="1"/>
      <c r="R2948" s="12"/>
    </row>
    <row r="2949" spans="1:18" x14ac:dyDescent="0.3">
      <c r="B2949" s="6" t="s">
        <v>16</v>
      </c>
      <c r="C2949" s="6">
        <v>1185732</v>
      </c>
      <c r="D2949" s="7">
        <v>44509</v>
      </c>
      <c r="E2949" s="6" t="s">
        <v>2</v>
      </c>
      <c r="F2949" s="6" t="s">
        <v>104</v>
      </c>
      <c r="G2949" s="6" t="s">
        <v>105</v>
      </c>
      <c r="H2949" s="6" t="s">
        <v>21</v>
      </c>
      <c r="I2949" s="8">
        <v>0.4</v>
      </c>
      <c r="J2949" s="9">
        <v>1750</v>
      </c>
      <c r="K2949" s="10">
        <f t="shared" si="966"/>
        <v>700</v>
      </c>
      <c r="L2949" s="10">
        <f t="shared" si="967"/>
        <v>210</v>
      </c>
      <c r="M2949" s="11">
        <v>0.3</v>
      </c>
      <c r="O2949" s="15"/>
      <c r="P2949" s="13"/>
      <c r="Q2949" s="1"/>
      <c r="R2949" s="12"/>
    </row>
    <row r="2950" spans="1:18" x14ac:dyDescent="0.3">
      <c r="B2950" s="6" t="s">
        <v>16</v>
      </c>
      <c r="C2950" s="6">
        <v>1185732</v>
      </c>
      <c r="D2950" s="7">
        <v>44509</v>
      </c>
      <c r="E2950" s="6" t="s">
        <v>2</v>
      </c>
      <c r="F2950" s="6" t="s">
        <v>104</v>
      </c>
      <c r="G2950" s="6" t="s">
        <v>105</v>
      </c>
      <c r="H2950" s="6" t="s">
        <v>22</v>
      </c>
      <c r="I2950" s="8">
        <v>0.6</v>
      </c>
      <c r="J2950" s="9">
        <v>1500</v>
      </c>
      <c r="K2950" s="10">
        <f t="shared" si="966"/>
        <v>900</v>
      </c>
      <c r="L2950" s="10">
        <f t="shared" si="967"/>
        <v>315</v>
      </c>
      <c r="M2950" s="11">
        <v>0.35</v>
      </c>
      <c r="O2950" s="15"/>
      <c r="P2950" s="13"/>
      <c r="Q2950" s="1"/>
      <c r="R2950" s="12"/>
    </row>
    <row r="2951" spans="1:18" x14ac:dyDescent="0.3">
      <c r="B2951" s="6" t="s">
        <v>16</v>
      </c>
      <c r="C2951" s="6">
        <v>1185732</v>
      </c>
      <c r="D2951" s="7">
        <v>44509</v>
      </c>
      <c r="E2951" s="6" t="s">
        <v>2</v>
      </c>
      <c r="F2951" s="6" t="s">
        <v>104</v>
      </c>
      <c r="G2951" s="6" t="s">
        <v>105</v>
      </c>
      <c r="H2951" s="6" t="s">
        <v>23</v>
      </c>
      <c r="I2951" s="8">
        <v>0.64999999999999991</v>
      </c>
      <c r="J2951" s="9">
        <v>2500</v>
      </c>
      <c r="K2951" s="10">
        <f t="shared" si="966"/>
        <v>1624.9999999999998</v>
      </c>
      <c r="L2951" s="10">
        <f t="shared" si="967"/>
        <v>650</v>
      </c>
      <c r="M2951" s="11">
        <v>0.4</v>
      </c>
      <c r="O2951" s="15"/>
      <c r="P2951" s="13"/>
      <c r="Q2951" s="1"/>
      <c r="R2951" s="12"/>
    </row>
    <row r="2952" spans="1:18" x14ac:dyDescent="0.3">
      <c r="B2952" s="6" t="s">
        <v>16</v>
      </c>
      <c r="C2952" s="6">
        <v>1185732</v>
      </c>
      <c r="D2952" s="7">
        <v>44538</v>
      </c>
      <c r="E2952" s="6" t="s">
        <v>2</v>
      </c>
      <c r="F2952" s="6" t="s">
        <v>104</v>
      </c>
      <c r="G2952" s="6" t="s">
        <v>105</v>
      </c>
      <c r="H2952" s="6" t="s">
        <v>18</v>
      </c>
      <c r="I2952" s="8">
        <v>0.6</v>
      </c>
      <c r="J2952" s="9">
        <v>5000</v>
      </c>
      <c r="K2952" s="10">
        <f>I2952*J2952</f>
        <v>3000</v>
      </c>
      <c r="L2952" s="10">
        <f>K2952*M2952</f>
        <v>1050</v>
      </c>
      <c r="M2952" s="11">
        <v>0.35</v>
      </c>
      <c r="O2952" s="15"/>
      <c r="P2952" s="13"/>
      <c r="Q2952" s="1"/>
      <c r="R2952" s="12"/>
    </row>
    <row r="2953" spans="1:18" x14ac:dyDescent="0.3">
      <c r="B2953" s="6" t="s">
        <v>16</v>
      </c>
      <c r="C2953" s="6">
        <v>1185732</v>
      </c>
      <c r="D2953" s="7">
        <v>44538</v>
      </c>
      <c r="E2953" s="6" t="s">
        <v>2</v>
      </c>
      <c r="F2953" s="6" t="s">
        <v>104</v>
      </c>
      <c r="G2953" s="6" t="s">
        <v>105</v>
      </c>
      <c r="H2953" s="6" t="s">
        <v>19</v>
      </c>
      <c r="I2953" s="8">
        <v>0.5</v>
      </c>
      <c r="J2953" s="9">
        <v>3000</v>
      </c>
      <c r="K2953" s="10">
        <f>I2953*J2953</f>
        <v>1500</v>
      </c>
      <c r="L2953" s="10">
        <f>K2953*M2953</f>
        <v>450</v>
      </c>
      <c r="M2953" s="11">
        <v>0.3</v>
      </c>
      <c r="O2953" s="15"/>
      <c r="P2953" s="13"/>
      <c r="Q2953" s="1"/>
      <c r="R2953" s="12"/>
    </row>
    <row r="2954" spans="1:18" x14ac:dyDescent="0.3">
      <c r="B2954" s="6" t="s">
        <v>16</v>
      </c>
      <c r="C2954" s="6">
        <v>1185732</v>
      </c>
      <c r="D2954" s="7">
        <v>44538</v>
      </c>
      <c r="E2954" s="6" t="s">
        <v>2</v>
      </c>
      <c r="F2954" s="6" t="s">
        <v>104</v>
      </c>
      <c r="G2954" s="6" t="s">
        <v>105</v>
      </c>
      <c r="H2954" s="6" t="s">
        <v>20</v>
      </c>
      <c r="I2954" s="8">
        <v>0.5</v>
      </c>
      <c r="J2954" s="9">
        <v>2500</v>
      </c>
      <c r="K2954" s="10">
        <f t="shared" ref="K2954:K2957" si="968">I2954*J2954</f>
        <v>1250</v>
      </c>
      <c r="L2954" s="10">
        <f t="shared" ref="L2954:L2957" si="969">K2954*M2954</f>
        <v>375</v>
      </c>
      <c r="M2954" s="11">
        <v>0.3</v>
      </c>
      <c r="O2954" s="15"/>
      <c r="P2954" s="13"/>
      <c r="Q2954" s="1"/>
      <c r="R2954" s="12"/>
    </row>
    <row r="2955" spans="1:18" x14ac:dyDescent="0.3">
      <c r="B2955" s="6" t="s">
        <v>16</v>
      </c>
      <c r="C2955" s="6">
        <v>1185732</v>
      </c>
      <c r="D2955" s="7">
        <v>44538</v>
      </c>
      <c r="E2955" s="6" t="s">
        <v>2</v>
      </c>
      <c r="F2955" s="6" t="s">
        <v>104</v>
      </c>
      <c r="G2955" s="6" t="s">
        <v>105</v>
      </c>
      <c r="H2955" s="6" t="s">
        <v>21</v>
      </c>
      <c r="I2955" s="8">
        <v>0.5</v>
      </c>
      <c r="J2955" s="9">
        <v>2000</v>
      </c>
      <c r="K2955" s="10">
        <f t="shared" si="968"/>
        <v>1000</v>
      </c>
      <c r="L2955" s="10">
        <f t="shared" si="969"/>
        <v>300</v>
      </c>
      <c r="M2955" s="11">
        <v>0.3</v>
      </c>
      <c r="O2955" s="15"/>
      <c r="P2955" s="13"/>
      <c r="Q2955" s="1"/>
      <c r="R2955" s="12"/>
    </row>
    <row r="2956" spans="1:18" x14ac:dyDescent="0.3">
      <c r="B2956" s="6" t="s">
        <v>16</v>
      </c>
      <c r="C2956" s="6">
        <v>1185732</v>
      </c>
      <c r="D2956" s="7">
        <v>44538</v>
      </c>
      <c r="E2956" s="6" t="s">
        <v>2</v>
      </c>
      <c r="F2956" s="6" t="s">
        <v>104</v>
      </c>
      <c r="G2956" s="6" t="s">
        <v>105</v>
      </c>
      <c r="H2956" s="6" t="s">
        <v>22</v>
      </c>
      <c r="I2956" s="8">
        <v>0.6</v>
      </c>
      <c r="J2956" s="9">
        <v>2000</v>
      </c>
      <c r="K2956" s="10">
        <f t="shared" si="968"/>
        <v>1200</v>
      </c>
      <c r="L2956" s="10">
        <f t="shared" si="969"/>
        <v>420</v>
      </c>
      <c r="M2956" s="11">
        <v>0.35</v>
      </c>
      <c r="O2956" s="15"/>
      <c r="P2956" s="13"/>
      <c r="Q2956" s="1"/>
      <c r="R2956" s="12"/>
    </row>
    <row r="2957" spans="1:18" x14ac:dyDescent="0.3">
      <c r="B2957" s="6" t="s">
        <v>16</v>
      </c>
      <c r="C2957" s="6">
        <v>1185732</v>
      </c>
      <c r="D2957" s="7">
        <v>44538</v>
      </c>
      <c r="E2957" s="6" t="s">
        <v>2</v>
      </c>
      <c r="F2957" s="6" t="s">
        <v>104</v>
      </c>
      <c r="G2957" s="6" t="s">
        <v>105</v>
      </c>
      <c r="H2957" s="6" t="s">
        <v>23</v>
      </c>
      <c r="I2957" s="8">
        <v>0.64999999999999991</v>
      </c>
      <c r="J2957" s="9">
        <v>3000</v>
      </c>
      <c r="K2957" s="10">
        <f t="shared" si="968"/>
        <v>1949.9999999999998</v>
      </c>
      <c r="L2957" s="10">
        <f t="shared" si="969"/>
        <v>780</v>
      </c>
      <c r="M2957" s="11">
        <v>0.4</v>
      </c>
      <c r="O2957" s="15"/>
      <c r="P2957" s="13"/>
      <c r="Q2957" s="1"/>
      <c r="R2957" s="12"/>
    </row>
    <row r="2958" spans="1:18" x14ac:dyDescent="0.3">
      <c r="A2958" t="s">
        <v>39</v>
      </c>
      <c r="B2958" s="6" t="s">
        <v>16</v>
      </c>
      <c r="C2958" s="6">
        <v>1185732</v>
      </c>
      <c r="D2958" s="7">
        <v>44202</v>
      </c>
      <c r="E2958" s="6" t="s">
        <v>2</v>
      </c>
      <c r="F2958" s="6" t="s">
        <v>106</v>
      </c>
      <c r="G2958" s="6" t="s">
        <v>107</v>
      </c>
      <c r="H2958" s="6" t="s">
        <v>18</v>
      </c>
      <c r="I2958" s="8">
        <v>0.30000000000000004</v>
      </c>
      <c r="J2958" s="9">
        <v>4500</v>
      </c>
      <c r="K2958" s="10">
        <f>I2958*J2958</f>
        <v>1350.0000000000002</v>
      </c>
      <c r="L2958" s="10">
        <f>K2958*M2958</f>
        <v>405.00000000000006</v>
      </c>
      <c r="M2958" s="11">
        <v>0.3</v>
      </c>
      <c r="O2958" s="15"/>
      <c r="P2958" s="13"/>
      <c r="Q2958" s="1"/>
      <c r="R2958" s="12"/>
    </row>
    <row r="2959" spans="1:18" x14ac:dyDescent="0.3">
      <c r="B2959" s="6" t="s">
        <v>16</v>
      </c>
      <c r="C2959" s="6">
        <v>1185732</v>
      </c>
      <c r="D2959" s="7">
        <v>44202</v>
      </c>
      <c r="E2959" s="6" t="s">
        <v>2</v>
      </c>
      <c r="F2959" s="6" t="s">
        <v>106</v>
      </c>
      <c r="G2959" s="6" t="s">
        <v>107</v>
      </c>
      <c r="H2959" s="6" t="s">
        <v>19</v>
      </c>
      <c r="I2959" s="8">
        <v>0.30000000000000004</v>
      </c>
      <c r="J2959" s="9">
        <v>2500</v>
      </c>
      <c r="K2959" s="10">
        <f>I2959*J2959</f>
        <v>750.00000000000011</v>
      </c>
      <c r="L2959" s="10">
        <f>K2959*M2959</f>
        <v>262.5</v>
      </c>
      <c r="M2959" s="11">
        <v>0.35</v>
      </c>
      <c r="O2959" s="15"/>
      <c r="P2959" s="13"/>
      <c r="Q2959" s="1"/>
      <c r="R2959" s="12"/>
    </row>
    <row r="2960" spans="1:18" x14ac:dyDescent="0.3">
      <c r="B2960" s="6" t="s">
        <v>16</v>
      </c>
      <c r="C2960" s="6">
        <v>1185732</v>
      </c>
      <c r="D2960" s="7">
        <v>44202</v>
      </c>
      <c r="E2960" s="6" t="s">
        <v>2</v>
      </c>
      <c r="F2960" s="6" t="s">
        <v>106</v>
      </c>
      <c r="G2960" s="6" t="s">
        <v>107</v>
      </c>
      <c r="H2960" s="6" t="s">
        <v>20</v>
      </c>
      <c r="I2960" s="8">
        <v>0.20000000000000007</v>
      </c>
      <c r="J2960" s="9">
        <v>2500</v>
      </c>
      <c r="K2960" s="10">
        <f t="shared" ref="K2960:K2963" si="970">I2960*J2960</f>
        <v>500.00000000000017</v>
      </c>
      <c r="L2960" s="10">
        <f t="shared" ref="L2960:L2963" si="971">K2960*M2960</f>
        <v>150.00000000000006</v>
      </c>
      <c r="M2960" s="11">
        <v>0.3</v>
      </c>
      <c r="O2960" s="15"/>
      <c r="P2960" s="13"/>
      <c r="Q2960" s="1"/>
      <c r="R2960" s="12"/>
    </row>
    <row r="2961" spans="2:18" x14ac:dyDescent="0.3">
      <c r="B2961" s="6" t="s">
        <v>16</v>
      </c>
      <c r="C2961" s="6">
        <v>1185732</v>
      </c>
      <c r="D2961" s="7">
        <v>44202</v>
      </c>
      <c r="E2961" s="6" t="s">
        <v>2</v>
      </c>
      <c r="F2961" s="6" t="s">
        <v>106</v>
      </c>
      <c r="G2961" s="6" t="s">
        <v>107</v>
      </c>
      <c r="H2961" s="6" t="s">
        <v>21</v>
      </c>
      <c r="I2961" s="8">
        <v>0.25000000000000006</v>
      </c>
      <c r="J2961" s="9">
        <v>1000</v>
      </c>
      <c r="K2961" s="10">
        <f t="shared" si="970"/>
        <v>250.00000000000006</v>
      </c>
      <c r="L2961" s="10">
        <f t="shared" si="971"/>
        <v>75.000000000000014</v>
      </c>
      <c r="M2961" s="11">
        <v>0.3</v>
      </c>
      <c r="O2961" s="15"/>
      <c r="P2961" s="13"/>
      <c r="Q2961" s="1"/>
      <c r="R2961" s="12"/>
    </row>
    <row r="2962" spans="2:18" x14ac:dyDescent="0.3">
      <c r="B2962" s="6" t="s">
        <v>16</v>
      </c>
      <c r="C2962" s="6">
        <v>1185732</v>
      </c>
      <c r="D2962" s="7">
        <v>44202</v>
      </c>
      <c r="E2962" s="6" t="s">
        <v>2</v>
      </c>
      <c r="F2962" s="6" t="s">
        <v>106</v>
      </c>
      <c r="G2962" s="6" t="s">
        <v>107</v>
      </c>
      <c r="H2962" s="6" t="s">
        <v>22</v>
      </c>
      <c r="I2962" s="8">
        <v>0.39999999999999997</v>
      </c>
      <c r="J2962" s="9">
        <v>1500</v>
      </c>
      <c r="K2962" s="10">
        <f t="shared" si="970"/>
        <v>600</v>
      </c>
      <c r="L2962" s="10">
        <f t="shared" si="971"/>
        <v>300</v>
      </c>
      <c r="M2962" s="11">
        <v>0.5</v>
      </c>
      <c r="O2962" s="15"/>
      <c r="P2962" s="13"/>
      <c r="Q2962" s="1"/>
      <c r="R2962" s="12"/>
    </row>
    <row r="2963" spans="2:18" x14ac:dyDescent="0.3">
      <c r="B2963" s="6" t="s">
        <v>16</v>
      </c>
      <c r="C2963" s="6">
        <v>1185732</v>
      </c>
      <c r="D2963" s="7">
        <v>44202</v>
      </c>
      <c r="E2963" s="6" t="s">
        <v>2</v>
      </c>
      <c r="F2963" s="6" t="s">
        <v>106</v>
      </c>
      <c r="G2963" s="6" t="s">
        <v>107</v>
      </c>
      <c r="H2963" s="6" t="s">
        <v>23</v>
      </c>
      <c r="I2963" s="8">
        <v>0.30000000000000004</v>
      </c>
      <c r="J2963" s="9">
        <v>2500</v>
      </c>
      <c r="K2963" s="10">
        <f t="shared" si="970"/>
        <v>750.00000000000011</v>
      </c>
      <c r="L2963" s="10">
        <f t="shared" si="971"/>
        <v>300.00000000000006</v>
      </c>
      <c r="M2963" s="11">
        <v>0.4</v>
      </c>
      <c r="O2963" s="15"/>
      <c r="P2963" s="13"/>
      <c r="Q2963" s="1"/>
      <c r="R2963" s="12"/>
    </row>
    <row r="2964" spans="2:18" x14ac:dyDescent="0.3">
      <c r="B2964" s="6" t="s">
        <v>16</v>
      </c>
      <c r="C2964" s="6">
        <v>1185732</v>
      </c>
      <c r="D2964" s="7">
        <v>44233</v>
      </c>
      <c r="E2964" s="6" t="s">
        <v>2</v>
      </c>
      <c r="F2964" s="6" t="s">
        <v>106</v>
      </c>
      <c r="G2964" s="6" t="s">
        <v>107</v>
      </c>
      <c r="H2964" s="6" t="s">
        <v>18</v>
      </c>
      <c r="I2964" s="8">
        <v>0.30000000000000004</v>
      </c>
      <c r="J2964" s="9">
        <v>5000</v>
      </c>
      <c r="K2964" s="10">
        <f>I2964*J2964</f>
        <v>1500.0000000000002</v>
      </c>
      <c r="L2964" s="10">
        <f>K2964*M2964</f>
        <v>450.00000000000006</v>
      </c>
      <c r="M2964" s="11">
        <v>0.3</v>
      </c>
      <c r="O2964" s="15"/>
      <c r="P2964" s="13"/>
      <c r="Q2964" s="1"/>
      <c r="R2964" s="12"/>
    </row>
    <row r="2965" spans="2:18" x14ac:dyDescent="0.3">
      <c r="B2965" s="6" t="s">
        <v>16</v>
      </c>
      <c r="C2965" s="6">
        <v>1185732</v>
      </c>
      <c r="D2965" s="7">
        <v>44233</v>
      </c>
      <c r="E2965" s="6" t="s">
        <v>2</v>
      </c>
      <c r="F2965" s="6" t="s">
        <v>106</v>
      </c>
      <c r="G2965" s="6" t="s">
        <v>107</v>
      </c>
      <c r="H2965" s="6" t="s">
        <v>19</v>
      </c>
      <c r="I2965" s="8">
        <v>0.30000000000000004</v>
      </c>
      <c r="J2965" s="9">
        <v>1500</v>
      </c>
      <c r="K2965" s="10">
        <f>I2965*J2965</f>
        <v>450.00000000000006</v>
      </c>
      <c r="L2965" s="10">
        <f>K2965*M2965</f>
        <v>157.5</v>
      </c>
      <c r="M2965" s="11">
        <v>0.35</v>
      </c>
      <c r="O2965" s="15"/>
      <c r="P2965" s="13"/>
      <c r="Q2965" s="1"/>
      <c r="R2965" s="12"/>
    </row>
    <row r="2966" spans="2:18" x14ac:dyDescent="0.3">
      <c r="B2966" s="6" t="s">
        <v>16</v>
      </c>
      <c r="C2966" s="6">
        <v>1185732</v>
      </c>
      <c r="D2966" s="7">
        <v>44233</v>
      </c>
      <c r="E2966" s="6" t="s">
        <v>2</v>
      </c>
      <c r="F2966" s="6" t="s">
        <v>106</v>
      </c>
      <c r="G2966" s="6" t="s">
        <v>107</v>
      </c>
      <c r="H2966" s="6" t="s">
        <v>20</v>
      </c>
      <c r="I2966" s="8">
        <v>0.20000000000000007</v>
      </c>
      <c r="J2966" s="9">
        <v>2000</v>
      </c>
      <c r="K2966" s="10">
        <f t="shared" ref="K2966:K2969" si="972">I2966*J2966</f>
        <v>400.00000000000011</v>
      </c>
      <c r="L2966" s="10">
        <f t="shared" ref="L2966:L2969" si="973">K2966*M2966</f>
        <v>120.00000000000003</v>
      </c>
      <c r="M2966" s="11">
        <v>0.3</v>
      </c>
      <c r="O2966" s="15"/>
      <c r="P2966" s="13"/>
      <c r="Q2966" s="1"/>
      <c r="R2966" s="12"/>
    </row>
    <row r="2967" spans="2:18" x14ac:dyDescent="0.3">
      <c r="B2967" s="6" t="s">
        <v>16</v>
      </c>
      <c r="C2967" s="6">
        <v>1185732</v>
      </c>
      <c r="D2967" s="7">
        <v>44233</v>
      </c>
      <c r="E2967" s="6" t="s">
        <v>2</v>
      </c>
      <c r="F2967" s="6" t="s">
        <v>106</v>
      </c>
      <c r="G2967" s="6" t="s">
        <v>107</v>
      </c>
      <c r="H2967" s="6" t="s">
        <v>21</v>
      </c>
      <c r="I2967" s="8">
        <v>0.25000000000000006</v>
      </c>
      <c r="J2967" s="9">
        <v>750</v>
      </c>
      <c r="K2967" s="10">
        <f t="shared" si="972"/>
        <v>187.50000000000003</v>
      </c>
      <c r="L2967" s="10">
        <f t="shared" si="973"/>
        <v>56.250000000000007</v>
      </c>
      <c r="M2967" s="11">
        <v>0.3</v>
      </c>
      <c r="O2967" s="15"/>
      <c r="P2967" s="13"/>
      <c r="Q2967" s="1"/>
      <c r="R2967" s="12"/>
    </row>
    <row r="2968" spans="2:18" x14ac:dyDescent="0.3">
      <c r="B2968" s="6" t="s">
        <v>16</v>
      </c>
      <c r="C2968" s="6">
        <v>1185732</v>
      </c>
      <c r="D2968" s="7">
        <v>44233</v>
      </c>
      <c r="E2968" s="6" t="s">
        <v>2</v>
      </c>
      <c r="F2968" s="6" t="s">
        <v>106</v>
      </c>
      <c r="G2968" s="6" t="s">
        <v>107</v>
      </c>
      <c r="H2968" s="6" t="s">
        <v>22</v>
      </c>
      <c r="I2968" s="8">
        <v>0.39999999999999997</v>
      </c>
      <c r="J2968" s="9">
        <v>1500</v>
      </c>
      <c r="K2968" s="10">
        <f t="shared" si="972"/>
        <v>600</v>
      </c>
      <c r="L2968" s="10">
        <f t="shared" si="973"/>
        <v>300</v>
      </c>
      <c r="M2968" s="11">
        <v>0.5</v>
      </c>
      <c r="O2968" s="15"/>
      <c r="P2968" s="13"/>
      <c r="Q2968" s="1"/>
      <c r="R2968" s="12"/>
    </row>
    <row r="2969" spans="2:18" x14ac:dyDescent="0.3">
      <c r="B2969" s="6" t="s">
        <v>16</v>
      </c>
      <c r="C2969" s="6">
        <v>1185732</v>
      </c>
      <c r="D2969" s="7">
        <v>44233</v>
      </c>
      <c r="E2969" s="6" t="s">
        <v>2</v>
      </c>
      <c r="F2969" s="6" t="s">
        <v>106</v>
      </c>
      <c r="G2969" s="6" t="s">
        <v>107</v>
      </c>
      <c r="H2969" s="6" t="s">
        <v>23</v>
      </c>
      <c r="I2969" s="8">
        <v>0.14999999999999997</v>
      </c>
      <c r="J2969" s="9">
        <v>2500</v>
      </c>
      <c r="K2969" s="10">
        <f t="shared" si="972"/>
        <v>374.99999999999994</v>
      </c>
      <c r="L2969" s="10">
        <f t="shared" si="973"/>
        <v>149.99999999999997</v>
      </c>
      <c r="M2969" s="11">
        <v>0.4</v>
      </c>
      <c r="O2969" s="15"/>
      <c r="P2969" s="13"/>
      <c r="Q2969" s="1"/>
      <c r="R2969" s="12"/>
    </row>
    <row r="2970" spans="2:18" x14ac:dyDescent="0.3">
      <c r="B2970" s="6" t="s">
        <v>16</v>
      </c>
      <c r="C2970" s="6">
        <v>1185732</v>
      </c>
      <c r="D2970" s="7">
        <v>44260</v>
      </c>
      <c r="E2970" s="6" t="s">
        <v>2</v>
      </c>
      <c r="F2970" s="6" t="s">
        <v>106</v>
      </c>
      <c r="G2970" s="6" t="s">
        <v>107</v>
      </c>
      <c r="H2970" s="6" t="s">
        <v>18</v>
      </c>
      <c r="I2970" s="8">
        <v>0.20000000000000004</v>
      </c>
      <c r="J2970" s="9">
        <v>4700</v>
      </c>
      <c r="K2970" s="10">
        <f>I2970*J2970</f>
        <v>940.00000000000023</v>
      </c>
      <c r="L2970" s="10">
        <f>K2970*M2970</f>
        <v>282.00000000000006</v>
      </c>
      <c r="M2970" s="11">
        <v>0.3</v>
      </c>
      <c r="O2970" s="15"/>
      <c r="P2970" s="13"/>
      <c r="Q2970" s="1"/>
      <c r="R2970" s="12"/>
    </row>
    <row r="2971" spans="2:18" x14ac:dyDescent="0.3">
      <c r="B2971" s="6" t="s">
        <v>16</v>
      </c>
      <c r="C2971" s="6">
        <v>1185732</v>
      </c>
      <c r="D2971" s="7">
        <v>44260</v>
      </c>
      <c r="E2971" s="6" t="s">
        <v>2</v>
      </c>
      <c r="F2971" s="6" t="s">
        <v>106</v>
      </c>
      <c r="G2971" s="6" t="s">
        <v>107</v>
      </c>
      <c r="H2971" s="6" t="s">
        <v>19</v>
      </c>
      <c r="I2971" s="8">
        <v>0.20000000000000004</v>
      </c>
      <c r="J2971" s="9">
        <v>1750</v>
      </c>
      <c r="K2971" s="10">
        <f>I2971*J2971</f>
        <v>350.00000000000006</v>
      </c>
      <c r="L2971" s="10">
        <f>K2971*M2971</f>
        <v>122.50000000000001</v>
      </c>
      <c r="M2971" s="11">
        <v>0.35</v>
      </c>
      <c r="O2971" s="15"/>
      <c r="P2971" s="13"/>
      <c r="Q2971" s="1"/>
      <c r="R2971" s="12"/>
    </row>
    <row r="2972" spans="2:18" x14ac:dyDescent="0.3">
      <c r="B2972" s="6" t="s">
        <v>16</v>
      </c>
      <c r="C2972" s="6">
        <v>1185732</v>
      </c>
      <c r="D2972" s="7">
        <v>44260</v>
      </c>
      <c r="E2972" s="6" t="s">
        <v>2</v>
      </c>
      <c r="F2972" s="6" t="s">
        <v>106</v>
      </c>
      <c r="G2972" s="6" t="s">
        <v>107</v>
      </c>
      <c r="H2972" s="6" t="s">
        <v>20</v>
      </c>
      <c r="I2972" s="8">
        <v>0.10000000000000003</v>
      </c>
      <c r="J2972" s="9">
        <v>2250</v>
      </c>
      <c r="K2972" s="10">
        <f t="shared" ref="K2972:K2975" si="974">I2972*J2972</f>
        <v>225.00000000000009</v>
      </c>
      <c r="L2972" s="10">
        <f t="shared" ref="L2972:L2975" si="975">K2972*M2972</f>
        <v>67.500000000000028</v>
      </c>
      <c r="M2972" s="11">
        <v>0.3</v>
      </c>
      <c r="O2972" s="15"/>
      <c r="P2972" s="13"/>
      <c r="Q2972" s="1"/>
      <c r="R2972" s="12"/>
    </row>
    <row r="2973" spans="2:18" x14ac:dyDescent="0.3">
      <c r="B2973" s="6" t="s">
        <v>16</v>
      </c>
      <c r="C2973" s="6">
        <v>1185732</v>
      </c>
      <c r="D2973" s="7">
        <v>44260</v>
      </c>
      <c r="E2973" s="6" t="s">
        <v>2</v>
      </c>
      <c r="F2973" s="6" t="s">
        <v>106</v>
      </c>
      <c r="G2973" s="6" t="s">
        <v>107</v>
      </c>
      <c r="H2973" s="6" t="s">
        <v>21</v>
      </c>
      <c r="I2973" s="8">
        <v>0.14999999999999997</v>
      </c>
      <c r="J2973" s="9">
        <v>1000</v>
      </c>
      <c r="K2973" s="10">
        <f t="shared" si="974"/>
        <v>149.99999999999997</v>
      </c>
      <c r="L2973" s="10">
        <f t="shared" si="975"/>
        <v>44.999999999999993</v>
      </c>
      <c r="M2973" s="11">
        <v>0.3</v>
      </c>
      <c r="O2973" s="15"/>
      <c r="P2973" s="13"/>
      <c r="Q2973" s="1"/>
      <c r="R2973" s="12"/>
    </row>
    <row r="2974" spans="2:18" x14ac:dyDescent="0.3">
      <c r="B2974" s="6" t="s">
        <v>16</v>
      </c>
      <c r="C2974" s="6">
        <v>1185732</v>
      </c>
      <c r="D2974" s="7">
        <v>44260</v>
      </c>
      <c r="E2974" s="6" t="s">
        <v>2</v>
      </c>
      <c r="F2974" s="6" t="s">
        <v>106</v>
      </c>
      <c r="G2974" s="6" t="s">
        <v>107</v>
      </c>
      <c r="H2974" s="6" t="s">
        <v>22</v>
      </c>
      <c r="I2974" s="8">
        <v>0.30000000000000004</v>
      </c>
      <c r="J2974" s="9">
        <v>1500</v>
      </c>
      <c r="K2974" s="10">
        <f t="shared" si="974"/>
        <v>450.00000000000006</v>
      </c>
      <c r="L2974" s="10">
        <f t="shared" si="975"/>
        <v>225.00000000000003</v>
      </c>
      <c r="M2974" s="11">
        <v>0.5</v>
      </c>
      <c r="O2974" s="15"/>
      <c r="P2974" s="13"/>
      <c r="Q2974" s="1"/>
      <c r="R2974" s="12"/>
    </row>
    <row r="2975" spans="2:18" x14ac:dyDescent="0.3">
      <c r="B2975" s="6" t="s">
        <v>16</v>
      </c>
      <c r="C2975" s="6">
        <v>1185732</v>
      </c>
      <c r="D2975" s="7">
        <v>44260</v>
      </c>
      <c r="E2975" s="6" t="s">
        <v>2</v>
      </c>
      <c r="F2975" s="6" t="s">
        <v>106</v>
      </c>
      <c r="G2975" s="6" t="s">
        <v>107</v>
      </c>
      <c r="H2975" s="6" t="s">
        <v>23</v>
      </c>
      <c r="I2975" s="8">
        <v>0.20000000000000004</v>
      </c>
      <c r="J2975" s="9">
        <v>2500</v>
      </c>
      <c r="K2975" s="10">
        <f t="shared" si="974"/>
        <v>500.00000000000011</v>
      </c>
      <c r="L2975" s="10">
        <f t="shared" si="975"/>
        <v>200.00000000000006</v>
      </c>
      <c r="M2975" s="11">
        <v>0.4</v>
      </c>
      <c r="O2975" s="15"/>
      <c r="P2975" s="13"/>
      <c r="Q2975" s="1"/>
      <c r="R2975" s="12"/>
    </row>
    <row r="2976" spans="2:18" x14ac:dyDescent="0.3">
      <c r="B2976" s="6" t="s">
        <v>16</v>
      </c>
      <c r="C2976" s="6">
        <v>1185732</v>
      </c>
      <c r="D2976" s="7">
        <v>44292</v>
      </c>
      <c r="E2976" s="6" t="s">
        <v>2</v>
      </c>
      <c r="F2976" s="6" t="s">
        <v>106</v>
      </c>
      <c r="G2976" s="6" t="s">
        <v>107</v>
      </c>
      <c r="H2976" s="6" t="s">
        <v>18</v>
      </c>
      <c r="I2976" s="8">
        <v>0.20000000000000004</v>
      </c>
      <c r="J2976" s="9">
        <v>4750</v>
      </c>
      <c r="K2976" s="10">
        <f>I2976*J2976</f>
        <v>950.00000000000023</v>
      </c>
      <c r="L2976" s="10">
        <f>K2976*M2976</f>
        <v>285.00000000000006</v>
      </c>
      <c r="M2976" s="11">
        <v>0.3</v>
      </c>
      <c r="O2976" s="15"/>
      <c r="P2976" s="13"/>
      <c r="Q2976" s="1"/>
      <c r="R2976" s="12"/>
    </row>
    <row r="2977" spans="2:18" x14ac:dyDescent="0.3">
      <c r="B2977" s="6" t="s">
        <v>16</v>
      </c>
      <c r="C2977" s="6">
        <v>1185732</v>
      </c>
      <c r="D2977" s="7">
        <v>44292</v>
      </c>
      <c r="E2977" s="6" t="s">
        <v>2</v>
      </c>
      <c r="F2977" s="6" t="s">
        <v>106</v>
      </c>
      <c r="G2977" s="6" t="s">
        <v>107</v>
      </c>
      <c r="H2977" s="6" t="s">
        <v>19</v>
      </c>
      <c r="I2977" s="8">
        <v>0.20000000000000004</v>
      </c>
      <c r="J2977" s="9">
        <v>1750</v>
      </c>
      <c r="K2977" s="10">
        <f>I2977*J2977</f>
        <v>350.00000000000006</v>
      </c>
      <c r="L2977" s="10">
        <f>K2977*M2977</f>
        <v>122.50000000000001</v>
      </c>
      <c r="M2977" s="11">
        <v>0.35</v>
      </c>
      <c r="O2977" s="15"/>
      <c r="P2977" s="13"/>
      <c r="Q2977" s="1"/>
      <c r="R2977" s="12"/>
    </row>
    <row r="2978" spans="2:18" x14ac:dyDescent="0.3">
      <c r="B2978" s="6" t="s">
        <v>16</v>
      </c>
      <c r="C2978" s="6">
        <v>1185732</v>
      </c>
      <c r="D2978" s="7">
        <v>44292</v>
      </c>
      <c r="E2978" s="6" t="s">
        <v>2</v>
      </c>
      <c r="F2978" s="6" t="s">
        <v>106</v>
      </c>
      <c r="G2978" s="6" t="s">
        <v>107</v>
      </c>
      <c r="H2978" s="6" t="s">
        <v>20</v>
      </c>
      <c r="I2978" s="8">
        <v>0.10000000000000003</v>
      </c>
      <c r="J2978" s="9">
        <v>1750</v>
      </c>
      <c r="K2978" s="10">
        <f t="shared" ref="K2978:K2981" si="976">I2978*J2978</f>
        <v>175.00000000000006</v>
      </c>
      <c r="L2978" s="10">
        <f t="shared" ref="L2978:L2981" si="977">K2978*M2978</f>
        <v>52.500000000000014</v>
      </c>
      <c r="M2978" s="11">
        <v>0.3</v>
      </c>
      <c r="O2978" s="15"/>
      <c r="P2978" s="13"/>
      <c r="Q2978" s="1"/>
      <c r="R2978" s="12"/>
    </row>
    <row r="2979" spans="2:18" x14ac:dyDescent="0.3">
      <c r="B2979" s="6" t="s">
        <v>16</v>
      </c>
      <c r="C2979" s="6">
        <v>1185732</v>
      </c>
      <c r="D2979" s="7">
        <v>44292</v>
      </c>
      <c r="E2979" s="6" t="s">
        <v>2</v>
      </c>
      <c r="F2979" s="6" t="s">
        <v>106</v>
      </c>
      <c r="G2979" s="6" t="s">
        <v>107</v>
      </c>
      <c r="H2979" s="6" t="s">
        <v>21</v>
      </c>
      <c r="I2979" s="8">
        <v>0.14999999999999997</v>
      </c>
      <c r="J2979" s="9">
        <v>1000</v>
      </c>
      <c r="K2979" s="10">
        <f t="shared" si="976"/>
        <v>149.99999999999997</v>
      </c>
      <c r="L2979" s="10">
        <f t="shared" si="977"/>
        <v>44.999999999999993</v>
      </c>
      <c r="M2979" s="11">
        <v>0.3</v>
      </c>
      <c r="O2979" s="15"/>
      <c r="P2979" s="13"/>
      <c r="Q2979" s="1"/>
      <c r="R2979" s="12"/>
    </row>
    <row r="2980" spans="2:18" x14ac:dyDescent="0.3">
      <c r="B2980" s="6" t="s">
        <v>16</v>
      </c>
      <c r="C2980" s="6">
        <v>1185732</v>
      </c>
      <c r="D2980" s="7">
        <v>44292</v>
      </c>
      <c r="E2980" s="6" t="s">
        <v>2</v>
      </c>
      <c r="F2980" s="6" t="s">
        <v>106</v>
      </c>
      <c r="G2980" s="6" t="s">
        <v>107</v>
      </c>
      <c r="H2980" s="6" t="s">
        <v>22</v>
      </c>
      <c r="I2980" s="8">
        <v>0.6</v>
      </c>
      <c r="J2980" s="9">
        <v>1250</v>
      </c>
      <c r="K2980" s="10">
        <f t="shared" si="976"/>
        <v>750</v>
      </c>
      <c r="L2980" s="10">
        <f t="shared" si="977"/>
        <v>375</v>
      </c>
      <c r="M2980" s="11">
        <v>0.5</v>
      </c>
      <c r="O2980" s="15"/>
      <c r="P2980" s="13"/>
      <c r="Q2980" s="1"/>
      <c r="R2980" s="12"/>
    </row>
    <row r="2981" spans="2:18" x14ac:dyDescent="0.3">
      <c r="B2981" s="6" t="s">
        <v>16</v>
      </c>
      <c r="C2981" s="6">
        <v>1185732</v>
      </c>
      <c r="D2981" s="7">
        <v>44292</v>
      </c>
      <c r="E2981" s="6" t="s">
        <v>2</v>
      </c>
      <c r="F2981" s="6" t="s">
        <v>106</v>
      </c>
      <c r="G2981" s="6" t="s">
        <v>107</v>
      </c>
      <c r="H2981" s="6" t="s">
        <v>23</v>
      </c>
      <c r="I2981" s="8">
        <v>0.5</v>
      </c>
      <c r="J2981" s="9">
        <v>2500</v>
      </c>
      <c r="K2981" s="10">
        <f t="shared" si="976"/>
        <v>1250</v>
      </c>
      <c r="L2981" s="10">
        <f t="shared" si="977"/>
        <v>500</v>
      </c>
      <c r="M2981" s="11">
        <v>0.4</v>
      </c>
      <c r="O2981" s="15"/>
      <c r="P2981" s="13"/>
      <c r="Q2981" s="1"/>
      <c r="R2981" s="12"/>
    </row>
    <row r="2982" spans="2:18" x14ac:dyDescent="0.3">
      <c r="B2982" s="6" t="s">
        <v>16</v>
      </c>
      <c r="C2982" s="6">
        <v>1185732</v>
      </c>
      <c r="D2982" s="7">
        <v>44323</v>
      </c>
      <c r="E2982" s="6" t="s">
        <v>2</v>
      </c>
      <c r="F2982" s="6" t="s">
        <v>106</v>
      </c>
      <c r="G2982" s="6" t="s">
        <v>107</v>
      </c>
      <c r="H2982" s="6" t="s">
        <v>18</v>
      </c>
      <c r="I2982" s="8">
        <v>0.6</v>
      </c>
      <c r="J2982" s="9">
        <v>5200</v>
      </c>
      <c r="K2982" s="10">
        <f>I2982*J2982</f>
        <v>3120</v>
      </c>
      <c r="L2982" s="10">
        <f>K2982*M2982</f>
        <v>936</v>
      </c>
      <c r="M2982" s="11">
        <v>0.3</v>
      </c>
      <c r="O2982" s="15"/>
      <c r="P2982" s="13"/>
      <c r="Q2982" s="1"/>
      <c r="R2982" s="12"/>
    </row>
    <row r="2983" spans="2:18" x14ac:dyDescent="0.3">
      <c r="B2983" s="6" t="s">
        <v>16</v>
      </c>
      <c r="C2983" s="6">
        <v>1185732</v>
      </c>
      <c r="D2983" s="7">
        <v>44323</v>
      </c>
      <c r="E2983" s="6" t="s">
        <v>2</v>
      </c>
      <c r="F2983" s="6" t="s">
        <v>106</v>
      </c>
      <c r="G2983" s="6" t="s">
        <v>107</v>
      </c>
      <c r="H2983" s="6" t="s">
        <v>19</v>
      </c>
      <c r="I2983" s="8">
        <v>0.4</v>
      </c>
      <c r="J2983" s="9">
        <v>2250</v>
      </c>
      <c r="K2983" s="10">
        <f>I2983*J2983</f>
        <v>900</v>
      </c>
      <c r="L2983" s="10">
        <f>K2983*M2983</f>
        <v>315</v>
      </c>
      <c r="M2983" s="11">
        <v>0.35</v>
      </c>
      <c r="O2983" s="15"/>
      <c r="P2983" s="13"/>
      <c r="Q2983" s="1"/>
      <c r="R2983" s="12"/>
    </row>
    <row r="2984" spans="2:18" x14ac:dyDescent="0.3">
      <c r="B2984" s="6" t="s">
        <v>16</v>
      </c>
      <c r="C2984" s="6">
        <v>1185732</v>
      </c>
      <c r="D2984" s="7">
        <v>44323</v>
      </c>
      <c r="E2984" s="6" t="s">
        <v>2</v>
      </c>
      <c r="F2984" s="6" t="s">
        <v>106</v>
      </c>
      <c r="G2984" s="6" t="s">
        <v>107</v>
      </c>
      <c r="H2984" s="6" t="s">
        <v>20</v>
      </c>
      <c r="I2984" s="8">
        <v>0.35000000000000003</v>
      </c>
      <c r="J2984" s="9">
        <v>2000</v>
      </c>
      <c r="K2984" s="10">
        <f t="shared" ref="K2984:K2987" si="978">I2984*J2984</f>
        <v>700.00000000000011</v>
      </c>
      <c r="L2984" s="10">
        <f t="shared" ref="L2984:L2987" si="979">K2984*M2984</f>
        <v>210.00000000000003</v>
      </c>
      <c r="M2984" s="11">
        <v>0.3</v>
      </c>
      <c r="O2984" s="15"/>
      <c r="P2984" s="13"/>
      <c r="Q2984" s="1"/>
      <c r="R2984" s="12"/>
    </row>
    <row r="2985" spans="2:18" x14ac:dyDescent="0.3">
      <c r="B2985" s="6" t="s">
        <v>16</v>
      </c>
      <c r="C2985" s="6">
        <v>1185732</v>
      </c>
      <c r="D2985" s="7">
        <v>44323</v>
      </c>
      <c r="E2985" s="6" t="s">
        <v>2</v>
      </c>
      <c r="F2985" s="6" t="s">
        <v>106</v>
      </c>
      <c r="G2985" s="6" t="s">
        <v>107</v>
      </c>
      <c r="H2985" s="6" t="s">
        <v>21</v>
      </c>
      <c r="I2985" s="8">
        <v>0.35000000000000003</v>
      </c>
      <c r="J2985" s="9">
        <v>1250</v>
      </c>
      <c r="K2985" s="10">
        <f t="shared" si="978"/>
        <v>437.50000000000006</v>
      </c>
      <c r="L2985" s="10">
        <f t="shared" si="979"/>
        <v>131.25</v>
      </c>
      <c r="M2985" s="11">
        <v>0.3</v>
      </c>
      <c r="O2985" s="15"/>
      <c r="P2985" s="13"/>
      <c r="Q2985" s="1"/>
      <c r="R2985" s="12"/>
    </row>
    <row r="2986" spans="2:18" x14ac:dyDescent="0.3">
      <c r="B2986" s="6" t="s">
        <v>16</v>
      </c>
      <c r="C2986" s="6">
        <v>1185732</v>
      </c>
      <c r="D2986" s="7">
        <v>44323</v>
      </c>
      <c r="E2986" s="6" t="s">
        <v>2</v>
      </c>
      <c r="F2986" s="6" t="s">
        <v>106</v>
      </c>
      <c r="G2986" s="6" t="s">
        <v>107</v>
      </c>
      <c r="H2986" s="6" t="s">
        <v>22</v>
      </c>
      <c r="I2986" s="8">
        <v>0.44999999999999996</v>
      </c>
      <c r="J2986" s="9">
        <v>1500</v>
      </c>
      <c r="K2986" s="10">
        <f t="shared" si="978"/>
        <v>674.99999999999989</v>
      </c>
      <c r="L2986" s="10">
        <f t="shared" si="979"/>
        <v>337.49999999999994</v>
      </c>
      <c r="M2986" s="11">
        <v>0.5</v>
      </c>
      <c r="O2986" s="15"/>
      <c r="P2986" s="13"/>
      <c r="Q2986" s="1"/>
      <c r="R2986" s="12"/>
    </row>
    <row r="2987" spans="2:18" x14ac:dyDescent="0.3">
      <c r="B2987" s="6" t="s">
        <v>16</v>
      </c>
      <c r="C2987" s="6">
        <v>1185732</v>
      </c>
      <c r="D2987" s="7">
        <v>44323</v>
      </c>
      <c r="E2987" s="6" t="s">
        <v>2</v>
      </c>
      <c r="F2987" s="6" t="s">
        <v>106</v>
      </c>
      <c r="G2987" s="6" t="s">
        <v>107</v>
      </c>
      <c r="H2987" s="6" t="s">
        <v>23</v>
      </c>
      <c r="I2987" s="8">
        <v>0.49999999999999994</v>
      </c>
      <c r="J2987" s="9">
        <v>2750</v>
      </c>
      <c r="K2987" s="10">
        <f t="shared" si="978"/>
        <v>1374.9999999999998</v>
      </c>
      <c r="L2987" s="10">
        <f t="shared" si="979"/>
        <v>549.99999999999989</v>
      </c>
      <c r="M2987" s="11">
        <v>0.4</v>
      </c>
      <c r="O2987" s="15"/>
      <c r="P2987" s="13"/>
      <c r="Q2987" s="1"/>
      <c r="R2987" s="12"/>
    </row>
    <row r="2988" spans="2:18" x14ac:dyDescent="0.3">
      <c r="B2988" s="6" t="s">
        <v>16</v>
      </c>
      <c r="C2988" s="6">
        <v>1185732</v>
      </c>
      <c r="D2988" s="7">
        <v>44353</v>
      </c>
      <c r="E2988" s="6" t="s">
        <v>2</v>
      </c>
      <c r="F2988" s="6" t="s">
        <v>106</v>
      </c>
      <c r="G2988" s="6" t="s">
        <v>107</v>
      </c>
      <c r="H2988" s="6" t="s">
        <v>18</v>
      </c>
      <c r="I2988" s="8">
        <v>0.35000000000000003</v>
      </c>
      <c r="J2988" s="9">
        <v>5250</v>
      </c>
      <c r="K2988" s="10">
        <f>I2988*J2988</f>
        <v>1837.5000000000002</v>
      </c>
      <c r="L2988" s="10">
        <f>K2988*M2988</f>
        <v>551.25</v>
      </c>
      <c r="M2988" s="11">
        <v>0.3</v>
      </c>
      <c r="O2988" s="15"/>
      <c r="P2988" s="13"/>
      <c r="Q2988" s="1"/>
      <c r="R2988" s="12"/>
    </row>
    <row r="2989" spans="2:18" x14ac:dyDescent="0.3">
      <c r="B2989" s="6" t="s">
        <v>16</v>
      </c>
      <c r="C2989" s="6">
        <v>1185732</v>
      </c>
      <c r="D2989" s="7">
        <v>44353</v>
      </c>
      <c r="E2989" s="6" t="s">
        <v>2</v>
      </c>
      <c r="F2989" s="6" t="s">
        <v>106</v>
      </c>
      <c r="G2989" s="6" t="s">
        <v>107</v>
      </c>
      <c r="H2989" s="6" t="s">
        <v>19</v>
      </c>
      <c r="I2989" s="8">
        <v>0.3000000000000001</v>
      </c>
      <c r="J2989" s="9">
        <v>2750</v>
      </c>
      <c r="K2989" s="10">
        <f>I2989*J2989</f>
        <v>825.00000000000023</v>
      </c>
      <c r="L2989" s="10">
        <f>K2989*M2989</f>
        <v>288.75000000000006</v>
      </c>
      <c r="M2989" s="11">
        <v>0.35</v>
      </c>
      <c r="O2989" s="15"/>
      <c r="P2989" s="13"/>
      <c r="Q2989" s="1"/>
      <c r="R2989" s="12"/>
    </row>
    <row r="2990" spans="2:18" x14ac:dyDescent="0.3">
      <c r="B2990" s="6" t="s">
        <v>16</v>
      </c>
      <c r="C2990" s="6">
        <v>1185732</v>
      </c>
      <c r="D2990" s="7">
        <v>44353</v>
      </c>
      <c r="E2990" s="6" t="s">
        <v>2</v>
      </c>
      <c r="F2990" s="6" t="s">
        <v>106</v>
      </c>
      <c r="G2990" s="6" t="s">
        <v>107</v>
      </c>
      <c r="H2990" s="6" t="s">
        <v>20</v>
      </c>
      <c r="I2990" s="8">
        <v>0.25000000000000006</v>
      </c>
      <c r="J2990" s="9">
        <v>2000</v>
      </c>
      <c r="K2990" s="10">
        <f t="shared" ref="K2990:K2993" si="980">I2990*J2990</f>
        <v>500.00000000000011</v>
      </c>
      <c r="L2990" s="10">
        <f t="shared" ref="L2990:L2993" si="981">K2990*M2990</f>
        <v>150.00000000000003</v>
      </c>
      <c r="M2990" s="11">
        <v>0.3</v>
      </c>
      <c r="O2990" s="15"/>
      <c r="P2990" s="13"/>
      <c r="Q2990" s="1"/>
      <c r="R2990" s="12"/>
    </row>
    <row r="2991" spans="2:18" x14ac:dyDescent="0.3">
      <c r="B2991" s="6" t="s">
        <v>16</v>
      </c>
      <c r="C2991" s="6">
        <v>1185732</v>
      </c>
      <c r="D2991" s="7">
        <v>44353</v>
      </c>
      <c r="E2991" s="6" t="s">
        <v>2</v>
      </c>
      <c r="F2991" s="6" t="s">
        <v>106</v>
      </c>
      <c r="G2991" s="6" t="s">
        <v>107</v>
      </c>
      <c r="H2991" s="6" t="s">
        <v>21</v>
      </c>
      <c r="I2991" s="8">
        <v>0.25000000000000006</v>
      </c>
      <c r="J2991" s="9">
        <v>1750</v>
      </c>
      <c r="K2991" s="10">
        <f t="shared" si="980"/>
        <v>437.50000000000011</v>
      </c>
      <c r="L2991" s="10">
        <f t="shared" si="981"/>
        <v>131.25000000000003</v>
      </c>
      <c r="M2991" s="11">
        <v>0.3</v>
      </c>
      <c r="O2991" s="15"/>
      <c r="P2991" s="13"/>
      <c r="Q2991" s="1"/>
      <c r="R2991" s="12"/>
    </row>
    <row r="2992" spans="2:18" x14ac:dyDescent="0.3">
      <c r="B2992" s="6" t="s">
        <v>16</v>
      </c>
      <c r="C2992" s="6">
        <v>1185732</v>
      </c>
      <c r="D2992" s="7">
        <v>44353</v>
      </c>
      <c r="E2992" s="6" t="s">
        <v>2</v>
      </c>
      <c r="F2992" s="6" t="s">
        <v>106</v>
      </c>
      <c r="G2992" s="6" t="s">
        <v>107</v>
      </c>
      <c r="H2992" s="6" t="s">
        <v>22</v>
      </c>
      <c r="I2992" s="8">
        <v>0.35000000000000003</v>
      </c>
      <c r="J2992" s="9">
        <v>1750</v>
      </c>
      <c r="K2992" s="10">
        <f t="shared" si="980"/>
        <v>612.50000000000011</v>
      </c>
      <c r="L2992" s="10">
        <f t="shared" si="981"/>
        <v>306.25000000000006</v>
      </c>
      <c r="M2992" s="11">
        <v>0.5</v>
      </c>
      <c r="O2992" s="15"/>
      <c r="P2992" s="13"/>
      <c r="Q2992" s="1"/>
      <c r="R2992" s="12"/>
    </row>
    <row r="2993" spans="2:18" x14ac:dyDescent="0.3">
      <c r="B2993" s="6" t="s">
        <v>16</v>
      </c>
      <c r="C2993" s="6">
        <v>1185732</v>
      </c>
      <c r="D2993" s="7">
        <v>44353</v>
      </c>
      <c r="E2993" s="6" t="s">
        <v>2</v>
      </c>
      <c r="F2993" s="6" t="s">
        <v>106</v>
      </c>
      <c r="G2993" s="6" t="s">
        <v>107</v>
      </c>
      <c r="H2993" s="6" t="s">
        <v>23</v>
      </c>
      <c r="I2993" s="8">
        <v>0.55000000000000004</v>
      </c>
      <c r="J2993" s="9">
        <v>3250</v>
      </c>
      <c r="K2993" s="10">
        <f t="shared" si="980"/>
        <v>1787.5000000000002</v>
      </c>
      <c r="L2993" s="10">
        <f t="shared" si="981"/>
        <v>715.00000000000011</v>
      </c>
      <c r="M2993" s="11">
        <v>0.4</v>
      </c>
      <c r="O2993" s="15"/>
      <c r="P2993" s="13"/>
      <c r="Q2993" s="1"/>
      <c r="R2993" s="12"/>
    </row>
    <row r="2994" spans="2:18" x14ac:dyDescent="0.3">
      <c r="B2994" s="6" t="s">
        <v>16</v>
      </c>
      <c r="C2994" s="6">
        <v>1185732</v>
      </c>
      <c r="D2994" s="7">
        <v>44382</v>
      </c>
      <c r="E2994" s="6" t="s">
        <v>2</v>
      </c>
      <c r="F2994" s="6" t="s">
        <v>106</v>
      </c>
      <c r="G2994" s="6" t="s">
        <v>107</v>
      </c>
      <c r="H2994" s="6" t="s">
        <v>18</v>
      </c>
      <c r="I2994" s="8">
        <v>0.5</v>
      </c>
      <c r="J2994" s="9">
        <v>5500</v>
      </c>
      <c r="K2994" s="10">
        <f>I2994*J2994</f>
        <v>2750</v>
      </c>
      <c r="L2994" s="10">
        <f>K2994*M2994</f>
        <v>825</v>
      </c>
      <c r="M2994" s="11">
        <v>0.3</v>
      </c>
      <c r="O2994" s="15"/>
      <c r="P2994" s="13"/>
      <c r="Q2994" s="1"/>
      <c r="R2994" s="12"/>
    </row>
    <row r="2995" spans="2:18" x14ac:dyDescent="0.3">
      <c r="B2995" s="6" t="s">
        <v>16</v>
      </c>
      <c r="C2995" s="6">
        <v>1185732</v>
      </c>
      <c r="D2995" s="7">
        <v>44382</v>
      </c>
      <c r="E2995" s="6" t="s">
        <v>2</v>
      </c>
      <c r="F2995" s="6" t="s">
        <v>106</v>
      </c>
      <c r="G2995" s="6" t="s">
        <v>107</v>
      </c>
      <c r="H2995" s="6" t="s">
        <v>19</v>
      </c>
      <c r="I2995" s="8">
        <v>0.45000000000000007</v>
      </c>
      <c r="J2995" s="9">
        <v>3000</v>
      </c>
      <c r="K2995" s="10">
        <f>I2995*J2995</f>
        <v>1350.0000000000002</v>
      </c>
      <c r="L2995" s="10">
        <f>K2995*M2995</f>
        <v>472.50000000000006</v>
      </c>
      <c r="M2995" s="11">
        <v>0.35</v>
      </c>
      <c r="O2995" s="15"/>
      <c r="P2995" s="13"/>
      <c r="Q2995" s="1"/>
      <c r="R2995" s="12"/>
    </row>
    <row r="2996" spans="2:18" x14ac:dyDescent="0.3">
      <c r="B2996" s="6" t="s">
        <v>16</v>
      </c>
      <c r="C2996" s="6">
        <v>1185732</v>
      </c>
      <c r="D2996" s="7">
        <v>44382</v>
      </c>
      <c r="E2996" s="6" t="s">
        <v>2</v>
      </c>
      <c r="F2996" s="6" t="s">
        <v>106</v>
      </c>
      <c r="G2996" s="6" t="s">
        <v>107</v>
      </c>
      <c r="H2996" s="6" t="s">
        <v>20</v>
      </c>
      <c r="I2996" s="8">
        <v>0.4</v>
      </c>
      <c r="J2996" s="9">
        <v>2250</v>
      </c>
      <c r="K2996" s="10">
        <f t="shared" ref="K2996:K2999" si="982">I2996*J2996</f>
        <v>900</v>
      </c>
      <c r="L2996" s="10">
        <f t="shared" ref="L2996:L2999" si="983">K2996*M2996</f>
        <v>270</v>
      </c>
      <c r="M2996" s="11">
        <v>0.3</v>
      </c>
      <c r="O2996" s="15"/>
      <c r="P2996" s="13"/>
      <c r="Q2996" s="1"/>
      <c r="R2996" s="12"/>
    </row>
    <row r="2997" spans="2:18" x14ac:dyDescent="0.3">
      <c r="B2997" s="6" t="s">
        <v>16</v>
      </c>
      <c r="C2997" s="6">
        <v>1185732</v>
      </c>
      <c r="D2997" s="7">
        <v>44382</v>
      </c>
      <c r="E2997" s="6" t="s">
        <v>2</v>
      </c>
      <c r="F2997" s="6" t="s">
        <v>106</v>
      </c>
      <c r="G2997" s="6" t="s">
        <v>107</v>
      </c>
      <c r="H2997" s="6" t="s">
        <v>21</v>
      </c>
      <c r="I2997" s="8">
        <v>0.4</v>
      </c>
      <c r="J2997" s="9">
        <v>1750</v>
      </c>
      <c r="K2997" s="10">
        <f t="shared" si="982"/>
        <v>700</v>
      </c>
      <c r="L2997" s="10">
        <f t="shared" si="983"/>
        <v>210</v>
      </c>
      <c r="M2997" s="11">
        <v>0.3</v>
      </c>
      <c r="O2997" s="15"/>
      <c r="P2997" s="13"/>
      <c r="Q2997" s="1"/>
      <c r="R2997" s="12"/>
    </row>
    <row r="2998" spans="2:18" x14ac:dyDescent="0.3">
      <c r="B2998" s="6" t="s">
        <v>16</v>
      </c>
      <c r="C2998" s="6">
        <v>1185732</v>
      </c>
      <c r="D2998" s="7">
        <v>44382</v>
      </c>
      <c r="E2998" s="6" t="s">
        <v>2</v>
      </c>
      <c r="F2998" s="6" t="s">
        <v>106</v>
      </c>
      <c r="G2998" s="6" t="s">
        <v>107</v>
      </c>
      <c r="H2998" s="6" t="s">
        <v>22</v>
      </c>
      <c r="I2998" s="8">
        <v>0.5</v>
      </c>
      <c r="J2998" s="9">
        <v>2000</v>
      </c>
      <c r="K2998" s="10">
        <f t="shared" si="982"/>
        <v>1000</v>
      </c>
      <c r="L2998" s="10">
        <f t="shared" si="983"/>
        <v>500</v>
      </c>
      <c r="M2998" s="11">
        <v>0.5</v>
      </c>
      <c r="O2998" s="15"/>
      <c r="P2998" s="13"/>
      <c r="Q2998" s="1"/>
      <c r="R2998" s="12"/>
    </row>
    <row r="2999" spans="2:18" x14ac:dyDescent="0.3">
      <c r="B2999" s="6" t="s">
        <v>16</v>
      </c>
      <c r="C2999" s="6">
        <v>1185732</v>
      </c>
      <c r="D2999" s="7">
        <v>44382</v>
      </c>
      <c r="E2999" s="6" t="s">
        <v>2</v>
      </c>
      <c r="F2999" s="6" t="s">
        <v>106</v>
      </c>
      <c r="G2999" s="6" t="s">
        <v>107</v>
      </c>
      <c r="H2999" s="6" t="s">
        <v>23</v>
      </c>
      <c r="I2999" s="8">
        <v>0.55000000000000004</v>
      </c>
      <c r="J2999" s="9">
        <v>3750</v>
      </c>
      <c r="K2999" s="10">
        <f t="shared" si="982"/>
        <v>2062.5</v>
      </c>
      <c r="L2999" s="10">
        <f t="shared" si="983"/>
        <v>825</v>
      </c>
      <c r="M2999" s="11">
        <v>0.4</v>
      </c>
      <c r="O2999" s="15"/>
      <c r="P2999" s="13"/>
      <c r="Q2999" s="1"/>
      <c r="R2999" s="12"/>
    </row>
    <row r="3000" spans="2:18" x14ac:dyDescent="0.3">
      <c r="B3000" s="6" t="s">
        <v>16</v>
      </c>
      <c r="C3000" s="6">
        <v>1185732</v>
      </c>
      <c r="D3000" s="7">
        <v>44414</v>
      </c>
      <c r="E3000" s="6" t="s">
        <v>2</v>
      </c>
      <c r="F3000" s="6" t="s">
        <v>106</v>
      </c>
      <c r="G3000" s="6" t="s">
        <v>107</v>
      </c>
      <c r="H3000" s="6" t="s">
        <v>18</v>
      </c>
      <c r="I3000" s="8">
        <v>0.5</v>
      </c>
      <c r="J3000" s="9">
        <v>5250</v>
      </c>
      <c r="K3000" s="10">
        <f>I3000*J3000</f>
        <v>2625</v>
      </c>
      <c r="L3000" s="10">
        <f>K3000*M3000</f>
        <v>787.5</v>
      </c>
      <c r="M3000" s="11">
        <v>0.3</v>
      </c>
      <c r="O3000" s="15"/>
      <c r="P3000" s="13"/>
      <c r="Q3000" s="1"/>
      <c r="R3000" s="12"/>
    </row>
    <row r="3001" spans="2:18" x14ac:dyDescent="0.3">
      <c r="B3001" s="6" t="s">
        <v>16</v>
      </c>
      <c r="C3001" s="6">
        <v>1185732</v>
      </c>
      <c r="D3001" s="7">
        <v>44414</v>
      </c>
      <c r="E3001" s="6" t="s">
        <v>2</v>
      </c>
      <c r="F3001" s="6" t="s">
        <v>106</v>
      </c>
      <c r="G3001" s="6" t="s">
        <v>107</v>
      </c>
      <c r="H3001" s="6" t="s">
        <v>19</v>
      </c>
      <c r="I3001" s="8">
        <v>0.45000000000000007</v>
      </c>
      <c r="J3001" s="9">
        <v>3000</v>
      </c>
      <c r="K3001" s="10">
        <f>I3001*J3001</f>
        <v>1350.0000000000002</v>
      </c>
      <c r="L3001" s="10">
        <f>K3001*M3001</f>
        <v>472.50000000000006</v>
      </c>
      <c r="M3001" s="11">
        <v>0.35</v>
      </c>
      <c r="O3001" s="15"/>
      <c r="P3001" s="13"/>
      <c r="Q3001" s="1"/>
      <c r="R3001" s="12"/>
    </row>
    <row r="3002" spans="2:18" x14ac:dyDescent="0.3">
      <c r="B3002" s="6" t="s">
        <v>16</v>
      </c>
      <c r="C3002" s="6">
        <v>1185732</v>
      </c>
      <c r="D3002" s="7">
        <v>44414</v>
      </c>
      <c r="E3002" s="6" t="s">
        <v>2</v>
      </c>
      <c r="F3002" s="6" t="s">
        <v>106</v>
      </c>
      <c r="G3002" s="6" t="s">
        <v>107</v>
      </c>
      <c r="H3002" s="6" t="s">
        <v>20</v>
      </c>
      <c r="I3002" s="8">
        <v>0.4</v>
      </c>
      <c r="J3002" s="9">
        <v>2250</v>
      </c>
      <c r="K3002" s="10">
        <f t="shared" ref="K3002:K3005" si="984">I3002*J3002</f>
        <v>900</v>
      </c>
      <c r="L3002" s="10">
        <f t="shared" ref="L3002:L3005" si="985">K3002*M3002</f>
        <v>270</v>
      </c>
      <c r="M3002" s="11">
        <v>0.3</v>
      </c>
      <c r="O3002" s="15"/>
      <c r="P3002" s="13"/>
      <c r="Q3002" s="1"/>
      <c r="R3002" s="12"/>
    </row>
    <row r="3003" spans="2:18" x14ac:dyDescent="0.3">
      <c r="B3003" s="6" t="s">
        <v>16</v>
      </c>
      <c r="C3003" s="6">
        <v>1185732</v>
      </c>
      <c r="D3003" s="7">
        <v>44414</v>
      </c>
      <c r="E3003" s="6" t="s">
        <v>2</v>
      </c>
      <c r="F3003" s="6" t="s">
        <v>106</v>
      </c>
      <c r="G3003" s="6" t="s">
        <v>107</v>
      </c>
      <c r="H3003" s="6" t="s">
        <v>21</v>
      </c>
      <c r="I3003" s="8">
        <v>0.4</v>
      </c>
      <c r="J3003" s="9">
        <v>2000</v>
      </c>
      <c r="K3003" s="10">
        <f t="shared" si="984"/>
        <v>800</v>
      </c>
      <c r="L3003" s="10">
        <f t="shared" si="985"/>
        <v>240</v>
      </c>
      <c r="M3003" s="11">
        <v>0.3</v>
      </c>
      <c r="O3003" s="15"/>
      <c r="P3003" s="13"/>
      <c r="Q3003" s="1"/>
      <c r="R3003" s="12"/>
    </row>
    <row r="3004" spans="2:18" x14ac:dyDescent="0.3">
      <c r="B3004" s="6" t="s">
        <v>16</v>
      </c>
      <c r="C3004" s="6">
        <v>1185732</v>
      </c>
      <c r="D3004" s="7">
        <v>44414</v>
      </c>
      <c r="E3004" s="6" t="s">
        <v>2</v>
      </c>
      <c r="F3004" s="6" t="s">
        <v>106</v>
      </c>
      <c r="G3004" s="6" t="s">
        <v>107</v>
      </c>
      <c r="H3004" s="6" t="s">
        <v>22</v>
      </c>
      <c r="I3004" s="8">
        <v>0.5</v>
      </c>
      <c r="J3004" s="9">
        <v>1750</v>
      </c>
      <c r="K3004" s="10">
        <f t="shared" si="984"/>
        <v>875</v>
      </c>
      <c r="L3004" s="10">
        <f t="shared" si="985"/>
        <v>437.5</v>
      </c>
      <c r="M3004" s="11">
        <v>0.5</v>
      </c>
      <c r="O3004" s="15"/>
      <c r="P3004" s="13"/>
      <c r="Q3004" s="1"/>
      <c r="R3004" s="12"/>
    </row>
    <row r="3005" spans="2:18" x14ac:dyDescent="0.3">
      <c r="B3005" s="6" t="s">
        <v>16</v>
      </c>
      <c r="C3005" s="6">
        <v>1185732</v>
      </c>
      <c r="D3005" s="7">
        <v>44414</v>
      </c>
      <c r="E3005" s="6" t="s">
        <v>2</v>
      </c>
      <c r="F3005" s="6" t="s">
        <v>106</v>
      </c>
      <c r="G3005" s="6" t="s">
        <v>107</v>
      </c>
      <c r="H3005" s="6" t="s">
        <v>23</v>
      </c>
      <c r="I3005" s="8">
        <v>0.55000000000000004</v>
      </c>
      <c r="J3005" s="9">
        <v>3500</v>
      </c>
      <c r="K3005" s="10">
        <f t="shared" si="984"/>
        <v>1925.0000000000002</v>
      </c>
      <c r="L3005" s="10">
        <f t="shared" si="985"/>
        <v>770.00000000000011</v>
      </c>
      <c r="M3005" s="11">
        <v>0.4</v>
      </c>
      <c r="O3005" s="15"/>
      <c r="P3005" s="13"/>
      <c r="Q3005" s="1"/>
      <c r="R3005" s="12"/>
    </row>
    <row r="3006" spans="2:18" x14ac:dyDescent="0.3">
      <c r="B3006" s="6" t="s">
        <v>16</v>
      </c>
      <c r="C3006" s="6">
        <v>1185732</v>
      </c>
      <c r="D3006" s="7">
        <v>44446</v>
      </c>
      <c r="E3006" s="6" t="s">
        <v>2</v>
      </c>
      <c r="F3006" s="6" t="s">
        <v>106</v>
      </c>
      <c r="G3006" s="6" t="s">
        <v>107</v>
      </c>
      <c r="H3006" s="6" t="s">
        <v>18</v>
      </c>
      <c r="I3006" s="8">
        <v>0.35000000000000003</v>
      </c>
      <c r="J3006" s="9">
        <v>4750</v>
      </c>
      <c r="K3006" s="10">
        <f>I3006*J3006</f>
        <v>1662.5000000000002</v>
      </c>
      <c r="L3006" s="10">
        <f>K3006*M3006</f>
        <v>498.75000000000006</v>
      </c>
      <c r="M3006" s="11">
        <v>0.3</v>
      </c>
      <c r="O3006" s="15"/>
      <c r="P3006" s="13"/>
      <c r="Q3006" s="1"/>
      <c r="R3006" s="12"/>
    </row>
    <row r="3007" spans="2:18" x14ac:dyDescent="0.3">
      <c r="B3007" s="6" t="s">
        <v>16</v>
      </c>
      <c r="C3007" s="6">
        <v>1185732</v>
      </c>
      <c r="D3007" s="7">
        <v>44446</v>
      </c>
      <c r="E3007" s="6" t="s">
        <v>2</v>
      </c>
      <c r="F3007" s="6" t="s">
        <v>106</v>
      </c>
      <c r="G3007" s="6" t="s">
        <v>107</v>
      </c>
      <c r="H3007" s="6" t="s">
        <v>19</v>
      </c>
      <c r="I3007" s="8">
        <v>0.3000000000000001</v>
      </c>
      <c r="J3007" s="9">
        <v>2750</v>
      </c>
      <c r="K3007" s="10">
        <f>I3007*J3007</f>
        <v>825.00000000000023</v>
      </c>
      <c r="L3007" s="10">
        <f>K3007*M3007</f>
        <v>288.75000000000006</v>
      </c>
      <c r="M3007" s="11">
        <v>0.35</v>
      </c>
      <c r="O3007" s="15"/>
      <c r="P3007" s="13"/>
      <c r="Q3007" s="1"/>
      <c r="R3007" s="12"/>
    </row>
    <row r="3008" spans="2:18" x14ac:dyDescent="0.3">
      <c r="B3008" s="6" t="s">
        <v>16</v>
      </c>
      <c r="C3008" s="6">
        <v>1185732</v>
      </c>
      <c r="D3008" s="7">
        <v>44446</v>
      </c>
      <c r="E3008" s="6" t="s">
        <v>2</v>
      </c>
      <c r="F3008" s="6" t="s">
        <v>106</v>
      </c>
      <c r="G3008" s="6" t="s">
        <v>107</v>
      </c>
      <c r="H3008" s="6" t="s">
        <v>20</v>
      </c>
      <c r="I3008" s="8">
        <v>0.25000000000000006</v>
      </c>
      <c r="J3008" s="9">
        <v>1750</v>
      </c>
      <c r="K3008" s="10">
        <f t="shared" ref="K3008:K3011" si="986">I3008*J3008</f>
        <v>437.50000000000011</v>
      </c>
      <c r="L3008" s="10">
        <f t="shared" ref="L3008:L3011" si="987">K3008*M3008</f>
        <v>131.25000000000003</v>
      </c>
      <c r="M3008" s="11">
        <v>0.3</v>
      </c>
      <c r="O3008" s="15"/>
      <c r="P3008" s="13"/>
      <c r="Q3008" s="1"/>
      <c r="R3008" s="12"/>
    </row>
    <row r="3009" spans="2:18" x14ac:dyDescent="0.3">
      <c r="B3009" s="6" t="s">
        <v>16</v>
      </c>
      <c r="C3009" s="6">
        <v>1185732</v>
      </c>
      <c r="D3009" s="7">
        <v>44446</v>
      </c>
      <c r="E3009" s="6" t="s">
        <v>2</v>
      </c>
      <c r="F3009" s="6" t="s">
        <v>106</v>
      </c>
      <c r="G3009" s="6" t="s">
        <v>107</v>
      </c>
      <c r="H3009" s="6" t="s">
        <v>21</v>
      </c>
      <c r="I3009" s="8">
        <v>0.25000000000000006</v>
      </c>
      <c r="J3009" s="9">
        <v>1500</v>
      </c>
      <c r="K3009" s="10">
        <f t="shared" si="986"/>
        <v>375.00000000000006</v>
      </c>
      <c r="L3009" s="10">
        <f t="shared" si="987"/>
        <v>112.50000000000001</v>
      </c>
      <c r="M3009" s="11">
        <v>0.3</v>
      </c>
      <c r="O3009" s="15"/>
      <c r="P3009" s="13"/>
      <c r="Q3009" s="1"/>
      <c r="R3009" s="12"/>
    </row>
    <row r="3010" spans="2:18" x14ac:dyDescent="0.3">
      <c r="B3010" s="6" t="s">
        <v>16</v>
      </c>
      <c r="C3010" s="6">
        <v>1185732</v>
      </c>
      <c r="D3010" s="7">
        <v>44446</v>
      </c>
      <c r="E3010" s="6" t="s">
        <v>2</v>
      </c>
      <c r="F3010" s="6" t="s">
        <v>106</v>
      </c>
      <c r="G3010" s="6" t="s">
        <v>107</v>
      </c>
      <c r="H3010" s="6" t="s">
        <v>22</v>
      </c>
      <c r="I3010" s="8">
        <v>0.35000000000000003</v>
      </c>
      <c r="J3010" s="9">
        <v>1500</v>
      </c>
      <c r="K3010" s="10">
        <f t="shared" si="986"/>
        <v>525</v>
      </c>
      <c r="L3010" s="10">
        <f t="shared" si="987"/>
        <v>262.5</v>
      </c>
      <c r="M3010" s="11">
        <v>0.5</v>
      </c>
      <c r="O3010" s="15"/>
      <c r="P3010" s="13"/>
      <c r="Q3010" s="1"/>
      <c r="R3010" s="12"/>
    </row>
    <row r="3011" spans="2:18" x14ac:dyDescent="0.3">
      <c r="B3011" s="6" t="s">
        <v>16</v>
      </c>
      <c r="C3011" s="6">
        <v>1185732</v>
      </c>
      <c r="D3011" s="7">
        <v>44446</v>
      </c>
      <c r="E3011" s="6" t="s">
        <v>2</v>
      </c>
      <c r="F3011" s="6" t="s">
        <v>106</v>
      </c>
      <c r="G3011" s="6" t="s">
        <v>107</v>
      </c>
      <c r="H3011" s="6" t="s">
        <v>23</v>
      </c>
      <c r="I3011" s="8">
        <v>0.4</v>
      </c>
      <c r="J3011" s="9">
        <v>2250</v>
      </c>
      <c r="K3011" s="10">
        <f t="shared" si="986"/>
        <v>900</v>
      </c>
      <c r="L3011" s="10">
        <f t="shared" si="987"/>
        <v>360</v>
      </c>
      <c r="M3011" s="11">
        <v>0.4</v>
      </c>
      <c r="O3011" s="15"/>
      <c r="P3011" s="13"/>
      <c r="Q3011" s="1"/>
      <c r="R3011" s="12"/>
    </row>
    <row r="3012" spans="2:18" x14ac:dyDescent="0.3">
      <c r="B3012" s="6" t="s">
        <v>16</v>
      </c>
      <c r="C3012" s="6">
        <v>1185732</v>
      </c>
      <c r="D3012" s="7">
        <v>44475</v>
      </c>
      <c r="E3012" s="6" t="s">
        <v>2</v>
      </c>
      <c r="F3012" s="6" t="s">
        <v>106</v>
      </c>
      <c r="G3012" s="6" t="s">
        <v>107</v>
      </c>
      <c r="H3012" s="6" t="s">
        <v>18</v>
      </c>
      <c r="I3012" s="8">
        <v>0.44999999999999996</v>
      </c>
      <c r="J3012" s="9">
        <v>4000</v>
      </c>
      <c r="K3012" s="10">
        <f>I3012*J3012</f>
        <v>1799.9999999999998</v>
      </c>
      <c r="L3012" s="10">
        <f>K3012*M3012</f>
        <v>539.99999999999989</v>
      </c>
      <c r="M3012" s="11">
        <v>0.3</v>
      </c>
      <c r="O3012" s="15"/>
      <c r="P3012" s="13"/>
      <c r="Q3012" s="1"/>
      <c r="R3012" s="12"/>
    </row>
    <row r="3013" spans="2:18" x14ac:dyDescent="0.3">
      <c r="B3013" s="6" t="s">
        <v>16</v>
      </c>
      <c r="C3013" s="6">
        <v>1185732</v>
      </c>
      <c r="D3013" s="7">
        <v>44475</v>
      </c>
      <c r="E3013" s="6" t="s">
        <v>2</v>
      </c>
      <c r="F3013" s="6" t="s">
        <v>106</v>
      </c>
      <c r="G3013" s="6" t="s">
        <v>107</v>
      </c>
      <c r="H3013" s="6" t="s">
        <v>19</v>
      </c>
      <c r="I3013" s="8">
        <v>0.35000000000000003</v>
      </c>
      <c r="J3013" s="9">
        <v>2500</v>
      </c>
      <c r="K3013" s="10">
        <f>I3013*J3013</f>
        <v>875.00000000000011</v>
      </c>
      <c r="L3013" s="10">
        <f>K3013*M3013</f>
        <v>306.25</v>
      </c>
      <c r="M3013" s="11">
        <v>0.35</v>
      </c>
      <c r="O3013" s="15"/>
      <c r="P3013" s="13"/>
      <c r="Q3013" s="1"/>
      <c r="R3013" s="12"/>
    </row>
    <row r="3014" spans="2:18" x14ac:dyDescent="0.3">
      <c r="B3014" s="6" t="s">
        <v>16</v>
      </c>
      <c r="C3014" s="6">
        <v>1185732</v>
      </c>
      <c r="D3014" s="7">
        <v>44475</v>
      </c>
      <c r="E3014" s="6" t="s">
        <v>2</v>
      </c>
      <c r="F3014" s="6" t="s">
        <v>106</v>
      </c>
      <c r="G3014" s="6" t="s">
        <v>107</v>
      </c>
      <c r="H3014" s="6" t="s">
        <v>20</v>
      </c>
      <c r="I3014" s="8">
        <v>0.35000000000000003</v>
      </c>
      <c r="J3014" s="9">
        <v>1500</v>
      </c>
      <c r="K3014" s="10">
        <f t="shared" ref="K3014:K3017" si="988">I3014*J3014</f>
        <v>525</v>
      </c>
      <c r="L3014" s="10">
        <f t="shared" ref="L3014:L3017" si="989">K3014*M3014</f>
        <v>157.5</v>
      </c>
      <c r="M3014" s="11">
        <v>0.3</v>
      </c>
      <c r="O3014" s="15"/>
      <c r="P3014" s="13"/>
      <c r="Q3014" s="1"/>
      <c r="R3014" s="12"/>
    </row>
    <row r="3015" spans="2:18" x14ac:dyDescent="0.3">
      <c r="B3015" s="6" t="s">
        <v>16</v>
      </c>
      <c r="C3015" s="6">
        <v>1185732</v>
      </c>
      <c r="D3015" s="7">
        <v>44475</v>
      </c>
      <c r="E3015" s="6" t="s">
        <v>2</v>
      </c>
      <c r="F3015" s="6" t="s">
        <v>106</v>
      </c>
      <c r="G3015" s="6" t="s">
        <v>107</v>
      </c>
      <c r="H3015" s="6" t="s">
        <v>21</v>
      </c>
      <c r="I3015" s="8">
        <v>0.35000000000000003</v>
      </c>
      <c r="J3015" s="9">
        <v>1250</v>
      </c>
      <c r="K3015" s="10">
        <f t="shared" si="988"/>
        <v>437.50000000000006</v>
      </c>
      <c r="L3015" s="10">
        <f t="shared" si="989"/>
        <v>131.25</v>
      </c>
      <c r="M3015" s="11">
        <v>0.3</v>
      </c>
      <c r="O3015" s="15"/>
      <c r="P3015" s="13"/>
      <c r="Q3015" s="1"/>
      <c r="R3015" s="12"/>
    </row>
    <row r="3016" spans="2:18" x14ac:dyDescent="0.3">
      <c r="B3016" s="6" t="s">
        <v>16</v>
      </c>
      <c r="C3016" s="6">
        <v>1185732</v>
      </c>
      <c r="D3016" s="7">
        <v>44475</v>
      </c>
      <c r="E3016" s="6" t="s">
        <v>2</v>
      </c>
      <c r="F3016" s="6" t="s">
        <v>106</v>
      </c>
      <c r="G3016" s="6" t="s">
        <v>107</v>
      </c>
      <c r="H3016" s="6" t="s">
        <v>22</v>
      </c>
      <c r="I3016" s="8">
        <v>0.44999999999999996</v>
      </c>
      <c r="J3016" s="9">
        <v>1250</v>
      </c>
      <c r="K3016" s="10">
        <f t="shared" si="988"/>
        <v>562.5</v>
      </c>
      <c r="L3016" s="10">
        <f t="shared" si="989"/>
        <v>281.25</v>
      </c>
      <c r="M3016" s="11">
        <v>0.5</v>
      </c>
      <c r="O3016" s="15"/>
      <c r="P3016" s="13"/>
      <c r="Q3016" s="1"/>
      <c r="R3016" s="12"/>
    </row>
    <row r="3017" spans="2:18" x14ac:dyDescent="0.3">
      <c r="B3017" s="6" t="s">
        <v>16</v>
      </c>
      <c r="C3017" s="6">
        <v>1185732</v>
      </c>
      <c r="D3017" s="7">
        <v>44475</v>
      </c>
      <c r="E3017" s="6" t="s">
        <v>2</v>
      </c>
      <c r="F3017" s="6" t="s">
        <v>106</v>
      </c>
      <c r="G3017" s="6" t="s">
        <v>107</v>
      </c>
      <c r="H3017" s="6" t="s">
        <v>23</v>
      </c>
      <c r="I3017" s="8">
        <v>0.49999999999999983</v>
      </c>
      <c r="J3017" s="9">
        <v>2500</v>
      </c>
      <c r="K3017" s="10">
        <f t="shared" si="988"/>
        <v>1249.9999999999995</v>
      </c>
      <c r="L3017" s="10">
        <f t="shared" si="989"/>
        <v>499.99999999999983</v>
      </c>
      <c r="M3017" s="11">
        <v>0.4</v>
      </c>
      <c r="O3017" s="15"/>
      <c r="P3017" s="13"/>
      <c r="Q3017" s="1"/>
      <c r="R3017" s="12"/>
    </row>
    <row r="3018" spans="2:18" x14ac:dyDescent="0.3">
      <c r="B3018" s="6" t="s">
        <v>16</v>
      </c>
      <c r="C3018" s="6">
        <v>1185732</v>
      </c>
      <c r="D3018" s="7">
        <v>44506</v>
      </c>
      <c r="E3018" s="6" t="s">
        <v>2</v>
      </c>
      <c r="F3018" s="6" t="s">
        <v>106</v>
      </c>
      <c r="G3018" s="6" t="s">
        <v>107</v>
      </c>
      <c r="H3018" s="6" t="s">
        <v>18</v>
      </c>
      <c r="I3018" s="8">
        <v>0.44999999999999996</v>
      </c>
      <c r="J3018" s="9">
        <v>4000</v>
      </c>
      <c r="K3018" s="10">
        <f>I3018*J3018</f>
        <v>1799.9999999999998</v>
      </c>
      <c r="L3018" s="10">
        <f>K3018*M3018</f>
        <v>539.99999999999989</v>
      </c>
      <c r="M3018" s="11">
        <v>0.3</v>
      </c>
      <c r="O3018" s="15"/>
      <c r="P3018" s="13"/>
      <c r="Q3018" s="1"/>
      <c r="R3018" s="12"/>
    </row>
    <row r="3019" spans="2:18" x14ac:dyDescent="0.3">
      <c r="B3019" s="6" t="s">
        <v>16</v>
      </c>
      <c r="C3019" s="6">
        <v>1185732</v>
      </c>
      <c r="D3019" s="7">
        <v>44506</v>
      </c>
      <c r="E3019" s="6" t="s">
        <v>2</v>
      </c>
      <c r="F3019" s="6" t="s">
        <v>106</v>
      </c>
      <c r="G3019" s="6" t="s">
        <v>107</v>
      </c>
      <c r="H3019" s="6" t="s">
        <v>19</v>
      </c>
      <c r="I3019" s="8">
        <v>0.35000000000000003</v>
      </c>
      <c r="J3019" s="9">
        <v>2750</v>
      </c>
      <c r="K3019" s="10">
        <f>I3019*J3019</f>
        <v>962.50000000000011</v>
      </c>
      <c r="L3019" s="10">
        <f>K3019*M3019</f>
        <v>336.875</v>
      </c>
      <c r="M3019" s="11">
        <v>0.35</v>
      </c>
      <c r="O3019" s="15"/>
      <c r="P3019" s="13"/>
      <c r="Q3019" s="1"/>
      <c r="R3019" s="12"/>
    </row>
    <row r="3020" spans="2:18" x14ac:dyDescent="0.3">
      <c r="B3020" s="6" t="s">
        <v>16</v>
      </c>
      <c r="C3020" s="6">
        <v>1185732</v>
      </c>
      <c r="D3020" s="7">
        <v>44506</v>
      </c>
      <c r="E3020" s="6" t="s">
        <v>2</v>
      </c>
      <c r="F3020" s="6" t="s">
        <v>106</v>
      </c>
      <c r="G3020" s="6" t="s">
        <v>107</v>
      </c>
      <c r="H3020" s="6" t="s">
        <v>20</v>
      </c>
      <c r="I3020" s="8">
        <v>0.35000000000000003</v>
      </c>
      <c r="J3020" s="9">
        <v>2200</v>
      </c>
      <c r="K3020" s="10">
        <f t="shared" ref="K3020:K3023" si="990">I3020*J3020</f>
        <v>770.00000000000011</v>
      </c>
      <c r="L3020" s="10">
        <f t="shared" ref="L3020:L3023" si="991">K3020*M3020</f>
        <v>231.00000000000003</v>
      </c>
      <c r="M3020" s="11">
        <v>0.3</v>
      </c>
      <c r="O3020" s="15"/>
      <c r="P3020" s="13"/>
      <c r="Q3020" s="1"/>
      <c r="R3020" s="12"/>
    </row>
    <row r="3021" spans="2:18" x14ac:dyDescent="0.3">
      <c r="B3021" s="6" t="s">
        <v>16</v>
      </c>
      <c r="C3021" s="6">
        <v>1185732</v>
      </c>
      <c r="D3021" s="7">
        <v>44506</v>
      </c>
      <c r="E3021" s="6" t="s">
        <v>2</v>
      </c>
      <c r="F3021" s="6" t="s">
        <v>106</v>
      </c>
      <c r="G3021" s="6" t="s">
        <v>107</v>
      </c>
      <c r="H3021" s="6" t="s">
        <v>21</v>
      </c>
      <c r="I3021" s="8">
        <v>0.35000000000000003</v>
      </c>
      <c r="J3021" s="9">
        <v>2000</v>
      </c>
      <c r="K3021" s="10">
        <f t="shared" si="990"/>
        <v>700.00000000000011</v>
      </c>
      <c r="L3021" s="10">
        <f t="shared" si="991"/>
        <v>210.00000000000003</v>
      </c>
      <c r="M3021" s="11">
        <v>0.3</v>
      </c>
      <c r="O3021" s="15"/>
      <c r="P3021" s="13"/>
      <c r="Q3021" s="1"/>
      <c r="R3021" s="12"/>
    </row>
    <row r="3022" spans="2:18" x14ac:dyDescent="0.3">
      <c r="B3022" s="6" t="s">
        <v>16</v>
      </c>
      <c r="C3022" s="6">
        <v>1185732</v>
      </c>
      <c r="D3022" s="7">
        <v>44506</v>
      </c>
      <c r="E3022" s="6" t="s">
        <v>2</v>
      </c>
      <c r="F3022" s="6" t="s">
        <v>106</v>
      </c>
      <c r="G3022" s="6" t="s">
        <v>107</v>
      </c>
      <c r="H3022" s="6" t="s">
        <v>22</v>
      </c>
      <c r="I3022" s="8">
        <v>0.6</v>
      </c>
      <c r="J3022" s="9">
        <v>1750</v>
      </c>
      <c r="K3022" s="10">
        <f t="shared" si="990"/>
        <v>1050</v>
      </c>
      <c r="L3022" s="10">
        <f t="shared" si="991"/>
        <v>525</v>
      </c>
      <c r="M3022" s="11">
        <v>0.5</v>
      </c>
      <c r="O3022" s="15"/>
      <c r="P3022" s="13"/>
      <c r="Q3022" s="1"/>
      <c r="R3022" s="12"/>
    </row>
    <row r="3023" spans="2:18" x14ac:dyDescent="0.3">
      <c r="B3023" s="6" t="s">
        <v>16</v>
      </c>
      <c r="C3023" s="6">
        <v>1185732</v>
      </c>
      <c r="D3023" s="7">
        <v>44506</v>
      </c>
      <c r="E3023" s="6" t="s">
        <v>2</v>
      </c>
      <c r="F3023" s="6" t="s">
        <v>106</v>
      </c>
      <c r="G3023" s="6" t="s">
        <v>107</v>
      </c>
      <c r="H3023" s="6" t="s">
        <v>23</v>
      </c>
      <c r="I3023" s="8">
        <v>0.64999999999999991</v>
      </c>
      <c r="J3023" s="9">
        <v>2750</v>
      </c>
      <c r="K3023" s="10">
        <f t="shared" si="990"/>
        <v>1787.4999999999998</v>
      </c>
      <c r="L3023" s="10">
        <f t="shared" si="991"/>
        <v>715</v>
      </c>
      <c r="M3023" s="11">
        <v>0.4</v>
      </c>
      <c r="O3023" s="15"/>
      <c r="P3023" s="13"/>
      <c r="Q3023" s="1"/>
      <c r="R3023" s="12"/>
    </row>
    <row r="3024" spans="2:18" x14ac:dyDescent="0.3">
      <c r="B3024" s="6" t="s">
        <v>16</v>
      </c>
      <c r="C3024" s="6">
        <v>1185732</v>
      </c>
      <c r="D3024" s="7">
        <v>44535</v>
      </c>
      <c r="E3024" s="6" t="s">
        <v>2</v>
      </c>
      <c r="F3024" s="6" t="s">
        <v>106</v>
      </c>
      <c r="G3024" s="6" t="s">
        <v>107</v>
      </c>
      <c r="H3024" s="6" t="s">
        <v>18</v>
      </c>
      <c r="I3024" s="8">
        <v>0.6</v>
      </c>
      <c r="J3024" s="9">
        <v>5250</v>
      </c>
      <c r="K3024" s="10">
        <f>I3024*J3024</f>
        <v>3150</v>
      </c>
      <c r="L3024" s="10">
        <f>K3024*M3024</f>
        <v>945</v>
      </c>
      <c r="M3024" s="11">
        <v>0.3</v>
      </c>
      <c r="O3024" s="15"/>
      <c r="P3024" s="13"/>
      <c r="Q3024" s="1"/>
      <c r="R3024" s="12"/>
    </row>
    <row r="3025" spans="1:18" x14ac:dyDescent="0.3">
      <c r="B3025" s="6" t="s">
        <v>16</v>
      </c>
      <c r="C3025" s="6">
        <v>1185732</v>
      </c>
      <c r="D3025" s="7">
        <v>44535</v>
      </c>
      <c r="E3025" s="6" t="s">
        <v>2</v>
      </c>
      <c r="F3025" s="6" t="s">
        <v>106</v>
      </c>
      <c r="G3025" s="6" t="s">
        <v>107</v>
      </c>
      <c r="H3025" s="6" t="s">
        <v>19</v>
      </c>
      <c r="I3025" s="8">
        <v>0.5</v>
      </c>
      <c r="J3025" s="9">
        <v>3250</v>
      </c>
      <c r="K3025" s="10">
        <f>I3025*J3025</f>
        <v>1625</v>
      </c>
      <c r="L3025" s="10">
        <f>K3025*M3025</f>
        <v>568.75</v>
      </c>
      <c r="M3025" s="11">
        <v>0.35</v>
      </c>
      <c r="O3025" s="15"/>
      <c r="P3025" s="13"/>
      <c r="Q3025" s="1"/>
      <c r="R3025" s="12"/>
    </row>
    <row r="3026" spans="1:18" x14ac:dyDescent="0.3">
      <c r="B3026" s="6" t="s">
        <v>16</v>
      </c>
      <c r="C3026" s="6">
        <v>1185732</v>
      </c>
      <c r="D3026" s="7">
        <v>44535</v>
      </c>
      <c r="E3026" s="6" t="s">
        <v>2</v>
      </c>
      <c r="F3026" s="6" t="s">
        <v>106</v>
      </c>
      <c r="G3026" s="6" t="s">
        <v>107</v>
      </c>
      <c r="H3026" s="6" t="s">
        <v>20</v>
      </c>
      <c r="I3026" s="8">
        <v>0.5</v>
      </c>
      <c r="J3026" s="9">
        <v>2750</v>
      </c>
      <c r="K3026" s="10">
        <f t="shared" ref="K3026:K3029" si="992">I3026*J3026</f>
        <v>1375</v>
      </c>
      <c r="L3026" s="10">
        <f t="shared" ref="L3026:L3029" si="993">K3026*M3026</f>
        <v>412.5</v>
      </c>
      <c r="M3026" s="11">
        <v>0.3</v>
      </c>
      <c r="O3026" s="15"/>
      <c r="P3026" s="13"/>
      <c r="Q3026" s="1"/>
      <c r="R3026" s="12"/>
    </row>
    <row r="3027" spans="1:18" x14ac:dyDescent="0.3">
      <c r="B3027" s="6" t="s">
        <v>16</v>
      </c>
      <c r="C3027" s="6">
        <v>1185732</v>
      </c>
      <c r="D3027" s="7">
        <v>44535</v>
      </c>
      <c r="E3027" s="6" t="s">
        <v>2</v>
      </c>
      <c r="F3027" s="6" t="s">
        <v>106</v>
      </c>
      <c r="G3027" s="6" t="s">
        <v>107</v>
      </c>
      <c r="H3027" s="6" t="s">
        <v>21</v>
      </c>
      <c r="I3027" s="8">
        <v>0.5</v>
      </c>
      <c r="J3027" s="9">
        <v>2250</v>
      </c>
      <c r="K3027" s="10">
        <f t="shared" si="992"/>
        <v>1125</v>
      </c>
      <c r="L3027" s="10">
        <f t="shared" si="993"/>
        <v>337.5</v>
      </c>
      <c r="M3027" s="11">
        <v>0.3</v>
      </c>
      <c r="O3027" s="15"/>
      <c r="P3027" s="13"/>
      <c r="Q3027" s="1"/>
      <c r="R3027" s="12"/>
    </row>
    <row r="3028" spans="1:18" x14ac:dyDescent="0.3">
      <c r="B3028" s="6" t="s">
        <v>16</v>
      </c>
      <c r="C3028" s="6">
        <v>1185732</v>
      </c>
      <c r="D3028" s="7">
        <v>44535</v>
      </c>
      <c r="E3028" s="6" t="s">
        <v>2</v>
      </c>
      <c r="F3028" s="6" t="s">
        <v>106</v>
      </c>
      <c r="G3028" s="6" t="s">
        <v>107</v>
      </c>
      <c r="H3028" s="6" t="s">
        <v>22</v>
      </c>
      <c r="I3028" s="8">
        <v>0.6</v>
      </c>
      <c r="J3028" s="9">
        <v>2250</v>
      </c>
      <c r="K3028" s="10">
        <f t="shared" si="992"/>
        <v>1350</v>
      </c>
      <c r="L3028" s="10">
        <f t="shared" si="993"/>
        <v>675</v>
      </c>
      <c r="M3028" s="11">
        <v>0.5</v>
      </c>
      <c r="O3028" s="15"/>
      <c r="P3028" s="13"/>
      <c r="Q3028" s="1"/>
      <c r="R3028" s="12"/>
    </row>
    <row r="3029" spans="1:18" x14ac:dyDescent="0.3">
      <c r="B3029" s="6" t="s">
        <v>16</v>
      </c>
      <c r="C3029" s="6">
        <v>1185732</v>
      </c>
      <c r="D3029" s="7">
        <v>44535</v>
      </c>
      <c r="E3029" s="6" t="s">
        <v>2</v>
      </c>
      <c r="F3029" s="6" t="s">
        <v>106</v>
      </c>
      <c r="G3029" s="6" t="s">
        <v>107</v>
      </c>
      <c r="H3029" s="6" t="s">
        <v>23</v>
      </c>
      <c r="I3029" s="8">
        <v>0.64999999999999991</v>
      </c>
      <c r="J3029" s="9">
        <v>3250</v>
      </c>
      <c r="K3029" s="10">
        <f t="shared" si="992"/>
        <v>2112.4999999999995</v>
      </c>
      <c r="L3029" s="10">
        <f t="shared" si="993"/>
        <v>844.99999999999989</v>
      </c>
      <c r="M3029" s="11">
        <v>0.4</v>
      </c>
      <c r="O3029" s="15"/>
      <c r="P3029" s="13"/>
      <c r="Q3029" s="1"/>
      <c r="R3029" s="12"/>
    </row>
    <row r="3030" spans="1:18" x14ac:dyDescent="0.3">
      <c r="A3030" t="s">
        <v>39</v>
      </c>
      <c r="B3030" s="6" t="s">
        <v>16</v>
      </c>
      <c r="C3030" s="6">
        <v>1185732</v>
      </c>
      <c r="D3030" s="7">
        <v>44199</v>
      </c>
      <c r="E3030" s="6" t="s">
        <v>2</v>
      </c>
      <c r="F3030" s="6" t="s">
        <v>108</v>
      </c>
      <c r="G3030" s="6" t="s">
        <v>109</v>
      </c>
      <c r="H3030" s="6" t="s">
        <v>18</v>
      </c>
      <c r="I3030" s="8">
        <v>0.30000000000000004</v>
      </c>
      <c r="J3030" s="9">
        <v>4500</v>
      </c>
      <c r="K3030" s="10">
        <f>I3030*J3030</f>
        <v>1350.0000000000002</v>
      </c>
      <c r="L3030" s="10">
        <f>K3030*M3030</f>
        <v>405.00000000000006</v>
      </c>
      <c r="M3030" s="11">
        <v>0.3</v>
      </c>
      <c r="O3030" s="15"/>
      <c r="P3030" s="13"/>
      <c r="Q3030" s="1"/>
      <c r="R3030" s="12"/>
    </row>
    <row r="3031" spans="1:18" x14ac:dyDescent="0.3">
      <c r="B3031" s="6" t="s">
        <v>16</v>
      </c>
      <c r="C3031" s="6">
        <v>1185732</v>
      </c>
      <c r="D3031" s="7">
        <v>44199</v>
      </c>
      <c r="E3031" s="6" t="s">
        <v>2</v>
      </c>
      <c r="F3031" s="6" t="s">
        <v>108</v>
      </c>
      <c r="G3031" s="6" t="s">
        <v>109</v>
      </c>
      <c r="H3031" s="6" t="s">
        <v>19</v>
      </c>
      <c r="I3031" s="8">
        <v>0.30000000000000004</v>
      </c>
      <c r="J3031" s="9">
        <v>2500</v>
      </c>
      <c r="K3031" s="10">
        <f>I3031*J3031</f>
        <v>750.00000000000011</v>
      </c>
      <c r="L3031" s="10">
        <f>K3031*M3031</f>
        <v>262.5</v>
      </c>
      <c r="M3031" s="11">
        <v>0.35</v>
      </c>
      <c r="O3031" s="15"/>
      <c r="P3031" s="13"/>
      <c r="Q3031" s="1"/>
      <c r="R3031" s="12"/>
    </row>
    <row r="3032" spans="1:18" x14ac:dyDescent="0.3">
      <c r="B3032" s="6" t="s">
        <v>16</v>
      </c>
      <c r="C3032" s="6">
        <v>1185732</v>
      </c>
      <c r="D3032" s="7">
        <v>44199</v>
      </c>
      <c r="E3032" s="6" t="s">
        <v>2</v>
      </c>
      <c r="F3032" s="6" t="s">
        <v>108</v>
      </c>
      <c r="G3032" s="6" t="s">
        <v>109</v>
      </c>
      <c r="H3032" s="6" t="s">
        <v>20</v>
      </c>
      <c r="I3032" s="8">
        <v>0.20000000000000007</v>
      </c>
      <c r="J3032" s="9">
        <v>2500</v>
      </c>
      <c r="K3032" s="10">
        <f t="shared" ref="K3032:K3035" si="994">I3032*J3032</f>
        <v>500.00000000000017</v>
      </c>
      <c r="L3032" s="10">
        <f t="shared" ref="L3032:L3035" si="995">K3032*M3032</f>
        <v>150.00000000000006</v>
      </c>
      <c r="M3032" s="11">
        <v>0.3</v>
      </c>
      <c r="O3032" s="15"/>
      <c r="P3032" s="13"/>
      <c r="Q3032" s="1"/>
      <c r="R3032" s="12"/>
    </row>
    <row r="3033" spans="1:18" x14ac:dyDescent="0.3">
      <c r="B3033" s="6" t="s">
        <v>16</v>
      </c>
      <c r="C3033" s="6">
        <v>1185732</v>
      </c>
      <c r="D3033" s="7">
        <v>44199</v>
      </c>
      <c r="E3033" s="6" t="s">
        <v>2</v>
      </c>
      <c r="F3033" s="6" t="s">
        <v>108</v>
      </c>
      <c r="G3033" s="6" t="s">
        <v>109</v>
      </c>
      <c r="H3033" s="6" t="s">
        <v>21</v>
      </c>
      <c r="I3033" s="8">
        <v>0.25000000000000006</v>
      </c>
      <c r="J3033" s="9">
        <v>1000</v>
      </c>
      <c r="K3033" s="10">
        <f t="shared" si="994"/>
        <v>250.00000000000006</v>
      </c>
      <c r="L3033" s="10">
        <f t="shared" si="995"/>
        <v>75.000000000000014</v>
      </c>
      <c r="M3033" s="11">
        <v>0.3</v>
      </c>
      <c r="O3033" s="15"/>
      <c r="P3033" s="13"/>
      <c r="Q3033" s="1"/>
      <c r="R3033" s="12"/>
    </row>
    <row r="3034" spans="1:18" x14ac:dyDescent="0.3">
      <c r="B3034" s="6" t="s">
        <v>16</v>
      </c>
      <c r="C3034" s="6">
        <v>1185732</v>
      </c>
      <c r="D3034" s="7">
        <v>44199</v>
      </c>
      <c r="E3034" s="6" t="s">
        <v>2</v>
      </c>
      <c r="F3034" s="6" t="s">
        <v>108</v>
      </c>
      <c r="G3034" s="6" t="s">
        <v>109</v>
      </c>
      <c r="H3034" s="6" t="s">
        <v>22</v>
      </c>
      <c r="I3034" s="8">
        <v>0.39999999999999997</v>
      </c>
      <c r="J3034" s="9">
        <v>1500</v>
      </c>
      <c r="K3034" s="10">
        <f t="shared" si="994"/>
        <v>600</v>
      </c>
      <c r="L3034" s="10">
        <f t="shared" si="995"/>
        <v>300</v>
      </c>
      <c r="M3034" s="11">
        <v>0.5</v>
      </c>
      <c r="O3034" s="15"/>
      <c r="P3034" s="13"/>
      <c r="Q3034" s="1"/>
      <c r="R3034" s="12"/>
    </row>
    <row r="3035" spans="1:18" x14ac:dyDescent="0.3">
      <c r="B3035" s="6" t="s">
        <v>16</v>
      </c>
      <c r="C3035" s="6">
        <v>1185732</v>
      </c>
      <c r="D3035" s="7">
        <v>44199</v>
      </c>
      <c r="E3035" s="6" t="s">
        <v>2</v>
      </c>
      <c r="F3035" s="6" t="s">
        <v>108</v>
      </c>
      <c r="G3035" s="6" t="s">
        <v>109</v>
      </c>
      <c r="H3035" s="6" t="s">
        <v>23</v>
      </c>
      <c r="I3035" s="8">
        <v>0.30000000000000004</v>
      </c>
      <c r="J3035" s="9">
        <v>2500</v>
      </c>
      <c r="K3035" s="10">
        <f t="shared" si="994"/>
        <v>750.00000000000011</v>
      </c>
      <c r="L3035" s="10">
        <f t="shared" si="995"/>
        <v>300.00000000000006</v>
      </c>
      <c r="M3035" s="11">
        <v>0.4</v>
      </c>
      <c r="O3035" s="15"/>
      <c r="P3035" s="13"/>
      <c r="Q3035" s="1"/>
      <c r="R3035" s="12"/>
    </row>
    <row r="3036" spans="1:18" x14ac:dyDescent="0.3">
      <c r="B3036" s="6" t="s">
        <v>16</v>
      </c>
      <c r="C3036" s="6">
        <v>1185732</v>
      </c>
      <c r="D3036" s="7">
        <v>44230</v>
      </c>
      <c r="E3036" s="6" t="s">
        <v>2</v>
      </c>
      <c r="F3036" s="6" t="s">
        <v>108</v>
      </c>
      <c r="G3036" s="6" t="s">
        <v>109</v>
      </c>
      <c r="H3036" s="6" t="s">
        <v>18</v>
      </c>
      <c r="I3036" s="8">
        <v>0.30000000000000004</v>
      </c>
      <c r="J3036" s="9">
        <v>5000</v>
      </c>
      <c r="K3036" s="10">
        <f>I3036*J3036</f>
        <v>1500.0000000000002</v>
      </c>
      <c r="L3036" s="10">
        <f>K3036*M3036</f>
        <v>450.00000000000006</v>
      </c>
      <c r="M3036" s="11">
        <v>0.3</v>
      </c>
      <c r="O3036" s="15"/>
      <c r="P3036" s="13"/>
      <c r="Q3036" s="1"/>
      <c r="R3036" s="12"/>
    </row>
    <row r="3037" spans="1:18" x14ac:dyDescent="0.3">
      <c r="B3037" s="6" t="s">
        <v>16</v>
      </c>
      <c r="C3037" s="6">
        <v>1185732</v>
      </c>
      <c r="D3037" s="7">
        <v>44230</v>
      </c>
      <c r="E3037" s="6" t="s">
        <v>2</v>
      </c>
      <c r="F3037" s="6" t="s">
        <v>108</v>
      </c>
      <c r="G3037" s="6" t="s">
        <v>109</v>
      </c>
      <c r="H3037" s="6" t="s">
        <v>19</v>
      </c>
      <c r="I3037" s="8">
        <v>0.30000000000000004</v>
      </c>
      <c r="J3037" s="9">
        <v>1500</v>
      </c>
      <c r="K3037" s="10">
        <f>I3037*J3037</f>
        <v>450.00000000000006</v>
      </c>
      <c r="L3037" s="10">
        <f>K3037*M3037</f>
        <v>157.5</v>
      </c>
      <c r="M3037" s="11">
        <v>0.35</v>
      </c>
      <c r="O3037" s="15"/>
      <c r="P3037" s="13"/>
      <c r="Q3037" s="1"/>
      <c r="R3037" s="12"/>
    </row>
    <row r="3038" spans="1:18" x14ac:dyDescent="0.3">
      <c r="B3038" s="6" t="s">
        <v>16</v>
      </c>
      <c r="C3038" s="6">
        <v>1185732</v>
      </c>
      <c r="D3038" s="7">
        <v>44230</v>
      </c>
      <c r="E3038" s="6" t="s">
        <v>2</v>
      </c>
      <c r="F3038" s="6" t="s">
        <v>108</v>
      </c>
      <c r="G3038" s="6" t="s">
        <v>109</v>
      </c>
      <c r="H3038" s="6" t="s">
        <v>20</v>
      </c>
      <c r="I3038" s="8">
        <v>0.20000000000000007</v>
      </c>
      <c r="J3038" s="9">
        <v>2000</v>
      </c>
      <c r="K3038" s="10">
        <f t="shared" ref="K3038:K3041" si="996">I3038*J3038</f>
        <v>400.00000000000011</v>
      </c>
      <c r="L3038" s="10">
        <f t="shared" ref="L3038:L3041" si="997">K3038*M3038</f>
        <v>120.00000000000003</v>
      </c>
      <c r="M3038" s="11">
        <v>0.3</v>
      </c>
      <c r="O3038" s="15"/>
      <c r="P3038" s="13"/>
      <c r="Q3038" s="1"/>
      <c r="R3038" s="12"/>
    </row>
    <row r="3039" spans="1:18" x14ac:dyDescent="0.3">
      <c r="B3039" s="6" t="s">
        <v>16</v>
      </c>
      <c r="C3039" s="6">
        <v>1185732</v>
      </c>
      <c r="D3039" s="7">
        <v>44230</v>
      </c>
      <c r="E3039" s="6" t="s">
        <v>2</v>
      </c>
      <c r="F3039" s="6" t="s">
        <v>108</v>
      </c>
      <c r="G3039" s="6" t="s">
        <v>109</v>
      </c>
      <c r="H3039" s="6" t="s">
        <v>21</v>
      </c>
      <c r="I3039" s="8">
        <v>0.25000000000000006</v>
      </c>
      <c r="J3039" s="9">
        <v>750</v>
      </c>
      <c r="K3039" s="10">
        <f t="shared" si="996"/>
        <v>187.50000000000003</v>
      </c>
      <c r="L3039" s="10">
        <f t="shared" si="997"/>
        <v>56.250000000000007</v>
      </c>
      <c r="M3039" s="11">
        <v>0.3</v>
      </c>
      <c r="O3039" s="15"/>
      <c r="P3039" s="13"/>
      <c r="Q3039" s="1"/>
      <c r="R3039" s="12"/>
    </row>
    <row r="3040" spans="1:18" x14ac:dyDescent="0.3">
      <c r="B3040" s="6" t="s">
        <v>16</v>
      </c>
      <c r="C3040" s="6">
        <v>1185732</v>
      </c>
      <c r="D3040" s="7">
        <v>44230</v>
      </c>
      <c r="E3040" s="6" t="s">
        <v>2</v>
      </c>
      <c r="F3040" s="6" t="s">
        <v>108</v>
      </c>
      <c r="G3040" s="6" t="s">
        <v>109</v>
      </c>
      <c r="H3040" s="6" t="s">
        <v>22</v>
      </c>
      <c r="I3040" s="8">
        <v>0.39999999999999997</v>
      </c>
      <c r="J3040" s="9">
        <v>1500</v>
      </c>
      <c r="K3040" s="10">
        <f t="shared" si="996"/>
        <v>600</v>
      </c>
      <c r="L3040" s="10">
        <f t="shared" si="997"/>
        <v>300</v>
      </c>
      <c r="M3040" s="11">
        <v>0.5</v>
      </c>
      <c r="O3040" s="15"/>
      <c r="P3040" s="13"/>
      <c r="Q3040" s="1"/>
      <c r="R3040" s="12"/>
    </row>
    <row r="3041" spans="2:18" x14ac:dyDescent="0.3">
      <c r="B3041" s="6" t="s">
        <v>16</v>
      </c>
      <c r="C3041" s="6">
        <v>1185732</v>
      </c>
      <c r="D3041" s="7">
        <v>44230</v>
      </c>
      <c r="E3041" s="6" t="s">
        <v>2</v>
      </c>
      <c r="F3041" s="6" t="s">
        <v>108</v>
      </c>
      <c r="G3041" s="6" t="s">
        <v>109</v>
      </c>
      <c r="H3041" s="6" t="s">
        <v>23</v>
      </c>
      <c r="I3041" s="8">
        <v>0.14999999999999997</v>
      </c>
      <c r="J3041" s="9">
        <v>2500</v>
      </c>
      <c r="K3041" s="10">
        <f t="shared" si="996"/>
        <v>374.99999999999994</v>
      </c>
      <c r="L3041" s="10">
        <f t="shared" si="997"/>
        <v>149.99999999999997</v>
      </c>
      <c r="M3041" s="11">
        <v>0.4</v>
      </c>
      <c r="O3041" s="15"/>
      <c r="P3041" s="13"/>
      <c r="Q3041" s="1"/>
      <c r="R3041" s="12"/>
    </row>
    <row r="3042" spans="2:18" x14ac:dyDescent="0.3">
      <c r="B3042" s="6" t="s">
        <v>16</v>
      </c>
      <c r="C3042" s="6">
        <v>1185732</v>
      </c>
      <c r="D3042" s="7">
        <v>44257</v>
      </c>
      <c r="E3042" s="6" t="s">
        <v>2</v>
      </c>
      <c r="F3042" s="6" t="s">
        <v>108</v>
      </c>
      <c r="G3042" s="6" t="s">
        <v>109</v>
      </c>
      <c r="H3042" s="6" t="s">
        <v>18</v>
      </c>
      <c r="I3042" s="8">
        <v>0.20000000000000004</v>
      </c>
      <c r="J3042" s="9">
        <v>4700</v>
      </c>
      <c r="K3042" s="10">
        <f>I3042*J3042</f>
        <v>940.00000000000023</v>
      </c>
      <c r="L3042" s="10">
        <f>K3042*M3042</f>
        <v>282.00000000000006</v>
      </c>
      <c r="M3042" s="11">
        <v>0.3</v>
      </c>
      <c r="O3042" s="15"/>
      <c r="P3042" s="13"/>
      <c r="Q3042" s="1"/>
      <c r="R3042" s="12"/>
    </row>
    <row r="3043" spans="2:18" x14ac:dyDescent="0.3">
      <c r="B3043" s="6" t="s">
        <v>16</v>
      </c>
      <c r="C3043" s="6">
        <v>1185732</v>
      </c>
      <c r="D3043" s="7">
        <v>44257</v>
      </c>
      <c r="E3043" s="6" t="s">
        <v>2</v>
      </c>
      <c r="F3043" s="6" t="s">
        <v>108</v>
      </c>
      <c r="G3043" s="6" t="s">
        <v>109</v>
      </c>
      <c r="H3043" s="6" t="s">
        <v>19</v>
      </c>
      <c r="I3043" s="8">
        <v>0.20000000000000004</v>
      </c>
      <c r="J3043" s="9">
        <v>1750</v>
      </c>
      <c r="K3043" s="10">
        <f>I3043*J3043</f>
        <v>350.00000000000006</v>
      </c>
      <c r="L3043" s="10">
        <f>K3043*M3043</f>
        <v>122.50000000000001</v>
      </c>
      <c r="M3043" s="11">
        <v>0.35</v>
      </c>
      <c r="O3043" s="15"/>
      <c r="P3043" s="13"/>
      <c r="Q3043" s="1"/>
      <c r="R3043" s="12"/>
    </row>
    <row r="3044" spans="2:18" x14ac:dyDescent="0.3">
      <c r="B3044" s="6" t="s">
        <v>16</v>
      </c>
      <c r="C3044" s="6">
        <v>1185732</v>
      </c>
      <c r="D3044" s="7">
        <v>44257</v>
      </c>
      <c r="E3044" s="6" t="s">
        <v>2</v>
      </c>
      <c r="F3044" s="6" t="s">
        <v>108</v>
      </c>
      <c r="G3044" s="6" t="s">
        <v>109</v>
      </c>
      <c r="H3044" s="6" t="s">
        <v>20</v>
      </c>
      <c r="I3044" s="8">
        <v>0.10000000000000003</v>
      </c>
      <c r="J3044" s="9">
        <v>2250</v>
      </c>
      <c r="K3044" s="10">
        <f t="shared" ref="K3044:K3047" si="998">I3044*J3044</f>
        <v>225.00000000000009</v>
      </c>
      <c r="L3044" s="10">
        <f t="shared" ref="L3044:L3047" si="999">K3044*M3044</f>
        <v>67.500000000000028</v>
      </c>
      <c r="M3044" s="11">
        <v>0.3</v>
      </c>
      <c r="O3044" s="15"/>
      <c r="P3044" s="13"/>
      <c r="Q3044" s="1"/>
      <c r="R3044" s="12"/>
    </row>
    <row r="3045" spans="2:18" x14ac:dyDescent="0.3">
      <c r="B3045" s="6" t="s">
        <v>16</v>
      </c>
      <c r="C3045" s="6">
        <v>1185732</v>
      </c>
      <c r="D3045" s="7">
        <v>44257</v>
      </c>
      <c r="E3045" s="6" t="s">
        <v>2</v>
      </c>
      <c r="F3045" s="6" t="s">
        <v>108</v>
      </c>
      <c r="G3045" s="6" t="s">
        <v>109</v>
      </c>
      <c r="H3045" s="6" t="s">
        <v>21</v>
      </c>
      <c r="I3045" s="8">
        <v>0.14999999999999997</v>
      </c>
      <c r="J3045" s="9">
        <v>750</v>
      </c>
      <c r="K3045" s="10">
        <f t="shared" si="998"/>
        <v>112.49999999999997</v>
      </c>
      <c r="L3045" s="10">
        <f t="shared" si="999"/>
        <v>33.749999999999993</v>
      </c>
      <c r="M3045" s="11">
        <v>0.3</v>
      </c>
      <c r="O3045" s="15"/>
      <c r="P3045" s="13"/>
      <c r="Q3045" s="1"/>
      <c r="R3045" s="12"/>
    </row>
    <row r="3046" spans="2:18" x14ac:dyDescent="0.3">
      <c r="B3046" s="6" t="s">
        <v>16</v>
      </c>
      <c r="C3046" s="6">
        <v>1185732</v>
      </c>
      <c r="D3046" s="7">
        <v>44257</v>
      </c>
      <c r="E3046" s="6" t="s">
        <v>2</v>
      </c>
      <c r="F3046" s="6" t="s">
        <v>108</v>
      </c>
      <c r="G3046" s="6" t="s">
        <v>109</v>
      </c>
      <c r="H3046" s="6" t="s">
        <v>22</v>
      </c>
      <c r="I3046" s="8">
        <v>0.30000000000000004</v>
      </c>
      <c r="J3046" s="9">
        <v>1250</v>
      </c>
      <c r="K3046" s="10">
        <f t="shared" si="998"/>
        <v>375.00000000000006</v>
      </c>
      <c r="L3046" s="10">
        <f t="shared" si="999"/>
        <v>187.50000000000003</v>
      </c>
      <c r="M3046" s="11">
        <v>0.5</v>
      </c>
      <c r="O3046" s="15"/>
      <c r="P3046" s="13"/>
      <c r="Q3046" s="1"/>
      <c r="R3046" s="12"/>
    </row>
    <row r="3047" spans="2:18" x14ac:dyDescent="0.3">
      <c r="B3047" s="6" t="s">
        <v>16</v>
      </c>
      <c r="C3047" s="6">
        <v>1185732</v>
      </c>
      <c r="D3047" s="7">
        <v>44257</v>
      </c>
      <c r="E3047" s="6" t="s">
        <v>2</v>
      </c>
      <c r="F3047" s="6" t="s">
        <v>108</v>
      </c>
      <c r="G3047" s="6" t="s">
        <v>109</v>
      </c>
      <c r="H3047" s="6" t="s">
        <v>23</v>
      </c>
      <c r="I3047" s="8">
        <v>0.20000000000000004</v>
      </c>
      <c r="J3047" s="9">
        <v>2250</v>
      </c>
      <c r="K3047" s="10">
        <f t="shared" si="998"/>
        <v>450.00000000000011</v>
      </c>
      <c r="L3047" s="10">
        <f t="shared" si="999"/>
        <v>180.00000000000006</v>
      </c>
      <c r="M3047" s="11">
        <v>0.4</v>
      </c>
      <c r="O3047" s="15"/>
      <c r="P3047" s="13"/>
      <c r="Q3047" s="1"/>
      <c r="R3047" s="12"/>
    </row>
    <row r="3048" spans="2:18" x14ac:dyDescent="0.3">
      <c r="B3048" s="6" t="s">
        <v>16</v>
      </c>
      <c r="C3048" s="6">
        <v>1185732</v>
      </c>
      <c r="D3048" s="7">
        <v>44289</v>
      </c>
      <c r="E3048" s="6" t="s">
        <v>2</v>
      </c>
      <c r="F3048" s="6" t="s">
        <v>108</v>
      </c>
      <c r="G3048" s="6" t="s">
        <v>109</v>
      </c>
      <c r="H3048" s="6" t="s">
        <v>18</v>
      </c>
      <c r="I3048" s="8">
        <v>0.20000000000000004</v>
      </c>
      <c r="J3048" s="9">
        <v>4500</v>
      </c>
      <c r="K3048" s="10">
        <f>I3048*J3048</f>
        <v>900.00000000000023</v>
      </c>
      <c r="L3048" s="10">
        <f>K3048*M3048</f>
        <v>270.00000000000006</v>
      </c>
      <c r="M3048" s="11">
        <v>0.3</v>
      </c>
      <c r="O3048" s="15"/>
      <c r="P3048" s="13"/>
      <c r="Q3048" s="1"/>
      <c r="R3048" s="12"/>
    </row>
    <row r="3049" spans="2:18" x14ac:dyDescent="0.3">
      <c r="B3049" s="6" t="s">
        <v>16</v>
      </c>
      <c r="C3049" s="6">
        <v>1185732</v>
      </c>
      <c r="D3049" s="7">
        <v>44289</v>
      </c>
      <c r="E3049" s="6" t="s">
        <v>2</v>
      </c>
      <c r="F3049" s="6" t="s">
        <v>108</v>
      </c>
      <c r="G3049" s="6" t="s">
        <v>109</v>
      </c>
      <c r="H3049" s="6" t="s">
        <v>19</v>
      </c>
      <c r="I3049" s="8">
        <v>0.20000000000000004</v>
      </c>
      <c r="J3049" s="9">
        <v>1500</v>
      </c>
      <c r="K3049" s="10">
        <f>I3049*J3049</f>
        <v>300.00000000000006</v>
      </c>
      <c r="L3049" s="10">
        <f>K3049*M3049</f>
        <v>105.00000000000001</v>
      </c>
      <c r="M3049" s="11">
        <v>0.35</v>
      </c>
      <c r="O3049" s="15"/>
      <c r="P3049" s="13"/>
      <c r="Q3049" s="1"/>
      <c r="R3049" s="12"/>
    </row>
    <row r="3050" spans="2:18" x14ac:dyDescent="0.3">
      <c r="B3050" s="6" t="s">
        <v>16</v>
      </c>
      <c r="C3050" s="6">
        <v>1185732</v>
      </c>
      <c r="D3050" s="7">
        <v>44289</v>
      </c>
      <c r="E3050" s="6" t="s">
        <v>2</v>
      </c>
      <c r="F3050" s="6" t="s">
        <v>108</v>
      </c>
      <c r="G3050" s="6" t="s">
        <v>109</v>
      </c>
      <c r="H3050" s="6" t="s">
        <v>20</v>
      </c>
      <c r="I3050" s="8">
        <v>0.10000000000000003</v>
      </c>
      <c r="J3050" s="9">
        <v>1500</v>
      </c>
      <c r="K3050" s="10">
        <f t="shared" ref="K3050:K3053" si="1000">I3050*J3050</f>
        <v>150.00000000000006</v>
      </c>
      <c r="L3050" s="10">
        <f t="shared" ref="L3050:L3053" si="1001">K3050*M3050</f>
        <v>45.000000000000014</v>
      </c>
      <c r="M3050" s="11">
        <v>0.3</v>
      </c>
      <c r="O3050" s="15"/>
      <c r="P3050" s="13"/>
      <c r="Q3050" s="1"/>
      <c r="R3050" s="12"/>
    </row>
    <row r="3051" spans="2:18" x14ac:dyDescent="0.3">
      <c r="B3051" s="6" t="s">
        <v>16</v>
      </c>
      <c r="C3051" s="6">
        <v>1185732</v>
      </c>
      <c r="D3051" s="7">
        <v>44289</v>
      </c>
      <c r="E3051" s="6" t="s">
        <v>2</v>
      </c>
      <c r="F3051" s="6" t="s">
        <v>108</v>
      </c>
      <c r="G3051" s="6" t="s">
        <v>109</v>
      </c>
      <c r="H3051" s="6" t="s">
        <v>21</v>
      </c>
      <c r="I3051" s="8">
        <v>0.14999999999999997</v>
      </c>
      <c r="J3051" s="9">
        <v>750</v>
      </c>
      <c r="K3051" s="10">
        <f t="shared" si="1000"/>
        <v>112.49999999999997</v>
      </c>
      <c r="L3051" s="10">
        <f t="shared" si="1001"/>
        <v>33.749999999999993</v>
      </c>
      <c r="M3051" s="11">
        <v>0.3</v>
      </c>
      <c r="O3051" s="15"/>
      <c r="P3051" s="13"/>
      <c r="Q3051" s="1"/>
      <c r="R3051" s="12"/>
    </row>
    <row r="3052" spans="2:18" x14ac:dyDescent="0.3">
      <c r="B3052" s="6" t="s">
        <v>16</v>
      </c>
      <c r="C3052" s="6">
        <v>1185732</v>
      </c>
      <c r="D3052" s="7">
        <v>44289</v>
      </c>
      <c r="E3052" s="6" t="s">
        <v>2</v>
      </c>
      <c r="F3052" s="6" t="s">
        <v>108</v>
      </c>
      <c r="G3052" s="6" t="s">
        <v>109</v>
      </c>
      <c r="H3052" s="6" t="s">
        <v>22</v>
      </c>
      <c r="I3052" s="8">
        <v>0.6</v>
      </c>
      <c r="J3052" s="9">
        <v>1000</v>
      </c>
      <c r="K3052" s="10">
        <f t="shared" si="1000"/>
        <v>600</v>
      </c>
      <c r="L3052" s="10">
        <f t="shared" si="1001"/>
        <v>300</v>
      </c>
      <c r="M3052" s="11">
        <v>0.5</v>
      </c>
      <c r="O3052" s="15"/>
      <c r="P3052" s="13"/>
      <c r="Q3052" s="1"/>
      <c r="R3052" s="12"/>
    </row>
    <row r="3053" spans="2:18" x14ac:dyDescent="0.3">
      <c r="B3053" s="6" t="s">
        <v>16</v>
      </c>
      <c r="C3053" s="6">
        <v>1185732</v>
      </c>
      <c r="D3053" s="7">
        <v>44289</v>
      </c>
      <c r="E3053" s="6" t="s">
        <v>2</v>
      </c>
      <c r="F3053" s="6" t="s">
        <v>108</v>
      </c>
      <c r="G3053" s="6" t="s">
        <v>109</v>
      </c>
      <c r="H3053" s="6" t="s">
        <v>23</v>
      </c>
      <c r="I3053" s="8">
        <v>0.5</v>
      </c>
      <c r="J3053" s="9">
        <v>2250</v>
      </c>
      <c r="K3053" s="10">
        <f t="shared" si="1000"/>
        <v>1125</v>
      </c>
      <c r="L3053" s="10">
        <f t="shared" si="1001"/>
        <v>450</v>
      </c>
      <c r="M3053" s="11">
        <v>0.4</v>
      </c>
      <c r="O3053" s="15"/>
      <c r="P3053" s="13"/>
      <c r="Q3053" s="1"/>
      <c r="R3053" s="12"/>
    </row>
    <row r="3054" spans="2:18" x14ac:dyDescent="0.3">
      <c r="B3054" s="6" t="s">
        <v>16</v>
      </c>
      <c r="C3054" s="6">
        <v>1185732</v>
      </c>
      <c r="D3054" s="7">
        <v>44320</v>
      </c>
      <c r="E3054" s="6" t="s">
        <v>2</v>
      </c>
      <c r="F3054" s="6" t="s">
        <v>108</v>
      </c>
      <c r="G3054" s="6" t="s">
        <v>109</v>
      </c>
      <c r="H3054" s="6" t="s">
        <v>18</v>
      </c>
      <c r="I3054" s="8">
        <v>0.6</v>
      </c>
      <c r="J3054" s="9">
        <v>4950</v>
      </c>
      <c r="K3054" s="10">
        <f>I3054*J3054</f>
        <v>2970</v>
      </c>
      <c r="L3054" s="10">
        <f>K3054*M3054</f>
        <v>891</v>
      </c>
      <c r="M3054" s="11">
        <v>0.3</v>
      </c>
      <c r="O3054" s="15"/>
      <c r="P3054" s="13"/>
      <c r="Q3054" s="1"/>
      <c r="R3054" s="12"/>
    </row>
    <row r="3055" spans="2:18" x14ac:dyDescent="0.3">
      <c r="B3055" s="6" t="s">
        <v>16</v>
      </c>
      <c r="C3055" s="6">
        <v>1185732</v>
      </c>
      <c r="D3055" s="7">
        <v>44320</v>
      </c>
      <c r="E3055" s="6" t="s">
        <v>2</v>
      </c>
      <c r="F3055" s="6" t="s">
        <v>108</v>
      </c>
      <c r="G3055" s="6" t="s">
        <v>109</v>
      </c>
      <c r="H3055" s="6" t="s">
        <v>19</v>
      </c>
      <c r="I3055" s="8">
        <v>0.4</v>
      </c>
      <c r="J3055" s="9">
        <v>2000</v>
      </c>
      <c r="K3055" s="10">
        <f>I3055*J3055</f>
        <v>800</v>
      </c>
      <c r="L3055" s="10">
        <f>K3055*M3055</f>
        <v>280</v>
      </c>
      <c r="M3055" s="11">
        <v>0.35</v>
      </c>
      <c r="O3055" s="15"/>
      <c r="P3055" s="13"/>
      <c r="Q3055" s="1"/>
      <c r="R3055" s="12"/>
    </row>
    <row r="3056" spans="2:18" x14ac:dyDescent="0.3">
      <c r="B3056" s="6" t="s">
        <v>16</v>
      </c>
      <c r="C3056" s="6">
        <v>1185732</v>
      </c>
      <c r="D3056" s="7">
        <v>44320</v>
      </c>
      <c r="E3056" s="6" t="s">
        <v>2</v>
      </c>
      <c r="F3056" s="6" t="s">
        <v>108</v>
      </c>
      <c r="G3056" s="6" t="s">
        <v>109</v>
      </c>
      <c r="H3056" s="6" t="s">
        <v>20</v>
      </c>
      <c r="I3056" s="8">
        <v>0.35000000000000003</v>
      </c>
      <c r="J3056" s="9">
        <v>1750</v>
      </c>
      <c r="K3056" s="10">
        <f t="shared" ref="K3056:K3059" si="1002">I3056*J3056</f>
        <v>612.50000000000011</v>
      </c>
      <c r="L3056" s="10">
        <f t="shared" ref="L3056:L3059" si="1003">K3056*M3056</f>
        <v>183.75000000000003</v>
      </c>
      <c r="M3056" s="11">
        <v>0.3</v>
      </c>
      <c r="O3056" s="15"/>
      <c r="P3056" s="13"/>
      <c r="Q3056" s="1"/>
      <c r="R3056" s="12"/>
    </row>
    <row r="3057" spans="2:18" x14ac:dyDescent="0.3">
      <c r="B3057" s="6" t="s">
        <v>16</v>
      </c>
      <c r="C3057" s="6">
        <v>1185732</v>
      </c>
      <c r="D3057" s="7">
        <v>44320</v>
      </c>
      <c r="E3057" s="6" t="s">
        <v>2</v>
      </c>
      <c r="F3057" s="6" t="s">
        <v>108</v>
      </c>
      <c r="G3057" s="6" t="s">
        <v>109</v>
      </c>
      <c r="H3057" s="6" t="s">
        <v>21</v>
      </c>
      <c r="I3057" s="8">
        <v>0.35000000000000003</v>
      </c>
      <c r="J3057" s="9">
        <v>1500</v>
      </c>
      <c r="K3057" s="10">
        <f t="shared" si="1002"/>
        <v>525</v>
      </c>
      <c r="L3057" s="10">
        <f t="shared" si="1003"/>
        <v>157.5</v>
      </c>
      <c r="M3057" s="11">
        <v>0.3</v>
      </c>
      <c r="O3057" s="15"/>
      <c r="P3057" s="13"/>
      <c r="Q3057" s="1"/>
      <c r="R3057" s="12"/>
    </row>
    <row r="3058" spans="2:18" x14ac:dyDescent="0.3">
      <c r="B3058" s="6" t="s">
        <v>16</v>
      </c>
      <c r="C3058" s="6">
        <v>1185732</v>
      </c>
      <c r="D3058" s="7">
        <v>44320</v>
      </c>
      <c r="E3058" s="6" t="s">
        <v>2</v>
      </c>
      <c r="F3058" s="6" t="s">
        <v>108</v>
      </c>
      <c r="G3058" s="6" t="s">
        <v>109</v>
      </c>
      <c r="H3058" s="6" t="s">
        <v>22</v>
      </c>
      <c r="I3058" s="8">
        <v>0.44999999999999996</v>
      </c>
      <c r="J3058" s="9">
        <v>1750</v>
      </c>
      <c r="K3058" s="10">
        <f t="shared" si="1002"/>
        <v>787.49999999999989</v>
      </c>
      <c r="L3058" s="10">
        <f t="shared" si="1003"/>
        <v>393.74999999999994</v>
      </c>
      <c r="M3058" s="11">
        <v>0.5</v>
      </c>
      <c r="O3058" s="15"/>
      <c r="P3058" s="13"/>
      <c r="Q3058" s="1"/>
      <c r="R3058" s="12"/>
    </row>
    <row r="3059" spans="2:18" x14ac:dyDescent="0.3">
      <c r="B3059" s="6" t="s">
        <v>16</v>
      </c>
      <c r="C3059" s="6">
        <v>1185732</v>
      </c>
      <c r="D3059" s="7">
        <v>44320</v>
      </c>
      <c r="E3059" s="6" t="s">
        <v>2</v>
      </c>
      <c r="F3059" s="6" t="s">
        <v>108</v>
      </c>
      <c r="G3059" s="6" t="s">
        <v>109</v>
      </c>
      <c r="H3059" s="6" t="s">
        <v>23</v>
      </c>
      <c r="I3059" s="8">
        <v>0.49999999999999994</v>
      </c>
      <c r="J3059" s="9">
        <v>3000</v>
      </c>
      <c r="K3059" s="10">
        <f t="shared" si="1002"/>
        <v>1499.9999999999998</v>
      </c>
      <c r="L3059" s="10">
        <f t="shared" si="1003"/>
        <v>599.99999999999989</v>
      </c>
      <c r="M3059" s="11">
        <v>0.4</v>
      </c>
      <c r="O3059" s="15"/>
      <c r="P3059" s="13"/>
      <c r="Q3059" s="1"/>
      <c r="R3059" s="12"/>
    </row>
    <row r="3060" spans="2:18" x14ac:dyDescent="0.3">
      <c r="B3060" s="6" t="s">
        <v>16</v>
      </c>
      <c r="C3060" s="6">
        <v>1185732</v>
      </c>
      <c r="D3060" s="7">
        <v>44350</v>
      </c>
      <c r="E3060" s="6" t="s">
        <v>2</v>
      </c>
      <c r="F3060" s="6" t="s">
        <v>108</v>
      </c>
      <c r="G3060" s="6" t="s">
        <v>109</v>
      </c>
      <c r="H3060" s="6" t="s">
        <v>18</v>
      </c>
      <c r="I3060" s="8">
        <v>0.35000000000000003</v>
      </c>
      <c r="J3060" s="9">
        <v>5500</v>
      </c>
      <c r="K3060" s="10">
        <f>I3060*J3060</f>
        <v>1925.0000000000002</v>
      </c>
      <c r="L3060" s="10">
        <f>K3060*M3060</f>
        <v>577.5</v>
      </c>
      <c r="M3060" s="11">
        <v>0.3</v>
      </c>
      <c r="O3060" s="15"/>
      <c r="P3060" s="13"/>
      <c r="Q3060" s="1"/>
      <c r="R3060" s="12"/>
    </row>
    <row r="3061" spans="2:18" x14ac:dyDescent="0.3">
      <c r="B3061" s="6" t="s">
        <v>16</v>
      </c>
      <c r="C3061" s="6">
        <v>1185732</v>
      </c>
      <c r="D3061" s="7">
        <v>44350</v>
      </c>
      <c r="E3061" s="6" t="s">
        <v>2</v>
      </c>
      <c r="F3061" s="6" t="s">
        <v>108</v>
      </c>
      <c r="G3061" s="6" t="s">
        <v>109</v>
      </c>
      <c r="H3061" s="6" t="s">
        <v>19</v>
      </c>
      <c r="I3061" s="8">
        <v>0.3000000000000001</v>
      </c>
      <c r="J3061" s="9">
        <v>3000</v>
      </c>
      <c r="K3061" s="10">
        <f>I3061*J3061</f>
        <v>900.00000000000034</v>
      </c>
      <c r="L3061" s="10">
        <f>K3061*M3061</f>
        <v>315.00000000000011</v>
      </c>
      <c r="M3061" s="11">
        <v>0.35</v>
      </c>
      <c r="O3061" s="15"/>
      <c r="P3061" s="13"/>
      <c r="Q3061" s="1"/>
      <c r="R3061" s="12"/>
    </row>
    <row r="3062" spans="2:18" x14ac:dyDescent="0.3">
      <c r="B3062" s="6" t="s">
        <v>16</v>
      </c>
      <c r="C3062" s="6">
        <v>1185732</v>
      </c>
      <c r="D3062" s="7">
        <v>44350</v>
      </c>
      <c r="E3062" s="6" t="s">
        <v>2</v>
      </c>
      <c r="F3062" s="6" t="s">
        <v>108</v>
      </c>
      <c r="G3062" s="6" t="s">
        <v>109</v>
      </c>
      <c r="H3062" s="6" t="s">
        <v>20</v>
      </c>
      <c r="I3062" s="8">
        <v>0.25000000000000006</v>
      </c>
      <c r="J3062" s="9">
        <v>2000</v>
      </c>
      <c r="K3062" s="10">
        <f t="shared" ref="K3062:K3065" si="1004">I3062*J3062</f>
        <v>500.00000000000011</v>
      </c>
      <c r="L3062" s="10">
        <f t="shared" ref="L3062:L3065" si="1005">K3062*M3062</f>
        <v>150.00000000000003</v>
      </c>
      <c r="M3062" s="11">
        <v>0.3</v>
      </c>
      <c r="O3062" s="15"/>
      <c r="P3062" s="13"/>
      <c r="Q3062" s="1"/>
      <c r="R3062" s="12"/>
    </row>
    <row r="3063" spans="2:18" x14ac:dyDescent="0.3">
      <c r="B3063" s="6" t="s">
        <v>16</v>
      </c>
      <c r="C3063" s="6">
        <v>1185732</v>
      </c>
      <c r="D3063" s="7">
        <v>44350</v>
      </c>
      <c r="E3063" s="6" t="s">
        <v>2</v>
      </c>
      <c r="F3063" s="6" t="s">
        <v>108</v>
      </c>
      <c r="G3063" s="6" t="s">
        <v>109</v>
      </c>
      <c r="H3063" s="6" t="s">
        <v>21</v>
      </c>
      <c r="I3063" s="8">
        <v>0.25000000000000006</v>
      </c>
      <c r="J3063" s="9">
        <v>1750</v>
      </c>
      <c r="K3063" s="10">
        <f t="shared" si="1004"/>
        <v>437.50000000000011</v>
      </c>
      <c r="L3063" s="10">
        <f t="shared" si="1005"/>
        <v>131.25000000000003</v>
      </c>
      <c r="M3063" s="11">
        <v>0.3</v>
      </c>
      <c r="O3063" s="15"/>
      <c r="P3063" s="13"/>
      <c r="Q3063" s="1"/>
      <c r="R3063" s="12"/>
    </row>
    <row r="3064" spans="2:18" x14ac:dyDescent="0.3">
      <c r="B3064" s="6" t="s">
        <v>16</v>
      </c>
      <c r="C3064" s="6">
        <v>1185732</v>
      </c>
      <c r="D3064" s="7">
        <v>44350</v>
      </c>
      <c r="E3064" s="6" t="s">
        <v>2</v>
      </c>
      <c r="F3064" s="6" t="s">
        <v>108</v>
      </c>
      <c r="G3064" s="6" t="s">
        <v>109</v>
      </c>
      <c r="H3064" s="6" t="s">
        <v>22</v>
      </c>
      <c r="I3064" s="8">
        <v>0.35000000000000003</v>
      </c>
      <c r="J3064" s="9">
        <v>1750</v>
      </c>
      <c r="K3064" s="10">
        <f t="shared" si="1004"/>
        <v>612.50000000000011</v>
      </c>
      <c r="L3064" s="10">
        <f t="shared" si="1005"/>
        <v>306.25000000000006</v>
      </c>
      <c r="M3064" s="11">
        <v>0.5</v>
      </c>
      <c r="O3064" s="15"/>
      <c r="P3064" s="13"/>
      <c r="Q3064" s="1"/>
      <c r="R3064" s="12"/>
    </row>
    <row r="3065" spans="2:18" x14ac:dyDescent="0.3">
      <c r="B3065" s="6" t="s">
        <v>16</v>
      </c>
      <c r="C3065" s="6">
        <v>1185732</v>
      </c>
      <c r="D3065" s="7">
        <v>44350</v>
      </c>
      <c r="E3065" s="6" t="s">
        <v>2</v>
      </c>
      <c r="F3065" s="6" t="s">
        <v>108</v>
      </c>
      <c r="G3065" s="6" t="s">
        <v>109</v>
      </c>
      <c r="H3065" s="6" t="s">
        <v>23</v>
      </c>
      <c r="I3065" s="8">
        <v>0.55000000000000004</v>
      </c>
      <c r="J3065" s="9">
        <v>3250</v>
      </c>
      <c r="K3065" s="10">
        <f t="shared" si="1004"/>
        <v>1787.5000000000002</v>
      </c>
      <c r="L3065" s="10">
        <f t="shared" si="1005"/>
        <v>715.00000000000011</v>
      </c>
      <c r="M3065" s="11">
        <v>0.4</v>
      </c>
      <c r="O3065" s="15"/>
      <c r="P3065" s="13"/>
      <c r="Q3065" s="1"/>
      <c r="R3065" s="12"/>
    </row>
    <row r="3066" spans="2:18" x14ac:dyDescent="0.3">
      <c r="B3066" s="6" t="s">
        <v>16</v>
      </c>
      <c r="C3066" s="6">
        <v>1185732</v>
      </c>
      <c r="D3066" s="7">
        <v>44379</v>
      </c>
      <c r="E3066" s="6" t="s">
        <v>2</v>
      </c>
      <c r="F3066" s="6" t="s">
        <v>108</v>
      </c>
      <c r="G3066" s="6" t="s">
        <v>109</v>
      </c>
      <c r="H3066" s="6" t="s">
        <v>18</v>
      </c>
      <c r="I3066" s="8">
        <v>0.5</v>
      </c>
      <c r="J3066" s="9">
        <v>5500</v>
      </c>
      <c r="K3066" s="10">
        <f>I3066*J3066</f>
        <v>2750</v>
      </c>
      <c r="L3066" s="10">
        <f>K3066*M3066</f>
        <v>825</v>
      </c>
      <c r="M3066" s="11">
        <v>0.3</v>
      </c>
      <c r="O3066" s="15"/>
      <c r="P3066" s="13"/>
      <c r="Q3066" s="1"/>
      <c r="R3066" s="12"/>
    </row>
    <row r="3067" spans="2:18" x14ac:dyDescent="0.3">
      <c r="B3067" s="6" t="s">
        <v>16</v>
      </c>
      <c r="C3067" s="6">
        <v>1185732</v>
      </c>
      <c r="D3067" s="7">
        <v>44379</v>
      </c>
      <c r="E3067" s="6" t="s">
        <v>2</v>
      </c>
      <c r="F3067" s="6" t="s">
        <v>108</v>
      </c>
      <c r="G3067" s="6" t="s">
        <v>109</v>
      </c>
      <c r="H3067" s="6" t="s">
        <v>19</v>
      </c>
      <c r="I3067" s="8">
        <v>0.45000000000000007</v>
      </c>
      <c r="J3067" s="9">
        <v>3000</v>
      </c>
      <c r="K3067" s="10">
        <f>I3067*J3067</f>
        <v>1350.0000000000002</v>
      </c>
      <c r="L3067" s="10">
        <f>K3067*M3067</f>
        <v>472.50000000000006</v>
      </c>
      <c r="M3067" s="11">
        <v>0.35</v>
      </c>
      <c r="O3067" s="15"/>
      <c r="P3067" s="13"/>
      <c r="Q3067" s="1"/>
      <c r="R3067" s="12"/>
    </row>
    <row r="3068" spans="2:18" x14ac:dyDescent="0.3">
      <c r="B3068" s="6" t="s">
        <v>16</v>
      </c>
      <c r="C3068" s="6">
        <v>1185732</v>
      </c>
      <c r="D3068" s="7">
        <v>44379</v>
      </c>
      <c r="E3068" s="6" t="s">
        <v>2</v>
      </c>
      <c r="F3068" s="6" t="s">
        <v>108</v>
      </c>
      <c r="G3068" s="6" t="s">
        <v>109</v>
      </c>
      <c r="H3068" s="6" t="s">
        <v>20</v>
      </c>
      <c r="I3068" s="8">
        <v>0.4</v>
      </c>
      <c r="J3068" s="9">
        <v>2250</v>
      </c>
      <c r="K3068" s="10">
        <f t="shared" ref="K3068:K3071" si="1006">I3068*J3068</f>
        <v>900</v>
      </c>
      <c r="L3068" s="10">
        <f t="shared" ref="L3068:L3071" si="1007">K3068*M3068</f>
        <v>270</v>
      </c>
      <c r="M3068" s="11">
        <v>0.3</v>
      </c>
      <c r="O3068" s="15"/>
      <c r="P3068" s="13"/>
      <c r="Q3068" s="1"/>
      <c r="R3068" s="12"/>
    </row>
    <row r="3069" spans="2:18" x14ac:dyDescent="0.3">
      <c r="B3069" s="6" t="s">
        <v>16</v>
      </c>
      <c r="C3069" s="6">
        <v>1185732</v>
      </c>
      <c r="D3069" s="7">
        <v>44379</v>
      </c>
      <c r="E3069" s="6" t="s">
        <v>2</v>
      </c>
      <c r="F3069" s="6" t="s">
        <v>108</v>
      </c>
      <c r="G3069" s="6" t="s">
        <v>109</v>
      </c>
      <c r="H3069" s="6" t="s">
        <v>21</v>
      </c>
      <c r="I3069" s="8">
        <v>0.4</v>
      </c>
      <c r="J3069" s="9">
        <v>1750</v>
      </c>
      <c r="K3069" s="10">
        <f t="shared" si="1006"/>
        <v>700</v>
      </c>
      <c r="L3069" s="10">
        <f t="shared" si="1007"/>
        <v>210</v>
      </c>
      <c r="M3069" s="11">
        <v>0.3</v>
      </c>
      <c r="O3069" s="15"/>
      <c r="P3069" s="13"/>
      <c r="Q3069" s="1"/>
      <c r="R3069" s="12"/>
    </row>
    <row r="3070" spans="2:18" x14ac:dyDescent="0.3">
      <c r="B3070" s="6" t="s">
        <v>16</v>
      </c>
      <c r="C3070" s="6">
        <v>1185732</v>
      </c>
      <c r="D3070" s="7">
        <v>44379</v>
      </c>
      <c r="E3070" s="6" t="s">
        <v>2</v>
      </c>
      <c r="F3070" s="6" t="s">
        <v>108</v>
      </c>
      <c r="G3070" s="6" t="s">
        <v>109</v>
      </c>
      <c r="H3070" s="6" t="s">
        <v>22</v>
      </c>
      <c r="I3070" s="8">
        <v>0.5</v>
      </c>
      <c r="J3070" s="9">
        <v>2000</v>
      </c>
      <c r="K3070" s="10">
        <f t="shared" si="1006"/>
        <v>1000</v>
      </c>
      <c r="L3070" s="10">
        <f t="shared" si="1007"/>
        <v>500</v>
      </c>
      <c r="M3070" s="11">
        <v>0.5</v>
      </c>
      <c r="O3070" s="15"/>
      <c r="P3070" s="13"/>
      <c r="Q3070" s="1"/>
      <c r="R3070" s="12"/>
    </row>
    <row r="3071" spans="2:18" x14ac:dyDescent="0.3">
      <c r="B3071" s="6" t="s">
        <v>16</v>
      </c>
      <c r="C3071" s="6">
        <v>1185732</v>
      </c>
      <c r="D3071" s="7">
        <v>44379</v>
      </c>
      <c r="E3071" s="6" t="s">
        <v>2</v>
      </c>
      <c r="F3071" s="6" t="s">
        <v>108</v>
      </c>
      <c r="G3071" s="6" t="s">
        <v>109</v>
      </c>
      <c r="H3071" s="6" t="s">
        <v>23</v>
      </c>
      <c r="I3071" s="8">
        <v>0.55000000000000004</v>
      </c>
      <c r="J3071" s="9">
        <v>3750</v>
      </c>
      <c r="K3071" s="10">
        <f t="shared" si="1006"/>
        <v>2062.5</v>
      </c>
      <c r="L3071" s="10">
        <f t="shared" si="1007"/>
        <v>825</v>
      </c>
      <c r="M3071" s="11">
        <v>0.4</v>
      </c>
      <c r="O3071" s="15"/>
      <c r="P3071" s="13"/>
      <c r="Q3071" s="1"/>
      <c r="R3071" s="12"/>
    </row>
    <row r="3072" spans="2:18" x14ac:dyDescent="0.3">
      <c r="B3072" s="6" t="s">
        <v>16</v>
      </c>
      <c r="C3072" s="6">
        <v>1185732</v>
      </c>
      <c r="D3072" s="7">
        <v>44411</v>
      </c>
      <c r="E3072" s="6" t="s">
        <v>2</v>
      </c>
      <c r="F3072" s="6" t="s">
        <v>108</v>
      </c>
      <c r="G3072" s="6" t="s">
        <v>109</v>
      </c>
      <c r="H3072" s="6" t="s">
        <v>18</v>
      </c>
      <c r="I3072" s="8">
        <v>0.5</v>
      </c>
      <c r="J3072" s="9">
        <v>5250</v>
      </c>
      <c r="K3072" s="10">
        <f>I3072*J3072</f>
        <v>2625</v>
      </c>
      <c r="L3072" s="10">
        <f>K3072*M3072</f>
        <v>787.5</v>
      </c>
      <c r="M3072" s="11">
        <v>0.3</v>
      </c>
      <c r="O3072" s="15"/>
      <c r="P3072" s="13"/>
      <c r="Q3072" s="1"/>
      <c r="R3072" s="12"/>
    </row>
    <row r="3073" spans="2:18" x14ac:dyDescent="0.3">
      <c r="B3073" s="6" t="s">
        <v>16</v>
      </c>
      <c r="C3073" s="6">
        <v>1185732</v>
      </c>
      <c r="D3073" s="7">
        <v>44411</v>
      </c>
      <c r="E3073" s="6" t="s">
        <v>2</v>
      </c>
      <c r="F3073" s="6" t="s">
        <v>108</v>
      </c>
      <c r="G3073" s="6" t="s">
        <v>109</v>
      </c>
      <c r="H3073" s="6" t="s">
        <v>19</v>
      </c>
      <c r="I3073" s="8">
        <v>0.45000000000000007</v>
      </c>
      <c r="J3073" s="9">
        <v>3000</v>
      </c>
      <c r="K3073" s="10">
        <f>I3073*J3073</f>
        <v>1350.0000000000002</v>
      </c>
      <c r="L3073" s="10">
        <f>K3073*M3073</f>
        <v>472.50000000000006</v>
      </c>
      <c r="M3073" s="11">
        <v>0.35</v>
      </c>
      <c r="O3073" s="15"/>
      <c r="P3073" s="13"/>
      <c r="Q3073" s="1"/>
      <c r="R3073" s="12"/>
    </row>
    <row r="3074" spans="2:18" x14ac:dyDescent="0.3">
      <c r="B3074" s="6" t="s">
        <v>16</v>
      </c>
      <c r="C3074" s="6">
        <v>1185732</v>
      </c>
      <c r="D3074" s="7">
        <v>44411</v>
      </c>
      <c r="E3074" s="6" t="s">
        <v>2</v>
      </c>
      <c r="F3074" s="6" t="s">
        <v>108</v>
      </c>
      <c r="G3074" s="6" t="s">
        <v>109</v>
      </c>
      <c r="H3074" s="6" t="s">
        <v>20</v>
      </c>
      <c r="I3074" s="8">
        <v>0.4</v>
      </c>
      <c r="J3074" s="9">
        <v>2250</v>
      </c>
      <c r="K3074" s="10">
        <f t="shared" ref="K3074:K3077" si="1008">I3074*J3074</f>
        <v>900</v>
      </c>
      <c r="L3074" s="10">
        <f t="shared" ref="L3074:L3077" si="1009">K3074*M3074</f>
        <v>270</v>
      </c>
      <c r="M3074" s="11">
        <v>0.3</v>
      </c>
      <c r="O3074" s="15"/>
      <c r="P3074" s="13"/>
      <c r="Q3074" s="1"/>
      <c r="R3074" s="12"/>
    </row>
    <row r="3075" spans="2:18" x14ac:dyDescent="0.3">
      <c r="B3075" s="6" t="s">
        <v>16</v>
      </c>
      <c r="C3075" s="6">
        <v>1185732</v>
      </c>
      <c r="D3075" s="7">
        <v>44411</v>
      </c>
      <c r="E3075" s="6" t="s">
        <v>2</v>
      </c>
      <c r="F3075" s="6" t="s">
        <v>108</v>
      </c>
      <c r="G3075" s="6" t="s">
        <v>109</v>
      </c>
      <c r="H3075" s="6" t="s">
        <v>21</v>
      </c>
      <c r="I3075" s="8">
        <v>0.4</v>
      </c>
      <c r="J3075" s="9">
        <v>2000</v>
      </c>
      <c r="K3075" s="10">
        <f t="shared" si="1008"/>
        <v>800</v>
      </c>
      <c r="L3075" s="10">
        <f t="shared" si="1009"/>
        <v>240</v>
      </c>
      <c r="M3075" s="11">
        <v>0.3</v>
      </c>
      <c r="O3075" s="15"/>
      <c r="P3075" s="13"/>
      <c r="Q3075" s="1"/>
      <c r="R3075" s="12"/>
    </row>
    <row r="3076" spans="2:18" x14ac:dyDescent="0.3">
      <c r="B3076" s="6" t="s">
        <v>16</v>
      </c>
      <c r="C3076" s="6">
        <v>1185732</v>
      </c>
      <c r="D3076" s="7">
        <v>44411</v>
      </c>
      <c r="E3076" s="6" t="s">
        <v>2</v>
      </c>
      <c r="F3076" s="6" t="s">
        <v>108</v>
      </c>
      <c r="G3076" s="6" t="s">
        <v>109</v>
      </c>
      <c r="H3076" s="6" t="s">
        <v>22</v>
      </c>
      <c r="I3076" s="8">
        <v>0.5</v>
      </c>
      <c r="J3076" s="9">
        <v>1750</v>
      </c>
      <c r="K3076" s="10">
        <f t="shared" si="1008"/>
        <v>875</v>
      </c>
      <c r="L3076" s="10">
        <f t="shared" si="1009"/>
        <v>437.5</v>
      </c>
      <c r="M3076" s="11">
        <v>0.5</v>
      </c>
      <c r="O3076" s="15"/>
      <c r="P3076" s="13"/>
      <c r="Q3076" s="1"/>
      <c r="R3076" s="12"/>
    </row>
    <row r="3077" spans="2:18" x14ac:dyDescent="0.3">
      <c r="B3077" s="6" t="s">
        <v>16</v>
      </c>
      <c r="C3077" s="6">
        <v>1185732</v>
      </c>
      <c r="D3077" s="7">
        <v>44411</v>
      </c>
      <c r="E3077" s="6" t="s">
        <v>2</v>
      </c>
      <c r="F3077" s="6" t="s">
        <v>108</v>
      </c>
      <c r="G3077" s="6" t="s">
        <v>109</v>
      </c>
      <c r="H3077" s="6" t="s">
        <v>23</v>
      </c>
      <c r="I3077" s="8">
        <v>0.55000000000000004</v>
      </c>
      <c r="J3077" s="9">
        <v>3500</v>
      </c>
      <c r="K3077" s="10">
        <f t="shared" si="1008"/>
        <v>1925.0000000000002</v>
      </c>
      <c r="L3077" s="10">
        <f t="shared" si="1009"/>
        <v>770.00000000000011</v>
      </c>
      <c r="M3077" s="11">
        <v>0.4</v>
      </c>
      <c r="O3077" s="15"/>
      <c r="P3077" s="13"/>
      <c r="Q3077" s="1"/>
      <c r="R3077" s="12"/>
    </row>
    <row r="3078" spans="2:18" x14ac:dyDescent="0.3">
      <c r="B3078" s="6" t="s">
        <v>16</v>
      </c>
      <c r="C3078" s="6">
        <v>1185732</v>
      </c>
      <c r="D3078" s="7">
        <v>44443</v>
      </c>
      <c r="E3078" s="6" t="s">
        <v>2</v>
      </c>
      <c r="F3078" s="6" t="s">
        <v>108</v>
      </c>
      <c r="G3078" s="6" t="s">
        <v>109</v>
      </c>
      <c r="H3078" s="6" t="s">
        <v>18</v>
      </c>
      <c r="I3078" s="8">
        <v>0.35000000000000003</v>
      </c>
      <c r="J3078" s="9">
        <v>4750</v>
      </c>
      <c r="K3078" s="10">
        <f>I3078*J3078</f>
        <v>1662.5000000000002</v>
      </c>
      <c r="L3078" s="10">
        <f>K3078*M3078</f>
        <v>498.75000000000006</v>
      </c>
      <c r="M3078" s="11">
        <v>0.3</v>
      </c>
      <c r="O3078" s="15"/>
      <c r="P3078" s="13"/>
      <c r="Q3078" s="1"/>
      <c r="R3078" s="12"/>
    </row>
    <row r="3079" spans="2:18" x14ac:dyDescent="0.3">
      <c r="B3079" s="6" t="s">
        <v>16</v>
      </c>
      <c r="C3079" s="6">
        <v>1185732</v>
      </c>
      <c r="D3079" s="7">
        <v>44443</v>
      </c>
      <c r="E3079" s="6" t="s">
        <v>2</v>
      </c>
      <c r="F3079" s="6" t="s">
        <v>108</v>
      </c>
      <c r="G3079" s="6" t="s">
        <v>109</v>
      </c>
      <c r="H3079" s="6" t="s">
        <v>19</v>
      </c>
      <c r="I3079" s="8">
        <v>0.3000000000000001</v>
      </c>
      <c r="J3079" s="9">
        <v>2500</v>
      </c>
      <c r="K3079" s="10">
        <f>I3079*J3079</f>
        <v>750.00000000000023</v>
      </c>
      <c r="L3079" s="10">
        <f>K3079*M3079</f>
        <v>262.50000000000006</v>
      </c>
      <c r="M3079" s="11">
        <v>0.35</v>
      </c>
      <c r="O3079" s="15"/>
      <c r="P3079" s="13"/>
      <c r="Q3079" s="1"/>
      <c r="R3079" s="12"/>
    </row>
    <row r="3080" spans="2:18" x14ac:dyDescent="0.3">
      <c r="B3080" s="6" t="s">
        <v>16</v>
      </c>
      <c r="C3080" s="6">
        <v>1185732</v>
      </c>
      <c r="D3080" s="7">
        <v>44443</v>
      </c>
      <c r="E3080" s="6" t="s">
        <v>2</v>
      </c>
      <c r="F3080" s="6" t="s">
        <v>108</v>
      </c>
      <c r="G3080" s="6" t="s">
        <v>109</v>
      </c>
      <c r="H3080" s="6" t="s">
        <v>20</v>
      </c>
      <c r="I3080" s="8">
        <v>0.25000000000000006</v>
      </c>
      <c r="J3080" s="9">
        <v>1500</v>
      </c>
      <c r="K3080" s="10">
        <f t="shared" ref="K3080:K3083" si="1010">I3080*J3080</f>
        <v>375.00000000000006</v>
      </c>
      <c r="L3080" s="10">
        <f t="shared" ref="L3080:L3083" si="1011">K3080*M3080</f>
        <v>112.50000000000001</v>
      </c>
      <c r="M3080" s="11">
        <v>0.3</v>
      </c>
      <c r="O3080" s="15"/>
      <c r="P3080" s="13"/>
      <c r="Q3080" s="1"/>
      <c r="R3080" s="12"/>
    </row>
    <row r="3081" spans="2:18" x14ac:dyDescent="0.3">
      <c r="B3081" s="6" t="s">
        <v>16</v>
      </c>
      <c r="C3081" s="6">
        <v>1185732</v>
      </c>
      <c r="D3081" s="7">
        <v>44443</v>
      </c>
      <c r="E3081" s="6" t="s">
        <v>2</v>
      </c>
      <c r="F3081" s="6" t="s">
        <v>108</v>
      </c>
      <c r="G3081" s="6" t="s">
        <v>109</v>
      </c>
      <c r="H3081" s="6" t="s">
        <v>21</v>
      </c>
      <c r="I3081" s="8">
        <v>0.25000000000000006</v>
      </c>
      <c r="J3081" s="9">
        <v>1250</v>
      </c>
      <c r="K3081" s="10">
        <f t="shared" si="1010"/>
        <v>312.50000000000006</v>
      </c>
      <c r="L3081" s="10">
        <f t="shared" si="1011"/>
        <v>93.750000000000014</v>
      </c>
      <c r="M3081" s="11">
        <v>0.3</v>
      </c>
      <c r="O3081" s="15"/>
      <c r="P3081" s="13"/>
      <c r="Q3081" s="1"/>
      <c r="R3081" s="12"/>
    </row>
    <row r="3082" spans="2:18" x14ac:dyDescent="0.3">
      <c r="B3082" s="6" t="s">
        <v>16</v>
      </c>
      <c r="C3082" s="6">
        <v>1185732</v>
      </c>
      <c r="D3082" s="7">
        <v>44443</v>
      </c>
      <c r="E3082" s="6" t="s">
        <v>2</v>
      </c>
      <c r="F3082" s="6" t="s">
        <v>108</v>
      </c>
      <c r="G3082" s="6" t="s">
        <v>109</v>
      </c>
      <c r="H3082" s="6" t="s">
        <v>22</v>
      </c>
      <c r="I3082" s="8">
        <v>0.35000000000000003</v>
      </c>
      <c r="J3082" s="9">
        <v>1250</v>
      </c>
      <c r="K3082" s="10">
        <f t="shared" si="1010"/>
        <v>437.50000000000006</v>
      </c>
      <c r="L3082" s="10">
        <f t="shared" si="1011"/>
        <v>218.75000000000003</v>
      </c>
      <c r="M3082" s="11">
        <v>0.5</v>
      </c>
      <c r="O3082" s="15"/>
      <c r="P3082" s="13"/>
      <c r="Q3082" s="1"/>
      <c r="R3082" s="12"/>
    </row>
    <row r="3083" spans="2:18" x14ac:dyDescent="0.3">
      <c r="B3083" s="6" t="s">
        <v>16</v>
      </c>
      <c r="C3083" s="6">
        <v>1185732</v>
      </c>
      <c r="D3083" s="7">
        <v>44443</v>
      </c>
      <c r="E3083" s="6" t="s">
        <v>2</v>
      </c>
      <c r="F3083" s="6" t="s">
        <v>108</v>
      </c>
      <c r="G3083" s="6" t="s">
        <v>109</v>
      </c>
      <c r="H3083" s="6" t="s">
        <v>23</v>
      </c>
      <c r="I3083" s="8">
        <v>0.4</v>
      </c>
      <c r="J3083" s="9">
        <v>2000</v>
      </c>
      <c r="K3083" s="10">
        <f t="shared" si="1010"/>
        <v>800</v>
      </c>
      <c r="L3083" s="10">
        <f t="shared" si="1011"/>
        <v>320</v>
      </c>
      <c r="M3083" s="11">
        <v>0.4</v>
      </c>
      <c r="O3083" s="15"/>
      <c r="P3083" s="13"/>
      <c r="Q3083" s="1"/>
      <c r="R3083" s="12"/>
    </row>
    <row r="3084" spans="2:18" x14ac:dyDescent="0.3">
      <c r="B3084" s="6" t="s">
        <v>16</v>
      </c>
      <c r="C3084" s="6">
        <v>1185732</v>
      </c>
      <c r="D3084" s="7">
        <v>44472</v>
      </c>
      <c r="E3084" s="6" t="s">
        <v>2</v>
      </c>
      <c r="F3084" s="6" t="s">
        <v>108</v>
      </c>
      <c r="G3084" s="6" t="s">
        <v>109</v>
      </c>
      <c r="H3084" s="6" t="s">
        <v>18</v>
      </c>
      <c r="I3084" s="8">
        <v>0.44999999999999996</v>
      </c>
      <c r="J3084" s="9">
        <v>3750</v>
      </c>
      <c r="K3084" s="10">
        <f>I3084*J3084</f>
        <v>1687.4999999999998</v>
      </c>
      <c r="L3084" s="10">
        <f>K3084*M3084</f>
        <v>506.24999999999989</v>
      </c>
      <c r="M3084" s="11">
        <v>0.3</v>
      </c>
      <c r="O3084" s="15"/>
      <c r="P3084" s="13"/>
      <c r="Q3084" s="1"/>
      <c r="R3084" s="12"/>
    </row>
    <row r="3085" spans="2:18" x14ac:dyDescent="0.3">
      <c r="B3085" s="6" t="s">
        <v>16</v>
      </c>
      <c r="C3085" s="6">
        <v>1185732</v>
      </c>
      <c r="D3085" s="7">
        <v>44472</v>
      </c>
      <c r="E3085" s="6" t="s">
        <v>2</v>
      </c>
      <c r="F3085" s="6" t="s">
        <v>108</v>
      </c>
      <c r="G3085" s="6" t="s">
        <v>109</v>
      </c>
      <c r="H3085" s="6" t="s">
        <v>19</v>
      </c>
      <c r="I3085" s="8">
        <v>0.35000000000000003</v>
      </c>
      <c r="J3085" s="9">
        <v>2250</v>
      </c>
      <c r="K3085" s="10">
        <f>I3085*J3085</f>
        <v>787.50000000000011</v>
      </c>
      <c r="L3085" s="10">
        <f>K3085*M3085</f>
        <v>275.625</v>
      </c>
      <c r="M3085" s="11">
        <v>0.35</v>
      </c>
      <c r="O3085" s="15"/>
      <c r="P3085" s="13"/>
      <c r="Q3085" s="1"/>
      <c r="R3085" s="12"/>
    </row>
    <row r="3086" spans="2:18" x14ac:dyDescent="0.3">
      <c r="B3086" s="6" t="s">
        <v>16</v>
      </c>
      <c r="C3086" s="6">
        <v>1185732</v>
      </c>
      <c r="D3086" s="7">
        <v>44472</v>
      </c>
      <c r="E3086" s="6" t="s">
        <v>2</v>
      </c>
      <c r="F3086" s="6" t="s">
        <v>108</v>
      </c>
      <c r="G3086" s="6" t="s">
        <v>109</v>
      </c>
      <c r="H3086" s="6" t="s">
        <v>20</v>
      </c>
      <c r="I3086" s="8">
        <v>0.35000000000000003</v>
      </c>
      <c r="J3086" s="9">
        <v>1250</v>
      </c>
      <c r="K3086" s="10">
        <f t="shared" ref="K3086:K3089" si="1012">I3086*J3086</f>
        <v>437.50000000000006</v>
      </c>
      <c r="L3086" s="10">
        <f t="shared" ref="L3086:L3089" si="1013">K3086*M3086</f>
        <v>131.25</v>
      </c>
      <c r="M3086" s="11">
        <v>0.3</v>
      </c>
      <c r="O3086" s="15"/>
      <c r="P3086" s="13"/>
      <c r="Q3086" s="1"/>
      <c r="R3086" s="12"/>
    </row>
    <row r="3087" spans="2:18" x14ac:dyDescent="0.3">
      <c r="B3087" s="6" t="s">
        <v>16</v>
      </c>
      <c r="C3087" s="6">
        <v>1185732</v>
      </c>
      <c r="D3087" s="7">
        <v>44472</v>
      </c>
      <c r="E3087" s="6" t="s">
        <v>2</v>
      </c>
      <c r="F3087" s="6" t="s">
        <v>108</v>
      </c>
      <c r="G3087" s="6" t="s">
        <v>109</v>
      </c>
      <c r="H3087" s="6" t="s">
        <v>21</v>
      </c>
      <c r="I3087" s="8">
        <v>0.35000000000000003</v>
      </c>
      <c r="J3087" s="9">
        <v>1250</v>
      </c>
      <c r="K3087" s="10">
        <f t="shared" si="1012"/>
        <v>437.50000000000006</v>
      </c>
      <c r="L3087" s="10">
        <f t="shared" si="1013"/>
        <v>131.25</v>
      </c>
      <c r="M3087" s="11">
        <v>0.3</v>
      </c>
      <c r="O3087" s="15"/>
      <c r="P3087" s="13"/>
      <c r="Q3087" s="1"/>
      <c r="R3087" s="12"/>
    </row>
    <row r="3088" spans="2:18" x14ac:dyDescent="0.3">
      <c r="B3088" s="6" t="s">
        <v>16</v>
      </c>
      <c r="C3088" s="6">
        <v>1185732</v>
      </c>
      <c r="D3088" s="7">
        <v>44472</v>
      </c>
      <c r="E3088" s="6" t="s">
        <v>2</v>
      </c>
      <c r="F3088" s="6" t="s">
        <v>108</v>
      </c>
      <c r="G3088" s="6" t="s">
        <v>109</v>
      </c>
      <c r="H3088" s="6" t="s">
        <v>22</v>
      </c>
      <c r="I3088" s="8">
        <v>0.44999999999999996</v>
      </c>
      <c r="J3088" s="9">
        <v>1250</v>
      </c>
      <c r="K3088" s="10">
        <f t="shared" si="1012"/>
        <v>562.5</v>
      </c>
      <c r="L3088" s="10">
        <f t="shared" si="1013"/>
        <v>281.25</v>
      </c>
      <c r="M3088" s="11">
        <v>0.5</v>
      </c>
      <c r="O3088" s="15"/>
      <c r="P3088" s="13"/>
      <c r="Q3088" s="1"/>
      <c r="R3088" s="12"/>
    </row>
    <row r="3089" spans="1:18" x14ac:dyDescent="0.3">
      <c r="B3089" s="6" t="s">
        <v>16</v>
      </c>
      <c r="C3089" s="6">
        <v>1185732</v>
      </c>
      <c r="D3089" s="7">
        <v>44472</v>
      </c>
      <c r="E3089" s="6" t="s">
        <v>2</v>
      </c>
      <c r="F3089" s="6" t="s">
        <v>108</v>
      </c>
      <c r="G3089" s="6" t="s">
        <v>109</v>
      </c>
      <c r="H3089" s="6" t="s">
        <v>23</v>
      </c>
      <c r="I3089" s="8">
        <v>0.49999999999999983</v>
      </c>
      <c r="J3089" s="9">
        <v>2500</v>
      </c>
      <c r="K3089" s="10">
        <f t="shared" si="1012"/>
        <v>1249.9999999999995</v>
      </c>
      <c r="L3089" s="10">
        <f t="shared" si="1013"/>
        <v>499.99999999999983</v>
      </c>
      <c r="M3089" s="11">
        <v>0.4</v>
      </c>
      <c r="O3089" s="15"/>
      <c r="P3089" s="13"/>
      <c r="Q3089" s="1"/>
      <c r="R3089" s="12"/>
    </row>
    <row r="3090" spans="1:18" x14ac:dyDescent="0.3">
      <c r="B3090" s="6" t="s">
        <v>16</v>
      </c>
      <c r="C3090" s="6">
        <v>1185732</v>
      </c>
      <c r="D3090" s="7">
        <v>44503</v>
      </c>
      <c r="E3090" s="6" t="s">
        <v>2</v>
      </c>
      <c r="F3090" s="6" t="s">
        <v>108</v>
      </c>
      <c r="G3090" s="6" t="s">
        <v>109</v>
      </c>
      <c r="H3090" s="6" t="s">
        <v>18</v>
      </c>
      <c r="I3090" s="8">
        <v>0.44999999999999996</v>
      </c>
      <c r="J3090" s="9">
        <v>4000</v>
      </c>
      <c r="K3090" s="10">
        <f>I3090*J3090</f>
        <v>1799.9999999999998</v>
      </c>
      <c r="L3090" s="10">
        <f>K3090*M3090</f>
        <v>539.99999999999989</v>
      </c>
      <c r="M3090" s="11">
        <v>0.3</v>
      </c>
      <c r="O3090" s="15"/>
      <c r="P3090" s="13"/>
      <c r="Q3090" s="1"/>
      <c r="R3090" s="12"/>
    </row>
    <row r="3091" spans="1:18" x14ac:dyDescent="0.3">
      <c r="B3091" s="6" t="s">
        <v>16</v>
      </c>
      <c r="C3091" s="6">
        <v>1185732</v>
      </c>
      <c r="D3091" s="7">
        <v>44503</v>
      </c>
      <c r="E3091" s="6" t="s">
        <v>2</v>
      </c>
      <c r="F3091" s="6" t="s">
        <v>108</v>
      </c>
      <c r="G3091" s="6" t="s">
        <v>109</v>
      </c>
      <c r="H3091" s="6" t="s">
        <v>19</v>
      </c>
      <c r="I3091" s="8">
        <v>0.35000000000000003</v>
      </c>
      <c r="J3091" s="9">
        <v>3000</v>
      </c>
      <c r="K3091" s="10">
        <f>I3091*J3091</f>
        <v>1050</v>
      </c>
      <c r="L3091" s="10">
        <f>K3091*M3091</f>
        <v>367.5</v>
      </c>
      <c r="M3091" s="11">
        <v>0.35</v>
      </c>
      <c r="O3091" s="15"/>
      <c r="P3091" s="13"/>
      <c r="Q3091" s="1"/>
      <c r="R3091" s="12"/>
    </row>
    <row r="3092" spans="1:18" x14ac:dyDescent="0.3">
      <c r="B3092" s="6" t="s">
        <v>16</v>
      </c>
      <c r="C3092" s="6">
        <v>1185732</v>
      </c>
      <c r="D3092" s="7">
        <v>44503</v>
      </c>
      <c r="E3092" s="6" t="s">
        <v>2</v>
      </c>
      <c r="F3092" s="6" t="s">
        <v>108</v>
      </c>
      <c r="G3092" s="6" t="s">
        <v>109</v>
      </c>
      <c r="H3092" s="6" t="s">
        <v>20</v>
      </c>
      <c r="I3092" s="8">
        <v>0.35000000000000003</v>
      </c>
      <c r="J3092" s="9">
        <v>2450</v>
      </c>
      <c r="K3092" s="10">
        <f t="shared" ref="K3092:K3095" si="1014">I3092*J3092</f>
        <v>857.50000000000011</v>
      </c>
      <c r="L3092" s="10">
        <f t="shared" ref="L3092:L3095" si="1015">K3092*M3092</f>
        <v>257.25</v>
      </c>
      <c r="M3092" s="11">
        <v>0.3</v>
      </c>
      <c r="O3092" s="15"/>
      <c r="P3092" s="13"/>
      <c r="Q3092" s="1"/>
      <c r="R3092" s="12"/>
    </row>
    <row r="3093" spans="1:18" x14ac:dyDescent="0.3">
      <c r="B3093" s="6" t="s">
        <v>16</v>
      </c>
      <c r="C3093" s="6">
        <v>1185732</v>
      </c>
      <c r="D3093" s="7">
        <v>44503</v>
      </c>
      <c r="E3093" s="6" t="s">
        <v>2</v>
      </c>
      <c r="F3093" s="6" t="s">
        <v>108</v>
      </c>
      <c r="G3093" s="6" t="s">
        <v>109</v>
      </c>
      <c r="H3093" s="6" t="s">
        <v>21</v>
      </c>
      <c r="I3093" s="8">
        <v>0.35000000000000003</v>
      </c>
      <c r="J3093" s="9">
        <v>2250</v>
      </c>
      <c r="K3093" s="10">
        <f t="shared" si="1014"/>
        <v>787.50000000000011</v>
      </c>
      <c r="L3093" s="10">
        <f t="shared" si="1015"/>
        <v>236.25000000000003</v>
      </c>
      <c r="M3093" s="11">
        <v>0.3</v>
      </c>
      <c r="O3093" s="15"/>
      <c r="P3093" s="13"/>
      <c r="Q3093" s="1"/>
      <c r="R3093" s="12"/>
    </row>
    <row r="3094" spans="1:18" x14ac:dyDescent="0.3">
      <c r="B3094" s="6" t="s">
        <v>16</v>
      </c>
      <c r="C3094" s="6">
        <v>1185732</v>
      </c>
      <c r="D3094" s="7">
        <v>44503</v>
      </c>
      <c r="E3094" s="6" t="s">
        <v>2</v>
      </c>
      <c r="F3094" s="6" t="s">
        <v>108</v>
      </c>
      <c r="G3094" s="6" t="s">
        <v>109</v>
      </c>
      <c r="H3094" s="6" t="s">
        <v>22</v>
      </c>
      <c r="I3094" s="8">
        <v>0.6</v>
      </c>
      <c r="J3094" s="9">
        <v>2000</v>
      </c>
      <c r="K3094" s="10">
        <f t="shared" si="1014"/>
        <v>1200</v>
      </c>
      <c r="L3094" s="10">
        <f t="shared" si="1015"/>
        <v>600</v>
      </c>
      <c r="M3094" s="11">
        <v>0.5</v>
      </c>
      <c r="O3094" s="15"/>
      <c r="P3094" s="13"/>
      <c r="Q3094" s="1"/>
      <c r="R3094" s="12"/>
    </row>
    <row r="3095" spans="1:18" x14ac:dyDescent="0.3">
      <c r="B3095" s="6" t="s">
        <v>16</v>
      </c>
      <c r="C3095" s="6">
        <v>1185732</v>
      </c>
      <c r="D3095" s="7">
        <v>44503</v>
      </c>
      <c r="E3095" s="6" t="s">
        <v>2</v>
      </c>
      <c r="F3095" s="6" t="s">
        <v>108</v>
      </c>
      <c r="G3095" s="6" t="s">
        <v>109</v>
      </c>
      <c r="H3095" s="6" t="s">
        <v>23</v>
      </c>
      <c r="I3095" s="8">
        <v>0.64999999999999991</v>
      </c>
      <c r="J3095" s="9">
        <v>3000</v>
      </c>
      <c r="K3095" s="10">
        <f t="shared" si="1014"/>
        <v>1949.9999999999998</v>
      </c>
      <c r="L3095" s="10">
        <f t="shared" si="1015"/>
        <v>780</v>
      </c>
      <c r="M3095" s="11">
        <v>0.4</v>
      </c>
      <c r="O3095" s="15"/>
      <c r="P3095" s="13"/>
      <c r="Q3095" s="1"/>
      <c r="R3095" s="12"/>
    </row>
    <row r="3096" spans="1:18" x14ac:dyDescent="0.3">
      <c r="B3096" s="6" t="s">
        <v>16</v>
      </c>
      <c r="C3096" s="6">
        <v>1185732</v>
      </c>
      <c r="D3096" s="7">
        <v>44532</v>
      </c>
      <c r="E3096" s="6" t="s">
        <v>2</v>
      </c>
      <c r="F3096" s="6" t="s">
        <v>108</v>
      </c>
      <c r="G3096" s="6" t="s">
        <v>109</v>
      </c>
      <c r="H3096" s="6" t="s">
        <v>18</v>
      </c>
      <c r="I3096" s="8">
        <v>0.6</v>
      </c>
      <c r="J3096" s="9">
        <v>5500</v>
      </c>
      <c r="K3096" s="10">
        <f>I3096*J3096</f>
        <v>3300</v>
      </c>
      <c r="L3096" s="10">
        <f>K3096*M3096</f>
        <v>990</v>
      </c>
      <c r="M3096" s="11">
        <v>0.3</v>
      </c>
      <c r="O3096" s="15"/>
      <c r="P3096" s="13"/>
      <c r="Q3096" s="1"/>
      <c r="R3096" s="12"/>
    </row>
    <row r="3097" spans="1:18" x14ac:dyDescent="0.3">
      <c r="B3097" s="6" t="s">
        <v>16</v>
      </c>
      <c r="C3097" s="6">
        <v>1185732</v>
      </c>
      <c r="D3097" s="7">
        <v>44532</v>
      </c>
      <c r="E3097" s="6" t="s">
        <v>2</v>
      </c>
      <c r="F3097" s="6" t="s">
        <v>108</v>
      </c>
      <c r="G3097" s="6" t="s">
        <v>109</v>
      </c>
      <c r="H3097" s="6" t="s">
        <v>19</v>
      </c>
      <c r="I3097" s="8">
        <v>0.5</v>
      </c>
      <c r="J3097" s="9">
        <v>3500</v>
      </c>
      <c r="K3097" s="10">
        <f>I3097*J3097</f>
        <v>1750</v>
      </c>
      <c r="L3097" s="10">
        <f>K3097*M3097</f>
        <v>612.5</v>
      </c>
      <c r="M3097" s="11">
        <v>0.35</v>
      </c>
      <c r="O3097" s="15"/>
      <c r="P3097" s="13"/>
      <c r="Q3097" s="1"/>
      <c r="R3097" s="12"/>
    </row>
    <row r="3098" spans="1:18" x14ac:dyDescent="0.3">
      <c r="B3098" s="6" t="s">
        <v>16</v>
      </c>
      <c r="C3098" s="6">
        <v>1185732</v>
      </c>
      <c r="D3098" s="7">
        <v>44532</v>
      </c>
      <c r="E3098" s="6" t="s">
        <v>2</v>
      </c>
      <c r="F3098" s="6" t="s">
        <v>108</v>
      </c>
      <c r="G3098" s="6" t="s">
        <v>109</v>
      </c>
      <c r="H3098" s="6" t="s">
        <v>20</v>
      </c>
      <c r="I3098" s="8">
        <v>0.5</v>
      </c>
      <c r="J3098" s="9">
        <v>3000</v>
      </c>
      <c r="K3098" s="10">
        <f t="shared" ref="K3098:K3101" si="1016">I3098*J3098</f>
        <v>1500</v>
      </c>
      <c r="L3098" s="10">
        <f t="shared" ref="L3098:L3101" si="1017">K3098*M3098</f>
        <v>450</v>
      </c>
      <c r="M3098" s="11">
        <v>0.3</v>
      </c>
      <c r="O3098" s="15"/>
      <c r="P3098" s="13"/>
      <c r="Q3098" s="1"/>
      <c r="R3098" s="12"/>
    </row>
    <row r="3099" spans="1:18" x14ac:dyDescent="0.3">
      <c r="B3099" s="6" t="s">
        <v>16</v>
      </c>
      <c r="C3099" s="6">
        <v>1185732</v>
      </c>
      <c r="D3099" s="7">
        <v>44532</v>
      </c>
      <c r="E3099" s="6" t="s">
        <v>2</v>
      </c>
      <c r="F3099" s="6" t="s">
        <v>108</v>
      </c>
      <c r="G3099" s="6" t="s">
        <v>109</v>
      </c>
      <c r="H3099" s="6" t="s">
        <v>21</v>
      </c>
      <c r="I3099" s="8">
        <v>0.5</v>
      </c>
      <c r="J3099" s="9">
        <v>2500</v>
      </c>
      <c r="K3099" s="10">
        <f t="shared" si="1016"/>
        <v>1250</v>
      </c>
      <c r="L3099" s="10">
        <f t="shared" si="1017"/>
        <v>375</v>
      </c>
      <c r="M3099" s="11">
        <v>0.3</v>
      </c>
      <c r="O3099" s="15"/>
      <c r="P3099" s="13"/>
      <c r="Q3099" s="1"/>
      <c r="R3099" s="12"/>
    </row>
    <row r="3100" spans="1:18" x14ac:dyDescent="0.3">
      <c r="B3100" s="6" t="s">
        <v>16</v>
      </c>
      <c r="C3100" s="6">
        <v>1185732</v>
      </c>
      <c r="D3100" s="7">
        <v>44532</v>
      </c>
      <c r="E3100" s="6" t="s">
        <v>2</v>
      </c>
      <c r="F3100" s="6" t="s">
        <v>108</v>
      </c>
      <c r="G3100" s="6" t="s">
        <v>109</v>
      </c>
      <c r="H3100" s="6" t="s">
        <v>22</v>
      </c>
      <c r="I3100" s="8">
        <v>0.6</v>
      </c>
      <c r="J3100" s="9">
        <v>2500</v>
      </c>
      <c r="K3100" s="10">
        <f t="shared" si="1016"/>
        <v>1500</v>
      </c>
      <c r="L3100" s="10">
        <f t="shared" si="1017"/>
        <v>750</v>
      </c>
      <c r="M3100" s="11">
        <v>0.5</v>
      </c>
      <c r="O3100" s="15"/>
      <c r="P3100" s="13"/>
      <c r="Q3100" s="1"/>
      <c r="R3100" s="12"/>
    </row>
    <row r="3101" spans="1:18" x14ac:dyDescent="0.3">
      <c r="B3101" s="6" t="s">
        <v>16</v>
      </c>
      <c r="C3101" s="6">
        <v>1185732</v>
      </c>
      <c r="D3101" s="7">
        <v>44532</v>
      </c>
      <c r="E3101" s="6" t="s">
        <v>2</v>
      </c>
      <c r="F3101" s="6" t="s">
        <v>108</v>
      </c>
      <c r="G3101" s="6" t="s">
        <v>109</v>
      </c>
      <c r="H3101" s="6" t="s">
        <v>23</v>
      </c>
      <c r="I3101" s="8">
        <v>0.64999999999999991</v>
      </c>
      <c r="J3101" s="9">
        <v>3500</v>
      </c>
      <c r="K3101" s="10">
        <f t="shared" si="1016"/>
        <v>2274.9999999999995</v>
      </c>
      <c r="L3101" s="10">
        <f t="shared" si="1017"/>
        <v>909.99999999999989</v>
      </c>
      <c r="M3101" s="11">
        <v>0.4</v>
      </c>
      <c r="O3101" s="15"/>
      <c r="P3101" s="13"/>
      <c r="Q3101" s="1"/>
      <c r="R3101" s="12"/>
    </row>
    <row r="3102" spans="1:18" x14ac:dyDescent="0.3">
      <c r="A3102" t="s">
        <v>39</v>
      </c>
      <c r="B3102" s="6" t="s">
        <v>16</v>
      </c>
      <c r="C3102" s="6">
        <v>1185732</v>
      </c>
      <c r="D3102" s="7">
        <v>44206</v>
      </c>
      <c r="E3102" s="6" t="s">
        <v>2</v>
      </c>
      <c r="F3102" s="6" t="s">
        <v>110</v>
      </c>
      <c r="G3102" s="6" t="s">
        <v>111</v>
      </c>
      <c r="H3102" s="6" t="s">
        <v>18</v>
      </c>
      <c r="I3102" s="8">
        <v>0.35000000000000003</v>
      </c>
      <c r="J3102" s="9">
        <v>5000</v>
      </c>
      <c r="K3102" s="10">
        <f>I3102*J3102</f>
        <v>1750.0000000000002</v>
      </c>
      <c r="L3102" s="10">
        <f>K3102*M3102</f>
        <v>700.00000000000011</v>
      </c>
      <c r="M3102" s="11">
        <v>0.4</v>
      </c>
      <c r="O3102" s="15"/>
      <c r="P3102" s="13"/>
      <c r="Q3102" s="1"/>
      <c r="R3102" s="12"/>
    </row>
    <row r="3103" spans="1:18" x14ac:dyDescent="0.3">
      <c r="B3103" s="6" t="s">
        <v>16</v>
      </c>
      <c r="C3103" s="6">
        <v>1185732</v>
      </c>
      <c r="D3103" s="7">
        <v>44206</v>
      </c>
      <c r="E3103" s="6" t="s">
        <v>2</v>
      </c>
      <c r="F3103" s="6" t="s">
        <v>110</v>
      </c>
      <c r="G3103" s="6" t="s">
        <v>111</v>
      </c>
      <c r="H3103" s="6" t="s">
        <v>19</v>
      </c>
      <c r="I3103" s="8">
        <v>0.35000000000000003</v>
      </c>
      <c r="J3103" s="9">
        <v>3000</v>
      </c>
      <c r="K3103" s="10">
        <f>I3103*J3103</f>
        <v>1050</v>
      </c>
      <c r="L3103" s="10">
        <f>K3103*M3103</f>
        <v>420</v>
      </c>
      <c r="M3103" s="11">
        <v>0.4</v>
      </c>
      <c r="O3103" s="15"/>
      <c r="P3103" s="13"/>
      <c r="Q3103" s="1"/>
      <c r="R3103" s="12"/>
    </row>
    <row r="3104" spans="1:18" x14ac:dyDescent="0.3">
      <c r="B3104" s="6" t="s">
        <v>16</v>
      </c>
      <c r="C3104" s="6">
        <v>1185732</v>
      </c>
      <c r="D3104" s="7">
        <v>44206</v>
      </c>
      <c r="E3104" s="6" t="s">
        <v>2</v>
      </c>
      <c r="F3104" s="6" t="s">
        <v>110</v>
      </c>
      <c r="G3104" s="6" t="s">
        <v>111</v>
      </c>
      <c r="H3104" s="6" t="s">
        <v>20</v>
      </c>
      <c r="I3104" s="8">
        <v>0.25000000000000006</v>
      </c>
      <c r="J3104" s="9">
        <v>3000</v>
      </c>
      <c r="K3104" s="10">
        <f t="shared" ref="K3104:K3107" si="1018">I3104*J3104</f>
        <v>750.00000000000011</v>
      </c>
      <c r="L3104" s="10">
        <f t="shared" ref="L3104:L3107" si="1019">K3104*M3104</f>
        <v>262.5</v>
      </c>
      <c r="M3104" s="11">
        <v>0.35</v>
      </c>
      <c r="O3104" s="15"/>
      <c r="P3104" s="13"/>
      <c r="Q3104" s="1"/>
      <c r="R3104" s="12"/>
    </row>
    <row r="3105" spans="2:18" x14ac:dyDescent="0.3">
      <c r="B3105" s="6" t="s">
        <v>16</v>
      </c>
      <c r="C3105" s="6">
        <v>1185732</v>
      </c>
      <c r="D3105" s="7">
        <v>44206</v>
      </c>
      <c r="E3105" s="6" t="s">
        <v>2</v>
      </c>
      <c r="F3105" s="6" t="s">
        <v>110</v>
      </c>
      <c r="G3105" s="6" t="s">
        <v>111</v>
      </c>
      <c r="H3105" s="6" t="s">
        <v>21</v>
      </c>
      <c r="I3105" s="8">
        <v>0.30000000000000004</v>
      </c>
      <c r="J3105" s="9">
        <v>1500</v>
      </c>
      <c r="K3105" s="10">
        <f t="shared" si="1018"/>
        <v>450.00000000000006</v>
      </c>
      <c r="L3105" s="10">
        <f t="shared" si="1019"/>
        <v>157.5</v>
      </c>
      <c r="M3105" s="11">
        <v>0.35</v>
      </c>
      <c r="O3105" s="15"/>
      <c r="P3105" s="13"/>
      <c r="Q3105" s="1"/>
      <c r="R3105" s="12"/>
    </row>
    <row r="3106" spans="2:18" x14ac:dyDescent="0.3">
      <c r="B3106" s="6" t="s">
        <v>16</v>
      </c>
      <c r="C3106" s="6">
        <v>1185732</v>
      </c>
      <c r="D3106" s="7">
        <v>44206</v>
      </c>
      <c r="E3106" s="6" t="s">
        <v>2</v>
      </c>
      <c r="F3106" s="6" t="s">
        <v>110</v>
      </c>
      <c r="G3106" s="6" t="s">
        <v>111</v>
      </c>
      <c r="H3106" s="6" t="s">
        <v>22</v>
      </c>
      <c r="I3106" s="8">
        <v>0.44999999999999996</v>
      </c>
      <c r="J3106" s="9">
        <v>2000</v>
      </c>
      <c r="K3106" s="10">
        <f t="shared" si="1018"/>
        <v>899.99999999999989</v>
      </c>
      <c r="L3106" s="10">
        <f t="shared" si="1019"/>
        <v>269.99999999999994</v>
      </c>
      <c r="M3106" s="11">
        <v>0.3</v>
      </c>
      <c r="O3106" s="15"/>
      <c r="P3106" s="13"/>
      <c r="Q3106" s="1"/>
      <c r="R3106" s="12"/>
    </row>
    <row r="3107" spans="2:18" x14ac:dyDescent="0.3">
      <c r="B3107" s="6" t="s">
        <v>16</v>
      </c>
      <c r="C3107" s="6">
        <v>1185732</v>
      </c>
      <c r="D3107" s="7">
        <v>44206</v>
      </c>
      <c r="E3107" s="6" t="s">
        <v>2</v>
      </c>
      <c r="F3107" s="6" t="s">
        <v>110</v>
      </c>
      <c r="G3107" s="6" t="s">
        <v>111</v>
      </c>
      <c r="H3107" s="6" t="s">
        <v>23</v>
      </c>
      <c r="I3107" s="8">
        <v>0.35000000000000003</v>
      </c>
      <c r="J3107" s="9">
        <v>3000</v>
      </c>
      <c r="K3107" s="10">
        <f t="shared" si="1018"/>
        <v>1050</v>
      </c>
      <c r="L3107" s="10">
        <f t="shared" si="1019"/>
        <v>420</v>
      </c>
      <c r="M3107" s="11">
        <v>0.4</v>
      </c>
      <c r="O3107" s="15"/>
      <c r="P3107" s="13"/>
      <c r="Q3107" s="1"/>
      <c r="R3107" s="12"/>
    </row>
    <row r="3108" spans="2:18" x14ac:dyDescent="0.3">
      <c r="B3108" s="6" t="s">
        <v>16</v>
      </c>
      <c r="C3108" s="6">
        <v>1185732</v>
      </c>
      <c r="D3108" s="7">
        <v>44237</v>
      </c>
      <c r="E3108" s="6" t="s">
        <v>2</v>
      </c>
      <c r="F3108" s="6" t="s">
        <v>110</v>
      </c>
      <c r="G3108" s="6" t="s">
        <v>111</v>
      </c>
      <c r="H3108" s="6" t="s">
        <v>18</v>
      </c>
      <c r="I3108" s="8">
        <v>0.35000000000000003</v>
      </c>
      <c r="J3108" s="9">
        <v>5500</v>
      </c>
      <c r="K3108" s="10">
        <f>I3108*J3108</f>
        <v>1925.0000000000002</v>
      </c>
      <c r="L3108" s="10">
        <f>K3108*M3108</f>
        <v>770.00000000000011</v>
      </c>
      <c r="M3108" s="11">
        <v>0.4</v>
      </c>
      <c r="O3108" s="15"/>
      <c r="P3108" s="13"/>
      <c r="Q3108" s="1"/>
      <c r="R3108" s="12"/>
    </row>
    <row r="3109" spans="2:18" x14ac:dyDescent="0.3">
      <c r="B3109" s="6" t="s">
        <v>16</v>
      </c>
      <c r="C3109" s="6">
        <v>1185732</v>
      </c>
      <c r="D3109" s="7">
        <v>44237</v>
      </c>
      <c r="E3109" s="6" t="s">
        <v>2</v>
      </c>
      <c r="F3109" s="6" t="s">
        <v>110</v>
      </c>
      <c r="G3109" s="6" t="s">
        <v>111</v>
      </c>
      <c r="H3109" s="6" t="s">
        <v>19</v>
      </c>
      <c r="I3109" s="8">
        <v>0.35000000000000003</v>
      </c>
      <c r="J3109" s="9">
        <v>2000</v>
      </c>
      <c r="K3109" s="10">
        <f>I3109*J3109</f>
        <v>700.00000000000011</v>
      </c>
      <c r="L3109" s="10">
        <f>K3109*M3109</f>
        <v>280.00000000000006</v>
      </c>
      <c r="M3109" s="11">
        <v>0.4</v>
      </c>
      <c r="O3109" s="15"/>
      <c r="P3109" s="13"/>
      <c r="Q3109" s="1"/>
      <c r="R3109" s="12"/>
    </row>
    <row r="3110" spans="2:18" x14ac:dyDescent="0.3">
      <c r="B3110" s="6" t="s">
        <v>16</v>
      </c>
      <c r="C3110" s="6">
        <v>1185732</v>
      </c>
      <c r="D3110" s="7">
        <v>44237</v>
      </c>
      <c r="E3110" s="6" t="s">
        <v>2</v>
      </c>
      <c r="F3110" s="6" t="s">
        <v>110</v>
      </c>
      <c r="G3110" s="6" t="s">
        <v>111</v>
      </c>
      <c r="H3110" s="6" t="s">
        <v>20</v>
      </c>
      <c r="I3110" s="8">
        <v>0.25000000000000006</v>
      </c>
      <c r="J3110" s="9">
        <v>2500</v>
      </c>
      <c r="K3110" s="10">
        <f t="shared" ref="K3110:K3113" si="1020">I3110*J3110</f>
        <v>625.00000000000011</v>
      </c>
      <c r="L3110" s="10">
        <f t="shared" ref="L3110:L3113" si="1021">K3110*M3110</f>
        <v>218.75000000000003</v>
      </c>
      <c r="M3110" s="11">
        <v>0.35</v>
      </c>
      <c r="O3110" s="15"/>
      <c r="P3110" s="13"/>
      <c r="Q3110" s="1"/>
      <c r="R3110" s="12"/>
    </row>
    <row r="3111" spans="2:18" x14ac:dyDescent="0.3">
      <c r="B3111" s="6" t="s">
        <v>16</v>
      </c>
      <c r="C3111" s="6">
        <v>1185732</v>
      </c>
      <c r="D3111" s="7">
        <v>44237</v>
      </c>
      <c r="E3111" s="6" t="s">
        <v>2</v>
      </c>
      <c r="F3111" s="6" t="s">
        <v>110</v>
      </c>
      <c r="G3111" s="6" t="s">
        <v>111</v>
      </c>
      <c r="H3111" s="6" t="s">
        <v>21</v>
      </c>
      <c r="I3111" s="8">
        <v>0.30000000000000004</v>
      </c>
      <c r="J3111" s="9">
        <v>1250</v>
      </c>
      <c r="K3111" s="10">
        <f t="shared" si="1020"/>
        <v>375.00000000000006</v>
      </c>
      <c r="L3111" s="10">
        <f t="shared" si="1021"/>
        <v>131.25</v>
      </c>
      <c r="M3111" s="11">
        <v>0.35</v>
      </c>
      <c r="O3111" s="15"/>
      <c r="P3111" s="13"/>
      <c r="Q3111" s="1"/>
      <c r="R3111" s="12"/>
    </row>
    <row r="3112" spans="2:18" x14ac:dyDescent="0.3">
      <c r="B3112" s="6" t="s">
        <v>16</v>
      </c>
      <c r="C3112" s="6">
        <v>1185732</v>
      </c>
      <c r="D3112" s="7">
        <v>44237</v>
      </c>
      <c r="E3112" s="6" t="s">
        <v>2</v>
      </c>
      <c r="F3112" s="6" t="s">
        <v>110</v>
      </c>
      <c r="G3112" s="6" t="s">
        <v>111</v>
      </c>
      <c r="H3112" s="6" t="s">
        <v>22</v>
      </c>
      <c r="I3112" s="8">
        <v>0.44999999999999996</v>
      </c>
      <c r="J3112" s="9">
        <v>2000</v>
      </c>
      <c r="K3112" s="10">
        <f t="shared" si="1020"/>
        <v>899.99999999999989</v>
      </c>
      <c r="L3112" s="10">
        <f t="shared" si="1021"/>
        <v>269.99999999999994</v>
      </c>
      <c r="M3112" s="11">
        <v>0.3</v>
      </c>
      <c r="O3112" s="15"/>
      <c r="P3112" s="13"/>
      <c r="Q3112" s="1"/>
      <c r="R3112" s="12"/>
    </row>
    <row r="3113" spans="2:18" x14ac:dyDescent="0.3">
      <c r="B3113" s="6" t="s">
        <v>16</v>
      </c>
      <c r="C3113" s="6">
        <v>1185732</v>
      </c>
      <c r="D3113" s="7">
        <v>44237</v>
      </c>
      <c r="E3113" s="6" t="s">
        <v>2</v>
      </c>
      <c r="F3113" s="6" t="s">
        <v>110</v>
      </c>
      <c r="G3113" s="6" t="s">
        <v>111</v>
      </c>
      <c r="H3113" s="6" t="s">
        <v>23</v>
      </c>
      <c r="I3113" s="8">
        <v>0.19999999999999996</v>
      </c>
      <c r="J3113" s="9">
        <v>3000</v>
      </c>
      <c r="K3113" s="10">
        <f t="shared" si="1020"/>
        <v>599.99999999999989</v>
      </c>
      <c r="L3113" s="10">
        <f t="shared" si="1021"/>
        <v>239.99999999999997</v>
      </c>
      <c r="M3113" s="11">
        <v>0.4</v>
      </c>
      <c r="O3113" s="15"/>
      <c r="P3113" s="13"/>
      <c r="Q3113" s="1"/>
      <c r="R3113" s="12"/>
    </row>
    <row r="3114" spans="2:18" x14ac:dyDescent="0.3">
      <c r="B3114" s="6" t="s">
        <v>16</v>
      </c>
      <c r="C3114" s="6">
        <v>1185732</v>
      </c>
      <c r="D3114" s="7">
        <v>44264</v>
      </c>
      <c r="E3114" s="6" t="s">
        <v>2</v>
      </c>
      <c r="F3114" s="6" t="s">
        <v>110</v>
      </c>
      <c r="G3114" s="6" t="s">
        <v>111</v>
      </c>
      <c r="H3114" s="6" t="s">
        <v>18</v>
      </c>
      <c r="I3114" s="8">
        <v>0.25000000000000006</v>
      </c>
      <c r="J3114" s="9">
        <v>5200</v>
      </c>
      <c r="K3114" s="10">
        <f>I3114*J3114</f>
        <v>1300.0000000000002</v>
      </c>
      <c r="L3114" s="10">
        <f>K3114*M3114</f>
        <v>520.00000000000011</v>
      </c>
      <c r="M3114" s="11">
        <v>0.4</v>
      </c>
      <c r="O3114" s="15"/>
      <c r="P3114" s="13"/>
      <c r="Q3114" s="1"/>
      <c r="R3114" s="12"/>
    </row>
    <row r="3115" spans="2:18" x14ac:dyDescent="0.3">
      <c r="B3115" s="6" t="s">
        <v>16</v>
      </c>
      <c r="C3115" s="6">
        <v>1185732</v>
      </c>
      <c r="D3115" s="7">
        <v>44264</v>
      </c>
      <c r="E3115" s="6" t="s">
        <v>2</v>
      </c>
      <c r="F3115" s="6" t="s">
        <v>110</v>
      </c>
      <c r="G3115" s="6" t="s">
        <v>111</v>
      </c>
      <c r="H3115" s="6" t="s">
        <v>19</v>
      </c>
      <c r="I3115" s="8">
        <v>0.25000000000000006</v>
      </c>
      <c r="J3115" s="9">
        <v>2250</v>
      </c>
      <c r="K3115" s="10">
        <f>I3115*J3115</f>
        <v>562.50000000000011</v>
      </c>
      <c r="L3115" s="10">
        <f>K3115*M3115</f>
        <v>225.00000000000006</v>
      </c>
      <c r="M3115" s="11">
        <v>0.4</v>
      </c>
      <c r="O3115" s="15"/>
      <c r="P3115" s="13"/>
      <c r="Q3115" s="1"/>
      <c r="R3115" s="12"/>
    </row>
    <row r="3116" spans="2:18" x14ac:dyDescent="0.3">
      <c r="B3116" s="6" t="s">
        <v>16</v>
      </c>
      <c r="C3116" s="6">
        <v>1185732</v>
      </c>
      <c r="D3116" s="7">
        <v>44264</v>
      </c>
      <c r="E3116" s="6" t="s">
        <v>2</v>
      </c>
      <c r="F3116" s="6" t="s">
        <v>110</v>
      </c>
      <c r="G3116" s="6" t="s">
        <v>111</v>
      </c>
      <c r="H3116" s="6" t="s">
        <v>20</v>
      </c>
      <c r="I3116" s="8">
        <v>0.15000000000000002</v>
      </c>
      <c r="J3116" s="9">
        <v>2750</v>
      </c>
      <c r="K3116" s="10">
        <f t="shared" ref="K3116:K3119" si="1022">I3116*J3116</f>
        <v>412.50000000000006</v>
      </c>
      <c r="L3116" s="10">
        <f t="shared" ref="L3116:L3119" si="1023">K3116*M3116</f>
        <v>144.375</v>
      </c>
      <c r="M3116" s="11">
        <v>0.35</v>
      </c>
      <c r="O3116" s="15"/>
      <c r="P3116" s="13"/>
      <c r="Q3116" s="1"/>
      <c r="R3116" s="12"/>
    </row>
    <row r="3117" spans="2:18" x14ac:dyDescent="0.3">
      <c r="B3117" s="6" t="s">
        <v>16</v>
      </c>
      <c r="C3117" s="6">
        <v>1185732</v>
      </c>
      <c r="D3117" s="7">
        <v>44264</v>
      </c>
      <c r="E3117" s="6" t="s">
        <v>2</v>
      </c>
      <c r="F3117" s="6" t="s">
        <v>110</v>
      </c>
      <c r="G3117" s="6" t="s">
        <v>111</v>
      </c>
      <c r="H3117" s="6" t="s">
        <v>21</v>
      </c>
      <c r="I3117" s="8">
        <v>0.19999999999999996</v>
      </c>
      <c r="J3117" s="9">
        <v>1250</v>
      </c>
      <c r="K3117" s="10">
        <f t="shared" si="1022"/>
        <v>249.99999999999994</v>
      </c>
      <c r="L3117" s="10">
        <f t="shared" si="1023"/>
        <v>87.499999999999972</v>
      </c>
      <c r="M3117" s="11">
        <v>0.35</v>
      </c>
      <c r="O3117" s="15"/>
      <c r="P3117" s="13"/>
      <c r="Q3117" s="1"/>
      <c r="R3117" s="12"/>
    </row>
    <row r="3118" spans="2:18" x14ac:dyDescent="0.3">
      <c r="B3118" s="6" t="s">
        <v>16</v>
      </c>
      <c r="C3118" s="6">
        <v>1185732</v>
      </c>
      <c r="D3118" s="7">
        <v>44264</v>
      </c>
      <c r="E3118" s="6" t="s">
        <v>2</v>
      </c>
      <c r="F3118" s="6" t="s">
        <v>110</v>
      </c>
      <c r="G3118" s="6" t="s">
        <v>111</v>
      </c>
      <c r="H3118" s="6" t="s">
        <v>22</v>
      </c>
      <c r="I3118" s="8">
        <v>0.35000000000000003</v>
      </c>
      <c r="J3118" s="9">
        <v>1750</v>
      </c>
      <c r="K3118" s="10">
        <f t="shared" si="1022"/>
        <v>612.50000000000011</v>
      </c>
      <c r="L3118" s="10">
        <f t="shared" si="1023"/>
        <v>183.75000000000003</v>
      </c>
      <c r="M3118" s="11">
        <v>0.3</v>
      </c>
      <c r="O3118" s="15"/>
      <c r="P3118" s="13"/>
      <c r="Q3118" s="1"/>
      <c r="R3118" s="12"/>
    </row>
    <row r="3119" spans="2:18" x14ac:dyDescent="0.3">
      <c r="B3119" s="6" t="s">
        <v>16</v>
      </c>
      <c r="C3119" s="6">
        <v>1185732</v>
      </c>
      <c r="D3119" s="7">
        <v>44264</v>
      </c>
      <c r="E3119" s="6" t="s">
        <v>2</v>
      </c>
      <c r="F3119" s="6" t="s">
        <v>110</v>
      </c>
      <c r="G3119" s="6" t="s">
        <v>111</v>
      </c>
      <c r="H3119" s="6" t="s">
        <v>23</v>
      </c>
      <c r="I3119" s="8">
        <v>0.25000000000000006</v>
      </c>
      <c r="J3119" s="9">
        <v>2750</v>
      </c>
      <c r="K3119" s="10">
        <f t="shared" si="1022"/>
        <v>687.50000000000011</v>
      </c>
      <c r="L3119" s="10">
        <f t="shared" si="1023"/>
        <v>275.00000000000006</v>
      </c>
      <c r="M3119" s="11">
        <v>0.4</v>
      </c>
      <c r="O3119" s="15"/>
      <c r="P3119" s="13"/>
      <c r="Q3119" s="1"/>
      <c r="R3119" s="12"/>
    </row>
    <row r="3120" spans="2:18" x14ac:dyDescent="0.3">
      <c r="B3120" s="6" t="s">
        <v>16</v>
      </c>
      <c r="C3120" s="6">
        <v>1185732</v>
      </c>
      <c r="D3120" s="7">
        <v>44296</v>
      </c>
      <c r="E3120" s="6" t="s">
        <v>2</v>
      </c>
      <c r="F3120" s="6" t="s">
        <v>110</v>
      </c>
      <c r="G3120" s="6" t="s">
        <v>111</v>
      </c>
      <c r="H3120" s="6" t="s">
        <v>18</v>
      </c>
      <c r="I3120" s="8">
        <v>0.25000000000000006</v>
      </c>
      <c r="J3120" s="9">
        <v>5000</v>
      </c>
      <c r="K3120" s="10">
        <f>I3120*J3120</f>
        <v>1250.0000000000002</v>
      </c>
      <c r="L3120" s="10">
        <f>K3120*M3120</f>
        <v>500.00000000000011</v>
      </c>
      <c r="M3120" s="11">
        <v>0.4</v>
      </c>
      <c r="O3120" s="15"/>
      <c r="P3120" s="13"/>
      <c r="Q3120" s="1"/>
      <c r="R3120" s="12"/>
    </row>
    <row r="3121" spans="2:18" x14ac:dyDescent="0.3">
      <c r="B3121" s="6" t="s">
        <v>16</v>
      </c>
      <c r="C3121" s="6">
        <v>1185732</v>
      </c>
      <c r="D3121" s="7">
        <v>44296</v>
      </c>
      <c r="E3121" s="6" t="s">
        <v>2</v>
      </c>
      <c r="F3121" s="6" t="s">
        <v>110</v>
      </c>
      <c r="G3121" s="6" t="s">
        <v>111</v>
      </c>
      <c r="H3121" s="6" t="s">
        <v>19</v>
      </c>
      <c r="I3121" s="8">
        <v>0.25000000000000006</v>
      </c>
      <c r="J3121" s="9">
        <v>2000</v>
      </c>
      <c r="K3121" s="10">
        <f>I3121*J3121</f>
        <v>500.00000000000011</v>
      </c>
      <c r="L3121" s="10">
        <f>K3121*M3121</f>
        <v>200.00000000000006</v>
      </c>
      <c r="M3121" s="11">
        <v>0.4</v>
      </c>
      <c r="O3121" s="15"/>
      <c r="P3121" s="13"/>
      <c r="Q3121" s="1"/>
      <c r="R3121" s="12"/>
    </row>
    <row r="3122" spans="2:18" x14ac:dyDescent="0.3">
      <c r="B3122" s="6" t="s">
        <v>16</v>
      </c>
      <c r="C3122" s="6">
        <v>1185732</v>
      </c>
      <c r="D3122" s="7">
        <v>44296</v>
      </c>
      <c r="E3122" s="6" t="s">
        <v>2</v>
      </c>
      <c r="F3122" s="6" t="s">
        <v>110</v>
      </c>
      <c r="G3122" s="6" t="s">
        <v>111</v>
      </c>
      <c r="H3122" s="6" t="s">
        <v>20</v>
      </c>
      <c r="I3122" s="8">
        <v>0.15000000000000002</v>
      </c>
      <c r="J3122" s="9">
        <v>2000</v>
      </c>
      <c r="K3122" s="10">
        <f t="shared" ref="K3122:K3125" si="1024">I3122*J3122</f>
        <v>300.00000000000006</v>
      </c>
      <c r="L3122" s="10">
        <f t="shared" ref="L3122:L3125" si="1025">K3122*M3122</f>
        <v>105.00000000000001</v>
      </c>
      <c r="M3122" s="11">
        <v>0.35</v>
      </c>
      <c r="O3122" s="15"/>
      <c r="P3122" s="13"/>
      <c r="Q3122" s="1"/>
      <c r="R3122" s="12"/>
    </row>
    <row r="3123" spans="2:18" x14ac:dyDescent="0.3">
      <c r="B3123" s="6" t="s">
        <v>16</v>
      </c>
      <c r="C3123" s="6">
        <v>1185732</v>
      </c>
      <c r="D3123" s="7">
        <v>44296</v>
      </c>
      <c r="E3123" s="6" t="s">
        <v>2</v>
      </c>
      <c r="F3123" s="6" t="s">
        <v>110</v>
      </c>
      <c r="G3123" s="6" t="s">
        <v>111</v>
      </c>
      <c r="H3123" s="6" t="s">
        <v>21</v>
      </c>
      <c r="I3123" s="8">
        <v>0.19999999999999996</v>
      </c>
      <c r="J3123" s="9">
        <v>1250</v>
      </c>
      <c r="K3123" s="10">
        <f t="shared" si="1024"/>
        <v>249.99999999999994</v>
      </c>
      <c r="L3123" s="10">
        <f t="shared" si="1025"/>
        <v>87.499999999999972</v>
      </c>
      <c r="M3123" s="11">
        <v>0.35</v>
      </c>
      <c r="O3123" s="15"/>
      <c r="P3123" s="13"/>
      <c r="Q3123" s="1"/>
      <c r="R3123" s="12"/>
    </row>
    <row r="3124" spans="2:18" x14ac:dyDescent="0.3">
      <c r="B3124" s="6" t="s">
        <v>16</v>
      </c>
      <c r="C3124" s="6">
        <v>1185732</v>
      </c>
      <c r="D3124" s="7">
        <v>44296</v>
      </c>
      <c r="E3124" s="6" t="s">
        <v>2</v>
      </c>
      <c r="F3124" s="6" t="s">
        <v>110</v>
      </c>
      <c r="G3124" s="6" t="s">
        <v>111</v>
      </c>
      <c r="H3124" s="6" t="s">
        <v>22</v>
      </c>
      <c r="I3124" s="8">
        <v>0.65</v>
      </c>
      <c r="J3124" s="9">
        <v>1500</v>
      </c>
      <c r="K3124" s="10">
        <f t="shared" si="1024"/>
        <v>975</v>
      </c>
      <c r="L3124" s="10">
        <f t="shared" si="1025"/>
        <v>292.5</v>
      </c>
      <c r="M3124" s="11">
        <v>0.3</v>
      </c>
      <c r="O3124" s="15"/>
      <c r="P3124" s="13"/>
      <c r="Q3124" s="1"/>
      <c r="R3124" s="12"/>
    </row>
    <row r="3125" spans="2:18" x14ac:dyDescent="0.3">
      <c r="B3125" s="6" t="s">
        <v>16</v>
      </c>
      <c r="C3125" s="6">
        <v>1185732</v>
      </c>
      <c r="D3125" s="7">
        <v>44296</v>
      </c>
      <c r="E3125" s="6" t="s">
        <v>2</v>
      </c>
      <c r="F3125" s="6" t="s">
        <v>110</v>
      </c>
      <c r="G3125" s="6" t="s">
        <v>111</v>
      </c>
      <c r="H3125" s="6" t="s">
        <v>23</v>
      </c>
      <c r="I3125" s="8">
        <v>0.5</v>
      </c>
      <c r="J3125" s="9">
        <v>2750</v>
      </c>
      <c r="K3125" s="10">
        <f t="shared" si="1024"/>
        <v>1375</v>
      </c>
      <c r="L3125" s="10">
        <f t="shared" si="1025"/>
        <v>550</v>
      </c>
      <c r="M3125" s="11">
        <v>0.4</v>
      </c>
      <c r="O3125" s="15"/>
      <c r="P3125" s="13"/>
      <c r="Q3125" s="1"/>
      <c r="R3125" s="12"/>
    </row>
    <row r="3126" spans="2:18" x14ac:dyDescent="0.3">
      <c r="B3126" s="6" t="s">
        <v>16</v>
      </c>
      <c r="C3126" s="6">
        <v>1185732</v>
      </c>
      <c r="D3126" s="7">
        <v>44327</v>
      </c>
      <c r="E3126" s="6" t="s">
        <v>2</v>
      </c>
      <c r="F3126" s="6" t="s">
        <v>110</v>
      </c>
      <c r="G3126" s="6" t="s">
        <v>111</v>
      </c>
      <c r="H3126" s="6" t="s">
        <v>18</v>
      </c>
      <c r="I3126" s="8">
        <v>0.6</v>
      </c>
      <c r="J3126" s="9">
        <v>5450</v>
      </c>
      <c r="K3126" s="10">
        <f>I3126*J3126</f>
        <v>3270</v>
      </c>
      <c r="L3126" s="10">
        <f>K3126*M3126</f>
        <v>1308</v>
      </c>
      <c r="M3126" s="11">
        <v>0.4</v>
      </c>
      <c r="O3126" s="15"/>
      <c r="P3126" s="13"/>
      <c r="Q3126" s="1"/>
      <c r="R3126" s="12"/>
    </row>
    <row r="3127" spans="2:18" x14ac:dyDescent="0.3">
      <c r="B3127" s="6" t="s">
        <v>16</v>
      </c>
      <c r="C3127" s="6">
        <v>1185732</v>
      </c>
      <c r="D3127" s="7">
        <v>44327</v>
      </c>
      <c r="E3127" s="6" t="s">
        <v>2</v>
      </c>
      <c r="F3127" s="6" t="s">
        <v>110</v>
      </c>
      <c r="G3127" s="6" t="s">
        <v>111</v>
      </c>
      <c r="H3127" s="6" t="s">
        <v>19</v>
      </c>
      <c r="I3127" s="8">
        <v>0.4</v>
      </c>
      <c r="J3127" s="9">
        <v>2500</v>
      </c>
      <c r="K3127" s="10">
        <f>I3127*J3127</f>
        <v>1000</v>
      </c>
      <c r="L3127" s="10">
        <f>K3127*M3127</f>
        <v>400</v>
      </c>
      <c r="M3127" s="11">
        <v>0.4</v>
      </c>
      <c r="O3127" s="15"/>
      <c r="P3127" s="13"/>
      <c r="Q3127" s="1"/>
      <c r="R3127" s="12"/>
    </row>
    <row r="3128" spans="2:18" x14ac:dyDescent="0.3">
      <c r="B3128" s="6" t="s">
        <v>16</v>
      </c>
      <c r="C3128" s="6">
        <v>1185732</v>
      </c>
      <c r="D3128" s="7">
        <v>44327</v>
      </c>
      <c r="E3128" s="6" t="s">
        <v>2</v>
      </c>
      <c r="F3128" s="6" t="s">
        <v>110</v>
      </c>
      <c r="G3128" s="6" t="s">
        <v>111</v>
      </c>
      <c r="H3128" s="6" t="s">
        <v>20</v>
      </c>
      <c r="I3128" s="8">
        <v>0.35000000000000003</v>
      </c>
      <c r="J3128" s="9">
        <v>2250</v>
      </c>
      <c r="K3128" s="10">
        <f t="shared" ref="K3128:K3131" si="1026">I3128*J3128</f>
        <v>787.50000000000011</v>
      </c>
      <c r="L3128" s="10">
        <f t="shared" ref="L3128:L3131" si="1027">K3128*M3128</f>
        <v>275.625</v>
      </c>
      <c r="M3128" s="11">
        <v>0.35</v>
      </c>
      <c r="O3128" s="15"/>
      <c r="P3128" s="13"/>
      <c r="Q3128" s="1"/>
      <c r="R3128" s="12"/>
    </row>
    <row r="3129" spans="2:18" x14ac:dyDescent="0.3">
      <c r="B3129" s="6" t="s">
        <v>16</v>
      </c>
      <c r="C3129" s="6">
        <v>1185732</v>
      </c>
      <c r="D3129" s="7">
        <v>44327</v>
      </c>
      <c r="E3129" s="6" t="s">
        <v>2</v>
      </c>
      <c r="F3129" s="6" t="s">
        <v>110</v>
      </c>
      <c r="G3129" s="6" t="s">
        <v>111</v>
      </c>
      <c r="H3129" s="6" t="s">
        <v>21</v>
      </c>
      <c r="I3129" s="8">
        <v>0.35000000000000003</v>
      </c>
      <c r="J3129" s="9">
        <v>1750</v>
      </c>
      <c r="K3129" s="10">
        <f t="shared" si="1026"/>
        <v>612.50000000000011</v>
      </c>
      <c r="L3129" s="10">
        <f t="shared" si="1027"/>
        <v>214.37500000000003</v>
      </c>
      <c r="M3129" s="11">
        <v>0.35</v>
      </c>
      <c r="O3129" s="15"/>
      <c r="P3129" s="13"/>
      <c r="Q3129" s="1"/>
      <c r="R3129" s="12"/>
    </row>
    <row r="3130" spans="2:18" x14ac:dyDescent="0.3">
      <c r="B3130" s="6" t="s">
        <v>16</v>
      </c>
      <c r="C3130" s="6">
        <v>1185732</v>
      </c>
      <c r="D3130" s="7">
        <v>44327</v>
      </c>
      <c r="E3130" s="6" t="s">
        <v>2</v>
      </c>
      <c r="F3130" s="6" t="s">
        <v>110</v>
      </c>
      <c r="G3130" s="6" t="s">
        <v>111</v>
      </c>
      <c r="H3130" s="6" t="s">
        <v>22</v>
      </c>
      <c r="I3130" s="8">
        <v>0.44999999999999996</v>
      </c>
      <c r="J3130" s="9">
        <v>2000</v>
      </c>
      <c r="K3130" s="10">
        <f t="shared" si="1026"/>
        <v>899.99999999999989</v>
      </c>
      <c r="L3130" s="10">
        <f t="shared" si="1027"/>
        <v>269.99999999999994</v>
      </c>
      <c r="M3130" s="11">
        <v>0.3</v>
      </c>
      <c r="O3130" s="15"/>
      <c r="P3130" s="13"/>
      <c r="Q3130" s="1"/>
      <c r="R3130" s="12"/>
    </row>
    <row r="3131" spans="2:18" x14ac:dyDescent="0.3">
      <c r="B3131" s="6" t="s">
        <v>16</v>
      </c>
      <c r="C3131" s="6">
        <v>1185732</v>
      </c>
      <c r="D3131" s="7">
        <v>44327</v>
      </c>
      <c r="E3131" s="6" t="s">
        <v>2</v>
      </c>
      <c r="F3131" s="6" t="s">
        <v>110</v>
      </c>
      <c r="G3131" s="6" t="s">
        <v>111</v>
      </c>
      <c r="H3131" s="6" t="s">
        <v>23</v>
      </c>
      <c r="I3131" s="8">
        <v>0.54999999999999993</v>
      </c>
      <c r="J3131" s="9">
        <v>3250</v>
      </c>
      <c r="K3131" s="10">
        <f t="shared" si="1026"/>
        <v>1787.4999999999998</v>
      </c>
      <c r="L3131" s="10">
        <f t="shared" si="1027"/>
        <v>715</v>
      </c>
      <c r="M3131" s="11">
        <v>0.4</v>
      </c>
      <c r="O3131" s="15"/>
      <c r="P3131" s="13"/>
      <c r="Q3131" s="1"/>
      <c r="R3131" s="12"/>
    </row>
    <row r="3132" spans="2:18" x14ac:dyDescent="0.3">
      <c r="B3132" s="6" t="s">
        <v>16</v>
      </c>
      <c r="C3132" s="6">
        <v>1185732</v>
      </c>
      <c r="D3132" s="7">
        <v>44357</v>
      </c>
      <c r="E3132" s="6" t="s">
        <v>2</v>
      </c>
      <c r="F3132" s="6" t="s">
        <v>110</v>
      </c>
      <c r="G3132" s="6" t="s">
        <v>111</v>
      </c>
      <c r="H3132" s="6" t="s">
        <v>18</v>
      </c>
      <c r="I3132" s="8">
        <v>0.4</v>
      </c>
      <c r="J3132" s="9">
        <v>5750</v>
      </c>
      <c r="K3132" s="10">
        <f>I3132*J3132</f>
        <v>2300</v>
      </c>
      <c r="L3132" s="10">
        <f>K3132*M3132</f>
        <v>920</v>
      </c>
      <c r="M3132" s="11">
        <v>0.4</v>
      </c>
      <c r="O3132" s="15"/>
      <c r="P3132" s="13"/>
      <c r="Q3132" s="1"/>
      <c r="R3132" s="12"/>
    </row>
    <row r="3133" spans="2:18" x14ac:dyDescent="0.3">
      <c r="B3133" s="6" t="s">
        <v>16</v>
      </c>
      <c r="C3133" s="6">
        <v>1185732</v>
      </c>
      <c r="D3133" s="7">
        <v>44357</v>
      </c>
      <c r="E3133" s="6" t="s">
        <v>2</v>
      </c>
      <c r="F3133" s="6" t="s">
        <v>110</v>
      </c>
      <c r="G3133" s="6" t="s">
        <v>111</v>
      </c>
      <c r="H3133" s="6" t="s">
        <v>19</v>
      </c>
      <c r="I3133" s="8">
        <v>0.35000000000000009</v>
      </c>
      <c r="J3133" s="9">
        <v>3250</v>
      </c>
      <c r="K3133" s="10">
        <f>I3133*J3133</f>
        <v>1137.5000000000002</v>
      </c>
      <c r="L3133" s="10">
        <f>K3133*M3133</f>
        <v>455.00000000000011</v>
      </c>
      <c r="M3133" s="11">
        <v>0.4</v>
      </c>
      <c r="O3133" s="15"/>
      <c r="P3133" s="13"/>
      <c r="Q3133" s="1"/>
      <c r="R3133" s="12"/>
    </row>
    <row r="3134" spans="2:18" x14ac:dyDescent="0.3">
      <c r="B3134" s="6" t="s">
        <v>16</v>
      </c>
      <c r="C3134" s="6">
        <v>1185732</v>
      </c>
      <c r="D3134" s="7">
        <v>44357</v>
      </c>
      <c r="E3134" s="6" t="s">
        <v>2</v>
      </c>
      <c r="F3134" s="6" t="s">
        <v>110</v>
      </c>
      <c r="G3134" s="6" t="s">
        <v>111</v>
      </c>
      <c r="H3134" s="6" t="s">
        <v>20</v>
      </c>
      <c r="I3134" s="8">
        <v>0.30000000000000004</v>
      </c>
      <c r="J3134" s="9">
        <v>2000</v>
      </c>
      <c r="K3134" s="10">
        <f t="shared" ref="K3134:K3137" si="1028">I3134*J3134</f>
        <v>600.00000000000011</v>
      </c>
      <c r="L3134" s="10">
        <f t="shared" ref="L3134:L3137" si="1029">K3134*M3134</f>
        <v>210.00000000000003</v>
      </c>
      <c r="M3134" s="11">
        <v>0.35</v>
      </c>
      <c r="O3134" s="15"/>
      <c r="P3134" s="13"/>
      <c r="Q3134" s="1"/>
      <c r="R3134" s="12"/>
    </row>
    <row r="3135" spans="2:18" x14ac:dyDescent="0.3">
      <c r="B3135" s="6" t="s">
        <v>16</v>
      </c>
      <c r="C3135" s="6">
        <v>1185732</v>
      </c>
      <c r="D3135" s="7">
        <v>44357</v>
      </c>
      <c r="E3135" s="6" t="s">
        <v>2</v>
      </c>
      <c r="F3135" s="6" t="s">
        <v>110</v>
      </c>
      <c r="G3135" s="6" t="s">
        <v>111</v>
      </c>
      <c r="H3135" s="6" t="s">
        <v>21</v>
      </c>
      <c r="I3135" s="8">
        <v>0.30000000000000004</v>
      </c>
      <c r="J3135" s="9">
        <v>1750</v>
      </c>
      <c r="K3135" s="10">
        <f t="shared" si="1028"/>
        <v>525.00000000000011</v>
      </c>
      <c r="L3135" s="10">
        <f t="shared" si="1029"/>
        <v>183.75000000000003</v>
      </c>
      <c r="M3135" s="11">
        <v>0.35</v>
      </c>
      <c r="O3135" s="15"/>
      <c r="P3135" s="13"/>
      <c r="Q3135" s="1"/>
      <c r="R3135" s="12"/>
    </row>
    <row r="3136" spans="2:18" x14ac:dyDescent="0.3">
      <c r="B3136" s="6" t="s">
        <v>16</v>
      </c>
      <c r="C3136" s="6">
        <v>1185732</v>
      </c>
      <c r="D3136" s="7">
        <v>44357</v>
      </c>
      <c r="E3136" s="6" t="s">
        <v>2</v>
      </c>
      <c r="F3136" s="6" t="s">
        <v>110</v>
      </c>
      <c r="G3136" s="6" t="s">
        <v>111</v>
      </c>
      <c r="H3136" s="6" t="s">
        <v>22</v>
      </c>
      <c r="I3136" s="8">
        <v>0.4</v>
      </c>
      <c r="J3136" s="9">
        <v>1750</v>
      </c>
      <c r="K3136" s="10">
        <f t="shared" si="1028"/>
        <v>700</v>
      </c>
      <c r="L3136" s="10">
        <f t="shared" si="1029"/>
        <v>210</v>
      </c>
      <c r="M3136" s="11">
        <v>0.3</v>
      </c>
      <c r="O3136" s="15"/>
      <c r="P3136" s="13"/>
      <c r="Q3136" s="1"/>
      <c r="R3136" s="12"/>
    </row>
    <row r="3137" spans="2:18" x14ac:dyDescent="0.3">
      <c r="B3137" s="6" t="s">
        <v>16</v>
      </c>
      <c r="C3137" s="6">
        <v>1185732</v>
      </c>
      <c r="D3137" s="7">
        <v>44357</v>
      </c>
      <c r="E3137" s="6" t="s">
        <v>2</v>
      </c>
      <c r="F3137" s="6" t="s">
        <v>110</v>
      </c>
      <c r="G3137" s="6" t="s">
        <v>111</v>
      </c>
      <c r="H3137" s="6" t="s">
        <v>23</v>
      </c>
      <c r="I3137" s="8">
        <v>0.60000000000000009</v>
      </c>
      <c r="J3137" s="9">
        <v>3250</v>
      </c>
      <c r="K3137" s="10">
        <f t="shared" si="1028"/>
        <v>1950.0000000000002</v>
      </c>
      <c r="L3137" s="10">
        <f t="shared" si="1029"/>
        <v>780.00000000000011</v>
      </c>
      <c r="M3137" s="11">
        <v>0.4</v>
      </c>
      <c r="O3137" s="15"/>
      <c r="P3137" s="13"/>
      <c r="Q3137" s="1"/>
      <c r="R3137" s="12"/>
    </row>
    <row r="3138" spans="2:18" x14ac:dyDescent="0.3">
      <c r="B3138" s="6" t="s">
        <v>16</v>
      </c>
      <c r="C3138" s="6">
        <v>1185732</v>
      </c>
      <c r="D3138" s="7">
        <v>44386</v>
      </c>
      <c r="E3138" s="6" t="s">
        <v>2</v>
      </c>
      <c r="F3138" s="6" t="s">
        <v>110</v>
      </c>
      <c r="G3138" s="6" t="s">
        <v>111</v>
      </c>
      <c r="H3138" s="6" t="s">
        <v>18</v>
      </c>
      <c r="I3138" s="8">
        <v>0.55000000000000004</v>
      </c>
      <c r="J3138" s="9">
        <v>5500</v>
      </c>
      <c r="K3138" s="10">
        <f>I3138*J3138</f>
        <v>3025.0000000000005</v>
      </c>
      <c r="L3138" s="10">
        <f>K3138*M3138</f>
        <v>1210.0000000000002</v>
      </c>
      <c r="M3138" s="11">
        <v>0.4</v>
      </c>
      <c r="O3138" s="15"/>
      <c r="P3138" s="13"/>
      <c r="Q3138" s="1"/>
      <c r="R3138" s="12"/>
    </row>
    <row r="3139" spans="2:18" x14ac:dyDescent="0.3">
      <c r="B3139" s="6" t="s">
        <v>16</v>
      </c>
      <c r="C3139" s="6">
        <v>1185732</v>
      </c>
      <c r="D3139" s="7">
        <v>44386</v>
      </c>
      <c r="E3139" s="6" t="s">
        <v>2</v>
      </c>
      <c r="F3139" s="6" t="s">
        <v>110</v>
      </c>
      <c r="G3139" s="6" t="s">
        <v>111</v>
      </c>
      <c r="H3139" s="6" t="s">
        <v>19</v>
      </c>
      <c r="I3139" s="8">
        <v>0.50000000000000011</v>
      </c>
      <c r="J3139" s="9">
        <v>3000</v>
      </c>
      <c r="K3139" s="10">
        <f>I3139*J3139</f>
        <v>1500.0000000000002</v>
      </c>
      <c r="L3139" s="10">
        <f>K3139*M3139</f>
        <v>600.00000000000011</v>
      </c>
      <c r="M3139" s="11">
        <v>0.4</v>
      </c>
      <c r="O3139" s="15"/>
      <c r="P3139" s="13"/>
      <c r="Q3139" s="1"/>
      <c r="R3139" s="12"/>
    </row>
    <row r="3140" spans="2:18" x14ac:dyDescent="0.3">
      <c r="B3140" s="6" t="s">
        <v>16</v>
      </c>
      <c r="C3140" s="6">
        <v>1185732</v>
      </c>
      <c r="D3140" s="7">
        <v>44386</v>
      </c>
      <c r="E3140" s="6" t="s">
        <v>2</v>
      </c>
      <c r="F3140" s="6" t="s">
        <v>110</v>
      </c>
      <c r="G3140" s="6" t="s">
        <v>111</v>
      </c>
      <c r="H3140" s="6" t="s">
        <v>20</v>
      </c>
      <c r="I3140" s="8">
        <v>0.45</v>
      </c>
      <c r="J3140" s="9">
        <v>2250</v>
      </c>
      <c r="K3140" s="10">
        <f t="shared" ref="K3140:K3143" si="1030">I3140*J3140</f>
        <v>1012.5</v>
      </c>
      <c r="L3140" s="10">
        <f t="shared" ref="L3140:L3143" si="1031">K3140*M3140</f>
        <v>354.375</v>
      </c>
      <c r="M3140" s="11">
        <v>0.35</v>
      </c>
      <c r="O3140" s="15"/>
      <c r="P3140" s="13"/>
      <c r="Q3140" s="1"/>
      <c r="R3140" s="12"/>
    </row>
    <row r="3141" spans="2:18" x14ac:dyDescent="0.3">
      <c r="B3141" s="6" t="s">
        <v>16</v>
      </c>
      <c r="C3141" s="6">
        <v>1185732</v>
      </c>
      <c r="D3141" s="7">
        <v>44386</v>
      </c>
      <c r="E3141" s="6" t="s">
        <v>2</v>
      </c>
      <c r="F3141" s="6" t="s">
        <v>110</v>
      </c>
      <c r="G3141" s="6" t="s">
        <v>111</v>
      </c>
      <c r="H3141" s="6" t="s">
        <v>21</v>
      </c>
      <c r="I3141" s="8">
        <v>0.45</v>
      </c>
      <c r="J3141" s="9">
        <v>1750</v>
      </c>
      <c r="K3141" s="10">
        <f t="shared" si="1030"/>
        <v>787.5</v>
      </c>
      <c r="L3141" s="10">
        <f t="shared" si="1031"/>
        <v>275.625</v>
      </c>
      <c r="M3141" s="11">
        <v>0.35</v>
      </c>
      <c r="O3141" s="15"/>
      <c r="P3141" s="13"/>
      <c r="Q3141" s="1"/>
      <c r="R3141" s="12"/>
    </row>
    <row r="3142" spans="2:18" x14ac:dyDescent="0.3">
      <c r="B3142" s="6" t="s">
        <v>16</v>
      </c>
      <c r="C3142" s="6">
        <v>1185732</v>
      </c>
      <c r="D3142" s="7">
        <v>44386</v>
      </c>
      <c r="E3142" s="6" t="s">
        <v>2</v>
      </c>
      <c r="F3142" s="6" t="s">
        <v>110</v>
      </c>
      <c r="G3142" s="6" t="s">
        <v>111</v>
      </c>
      <c r="H3142" s="6" t="s">
        <v>22</v>
      </c>
      <c r="I3142" s="8">
        <v>0.55000000000000004</v>
      </c>
      <c r="J3142" s="9">
        <v>2000</v>
      </c>
      <c r="K3142" s="10">
        <f t="shared" si="1030"/>
        <v>1100</v>
      </c>
      <c r="L3142" s="10">
        <f t="shared" si="1031"/>
        <v>330</v>
      </c>
      <c r="M3142" s="11">
        <v>0.3</v>
      </c>
      <c r="O3142" s="15"/>
      <c r="P3142" s="13"/>
      <c r="Q3142" s="1"/>
      <c r="R3142" s="12"/>
    </row>
    <row r="3143" spans="2:18" x14ac:dyDescent="0.3">
      <c r="B3143" s="6" t="s">
        <v>16</v>
      </c>
      <c r="C3143" s="6">
        <v>1185732</v>
      </c>
      <c r="D3143" s="7">
        <v>44386</v>
      </c>
      <c r="E3143" s="6" t="s">
        <v>2</v>
      </c>
      <c r="F3143" s="6" t="s">
        <v>110</v>
      </c>
      <c r="G3143" s="6" t="s">
        <v>111</v>
      </c>
      <c r="H3143" s="6" t="s">
        <v>23</v>
      </c>
      <c r="I3143" s="8">
        <v>0.60000000000000009</v>
      </c>
      <c r="J3143" s="9">
        <v>3750</v>
      </c>
      <c r="K3143" s="10">
        <f t="shared" si="1030"/>
        <v>2250.0000000000005</v>
      </c>
      <c r="L3143" s="10">
        <f t="shared" si="1031"/>
        <v>900.00000000000023</v>
      </c>
      <c r="M3143" s="11">
        <v>0.4</v>
      </c>
      <c r="O3143" s="15"/>
      <c r="P3143" s="13"/>
      <c r="Q3143" s="1"/>
      <c r="R3143" s="12"/>
    </row>
    <row r="3144" spans="2:18" x14ac:dyDescent="0.3">
      <c r="B3144" s="6" t="s">
        <v>16</v>
      </c>
      <c r="C3144" s="6">
        <v>1185732</v>
      </c>
      <c r="D3144" s="7">
        <v>44418</v>
      </c>
      <c r="E3144" s="6" t="s">
        <v>2</v>
      </c>
      <c r="F3144" s="6" t="s">
        <v>110</v>
      </c>
      <c r="G3144" s="6" t="s">
        <v>111</v>
      </c>
      <c r="H3144" s="6" t="s">
        <v>18</v>
      </c>
      <c r="I3144" s="8">
        <v>0.5</v>
      </c>
      <c r="J3144" s="9">
        <v>5250</v>
      </c>
      <c r="K3144" s="10">
        <f>I3144*J3144</f>
        <v>2625</v>
      </c>
      <c r="L3144" s="10">
        <f>K3144*M3144</f>
        <v>1050</v>
      </c>
      <c r="M3144" s="11">
        <v>0.4</v>
      </c>
      <c r="O3144" s="15"/>
      <c r="P3144" s="13"/>
      <c r="Q3144" s="1"/>
      <c r="R3144" s="12"/>
    </row>
    <row r="3145" spans="2:18" x14ac:dyDescent="0.3">
      <c r="B3145" s="6" t="s">
        <v>16</v>
      </c>
      <c r="C3145" s="6">
        <v>1185732</v>
      </c>
      <c r="D3145" s="7">
        <v>44418</v>
      </c>
      <c r="E3145" s="6" t="s">
        <v>2</v>
      </c>
      <c r="F3145" s="6" t="s">
        <v>110</v>
      </c>
      <c r="G3145" s="6" t="s">
        <v>111</v>
      </c>
      <c r="H3145" s="6" t="s">
        <v>19</v>
      </c>
      <c r="I3145" s="8">
        <v>0.45000000000000007</v>
      </c>
      <c r="J3145" s="9">
        <v>3000</v>
      </c>
      <c r="K3145" s="10">
        <f>I3145*J3145</f>
        <v>1350.0000000000002</v>
      </c>
      <c r="L3145" s="10">
        <f>K3145*M3145</f>
        <v>540.00000000000011</v>
      </c>
      <c r="M3145" s="11">
        <v>0.4</v>
      </c>
      <c r="O3145" s="15"/>
      <c r="P3145" s="13"/>
      <c r="Q3145" s="1"/>
      <c r="R3145" s="12"/>
    </row>
    <row r="3146" spans="2:18" x14ac:dyDescent="0.3">
      <c r="B3146" s="6" t="s">
        <v>16</v>
      </c>
      <c r="C3146" s="6">
        <v>1185732</v>
      </c>
      <c r="D3146" s="7">
        <v>44418</v>
      </c>
      <c r="E3146" s="6" t="s">
        <v>2</v>
      </c>
      <c r="F3146" s="6" t="s">
        <v>110</v>
      </c>
      <c r="G3146" s="6" t="s">
        <v>111</v>
      </c>
      <c r="H3146" s="6" t="s">
        <v>20</v>
      </c>
      <c r="I3146" s="8">
        <v>0.4</v>
      </c>
      <c r="J3146" s="9">
        <v>2250</v>
      </c>
      <c r="K3146" s="10">
        <f t="shared" ref="K3146:K3149" si="1032">I3146*J3146</f>
        <v>900</v>
      </c>
      <c r="L3146" s="10">
        <f t="shared" ref="L3146:L3149" si="1033">K3146*M3146</f>
        <v>315</v>
      </c>
      <c r="M3146" s="11">
        <v>0.35</v>
      </c>
      <c r="O3146" s="15"/>
      <c r="P3146" s="13"/>
      <c r="Q3146" s="1"/>
      <c r="R3146" s="12"/>
    </row>
    <row r="3147" spans="2:18" x14ac:dyDescent="0.3">
      <c r="B3147" s="6" t="s">
        <v>16</v>
      </c>
      <c r="C3147" s="6">
        <v>1185732</v>
      </c>
      <c r="D3147" s="7">
        <v>44418</v>
      </c>
      <c r="E3147" s="6" t="s">
        <v>2</v>
      </c>
      <c r="F3147" s="6" t="s">
        <v>110</v>
      </c>
      <c r="G3147" s="6" t="s">
        <v>111</v>
      </c>
      <c r="H3147" s="6" t="s">
        <v>21</v>
      </c>
      <c r="I3147" s="8">
        <v>0.4</v>
      </c>
      <c r="J3147" s="9">
        <v>2000</v>
      </c>
      <c r="K3147" s="10">
        <f t="shared" si="1032"/>
        <v>800</v>
      </c>
      <c r="L3147" s="10">
        <f t="shared" si="1033"/>
        <v>280</v>
      </c>
      <c r="M3147" s="11">
        <v>0.35</v>
      </c>
      <c r="O3147" s="15"/>
      <c r="P3147" s="13"/>
      <c r="Q3147" s="1"/>
      <c r="R3147" s="12"/>
    </row>
    <row r="3148" spans="2:18" x14ac:dyDescent="0.3">
      <c r="B3148" s="6" t="s">
        <v>16</v>
      </c>
      <c r="C3148" s="6">
        <v>1185732</v>
      </c>
      <c r="D3148" s="7">
        <v>44418</v>
      </c>
      <c r="E3148" s="6" t="s">
        <v>2</v>
      </c>
      <c r="F3148" s="6" t="s">
        <v>110</v>
      </c>
      <c r="G3148" s="6" t="s">
        <v>111</v>
      </c>
      <c r="H3148" s="6" t="s">
        <v>22</v>
      </c>
      <c r="I3148" s="8">
        <v>0.5</v>
      </c>
      <c r="J3148" s="9">
        <v>1750</v>
      </c>
      <c r="K3148" s="10">
        <f t="shared" si="1032"/>
        <v>875</v>
      </c>
      <c r="L3148" s="10">
        <f t="shared" si="1033"/>
        <v>262.5</v>
      </c>
      <c r="M3148" s="11">
        <v>0.3</v>
      </c>
      <c r="O3148" s="15"/>
      <c r="P3148" s="13"/>
      <c r="Q3148" s="1"/>
      <c r="R3148" s="12"/>
    </row>
    <row r="3149" spans="2:18" x14ac:dyDescent="0.3">
      <c r="B3149" s="6" t="s">
        <v>16</v>
      </c>
      <c r="C3149" s="6">
        <v>1185732</v>
      </c>
      <c r="D3149" s="7">
        <v>44418</v>
      </c>
      <c r="E3149" s="6" t="s">
        <v>2</v>
      </c>
      <c r="F3149" s="6" t="s">
        <v>110</v>
      </c>
      <c r="G3149" s="6" t="s">
        <v>111</v>
      </c>
      <c r="H3149" s="6" t="s">
        <v>23</v>
      </c>
      <c r="I3149" s="8">
        <v>0.55000000000000004</v>
      </c>
      <c r="J3149" s="9">
        <v>3500</v>
      </c>
      <c r="K3149" s="10">
        <f t="shared" si="1032"/>
        <v>1925.0000000000002</v>
      </c>
      <c r="L3149" s="10">
        <f t="shared" si="1033"/>
        <v>770.00000000000011</v>
      </c>
      <c r="M3149" s="11">
        <v>0.4</v>
      </c>
      <c r="O3149" s="15"/>
      <c r="P3149" s="13"/>
      <c r="Q3149" s="1"/>
      <c r="R3149" s="12"/>
    </row>
    <row r="3150" spans="2:18" x14ac:dyDescent="0.3">
      <c r="B3150" s="6" t="s">
        <v>16</v>
      </c>
      <c r="C3150" s="6">
        <v>1185732</v>
      </c>
      <c r="D3150" s="7">
        <v>44450</v>
      </c>
      <c r="E3150" s="6" t="s">
        <v>2</v>
      </c>
      <c r="F3150" s="6" t="s">
        <v>110</v>
      </c>
      <c r="G3150" s="6" t="s">
        <v>111</v>
      </c>
      <c r="H3150" s="6" t="s">
        <v>18</v>
      </c>
      <c r="I3150" s="8">
        <v>0.35000000000000003</v>
      </c>
      <c r="J3150" s="9">
        <v>4750</v>
      </c>
      <c r="K3150" s="10">
        <f>I3150*J3150</f>
        <v>1662.5000000000002</v>
      </c>
      <c r="L3150" s="10">
        <f>K3150*M3150</f>
        <v>665.00000000000011</v>
      </c>
      <c r="M3150" s="11">
        <v>0.4</v>
      </c>
      <c r="O3150" s="15"/>
      <c r="P3150" s="13"/>
      <c r="Q3150" s="1"/>
      <c r="R3150" s="12"/>
    </row>
    <row r="3151" spans="2:18" x14ac:dyDescent="0.3">
      <c r="B3151" s="6" t="s">
        <v>16</v>
      </c>
      <c r="C3151" s="6">
        <v>1185732</v>
      </c>
      <c r="D3151" s="7">
        <v>44450</v>
      </c>
      <c r="E3151" s="6" t="s">
        <v>2</v>
      </c>
      <c r="F3151" s="6" t="s">
        <v>110</v>
      </c>
      <c r="G3151" s="6" t="s">
        <v>111</v>
      </c>
      <c r="H3151" s="6" t="s">
        <v>19</v>
      </c>
      <c r="I3151" s="8">
        <v>0.3000000000000001</v>
      </c>
      <c r="J3151" s="9">
        <v>2750</v>
      </c>
      <c r="K3151" s="10">
        <f>I3151*J3151</f>
        <v>825.00000000000023</v>
      </c>
      <c r="L3151" s="10">
        <f>K3151*M3151</f>
        <v>330.00000000000011</v>
      </c>
      <c r="M3151" s="11">
        <v>0.4</v>
      </c>
      <c r="O3151" s="15"/>
      <c r="P3151" s="13"/>
      <c r="Q3151" s="1"/>
      <c r="R3151" s="12"/>
    </row>
    <row r="3152" spans="2:18" x14ac:dyDescent="0.3">
      <c r="B3152" s="6" t="s">
        <v>16</v>
      </c>
      <c r="C3152" s="6">
        <v>1185732</v>
      </c>
      <c r="D3152" s="7">
        <v>44450</v>
      </c>
      <c r="E3152" s="6" t="s">
        <v>2</v>
      </c>
      <c r="F3152" s="6" t="s">
        <v>110</v>
      </c>
      <c r="G3152" s="6" t="s">
        <v>111</v>
      </c>
      <c r="H3152" s="6" t="s">
        <v>20</v>
      </c>
      <c r="I3152" s="8">
        <v>0.25000000000000006</v>
      </c>
      <c r="J3152" s="9">
        <v>1750</v>
      </c>
      <c r="K3152" s="10">
        <f t="shared" ref="K3152:K3155" si="1034">I3152*J3152</f>
        <v>437.50000000000011</v>
      </c>
      <c r="L3152" s="10">
        <f t="shared" ref="L3152:L3155" si="1035">K3152*M3152</f>
        <v>153.12500000000003</v>
      </c>
      <c r="M3152" s="11">
        <v>0.35</v>
      </c>
      <c r="O3152" s="15"/>
      <c r="P3152" s="13"/>
      <c r="Q3152" s="1"/>
      <c r="R3152" s="12"/>
    </row>
    <row r="3153" spans="2:18" x14ac:dyDescent="0.3">
      <c r="B3153" s="6" t="s">
        <v>16</v>
      </c>
      <c r="C3153" s="6">
        <v>1185732</v>
      </c>
      <c r="D3153" s="7">
        <v>44450</v>
      </c>
      <c r="E3153" s="6" t="s">
        <v>2</v>
      </c>
      <c r="F3153" s="6" t="s">
        <v>110</v>
      </c>
      <c r="G3153" s="6" t="s">
        <v>111</v>
      </c>
      <c r="H3153" s="6" t="s">
        <v>21</v>
      </c>
      <c r="I3153" s="8">
        <v>0.25000000000000006</v>
      </c>
      <c r="J3153" s="9">
        <v>1500</v>
      </c>
      <c r="K3153" s="10">
        <f t="shared" si="1034"/>
        <v>375.00000000000006</v>
      </c>
      <c r="L3153" s="10">
        <f t="shared" si="1035"/>
        <v>131.25</v>
      </c>
      <c r="M3153" s="11">
        <v>0.35</v>
      </c>
      <c r="O3153" s="15"/>
      <c r="P3153" s="13"/>
      <c r="Q3153" s="1"/>
      <c r="R3153" s="12"/>
    </row>
    <row r="3154" spans="2:18" x14ac:dyDescent="0.3">
      <c r="B3154" s="6" t="s">
        <v>16</v>
      </c>
      <c r="C3154" s="6">
        <v>1185732</v>
      </c>
      <c r="D3154" s="7">
        <v>44450</v>
      </c>
      <c r="E3154" s="6" t="s">
        <v>2</v>
      </c>
      <c r="F3154" s="6" t="s">
        <v>110</v>
      </c>
      <c r="G3154" s="6" t="s">
        <v>111</v>
      </c>
      <c r="H3154" s="6" t="s">
        <v>22</v>
      </c>
      <c r="I3154" s="8">
        <v>0.35000000000000003</v>
      </c>
      <c r="J3154" s="9">
        <v>1500</v>
      </c>
      <c r="K3154" s="10">
        <f t="shared" si="1034"/>
        <v>525</v>
      </c>
      <c r="L3154" s="10">
        <f t="shared" si="1035"/>
        <v>157.5</v>
      </c>
      <c r="M3154" s="11">
        <v>0.3</v>
      </c>
      <c r="O3154" s="15"/>
      <c r="P3154" s="13"/>
      <c r="Q3154" s="1"/>
      <c r="R3154" s="12"/>
    </row>
    <row r="3155" spans="2:18" x14ac:dyDescent="0.3">
      <c r="B3155" s="6" t="s">
        <v>16</v>
      </c>
      <c r="C3155" s="6">
        <v>1185732</v>
      </c>
      <c r="D3155" s="7">
        <v>44450</v>
      </c>
      <c r="E3155" s="6" t="s">
        <v>2</v>
      </c>
      <c r="F3155" s="6" t="s">
        <v>110</v>
      </c>
      <c r="G3155" s="6" t="s">
        <v>111</v>
      </c>
      <c r="H3155" s="6" t="s">
        <v>23</v>
      </c>
      <c r="I3155" s="8">
        <v>0.4</v>
      </c>
      <c r="J3155" s="9">
        <v>2250</v>
      </c>
      <c r="K3155" s="10">
        <f t="shared" si="1034"/>
        <v>900</v>
      </c>
      <c r="L3155" s="10">
        <f t="shared" si="1035"/>
        <v>360</v>
      </c>
      <c r="M3155" s="11">
        <v>0.4</v>
      </c>
      <c r="O3155" s="15"/>
      <c r="P3155" s="13"/>
      <c r="Q3155" s="1"/>
      <c r="R3155" s="12"/>
    </row>
    <row r="3156" spans="2:18" x14ac:dyDescent="0.3">
      <c r="B3156" s="6" t="s">
        <v>16</v>
      </c>
      <c r="C3156" s="6">
        <v>1185732</v>
      </c>
      <c r="D3156" s="7">
        <v>44479</v>
      </c>
      <c r="E3156" s="6" t="s">
        <v>2</v>
      </c>
      <c r="F3156" s="6" t="s">
        <v>110</v>
      </c>
      <c r="G3156" s="6" t="s">
        <v>111</v>
      </c>
      <c r="H3156" s="6" t="s">
        <v>18</v>
      </c>
      <c r="I3156" s="8">
        <v>0.44999999999999996</v>
      </c>
      <c r="J3156" s="9">
        <v>4000</v>
      </c>
      <c r="K3156" s="10">
        <f>I3156*J3156</f>
        <v>1799.9999999999998</v>
      </c>
      <c r="L3156" s="10">
        <f>K3156*M3156</f>
        <v>720</v>
      </c>
      <c r="M3156" s="11">
        <v>0.4</v>
      </c>
      <c r="O3156" s="15"/>
      <c r="P3156" s="13"/>
      <c r="Q3156" s="1"/>
      <c r="R3156" s="12"/>
    </row>
    <row r="3157" spans="2:18" x14ac:dyDescent="0.3">
      <c r="B3157" s="6" t="s">
        <v>16</v>
      </c>
      <c r="C3157" s="6">
        <v>1185732</v>
      </c>
      <c r="D3157" s="7">
        <v>44479</v>
      </c>
      <c r="E3157" s="6" t="s">
        <v>2</v>
      </c>
      <c r="F3157" s="6" t="s">
        <v>110</v>
      </c>
      <c r="G3157" s="6" t="s">
        <v>111</v>
      </c>
      <c r="H3157" s="6" t="s">
        <v>19</v>
      </c>
      <c r="I3157" s="8">
        <v>0.35000000000000003</v>
      </c>
      <c r="J3157" s="9">
        <v>2500</v>
      </c>
      <c r="K3157" s="10">
        <f>I3157*J3157</f>
        <v>875.00000000000011</v>
      </c>
      <c r="L3157" s="10">
        <f>K3157*M3157</f>
        <v>350.00000000000006</v>
      </c>
      <c r="M3157" s="11">
        <v>0.4</v>
      </c>
      <c r="O3157" s="15"/>
      <c r="P3157" s="13"/>
      <c r="Q3157" s="1"/>
      <c r="R3157" s="12"/>
    </row>
    <row r="3158" spans="2:18" x14ac:dyDescent="0.3">
      <c r="B3158" s="6" t="s">
        <v>16</v>
      </c>
      <c r="C3158" s="6">
        <v>1185732</v>
      </c>
      <c r="D3158" s="7">
        <v>44479</v>
      </c>
      <c r="E3158" s="6" t="s">
        <v>2</v>
      </c>
      <c r="F3158" s="6" t="s">
        <v>110</v>
      </c>
      <c r="G3158" s="6" t="s">
        <v>111</v>
      </c>
      <c r="H3158" s="6" t="s">
        <v>20</v>
      </c>
      <c r="I3158" s="8">
        <v>0.35000000000000003</v>
      </c>
      <c r="J3158" s="9">
        <v>1500</v>
      </c>
      <c r="K3158" s="10">
        <f t="shared" ref="K3158:K3161" si="1036">I3158*J3158</f>
        <v>525</v>
      </c>
      <c r="L3158" s="10">
        <f t="shared" ref="L3158:L3161" si="1037">K3158*M3158</f>
        <v>183.75</v>
      </c>
      <c r="M3158" s="11">
        <v>0.35</v>
      </c>
      <c r="O3158" s="15"/>
      <c r="P3158" s="13"/>
      <c r="Q3158" s="1"/>
      <c r="R3158" s="12"/>
    </row>
    <row r="3159" spans="2:18" x14ac:dyDescent="0.3">
      <c r="B3159" s="6" t="s">
        <v>16</v>
      </c>
      <c r="C3159" s="6">
        <v>1185732</v>
      </c>
      <c r="D3159" s="7">
        <v>44479</v>
      </c>
      <c r="E3159" s="6" t="s">
        <v>2</v>
      </c>
      <c r="F3159" s="6" t="s">
        <v>110</v>
      </c>
      <c r="G3159" s="6" t="s">
        <v>111</v>
      </c>
      <c r="H3159" s="6" t="s">
        <v>21</v>
      </c>
      <c r="I3159" s="8">
        <v>0.35000000000000003</v>
      </c>
      <c r="J3159" s="9">
        <v>1500</v>
      </c>
      <c r="K3159" s="10">
        <f t="shared" si="1036"/>
        <v>525</v>
      </c>
      <c r="L3159" s="10">
        <f t="shared" si="1037"/>
        <v>183.75</v>
      </c>
      <c r="M3159" s="11">
        <v>0.35</v>
      </c>
      <c r="O3159" s="15"/>
      <c r="P3159" s="13"/>
      <c r="Q3159" s="1"/>
      <c r="R3159" s="12"/>
    </row>
    <row r="3160" spans="2:18" x14ac:dyDescent="0.3">
      <c r="B3160" s="6" t="s">
        <v>16</v>
      </c>
      <c r="C3160" s="6">
        <v>1185732</v>
      </c>
      <c r="D3160" s="7">
        <v>44479</v>
      </c>
      <c r="E3160" s="6" t="s">
        <v>2</v>
      </c>
      <c r="F3160" s="6" t="s">
        <v>110</v>
      </c>
      <c r="G3160" s="6" t="s">
        <v>111</v>
      </c>
      <c r="H3160" s="6" t="s">
        <v>22</v>
      </c>
      <c r="I3160" s="8">
        <v>0.44999999999999996</v>
      </c>
      <c r="J3160" s="9">
        <v>1500</v>
      </c>
      <c r="K3160" s="10">
        <f t="shared" si="1036"/>
        <v>674.99999999999989</v>
      </c>
      <c r="L3160" s="10">
        <f t="shared" si="1037"/>
        <v>202.49999999999997</v>
      </c>
      <c r="M3160" s="11">
        <v>0.3</v>
      </c>
      <c r="O3160" s="15"/>
      <c r="P3160" s="13"/>
      <c r="Q3160" s="1"/>
      <c r="R3160" s="12"/>
    </row>
    <row r="3161" spans="2:18" x14ac:dyDescent="0.3">
      <c r="B3161" s="6" t="s">
        <v>16</v>
      </c>
      <c r="C3161" s="6">
        <v>1185732</v>
      </c>
      <c r="D3161" s="7">
        <v>44479</v>
      </c>
      <c r="E3161" s="6" t="s">
        <v>2</v>
      </c>
      <c r="F3161" s="6" t="s">
        <v>110</v>
      </c>
      <c r="G3161" s="6" t="s">
        <v>111</v>
      </c>
      <c r="H3161" s="6" t="s">
        <v>23</v>
      </c>
      <c r="I3161" s="8">
        <v>0.49999999999999983</v>
      </c>
      <c r="J3161" s="9">
        <v>2750</v>
      </c>
      <c r="K3161" s="10">
        <f t="shared" si="1036"/>
        <v>1374.9999999999995</v>
      </c>
      <c r="L3161" s="10">
        <f t="shared" si="1037"/>
        <v>549.99999999999989</v>
      </c>
      <c r="M3161" s="11">
        <v>0.4</v>
      </c>
      <c r="O3161" s="15"/>
      <c r="P3161" s="13"/>
      <c r="Q3161" s="1"/>
      <c r="R3161" s="12"/>
    </row>
    <row r="3162" spans="2:18" x14ac:dyDescent="0.3">
      <c r="B3162" s="6" t="s">
        <v>16</v>
      </c>
      <c r="C3162" s="6">
        <v>1185732</v>
      </c>
      <c r="D3162" s="7">
        <v>44510</v>
      </c>
      <c r="E3162" s="6" t="s">
        <v>2</v>
      </c>
      <c r="F3162" s="6" t="s">
        <v>110</v>
      </c>
      <c r="G3162" s="6" t="s">
        <v>111</v>
      </c>
      <c r="H3162" s="6" t="s">
        <v>18</v>
      </c>
      <c r="I3162" s="8">
        <v>0.44999999999999996</v>
      </c>
      <c r="J3162" s="9">
        <v>4250</v>
      </c>
      <c r="K3162" s="10">
        <f>I3162*J3162</f>
        <v>1912.4999999999998</v>
      </c>
      <c r="L3162" s="10">
        <f>K3162*M3162</f>
        <v>765</v>
      </c>
      <c r="M3162" s="11">
        <v>0.4</v>
      </c>
      <c r="O3162" s="15"/>
      <c r="P3162" s="13"/>
      <c r="Q3162" s="1"/>
      <c r="R3162" s="12"/>
    </row>
    <row r="3163" spans="2:18" x14ac:dyDescent="0.3">
      <c r="B3163" s="6" t="s">
        <v>16</v>
      </c>
      <c r="C3163" s="6">
        <v>1185732</v>
      </c>
      <c r="D3163" s="7">
        <v>44510</v>
      </c>
      <c r="E3163" s="6" t="s">
        <v>2</v>
      </c>
      <c r="F3163" s="6" t="s">
        <v>110</v>
      </c>
      <c r="G3163" s="6" t="s">
        <v>111</v>
      </c>
      <c r="H3163" s="6" t="s">
        <v>19</v>
      </c>
      <c r="I3163" s="8">
        <v>0.35000000000000003</v>
      </c>
      <c r="J3163" s="9">
        <v>3250</v>
      </c>
      <c r="K3163" s="10">
        <f>I3163*J3163</f>
        <v>1137.5</v>
      </c>
      <c r="L3163" s="10">
        <f>K3163*M3163</f>
        <v>455</v>
      </c>
      <c r="M3163" s="11">
        <v>0.4</v>
      </c>
      <c r="O3163" s="15"/>
      <c r="P3163" s="13"/>
      <c r="Q3163" s="1"/>
      <c r="R3163" s="12"/>
    </row>
    <row r="3164" spans="2:18" x14ac:dyDescent="0.3">
      <c r="B3164" s="6" t="s">
        <v>16</v>
      </c>
      <c r="C3164" s="6">
        <v>1185732</v>
      </c>
      <c r="D3164" s="7">
        <v>44510</v>
      </c>
      <c r="E3164" s="6" t="s">
        <v>2</v>
      </c>
      <c r="F3164" s="6" t="s">
        <v>110</v>
      </c>
      <c r="G3164" s="6" t="s">
        <v>111</v>
      </c>
      <c r="H3164" s="6" t="s">
        <v>20</v>
      </c>
      <c r="I3164" s="8">
        <v>0.35000000000000003</v>
      </c>
      <c r="J3164" s="9">
        <v>2700</v>
      </c>
      <c r="K3164" s="10">
        <f t="shared" ref="K3164:K3167" si="1038">I3164*J3164</f>
        <v>945.00000000000011</v>
      </c>
      <c r="L3164" s="10">
        <f t="shared" ref="L3164:L3167" si="1039">K3164*M3164</f>
        <v>330.75</v>
      </c>
      <c r="M3164" s="11">
        <v>0.35</v>
      </c>
      <c r="O3164" s="15"/>
      <c r="P3164" s="13"/>
      <c r="Q3164" s="1"/>
      <c r="R3164" s="12"/>
    </row>
    <row r="3165" spans="2:18" x14ac:dyDescent="0.3">
      <c r="B3165" s="6" t="s">
        <v>16</v>
      </c>
      <c r="C3165" s="6">
        <v>1185732</v>
      </c>
      <c r="D3165" s="7">
        <v>44510</v>
      </c>
      <c r="E3165" s="6" t="s">
        <v>2</v>
      </c>
      <c r="F3165" s="6" t="s">
        <v>110</v>
      </c>
      <c r="G3165" s="6" t="s">
        <v>111</v>
      </c>
      <c r="H3165" s="6" t="s">
        <v>21</v>
      </c>
      <c r="I3165" s="8">
        <v>0.35000000000000003</v>
      </c>
      <c r="J3165" s="9">
        <v>2750</v>
      </c>
      <c r="K3165" s="10">
        <f t="shared" si="1038"/>
        <v>962.50000000000011</v>
      </c>
      <c r="L3165" s="10">
        <f t="shared" si="1039"/>
        <v>336.875</v>
      </c>
      <c r="M3165" s="11">
        <v>0.35</v>
      </c>
      <c r="O3165" s="15"/>
      <c r="P3165" s="13"/>
      <c r="Q3165" s="1"/>
      <c r="R3165" s="12"/>
    </row>
    <row r="3166" spans="2:18" x14ac:dyDescent="0.3">
      <c r="B3166" s="6" t="s">
        <v>16</v>
      </c>
      <c r="C3166" s="6">
        <v>1185732</v>
      </c>
      <c r="D3166" s="7">
        <v>44510</v>
      </c>
      <c r="E3166" s="6" t="s">
        <v>2</v>
      </c>
      <c r="F3166" s="6" t="s">
        <v>110</v>
      </c>
      <c r="G3166" s="6" t="s">
        <v>111</v>
      </c>
      <c r="H3166" s="6" t="s">
        <v>22</v>
      </c>
      <c r="I3166" s="8">
        <v>0.6</v>
      </c>
      <c r="J3166" s="9">
        <v>2500</v>
      </c>
      <c r="K3166" s="10">
        <f t="shared" si="1038"/>
        <v>1500</v>
      </c>
      <c r="L3166" s="10">
        <f t="shared" si="1039"/>
        <v>450</v>
      </c>
      <c r="M3166" s="11">
        <v>0.3</v>
      </c>
      <c r="O3166" s="15"/>
      <c r="P3166" s="13"/>
      <c r="Q3166" s="1"/>
      <c r="R3166" s="12"/>
    </row>
    <row r="3167" spans="2:18" x14ac:dyDescent="0.3">
      <c r="B3167" s="6" t="s">
        <v>16</v>
      </c>
      <c r="C3167" s="6">
        <v>1185732</v>
      </c>
      <c r="D3167" s="7">
        <v>44510</v>
      </c>
      <c r="E3167" s="6" t="s">
        <v>2</v>
      </c>
      <c r="F3167" s="6" t="s">
        <v>110</v>
      </c>
      <c r="G3167" s="6" t="s">
        <v>111</v>
      </c>
      <c r="H3167" s="6" t="s">
        <v>23</v>
      </c>
      <c r="I3167" s="8">
        <v>0.64999999999999991</v>
      </c>
      <c r="J3167" s="9">
        <v>3500</v>
      </c>
      <c r="K3167" s="10">
        <f t="shared" si="1038"/>
        <v>2274.9999999999995</v>
      </c>
      <c r="L3167" s="10">
        <f t="shared" si="1039"/>
        <v>909.99999999999989</v>
      </c>
      <c r="M3167" s="11">
        <v>0.4</v>
      </c>
      <c r="O3167" s="15"/>
      <c r="P3167" s="13"/>
      <c r="Q3167" s="1"/>
      <c r="R3167" s="12"/>
    </row>
    <row r="3168" spans="2:18" x14ac:dyDescent="0.3">
      <c r="B3168" s="6" t="s">
        <v>16</v>
      </c>
      <c r="C3168" s="6">
        <v>1185732</v>
      </c>
      <c r="D3168" s="7">
        <v>44539</v>
      </c>
      <c r="E3168" s="6" t="s">
        <v>2</v>
      </c>
      <c r="F3168" s="6" t="s">
        <v>110</v>
      </c>
      <c r="G3168" s="6" t="s">
        <v>111</v>
      </c>
      <c r="H3168" s="6" t="s">
        <v>18</v>
      </c>
      <c r="I3168" s="8">
        <v>0.6</v>
      </c>
      <c r="J3168" s="9">
        <v>6000</v>
      </c>
      <c r="K3168" s="10">
        <f>I3168*J3168</f>
        <v>3600</v>
      </c>
      <c r="L3168" s="10">
        <f>K3168*M3168</f>
        <v>1440</v>
      </c>
      <c r="M3168" s="11">
        <v>0.4</v>
      </c>
      <c r="O3168" s="15"/>
      <c r="P3168" s="13"/>
      <c r="Q3168" s="1"/>
      <c r="R3168" s="12"/>
    </row>
    <row r="3169" spans="1:18" x14ac:dyDescent="0.3">
      <c r="B3169" s="6" t="s">
        <v>16</v>
      </c>
      <c r="C3169" s="6">
        <v>1185732</v>
      </c>
      <c r="D3169" s="7">
        <v>44539</v>
      </c>
      <c r="E3169" s="6" t="s">
        <v>2</v>
      </c>
      <c r="F3169" s="6" t="s">
        <v>110</v>
      </c>
      <c r="G3169" s="6" t="s">
        <v>111</v>
      </c>
      <c r="H3169" s="6" t="s">
        <v>19</v>
      </c>
      <c r="I3169" s="8">
        <v>0.5</v>
      </c>
      <c r="J3169" s="9">
        <v>4000</v>
      </c>
      <c r="K3169" s="10">
        <f>I3169*J3169</f>
        <v>2000</v>
      </c>
      <c r="L3169" s="10">
        <f>K3169*M3169</f>
        <v>800</v>
      </c>
      <c r="M3169" s="11">
        <v>0.4</v>
      </c>
      <c r="O3169" s="15"/>
      <c r="P3169" s="13"/>
      <c r="Q3169" s="1"/>
      <c r="R3169" s="12"/>
    </row>
    <row r="3170" spans="1:18" x14ac:dyDescent="0.3">
      <c r="B3170" s="6" t="s">
        <v>16</v>
      </c>
      <c r="C3170" s="6">
        <v>1185732</v>
      </c>
      <c r="D3170" s="7">
        <v>44539</v>
      </c>
      <c r="E3170" s="6" t="s">
        <v>2</v>
      </c>
      <c r="F3170" s="6" t="s">
        <v>110</v>
      </c>
      <c r="G3170" s="6" t="s">
        <v>111</v>
      </c>
      <c r="H3170" s="6" t="s">
        <v>20</v>
      </c>
      <c r="I3170" s="8">
        <v>0.5</v>
      </c>
      <c r="J3170" s="9">
        <v>3500</v>
      </c>
      <c r="K3170" s="10">
        <f t="shared" ref="K3170:K3173" si="1040">I3170*J3170</f>
        <v>1750</v>
      </c>
      <c r="L3170" s="10">
        <f t="shared" ref="L3170:L3173" si="1041">K3170*M3170</f>
        <v>612.5</v>
      </c>
      <c r="M3170" s="11">
        <v>0.35</v>
      </c>
      <c r="O3170" s="15"/>
      <c r="P3170" s="13"/>
      <c r="Q3170" s="1"/>
      <c r="R3170" s="12"/>
    </row>
    <row r="3171" spans="1:18" x14ac:dyDescent="0.3">
      <c r="B3171" s="6" t="s">
        <v>16</v>
      </c>
      <c r="C3171" s="6">
        <v>1185732</v>
      </c>
      <c r="D3171" s="7">
        <v>44539</v>
      </c>
      <c r="E3171" s="6" t="s">
        <v>2</v>
      </c>
      <c r="F3171" s="6" t="s">
        <v>110</v>
      </c>
      <c r="G3171" s="6" t="s">
        <v>111</v>
      </c>
      <c r="H3171" s="6" t="s">
        <v>21</v>
      </c>
      <c r="I3171" s="8">
        <v>0.5</v>
      </c>
      <c r="J3171" s="9">
        <v>3000</v>
      </c>
      <c r="K3171" s="10">
        <f t="shared" si="1040"/>
        <v>1500</v>
      </c>
      <c r="L3171" s="10">
        <f t="shared" si="1041"/>
        <v>525</v>
      </c>
      <c r="M3171" s="11">
        <v>0.35</v>
      </c>
      <c r="O3171" s="15"/>
      <c r="P3171" s="13"/>
      <c r="Q3171" s="1"/>
      <c r="R3171" s="12"/>
    </row>
    <row r="3172" spans="1:18" x14ac:dyDescent="0.3">
      <c r="B3172" s="6" t="s">
        <v>16</v>
      </c>
      <c r="C3172" s="6">
        <v>1185732</v>
      </c>
      <c r="D3172" s="7">
        <v>44539</v>
      </c>
      <c r="E3172" s="6" t="s">
        <v>2</v>
      </c>
      <c r="F3172" s="6" t="s">
        <v>110</v>
      </c>
      <c r="G3172" s="6" t="s">
        <v>111</v>
      </c>
      <c r="H3172" s="6" t="s">
        <v>22</v>
      </c>
      <c r="I3172" s="8">
        <v>0.6</v>
      </c>
      <c r="J3172" s="9">
        <v>3000</v>
      </c>
      <c r="K3172" s="10">
        <f t="shared" si="1040"/>
        <v>1800</v>
      </c>
      <c r="L3172" s="10">
        <f t="shared" si="1041"/>
        <v>540</v>
      </c>
      <c r="M3172" s="11">
        <v>0.3</v>
      </c>
      <c r="O3172" s="15"/>
      <c r="P3172" s="13"/>
      <c r="Q3172" s="1"/>
      <c r="R3172" s="12"/>
    </row>
    <row r="3173" spans="1:18" x14ac:dyDescent="0.3">
      <c r="B3173" s="6" t="s">
        <v>16</v>
      </c>
      <c r="C3173" s="6">
        <v>1185732</v>
      </c>
      <c r="D3173" s="7">
        <v>44539</v>
      </c>
      <c r="E3173" s="6" t="s">
        <v>2</v>
      </c>
      <c r="F3173" s="6" t="s">
        <v>110</v>
      </c>
      <c r="G3173" s="6" t="s">
        <v>111</v>
      </c>
      <c r="H3173" s="6" t="s">
        <v>23</v>
      </c>
      <c r="I3173" s="8">
        <v>0.64999999999999991</v>
      </c>
      <c r="J3173" s="9">
        <v>4000</v>
      </c>
      <c r="K3173" s="10">
        <f t="shared" si="1040"/>
        <v>2599.9999999999995</v>
      </c>
      <c r="L3173" s="10">
        <f t="shared" si="1041"/>
        <v>1039.9999999999998</v>
      </c>
      <c r="M3173" s="11">
        <v>0.4</v>
      </c>
      <c r="O3173" s="15"/>
      <c r="P3173" s="13"/>
      <c r="Q3173" s="1"/>
      <c r="R3173" s="12"/>
    </row>
    <row r="3174" spans="1:18" x14ac:dyDescent="0.3">
      <c r="A3174" t="s">
        <v>39</v>
      </c>
      <c r="B3174" s="6" t="s">
        <v>16</v>
      </c>
      <c r="C3174" s="6">
        <v>1185732</v>
      </c>
      <c r="D3174" s="7">
        <v>44213</v>
      </c>
      <c r="E3174" s="6" t="s">
        <v>2</v>
      </c>
      <c r="F3174" s="6" t="s">
        <v>112</v>
      </c>
      <c r="G3174" s="6" t="s">
        <v>113</v>
      </c>
      <c r="H3174" s="6" t="s">
        <v>18</v>
      </c>
      <c r="I3174" s="8">
        <v>0.35000000000000003</v>
      </c>
      <c r="J3174" s="9">
        <v>5000</v>
      </c>
      <c r="K3174" s="10">
        <f>I3174*J3174</f>
        <v>1750.0000000000002</v>
      </c>
      <c r="L3174" s="10">
        <f>K3174*M3174</f>
        <v>700.00000000000011</v>
      </c>
      <c r="M3174" s="11">
        <v>0.4</v>
      </c>
      <c r="O3174" s="15"/>
      <c r="P3174" s="13"/>
      <c r="Q3174" s="1"/>
      <c r="R3174" s="12"/>
    </row>
    <row r="3175" spans="1:18" x14ac:dyDescent="0.3">
      <c r="B3175" s="6" t="s">
        <v>16</v>
      </c>
      <c r="C3175" s="6">
        <v>1185732</v>
      </c>
      <c r="D3175" s="7">
        <v>44213</v>
      </c>
      <c r="E3175" s="6" t="s">
        <v>2</v>
      </c>
      <c r="F3175" s="6" t="s">
        <v>112</v>
      </c>
      <c r="G3175" s="6" t="s">
        <v>113</v>
      </c>
      <c r="H3175" s="6" t="s">
        <v>19</v>
      </c>
      <c r="I3175" s="8">
        <v>0.35000000000000003</v>
      </c>
      <c r="J3175" s="9">
        <v>3000</v>
      </c>
      <c r="K3175" s="10">
        <f>I3175*J3175</f>
        <v>1050</v>
      </c>
      <c r="L3175" s="10">
        <f>K3175*M3175</f>
        <v>420</v>
      </c>
      <c r="M3175" s="11">
        <v>0.4</v>
      </c>
      <c r="O3175" s="15"/>
      <c r="P3175" s="13"/>
      <c r="Q3175" s="1"/>
      <c r="R3175" s="12"/>
    </row>
    <row r="3176" spans="1:18" x14ac:dyDescent="0.3">
      <c r="B3176" s="6" t="s">
        <v>16</v>
      </c>
      <c r="C3176" s="6">
        <v>1185732</v>
      </c>
      <c r="D3176" s="7">
        <v>44213</v>
      </c>
      <c r="E3176" s="6" t="s">
        <v>2</v>
      </c>
      <c r="F3176" s="6" t="s">
        <v>112</v>
      </c>
      <c r="G3176" s="6" t="s">
        <v>113</v>
      </c>
      <c r="H3176" s="6" t="s">
        <v>20</v>
      </c>
      <c r="I3176" s="8">
        <v>0.25000000000000006</v>
      </c>
      <c r="J3176" s="9">
        <v>3000</v>
      </c>
      <c r="K3176" s="10">
        <f t="shared" ref="K3176:K3179" si="1042">I3176*J3176</f>
        <v>750.00000000000011</v>
      </c>
      <c r="L3176" s="10">
        <f t="shared" ref="L3176:L3179" si="1043">K3176*M3176</f>
        <v>300.00000000000006</v>
      </c>
      <c r="M3176" s="11">
        <v>0.4</v>
      </c>
      <c r="O3176" s="15"/>
      <c r="P3176" s="13"/>
      <c r="Q3176" s="1"/>
      <c r="R3176" s="12"/>
    </row>
    <row r="3177" spans="1:18" x14ac:dyDescent="0.3">
      <c r="B3177" s="6" t="s">
        <v>16</v>
      </c>
      <c r="C3177" s="6">
        <v>1185732</v>
      </c>
      <c r="D3177" s="7">
        <v>44213</v>
      </c>
      <c r="E3177" s="6" t="s">
        <v>2</v>
      </c>
      <c r="F3177" s="6" t="s">
        <v>112</v>
      </c>
      <c r="G3177" s="6" t="s">
        <v>113</v>
      </c>
      <c r="H3177" s="6" t="s">
        <v>21</v>
      </c>
      <c r="I3177" s="8">
        <v>0.30000000000000004</v>
      </c>
      <c r="J3177" s="9">
        <v>1500</v>
      </c>
      <c r="K3177" s="10">
        <f t="shared" si="1042"/>
        <v>450.00000000000006</v>
      </c>
      <c r="L3177" s="10">
        <f t="shared" si="1043"/>
        <v>180.00000000000003</v>
      </c>
      <c r="M3177" s="11">
        <v>0.4</v>
      </c>
      <c r="O3177" s="15"/>
      <c r="P3177" s="13"/>
      <c r="Q3177" s="1"/>
      <c r="R3177" s="12"/>
    </row>
    <row r="3178" spans="1:18" x14ac:dyDescent="0.3">
      <c r="B3178" s="6" t="s">
        <v>16</v>
      </c>
      <c r="C3178" s="6">
        <v>1185732</v>
      </c>
      <c r="D3178" s="7">
        <v>44213</v>
      </c>
      <c r="E3178" s="6" t="s">
        <v>2</v>
      </c>
      <c r="F3178" s="6" t="s">
        <v>112</v>
      </c>
      <c r="G3178" s="6" t="s">
        <v>113</v>
      </c>
      <c r="H3178" s="6" t="s">
        <v>22</v>
      </c>
      <c r="I3178" s="8">
        <v>0.44999999999999996</v>
      </c>
      <c r="J3178" s="9">
        <v>2000</v>
      </c>
      <c r="K3178" s="10">
        <f t="shared" si="1042"/>
        <v>899.99999999999989</v>
      </c>
      <c r="L3178" s="10">
        <f t="shared" si="1043"/>
        <v>360</v>
      </c>
      <c r="M3178" s="11">
        <v>0.4</v>
      </c>
      <c r="O3178" s="15"/>
      <c r="P3178" s="13"/>
      <c r="Q3178" s="1"/>
      <c r="R3178" s="12"/>
    </row>
    <row r="3179" spans="1:18" x14ac:dyDescent="0.3">
      <c r="B3179" s="6" t="s">
        <v>16</v>
      </c>
      <c r="C3179" s="6">
        <v>1185732</v>
      </c>
      <c r="D3179" s="7">
        <v>44213</v>
      </c>
      <c r="E3179" s="6" t="s">
        <v>2</v>
      </c>
      <c r="F3179" s="6" t="s">
        <v>112</v>
      </c>
      <c r="G3179" s="6" t="s">
        <v>113</v>
      </c>
      <c r="H3179" s="6" t="s">
        <v>23</v>
      </c>
      <c r="I3179" s="8">
        <v>0.35000000000000003</v>
      </c>
      <c r="J3179" s="9">
        <v>3000</v>
      </c>
      <c r="K3179" s="10">
        <f t="shared" si="1042"/>
        <v>1050</v>
      </c>
      <c r="L3179" s="10">
        <f t="shared" si="1043"/>
        <v>420</v>
      </c>
      <c r="M3179" s="11">
        <v>0.4</v>
      </c>
      <c r="O3179" s="15"/>
      <c r="P3179" s="13"/>
      <c r="Q3179" s="1"/>
      <c r="R3179" s="12"/>
    </row>
    <row r="3180" spans="1:18" x14ac:dyDescent="0.3">
      <c r="B3180" s="6" t="s">
        <v>16</v>
      </c>
      <c r="C3180" s="6">
        <v>1185732</v>
      </c>
      <c r="D3180" s="7">
        <v>44244</v>
      </c>
      <c r="E3180" s="6" t="s">
        <v>2</v>
      </c>
      <c r="F3180" s="6" t="s">
        <v>112</v>
      </c>
      <c r="G3180" s="6" t="s">
        <v>113</v>
      </c>
      <c r="H3180" s="6" t="s">
        <v>18</v>
      </c>
      <c r="I3180" s="8">
        <v>0.35000000000000003</v>
      </c>
      <c r="J3180" s="9">
        <v>5500</v>
      </c>
      <c r="K3180" s="10">
        <f>I3180*J3180</f>
        <v>1925.0000000000002</v>
      </c>
      <c r="L3180" s="10">
        <f>K3180*M3180</f>
        <v>770.00000000000011</v>
      </c>
      <c r="M3180" s="11">
        <v>0.4</v>
      </c>
      <c r="O3180" s="15"/>
      <c r="P3180" s="13"/>
      <c r="Q3180" s="1"/>
      <c r="R3180" s="12"/>
    </row>
    <row r="3181" spans="1:18" x14ac:dyDescent="0.3">
      <c r="B3181" s="6" t="s">
        <v>16</v>
      </c>
      <c r="C3181" s="6">
        <v>1185732</v>
      </c>
      <c r="D3181" s="7">
        <v>44244</v>
      </c>
      <c r="E3181" s="6" t="s">
        <v>2</v>
      </c>
      <c r="F3181" s="6" t="s">
        <v>112</v>
      </c>
      <c r="G3181" s="6" t="s">
        <v>113</v>
      </c>
      <c r="H3181" s="6" t="s">
        <v>19</v>
      </c>
      <c r="I3181" s="8">
        <v>0.4</v>
      </c>
      <c r="J3181" s="9">
        <v>2000</v>
      </c>
      <c r="K3181" s="10">
        <f>I3181*J3181</f>
        <v>800</v>
      </c>
      <c r="L3181" s="10">
        <f>K3181*M3181</f>
        <v>320</v>
      </c>
      <c r="M3181" s="11">
        <v>0.4</v>
      </c>
      <c r="O3181" s="15"/>
      <c r="P3181" s="13"/>
      <c r="Q3181" s="1"/>
      <c r="R3181" s="12"/>
    </row>
    <row r="3182" spans="1:18" x14ac:dyDescent="0.3">
      <c r="B3182" s="6" t="s">
        <v>16</v>
      </c>
      <c r="C3182" s="6">
        <v>1185732</v>
      </c>
      <c r="D3182" s="7">
        <v>44244</v>
      </c>
      <c r="E3182" s="6" t="s">
        <v>2</v>
      </c>
      <c r="F3182" s="6" t="s">
        <v>112</v>
      </c>
      <c r="G3182" s="6" t="s">
        <v>113</v>
      </c>
      <c r="H3182" s="6" t="s">
        <v>20</v>
      </c>
      <c r="I3182" s="8">
        <v>0.30000000000000004</v>
      </c>
      <c r="J3182" s="9">
        <v>3000</v>
      </c>
      <c r="K3182" s="10">
        <f t="shared" ref="K3182:K3185" si="1044">I3182*J3182</f>
        <v>900.00000000000011</v>
      </c>
      <c r="L3182" s="10">
        <f t="shared" ref="L3182:L3185" si="1045">K3182*M3182</f>
        <v>360.00000000000006</v>
      </c>
      <c r="M3182" s="11">
        <v>0.4</v>
      </c>
      <c r="O3182" s="15"/>
      <c r="P3182" s="13"/>
      <c r="Q3182" s="1"/>
      <c r="R3182" s="12"/>
    </row>
    <row r="3183" spans="1:18" x14ac:dyDescent="0.3">
      <c r="B3183" s="6" t="s">
        <v>16</v>
      </c>
      <c r="C3183" s="6">
        <v>1185732</v>
      </c>
      <c r="D3183" s="7">
        <v>44244</v>
      </c>
      <c r="E3183" s="6" t="s">
        <v>2</v>
      </c>
      <c r="F3183" s="6" t="s">
        <v>112</v>
      </c>
      <c r="G3183" s="6" t="s">
        <v>113</v>
      </c>
      <c r="H3183" s="6" t="s">
        <v>21</v>
      </c>
      <c r="I3183" s="8">
        <v>0.35000000000000003</v>
      </c>
      <c r="J3183" s="9">
        <v>1750</v>
      </c>
      <c r="K3183" s="10">
        <f t="shared" si="1044"/>
        <v>612.50000000000011</v>
      </c>
      <c r="L3183" s="10">
        <f t="shared" si="1045"/>
        <v>245.00000000000006</v>
      </c>
      <c r="M3183" s="11">
        <v>0.4</v>
      </c>
      <c r="O3183" s="15"/>
      <c r="P3183" s="13"/>
      <c r="Q3183" s="1"/>
      <c r="R3183" s="12"/>
    </row>
    <row r="3184" spans="1:18" x14ac:dyDescent="0.3">
      <c r="B3184" s="6" t="s">
        <v>16</v>
      </c>
      <c r="C3184" s="6">
        <v>1185732</v>
      </c>
      <c r="D3184" s="7">
        <v>44244</v>
      </c>
      <c r="E3184" s="6" t="s">
        <v>2</v>
      </c>
      <c r="F3184" s="6" t="s">
        <v>112</v>
      </c>
      <c r="G3184" s="6" t="s">
        <v>113</v>
      </c>
      <c r="H3184" s="6" t="s">
        <v>22</v>
      </c>
      <c r="I3184" s="8">
        <v>0.49999999999999994</v>
      </c>
      <c r="J3184" s="9">
        <v>2500</v>
      </c>
      <c r="K3184" s="10">
        <f t="shared" si="1044"/>
        <v>1249.9999999999998</v>
      </c>
      <c r="L3184" s="10">
        <f t="shared" si="1045"/>
        <v>499.99999999999994</v>
      </c>
      <c r="M3184" s="11">
        <v>0.4</v>
      </c>
      <c r="O3184" s="15"/>
      <c r="P3184" s="13"/>
      <c r="Q3184" s="1"/>
      <c r="R3184" s="12"/>
    </row>
    <row r="3185" spans="2:18" x14ac:dyDescent="0.3">
      <c r="B3185" s="6" t="s">
        <v>16</v>
      </c>
      <c r="C3185" s="6">
        <v>1185732</v>
      </c>
      <c r="D3185" s="7">
        <v>44244</v>
      </c>
      <c r="E3185" s="6" t="s">
        <v>2</v>
      </c>
      <c r="F3185" s="6" t="s">
        <v>112</v>
      </c>
      <c r="G3185" s="6" t="s">
        <v>113</v>
      </c>
      <c r="H3185" s="6" t="s">
        <v>23</v>
      </c>
      <c r="I3185" s="8">
        <v>0.24999999999999994</v>
      </c>
      <c r="J3185" s="9">
        <v>3500</v>
      </c>
      <c r="K3185" s="10">
        <f t="shared" si="1044"/>
        <v>874.99999999999977</v>
      </c>
      <c r="L3185" s="10">
        <f t="shared" si="1045"/>
        <v>349.99999999999994</v>
      </c>
      <c r="M3185" s="11">
        <v>0.4</v>
      </c>
      <c r="O3185" s="15"/>
      <c r="P3185" s="13"/>
      <c r="Q3185" s="1"/>
      <c r="R3185" s="12"/>
    </row>
    <row r="3186" spans="2:18" x14ac:dyDescent="0.3">
      <c r="B3186" s="6" t="s">
        <v>16</v>
      </c>
      <c r="C3186" s="6">
        <v>1185732</v>
      </c>
      <c r="D3186" s="7">
        <v>44271</v>
      </c>
      <c r="E3186" s="6" t="s">
        <v>2</v>
      </c>
      <c r="F3186" s="6" t="s">
        <v>112</v>
      </c>
      <c r="G3186" s="6" t="s">
        <v>113</v>
      </c>
      <c r="H3186" s="6" t="s">
        <v>18</v>
      </c>
      <c r="I3186" s="8">
        <v>0.30000000000000004</v>
      </c>
      <c r="J3186" s="9">
        <v>5700</v>
      </c>
      <c r="K3186" s="10">
        <f>I3186*J3186</f>
        <v>1710.0000000000002</v>
      </c>
      <c r="L3186" s="10">
        <f>K3186*M3186</f>
        <v>684.00000000000011</v>
      </c>
      <c r="M3186" s="11">
        <v>0.4</v>
      </c>
      <c r="O3186" s="15"/>
      <c r="P3186" s="13"/>
      <c r="Q3186" s="1"/>
      <c r="R3186" s="12"/>
    </row>
    <row r="3187" spans="2:18" x14ac:dyDescent="0.3">
      <c r="B3187" s="6" t="s">
        <v>16</v>
      </c>
      <c r="C3187" s="6">
        <v>1185732</v>
      </c>
      <c r="D3187" s="7">
        <v>44271</v>
      </c>
      <c r="E3187" s="6" t="s">
        <v>2</v>
      </c>
      <c r="F3187" s="6" t="s">
        <v>112</v>
      </c>
      <c r="G3187" s="6" t="s">
        <v>113</v>
      </c>
      <c r="H3187" s="6" t="s">
        <v>19</v>
      </c>
      <c r="I3187" s="8">
        <v>0.30000000000000004</v>
      </c>
      <c r="J3187" s="9">
        <v>2750</v>
      </c>
      <c r="K3187" s="10">
        <f>I3187*J3187</f>
        <v>825.00000000000011</v>
      </c>
      <c r="L3187" s="10">
        <f>K3187*M3187</f>
        <v>330.00000000000006</v>
      </c>
      <c r="M3187" s="11">
        <v>0.4</v>
      </c>
      <c r="O3187" s="15"/>
      <c r="P3187" s="13"/>
      <c r="Q3187" s="1"/>
      <c r="R3187" s="12"/>
    </row>
    <row r="3188" spans="2:18" x14ac:dyDescent="0.3">
      <c r="B3188" s="6" t="s">
        <v>16</v>
      </c>
      <c r="C3188" s="6">
        <v>1185732</v>
      </c>
      <c r="D3188" s="7">
        <v>44271</v>
      </c>
      <c r="E3188" s="6" t="s">
        <v>2</v>
      </c>
      <c r="F3188" s="6" t="s">
        <v>112</v>
      </c>
      <c r="G3188" s="6" t="s">
        <v>113</v>
      </c>
      <c r="H3188" s="6" t="s">
        <v>20</v>
      </c>
      <c r="I3188" s="8">
        <v>0.2</v>
      </c>
      <c r="J3188" s="9">
        <v>3250</v>
      </c>
      <c r="K3188" s="10">
        <f t="shared" ref="K3188:K3191" si="1046">I3188*J3188</f>
        <v>650</v>
      </c>
      <c r="L3188" s="10">
        <f t="shared" ref="L3188:L3191" si="1047">K3188*M3188</f>
        <v>260</v>
      </c>
      <c r="M3188" s="11">
        <v>0.4</v>
      </c>
      <c r="O3188" s="15"/>
      <c r="P3188" s="13"/>
      <c r="Q3188" s="1"/>
      <c r="R3188" s="12"/>
    </row>
    <row r="3189" spans="2:18" x14ac:dyDescent="0.3">
      <c r="B3189" s="6" t="s">
        <v>16</v>
      </c>
      <c r="C3189" s="6">
        <v>1185732</v>
      </c>
      <c r="D3189" s="7">
        <v>44271</v>
      </c>
      <c r="E3189" s="6" t="s">
        <v>2</v>
      </c>
      <c r="F3189" s="6" t="s">
        <v>112</v>
      </c>
      <c r="G3189" s="6" t="s">
        <v>113</v>
      </c>
      <c r="H3189" s="6" t="s">
        <v>21</v>
      </c>
      <c r="I3189" s="8">
        <v>0.24999999999999994</v>
      </c>
      <c r="J3189" s="9">
        <v>1750</v>
      </c>
      <c r="K3189" s="10">
        <f t="shared" si="1046"/>
        <v>437.49999999999989</v>
      </c>
      <c r="L3189" s="10">
        <f t="shared" si="1047"/>
        <v>174.99999999999997</v>
      </c>
      <c r="M3189" s="11">
        <v>0.4</v>
      </c>
      <c r="O3189" s="15"/>
      <c r="P3189" s="13"/>
      <c r="Q3189" s="1"/>
      <c r="R3189" s="12"/>
    </row>
    <row r="3190" spans="2:18" x14ac:dyDescent="0.3">
      <c r="B3190" s="6" t="s">
        <v>16</v>
      </c>
      <c r="C3190" s="6">
        <v>1185732</v>
      </c>
      <c r="D3190" s="7">
        <v>44271</v>
      </c>
      <c r="E3190" s="6" t="s">
        <v>2</v>
      </c>
      <c r="F3190" s="6" t="s">
        <v>112</v>
      </c>
      <c r="G3190" s="6" t="s">
        <v>113</v>
      </c>
      <c r="H3190" s="6" t="s">
        <v>22</v>
      </c>
      <c r="I3190" s="8">
        <v>0.4</v>
      </c>
      <c r="J3190" s="9">
        <v>2250</v>
      </c>
      <c r="K3190" s="10">
        <f t="shared" si="1046"/>
        <v>900</v>
      </c>
      <c r="L3190" s="10">
        <f t="shared" si="1047"/>
        <v>360</v>
      </c>
      <c r="M3190" s="11">
        <v>0.4</v>
      </c>
      <c r="O3190" s="15"/>
      <c r="P3190" s="13"/>
      <c r="Q3190" s="1"/>
      <c r="R3190" s="12"/>
    </row>
    <row r="3191" spans="2:18" x14ac:dyDescent="0.3">
      <c r="B3191" s="6" t="s">
        <v>16</v>
      </c>
      <c r="C3191" s="6">
        <v>1185732</v>
      </c>
      <c r="D3191" s="7">
        <v>44271</v>
      </c>
      <c r="E3191" s="6" t="s">
        <v>2</v>
      </c>
      <c r="F3191" s="6" t="s">
        <v>112</v>
      </c>
      <c r="G3191" s="6" t="s">
        <v>113</v>
      </c>
      <c r="H3191" s="6" t="s">
        <v>23</v>
      </c>
      <c r="I3191" s="8">
        <v>0.30000000000000004</v>
      </c>
      <c r="J3191" s="9">
        <v>3250</v>
      </c>
      <c r="K3191" s="10">
        <f t="shared" si="1046"/>
        <v>975.00000000000011</v>
      </c>
      <c r="L3191" s="10">
        <f t="shared" si="1047"/>
        <v>390.00000000000006</v>
      </c>
      <c r="M3191" s="11">
        <v>0.4</v>
      </c>
      <c r="O3191" s="15"/>
      <c r="P3191" s="13"/>
      <c r="Q3191" s="1"/>
      <c r="R3191" s="12"/>
    </row>
    <row r="3192" spans="2:18" x14ac:dyDescent="0.3">
      <c r="B3192" s="6" t="s">
        <v>16</v>
      </c>
      <c r="C3192" s="6">
        <v>1185732</v>
      </c>
      <c r="D3192" s="7">
        <v>44303</v>
      </c>
      <c r="E3192" s="6" t="s">
        <v>2</v>
      </c>
      <c r="F3192" s="6" t="s">
        <v>112</v>
      </c>
      <c r="G3192" s="6" t="s">
        <v>113</v>
      </c>
      <c r="H3192" s="6" t="s">
        <v>18</v>
      </c>
      <c r="I3192" s="8">
        <v>0.30000000000000004</v>
      </c>
      <c r="J3192" s="9">
        <v>5500</v>
      </c>
      <c r="K3192" s="10">
        <f>I3192*J3192</f>
        <v>1650.0000000000002</v>
      </c>
      <c r="L3192" s="10">
        <f>K3192*M3192</f>
        <v>660.00000000000011</v>
      </c>
      <c r="M3192" s="11">
        <v>0.4</v>
      </c>
      <c r="O3192" s="15"/>
      <c r="P3192" s="13"/>
      <c r="Q3192" s="1"/>
      <c r="R3192" s="12"/>
    </row>
    <row r="3193" spans="2:18" x14ac:dyDescent="0.3">
      <c r="B3193" s="6" t="s">
        <v>16</v>
      </c>
      <c r="C3193" s="6">
        <v>1185732</v>
      </c>
      <c r="D3193" s="7">
        <v>44303</v>
      </c>
      <c r="E3193" s="6" t="s">
        <v>2</v>
      </c>
      <c r="F3193" s="6" t="s">
        <v>112</v>
      </c>
      <c r="G3193" s="6" t="s">
        <v>113</v>
      </c>
      <c r="H3193" s="6" t="s">
        <v>19</v>
      </c>
      <c r="I3193" s="8">
        <v>0.30000000000000004</v>
      </c>
      <c r="J3193" s="9">
        <v>2500</v>
      </c>
      <c r="K3193" s="10">
        <f>I3193*J3193</f>
        <v>750.00000000000011</v>
      </c>
      <c r="L3193" s="10">
        <f>K3193*M3193</f>
        <v>300.00000000000006</v>
      </c>
      <c r="M3193" s="11">
        <v>0.4</v>
      </c>
      <c r="O3193" s="15"/>
      <c r="P3193" s="13"/>
      <c r="Q3193" s="1"/>
      <c r="R3193" s="12"/>
    </row>
    <row r="3194" spans="2:18" x14ac:dyDescent="0.3">
      <c r="B3194" s="6" t="s">
        <v>16</v>
      </c>
      <c r="C3194" s="6">
        <v>1185732</v>
      </c>
      <c r="D3194" s="7">
        <v>44303</v>
      </c>
      <c r="E3194" s="6" t="s">
        <v>2</v>
      </c>
      <c r="F3194" s="6" t="s">
        <v>112</v>
      </c>
      <c r="G3194" s="6" t="s">
        <v>113</v>
      </c>
      <c r="H3194" s="6" t="s">
        <v>20</v>
      </c>
      <c r="I3194" s="8">
        <v>0.2</v>
      </c>
      <c r="J3194" s="9">
        <v>2500</v>
      </c>
      <c r="K3194" s="10">
        <f t="shared" ref="K3194:K3197" si="1048">I3194*J3194</f>
        <v>500</v>
      </c>
      <c r="L3194" s="10">
        <f t="shared" ref="L3194:L3197" si="1049">K3194*M3194</f>
        <v>200</v>
      </c>
      <c r="M3194" s="11">
        <v>0.4</v>
      </c>
      <c r="O3194" s="15"/>
      <c r="P3194" s="13"/>
      <c r="Q3194" s="1"/>
      <c r="R3194" s="12"/>
    </row>
    <row r="3195" spans="2:18" x14ac:dyDescent="0.3">
      <c r="B3195" s="6" t="s">
        <v>16</v>
      </c>
      <c r="C3195" s="6">
        <v>1185732</v>
      </c>
      <c r="D3195" s="7">
        <v>44303</v>
      </c>
      <c r="E3195" s="6" t="s">
        <v>2</v>
      </c>
      <c r="F3195" s="6" t="s">
        <v>112</v>
      </c>
      <c r="G3195" s="6" t="s">
        <v>113</v>
      </c>
      <c r="H3195" s="6" t="s">
        <v>21</v>
      </c>
      <c r="I3195" s="8">
        <v>0.24999999999999994</v>
      </c>
      <c r="J3195" s="9">
        <v>1750</v>
      </c>
      <c r="K3195" s="10">
        <f t="shared" si="1048"/>
        <v>437.49999999999989</v>
      </c>
      <c r="L3195" s="10">
        <f t="shared" si="1049"/>
        <v>174.99999999999997</v>
      </c>
      <c r="M3195" s="11">
        <v>0.4</v>
      </c>
      <c r="O3195" s="15"/>
      <c r="P3195" s="13"/>
      <c r="Q3195" s="1"/>
      <c r="R3195" s="12"/>
    </row>
    <row r="3196" spans="2:18" x14ac:dyDescent="0.3">
      <c r="B3196" s="6" t="s">
        <v>16</v>
      </c>
      <c r="C3196" s="6">
        <v>1185732</v>
      </c>
      <c r="D3196" s="7">
        <v>44303</v>
      </c>
      <c r="E3196" s="6" t="s">
        <v>2</v>
      </c>
      <c r="F3196" s="6" t="s">
        <v>112</v>
      </c>
      <c r="G3196" s="6" t="s">
        <v>113</v>
      </c>
      <c r="H3196" s="6" t="s">
        <v>22</v>
      </c>
      <c r="I3196" s="8">
        <v>0.65</v>
      </c>
      <c r="J3196" s="9">
        <v>2000</v>
      </c>
      <c r="K3196" s="10">
        <f t="shared" si="1048"/>
        <v>1300</v>
      </c>
      <c r="L3196" s="10">
        <f t="shared" si="1049"/>
        <v>520</v>
      </c>
      <c r="M3196" s="11">
        <v>0.4</v>
      </c>
      <c r="O3196" s="15"/>
      <c r="P3196" s="13"/>
      <c r="Q3196" s="1"/>
      <c r="R3196" s="12"/>
    </row>
    <row r="3197" spans="2:18" x14ac:dyDescent="0.3">
      <c r="B3197" s="6" t="s">
        <v>16</v>
      </c>
      <c r="C3197" s="6">
        <v>1185732</v>
      </c>
      <c r="D3197" s="7">
        <v>44303</v>
      </c>
      <c r="E3197" s="6" t="s">
        <v>2</v>
      </c>
      <c r="F3197" s="6" t="s">
        <v>112</v>
      </c>
      <c r="G3197" s="6" t="s">
        <v>113</v>
      </c>
      <c r="H3197" s="6" t="s">
        <v>23</v>
      </c>
      <c r="I3197" s="8">
        <v>0.5</v>
      </c>
      <c r="J3197" s="9">
        <v>3250</v>
      </c>
      <c r="K3197" s="10">
        <f t="shared" si="1048"/>
        <v>1625</v>
      </c>
      <c r="L3197" s="10">
        <f t="shared" si="1049"/>
        <v>650</v>
      </c>
      <c r="M3197" s="11">
        <v>0.4</v>
      </c>
      <c r="O3197" s="15"/>
      <c r="P3197" s="13"/>
      <c r="Q3197" s="1"/>
      <c r="R3197" s="12"/>
    </row>
    <row r="3198" spans="2:18" x14ac:dyDescent="0.3">
      <c r="B3198" s="6" t="s">
        <v>16</v>
      </c>
      <c r="C3198" s="6">
        <v>1185732</v>
      </c>
      <c r="D3198" s="7">
        <v>44334</v>
      </c>
      <c r="E3198" s="6" t="s">
        <v>2</v>
      </c>
      <c r="F3198" s="6" t="s">
        <v>112</v>
      </c>
      <c r="G3198" s="6" t="s">
        <v>113</v>
      </c>
      <c r="H3198" s="6" t="s">
        <v>18</v>
      </c>
      <c r="I3198" s="8">
        <v>0.6</v>
      </c>
      <c r="J3198" s="9">
        <v>5950</v>
      </c>
      <c r="K3198" s="10">
        <f>I3198*J3198</f>
        <v>3570</v>
      </c>
      <c r="L3198" s="10">
        <f>K3198*M3198</f>
        <v>1428</v>
      </c>
      <c r="M3198" s="11">
        <v>0.4</v>
      </c>
      <c r="O3198" s="15"/>
      <c r="P3198" s="13"/>
      <c r="Q3198" s="1"/>
      <c r="R3198" s="12"/>
    </row>
    <row r="3199" spans="2:18" x14ac:dyDescent="0.3">
      <c r="B3199" s="6" t="s">
        <v>16</v>
      </c>
      <c r="C3199" s="6">
        <v>1185732</v>
      </c>
      <c r="D3199" s="7">
        <v>44334</v>
      </c>
      <c r="E3199" s="6" t="s">
        <v>2</v>
      </c>
      <c r="F3199" s="6" t="s">
        <v>112</v>
      </c>
      <c r="G3199" s="6" t="s">
        <v>113</v>
      </c>
      <c r="H3199" s="6" t="s">
        <v>19</v>
      </c>
      <c r="I3199" s="8">
        <v>0.4</v>
      </c>
      <c r="J3199" s="9">
        <v>3000</v>
      </c>
      <c r="K3199" s="10">
        <f>I3199*J3199</f>
        <v>1200</v>
      </c>
      <c r="L3199" s="10">
        <f>K3199*M3199</f>
        <v>480</v>
      </c>
      <c r="M3199" s="11">
        <v>0.4</v>
      </c>
      <c r="O3199" s="15"/>
      <c r="P3199" s="13"/>
      <c r="Q3199" s="1"/>
      <c r="R3199" s="12"/>
    </row>
    <row r="3200" spans="2:18" x14ac:dyDescent="0.3">
      <c r="B3200" s="6" t="s">
        <v>16</v>
      </c>
      <c r="C3200" s="6">
        <v>1185732</v>
      </c>
      <c r="D3200" s="7">
        <v>44334</v>
      </c>
      <c r="E3200" s="6" t="s">
        <v>2</v>
      </c>
      <c r="F3200" s="6" t="s">
        <v>112</v>
      </c>
      <c r="G3200" s="6" t="s">
        <v>113</v>
      </c>
      <c r="H3200" s="6" t="s">
        <v>20</v>
      </c>
      <c r="I3200" s="8">
        <v>0.35000000000000003</v>
      </c>
      <c r="J3200" s="9">
        <v>2750</v>
      </c>
      <c r="K3200" s="10">
        <f t="shared" ref="K3200:K3203" si="1050">I3200*J3200</f>
        <v>962.50000000000011</v>
      </c>
      <c r="L3200" s="10">
        <f t="shared" ref="L3200:L3203" si="1051">K3200*M3200</f>
        <v>385.00000000000006</v>
      </c>
      <c r="M3200" s="11">
        <v>0.4</v>
      </c>
      <c r="O3200" s="15"/>
      <c r="P3200" s="13"/>
      <c r="Q3200" s="1"/>
      <c r="R3200" s="12"/>
    </row>
    <row r="3201" spans="2:18" x14ac:dyDescent="0.3">
      <c r="B3201" s="6" t="s">
        <v>16</v>
      </c>
      <c r="C3201" s="6">
        <v>1185732</v>
      </c>
      <c r="D3201" s="7">
        <v>44334</v>
      </c>
      <c r="E3201" s="6" t="s">
        <v>2</v>
      </c>
      <c r="F3201" s="6" t="s">
        <v>112</v>
      </c>
      <c r="G3201" s="6" t="s">
        <v>113</v>
      </c>
      <c r="H3201" s="6" t="s">
        <v>21</v>
      </c>
      <c r="I3201" s="8">
        <v>0.35000000000000003</v>
      </c>
      <c r="J3201" s="9">
        <v>2000</v>
      </c>
      <c r="K3201" s="10">
        <f t="shared" si="1050"/>
        <v>700.00000000000011</v>
      </c>
      <c r="L3201" s="10">
        <f t="shared" si="1051"/>
        <v>280.00000000000006</v>
      </c>
      <c r="M3201" s="11">
        <v>0.4</v>
      </c>
      <c r="O3201" s="15"/>
      <c r="P3201" s="13"/>
      <c r="Q3201" s="1"/>
      <c r="R3201" s="12"/>
    </row>
    <row r="3202" spans="2:18" x14ac:dyDescent="0.3">
      <c r="B3202" s="6" t="s">
        <v>16</v>
      </c>
      <c r="C3202" s="6">
        <v>1185732</v>
      </c>
      <c r="D3202" s="7">
        <v>44334</v>
      </c>
      <c r="E3202" s="6" t="s">
        <v>2</v>
      </c>
      <c r="F3202" s="6" t="s">
        <v>112</v>
      </c>
      <c r="G3202" s="6" t="s">
        <v>113</v>
      </c>
      <c r="H3202" s="6" t="s">
        <v>22</v>
      </c>
      <c r="I3202" s="8">
        <v>0.44999999999999996</v>
      </c>
      <c r="J3202" s="9">
        <v>2250</v>
      </c>
      <c r="K3202" s="10">
        <f t="shared" si="1050"/>
        <v>1012.4999999999999</v>
      </c>
      <c r="L3202" s="10">
        <f t="shared" si="1051"/>
        <v>405</v>
      </c>
      <c r="M3202" s="11">
        <v>0.4</v>
      </c>
      <c r="O3202" s="15"/>
      <c r="P3202" s="13"/>
      <c r="Q3202" s="1"/>
      <c r="R3202" s="12"/>
    </row>
    <row r="3203" spans="2:18" x14ac:dyDescent="0.3">
      <c r="B3203" s="6" t="s">
        <v>16</v>
      </c>
      <c r="C3203" s="6">
        <v>1185732</v>
      </c>
      <c r="D3203" s="7">
        <v>44334</v>
      </c>
      <c r="E3203" s="6" t="s">
        <v>2</v>
      </c>
      <c r="F3203" s="6" t="s">
        <v>112</v>
      </c>
      <c r="G3203" s="6" t="s">
        <v>113</v>
      </c>
      <c r="H3203" s="6" t="s">
        <v>23</v>
      </c>
      <c r="I3203" s="8">
        <v>0.54999999999999993</v>
      </c>
      <c r="J3203" s="9">
        <v>3500</v>
      </c>
      <c r="K3203" s="10">
        <f t="shared" si="1050"/>
        <v>1924.9999999999998</v>
      </c>
      <c r="L3203" s="10">
        <f t="shared" si="1051"/>
        <v>770</v>
      </c>
      <c r="M3203" s="11">
        <v>0.4</v>
      </c>
      <c r="O3203" s="15"/>
      <c r="P3203" s="13"/>
      <c r="Q3203" s="1"/>
      <c r="R3203" s="12"/>
    </row>
    <row r="3204" spans="2:18" x14ac:dyDescent="0.3">
      <c r="B3204" s="6" t="s">
        <v>16</v>
      </c>
      <c r="C3204" s="6">
        <v>1185732</v>
      </c>
      <c r="D3204" s="7">
        <v>44364</v>
      </c>
      <c r="E3204" s="6" t="s">
        <v>2</v>
      </c>
      <c r="F3204" s="6" t="s">
        <v>112</v>
      </c>
      <c r="G3204" s="6" t="s">
        <v>113</v>
      </c>
      <c r="H3204" s="6" t="s">
        <v>18</v>
      </c>
      <c r="I3204" s="8">
        <v>0.45</v>
      </c>
      <c r="J3204" s="9">
        <v>6000</v>
      </c>
      <c r="K3204" s="10">
        <f>I3204*J3204</f>
        <v>2700</v>
      </c>
      <c r="L3204" s="10">
        <f>K3204*M3204</f>
        <v>1080</v>
      </c>
      <c r="M3204" s="11">
        <v>0.4</v>
      </c>
      <c r="O3204" s="15"/>
      <c r="P3204" s="13"/>
      <c r="Q3204" s="1"/>
      <c r="R3204" s="12"/>
    </row>
    <row r="3205" spans="2:18" x14ac:dyDescent="0.3">
      <c r="B3205" s="6" t="s">
        <v>16</v>
      </c>
      <c r="C3205" s="6">
        <v>1185732</v>
      </c>
      <c r="D3205" s="7">
        <v>44364</v>
      </c>
      <c r="E3205" s="6" t="s">
        <v>2</v>
      </c>
      <c r="F3205" s="6" t="s">
        <v>112</v>
      </c>
      <c r="G3205" s="6" t="s">
        <v>113</v>
      </c>
      <c r="H3205" s="6" t="s">
        <v>19</v>
      </c>
      <c r="I3205" s="8">
        <v>0.40000000000000008</v>
      </c>
      <c r="J3205" s="9">
        <v>4250</v>
      </c>
      <c r="K3205" s="10">
        <f>I3205*J3205</f>
        <v>1700.0000000000002</v>
      </c>
      <c r="L3205" s="10">
        <f>K3205*M3205</f>
        <v>680.00000000000011</v>
      </c>
      <c r="M3205" s="11">
        <v>0.4</v>
      </c>
      <c r="O3205" s="15"/>
      <c r="P3205" s="13"/>
      <c r="Q3205" s="1"/>
      <c r="R3205" s="12"/>
    </row>
    <row r="3206" spans="2:18" x14ac:dyDescent="0.3">
      <c r="B3206" s="6" t="s">
        <v>16</v>
      </c>
      <c r="C3206" s="6">
        <v>1185732</v>
      </c>
      <c r="D3206" s="7">
        <v>44364</v>
      </c>
      <c r="E3206" s="6" t="s">
        <v>2</v>
      </c>
      <c r="F3206" s="6" t="s">
        <v>112</v>
      </c>
      <c r="G3206" s="6" t="s">
        <v>113</v>
      </c>
      <c r="H3206" s="6" t="s">
        <v>20</v>
      </c>
      <c r="I3206" s="8">
        <v>0.35000000000000003</v>
      </c>
      <c r="J3206" s="9">
        <v>3000</v>
      </c>
      <c r="K3206" s="10">
        <f t="shared" ref="K3206:K3209" si="1052">I3206*J3206</f>
        <v>1050</v>
      </c>
      <c r="L3206" s="10">
        <f t="shared" ref="L3206:L3209" si="1053">K3206*M3206</f>
        <v>420</v>
      </c>
      <c r="M3206" s="11">
        <v>0.4</v>
      </c>
      <c r="O3206" s="15"/>
      <c r="P3206" s="13"/>
      <c r="Q3206" s="1"/>
      <c r="R3206" s="12"/>
    </row>
    <row r="3207" spans="2:18" x14ac:dyDescent="0.3">
      <c r="B3207" s="6" t="s">
        <v>16</v>
      </c>
      <c r="C3207" s="6">
        <v>1185732</v>
      </c>
      <c r="D3207" s="7">
        <v>44364</v>
      </c>
      <c r="E3207" s="6" t="s">
        <v>2</v>
      </c>
      <c r="F3207" s="6" t="s">
        <v>112</v>
      </c>
      <c r="G3207" s="6" t="s">
        <v>113</v>
      </c>
      <c r="H3207" s="6" t="s">
        <v>21</v>
      </c>
      <c r="I3207" s="8">
        <v>0.35000000000000003</v>
      </c>
      <c r="J3207" s="9">
        <v>2750</v>
      </c>
      <c r="K3207" s="10">
        <f t="shared" si="1052"/>
        <v>962.50000000000011</v>
      </c>
      <c r="L3207" s="10">
        <f t="shared" si="1053"/>
        <v>385.00000000000006</v>
      </c>
      <c r="M3207" s="11">
        <v>0.4</v>
      </c>
      <c r="O3207" s="15"/>
      <c r="P3207" s="13"/>
      <c r="Q3207" s="1"/>
      <c r="R3207" s="12"/>
    </row>
    <row r="3208" spans="2:18" x14ac:dyDescent="0.3">
      <c r="B3208" s="6" t="s">
        <v>16</v>
      </c>
      <c r="C3208" s="6">
        <v>1185732</v>
      </c>
      <c r="D3208" s="7">
        <v>44364</v>
      </c>
      <c r="E3208" s="6" t="s">
        <v>2</v>
      </c>
      <c r="F3208" s="6" t="s">
        <v>112</v>
      </c>
      <c r="G3208" s="6" t="s">
        <v>113</v>
      </c>
      <c r="H3208" s="6" t="s">
        <v>22</v>
      </c>
      <c r="I3208" s="8">
        <v>0.45</v>
      </c>
      <c r="J3208" s="9">
        <v>2750</v>
      </c>
      <c r="K3208" s="10">
        <f t="shared" si="1052"/>
        <v>1237.5</v>
      </c>
      <c r="L3208" s="10">
        <f t="shared" si="1053"/>
        <v>495</v>
      </c>
      <c r="M3208" s="11">
        <v>0.4</v>
      </c>
      <c r="O3208" s="15"/>
      <c r="P3208" s="13"/>
      <c r="Q3208" s="1"/>
      <c r="R3208" s="12"/>
    </row>
    <row r="3209" spans="2:18" x14ac:dyDescent="0.3">
      <c r="B3209" s="6" t="s">
        <v>16</v>
      </c>
      <c r="C3209" s="6">
        <v>1185732</v>
      </c>
      <c r="D3209" s="7">
        <v>44364</v>
      </c>
      <c r="E3209" s="6" t="s">
        <v>2</v>
      </c>
      <c r="F3209" s="6" t="s">
        <v>112</v>
      </c>
      <c r="G3209" s="6" t="s">
        <v>113</v>
      </c>
      <c r="H3209" s="6" t="s">
        <v>23</v>
      </c>
      <c r="I3209" s="8">
        <v>0.65000000000000013</v>
      </c>
      <c r="J3209" s="9">
        <v>4250</v>
      </c>
      <c r="K3209" s="10">
        <f t="shared" si="1052"/>
        <v>2762.5000000000005</v>
      </c>
      <c r="L3209" s="10">
        <f t="shared" si="1053"/>
        <v>1105.0000000000002</v>
      </c>
      <c r="M3209" s="11">
        <v>0.4</v>
      </c>
      <c r="O3209" s="15"/>
      <c r="P3209" s="13"/>
      <c r="Q3209" s="1"/>
      <c r="R3209" s="12"/>
    </row>
    <row r="3210" spans="2:18" x14ac:dyDescent="0.3">
      <c r="B3210" s="6" t="s">
        <v>16</v>
      </c>
      <c r="C3210" s="6">
        <v>1185732</v>
      </c>
      <c r="D3210" s="7">
        <v>44393</v>
      </c>
      <c r="E3210" s="6" t="s">
        <v>2</v>
      </c>
      <c r="F3210" s="6" t="s">
        <v>112</v>
      </c>
      <c r="G3210" s="6" t="s">
        <v>113</v>
      </c>
      <c r="H3210" s="6" t="s">
        <v>18</v>
      </c>
      <c r="I3210" s="8">
        <v>0.60000000000000009</v>
      </c>
      <c r="J3210" s="9">
        <v>6500</v>
      </c>
      <c r="K3210" s="10">
        <f>I3210*J3210</f>
        <v>3900.0000000000005</v>
      </c>
      <c r="L3210" s="10">
        <f>K3210*M3210</f>
        <v>1560.0000000000002</v>
      </c>
      <c r="M3210" s="11">
        <v>0.4</v>
      </c>
      <c r="O3210" s="15"/>
      <c r="P3210" s="13"/>
      <c r="Q3210" s="1"/>
      <c r="R3210" s="12"/>
    </row>
    <row r="3211" spans="2:18" x14ac:dyDescent="0.3">
      <c r="B3211" s="6" t="s">
        <v>16</v>
      </c>
      <c r="C3211" s="6">
        <v>1185732</v>
      </c>
      <c r="D3211" s="7">
        <v>44393</v>
      </c>
      <c r="E3211" s="6" t="s">
        <v>2</v>
      </c>
      <c r="F3211" s="6" t="s">
        <v>112</v>
      </c>
      <c r="G3211" s="6" t="s">
        <v>113</v>
      </c>
      <c r="H3211" s="6" t="s">
        <v>19</v>
      </c>
      <c r="I3211" s="8">
        <v>0.55000000000000016</v>
      </c>
      <c r="J3211" s="9">
        <v>4000</v>
      </c>
      <c r="K3211" s="10">
        <f>I3211*J3211</f>
        <v>2200.0000000000005</v>
      </c>
      <c r="L3211" s="10">
        <f>K3211*M3211</f>
        <v>880.00000000000023</v>
      </c>
      <c r="M3211" s="11">
        <v>0.4</v>
      </c>
      <c r="O3211" s="15"/>
      <c r="P3211" s="13"/>
      <c r="Q3211" s="1"/>
      <c r="R3211" s="12"/>
    </row>
    <row r="3212" spans="2:18" x14ac:dyDescent="0.3">
      <c r="B3212" s="6" t="s">
        <v>16</v>
      </c>
      <c r="C3212" s="6">
        <v>1185732</v>
      </c>
      <c r="D3212" s="7">
        <v>44393</v>
      </c>
      <c r="E3212" s="6" t="s">
        <v>2</v>
      </c>
      <c r="F3212" s="6" t="s">
        <v>112</v>
      </c>
      <c r="G3212" s="6" t="s">
        <v>113</v>
      </c>
      <c r="H3212" s="6" t="s">
        <v>20</v>
      </c>
      <c r="I3212" s="8">
        <v>0.5</v>
      </c>
      <c r="J3212" s="9">
        <v>3250</v>
      </c>
      <c r="K3212" s="10">
        <f t="shared" ref="K3212:K3215" si="1054">I3212*J3212</f>
        <v>1625</v>
      </c>
      <c r="L3212" s="10">
        <f t="shared" ref="L3212:L3215" si="1055">K3212*M3212</f>
        <v>650</v>
      </c>
      <c r="M3212" s="11">
        <v>0.4</v>
      </c>
      <c r="O3212" s="15"/>
      <c r="P3212" s="13"/>
      <c r="Q3212" s="1"/>
      <c r="R3212" s="12"/>
    </row>
    <row r="3213" spans="2:18" x14ac:dyDescent="0.3">
      <c r="B3213" s="6" t="s">
        <v>16</v>
      </c>
      <c r="C3213" s="6">
        <v>1185732</v>
      </c>
      <c r="D3213" s="7">
        <v>44393</v>
      </c>
      <c r="E3213" s="6" t="s">
        <v>2</v>
      </c>
      <c r="F3213" s="6" t="s">
        <v>112</v>
      </c>
      <c r="G3213" s="6" t="s">
        <v>113</v>
      </c>
      <c r="H3213" s="6" t="s">
        <v>21</v>
      </c>
      <c r="I3213" s="8">
        <v>0.5</v>
      </c>
      <c r="J3213" s="9">
        <v>2750</v>
      </c>
      <c r="K3213" s="10">
        <f t="shared" si="1054"/>
        <v>1375</v>
      </c>
      <c r="L3213" s="10">
        <f t="shared" si="1055"/>
        <v>550</v>
      </c>
      <c r="M3213" s="11">
        <v>0.4</v>
      </c>
      <c r="O3213" s="15"/>
      <c r="P3213" s="13"/>
      <c r="Q3213" s="1"/>
      <c r="R3213" s="12"/>
    </row>
    <row r="3214" spans="2:18" x14ac:dyDescent="0.3">
      <c r="B3214" s="6" t="s">
        <v>16</v>
      </c>
      <c r="C3214" s="6">
        <v>1185732</v>
      </c>
      <c r="D3214" s="7">
        <v>44393</v>
      </c>
      <c r="E3214" s="6" t="s">
        <v>2</v>
      </c>
      <c r="F3214" s="6" t="s">
        <v>112</v>
      </c>
      <c r="G3214" s="6" t="s">
        <v>113</v>
      </c>
      <c r="H3214" s="6" t="s">
        <v>22</v>
      </c>
      <c r="I3214" s="8">
        <v>0.60000000000000009</v>
      </c>
      <c r="J3214" s="9">
        <v>3000</v>
      </c>
      <c r="K3214" s="10">
        <f t="shared" si="1054"/>
        <v>1800.0000000000002</v>
      </c>
      <c r="L3214" s="10">
        <f t="shared" si="1055"/>
        <v>720.00000000000011</v>
      </c>
      <c r="M3214" s="11">
        <v>0.4</v>
      </c>
      <c r="O3214" s="15"/>
      <c r="P3214" s="13"/>
      <c r="Q3214" s="1"/>
      <c r="R3214" s="12"/>
    </row>
    <row r="3215" spans="2:18" x14ac:dyDescent="0.3">
      <c r="B3215" s="6" t="s">
        <v>16</v>
      </c>
      <c r="C3215" s="6">
        <v>1185732</v>
      </c>
      <c r="D3215" s="7">
        <v>44393</v>
      </c>
      <c r="E3215" s="6" t="s">
        <v>2</v>
      </c>
      <c r="F3215" s="6" t="s">
        <v>112</v>
      </c>
      <c r="G3215" s="6" t="s">
        <v>113</v>
      </c>
      <c r="H3215" s="6" t="s">
        <v>23</v>
      </c>
      <c r="I3215" s="8">
        <v>0.65000000000000013</v>
      </c>
      <c r="J3215" s="9">
        <v>4750</v>
      </c>
      <c r="K3215" s="10">
        <f t="shared" si="1054"/>
        <v>3087.5000000000005</v>
      </c>
      <c r="L3215" s="10">
        <f t="shared" si="1055"/>
        <v>1235.0000000000002</v>
      </c>
      <c r="M3215" s="11">
        <v>0.4</v>
      </c>
      <c r="O3215" s="15"/>
      <c r="P3215" s="13"/>
      <c r="Q3215" s="1"/>
      <c r="R3215" s="12"/>
    </row>
    <row r="3216" spans="2:18" x14ac:dyDescent="0.3">
      <c r="B3216" s="6" t="s">
        <v>16</v>
      </c>
      <c r="C3216" s="6">
        <v>1185732</v>
      </c>
      <c r="D3216" s="7">
        <v>44425</v>
      </c>
      <c r="E3216" s="6" t="s">
        <v>2</v>
      </c>
      <c r="F3216" s="6" t="s">
        <v>112</v>
      </c>
      <c r="G3216" s="6" t="s">
        <v>113</v>
      </c>
      <c r="H3216" s="6" t="s">
        <v>18</v>
      </c>
      <c r="I3216" s="8">
        <v>0.5</v>
      </c>
      <c r="J3216" s="9">
        <v>5250</v>
      </c>
      <c r="K3216" s="10">
        <f>I3216*J3216</f>
        <v>2625</v>
      </c>
      <c r="L3216" s="10">
        <f>K3216*M3216</f>
        <v>1050</v>
      </c>
      <c r="M3216" s="11">
        <v>0.4</v>
      </c>
      <c r="O3216" s="15"/>
      <c r="P3216" s="13"/>
      <c r="Q3216" s="1"/>
      <c r="R3216" s="12"/>
    </row>
    <row r="3217" spans="2:18" x14ac:dyDescent="0.3">
      <c r="B3217" s="6" t="s">
        <v>16</v>
      </c>
      <c r="C3217" s="6">
        <v>1185732</v>
      </c>
      <c r="D3217" s="7">
        <v>44425</v>
      </c>
      <c r="E3217" s="6" t="s">
        <v>2</v>
      </c>
      <c r="F3217" s="6" t="s">
        <v>112</v>
      </c>
      <c r="G3217" s="6" t="s">
        <v>113</v>
      </c>
      <c r="H3217" s="6" t="s">
        <v>19</v>
      </c>
      <c r="I3217" s="8">
        <v>0.45000000000000007</v>
      </c>
      <c r="J3217" s="9">
        <v>3000</v>
      </c>
      <c r="K3217" s="10">
        <f>I3217*J3217</f>
        <v>1350.0000000000002</v>
      </c>
      <c r="L3217" s="10">
        <f>K3217*M3217</f>
        <v>540.00000000000011</v>
      </c>
      <c r="M3217" s="11">
        <v>0.4</v>
      </c>
      <c r="O3217" s="15"/>
      <c r="P3217" s="13"/>
      <c r="Q3217" s="1"/>
      <c r="R3217" s="12"/>
    </row>
    <row r="3218" spans="2:18" x14ac:dyDescent="0.3">
      <c r="B3218" s="6" t="s">
        <v>16</v>
      </c>
      <c r="C3218" s="6">
        <v>1185732</v>
      </c>
      <c r="D3218" s="7">
        <v>44425</v>
      </c>
      <c r="E3218" s="6" t="s">
        <v>2</v>
      </c>
      <c r="F3218" s="6" t="s">
        <v>112</v>
      </c>
      <c r="G3218" s="6" t="s">
        <v>113</v>
      </c>
      <c r="H3218" s="6" t="s">
        <v>20</v>
      </c>
      <c r="I3218" s="8">
        <v>0.4</v>
      </c>
      <c r="J3218" s="9">
        <v>3000</v>
      </c>
      <c r="K3218" s="10">
        <f t="shared" ref="K3218:K3221" si="1056">I3218*J3218</f>
        <v>1200</v>
      </c>
      <c r="L3218" s="10">
        <f t="shared" ref="L3218:L3221" si="1057">K3218*M3218</f>
        <v>480</v>
      </c>
      <c r="M3218" s="11">
        <v>0.4</v>
      </c>
      <c r="O3218" s="15"/>
      <c r="P3218" s="13"/>
      <c r="Q3218" s="1"/>
      <c r="R3218" s="12"/>
    </row>
    <row r="3219" spans="2:18" x14ac:dyDescent="0.3">
      <c r="B3219" s="6" t="s">
        <v>16</v>
      </c>
      <c r="C3219" s="6">
        <v>1185732</v>
      </c>
      <c r="D3219" s="7">
        <v>44425</v>
      </c>
      <c r="E3219" s="6" t="s">
        <v>2</v>
      </c>
      <c r="F3219" s="6" t="s">
        <v>112</v>
      </c>
      <c r="G3219" s="6" t="s">
        <v>113</v>
      </c>
      <c r="H3219" s="6" t="s">
        <v>21</v>
      </c>
      <c r="I3219" s="8">
        <v>0.4</v>
      </c>
      <c r="J3219" s="9">
        <v>2750</v>
      </c>
      <c r="K3219" s="10">
        <f t="shared" si="1056"/>
        <v>1100</v>
      </c>
      <c r="L3219" s="10">
        <f t="shared" si="1057"/>
        <v>440</v>
      </c>
      <c r="M3219" s="11">
        <v>0.4</v>
      </c>
      <c r="O3219" s="15"/>
      <c r="P3219" s="13"/>
      <c r="Q3219" s="1"/>
      <c r="R3219" s="12"/>
    </row>
    <row r="3220" spans="2:18" x14ac:dyDescent="0.3">
      <c r="B3220" s="6" t="s">
        <v>16</v>
      </c>
      <c r="C3220" s="6">
        <v>1185732</v>
      </c>
      <c r="D3220" s="7">
        <v>44425</v>
      </c>
      <c r="E3220" s="6" t="s">
        <v>2</v>
      </c>
      <c r="F3220" s="6" t="s">
        <v>112</v>
      </c>
      <c r="G3220" s="6" t="s">
        <v>113</v>
      </c>
      <c r="H3220" s="6" t="s">
        <v>22</v>
      </c>
      <c r="I3220" s="8">
        <v>0.5</v>
      </c>
      <c r="J3220" s="9">
        <v>2500</v>
      </c>
      <c r="K3220" s="10">
        <f t="shared" si="1056"/>
        <v>1250</v>
      </c>
      <c r="L3220" s="10">
        <f t="shared" si="1057"/>
        <v>500</v>
      </c>
      <c r="M3220" s="11">
        <v>0.4</v>
      </c>
      <c r="O3220" s="15"/>
      <c r="P3220" s="13"/>
      <c r="Q3220" s="1"/>
      <c r="R3220" s="12"/>
    </row>
    <row r="3221" spans="2:18" x14ac:dyDescent="0.3">
      <c r="B3221" s="6" t="s">
        <v>16</v>
      </c>
      <c r="C3221" s="6">
        <v>1185732</v>
      </c>
      <c r="D3221" s="7">
        <v>44425</v>
      </c>
      <c r="E3221" s="6" t="s">
        <v>2</v>
      </c>
      <c r="F3221" s="6" t="s">
        <v>112</v>
      </c>
      <c r="G3221" s="6" t="s">
        <v>113</v>
      </c>
      <c r="H3221" s="6" t="s">
        <v>23</v>
      </c>
      <c r="I3221" s="8">
        <v>0.55000000000000004</v>
      </c>
      <c r="J3221" s="9">
        <v>4250</v>
      </c>
      <c r="K3221" s="10">
        <f t="shared" si="1056"/>
        <v>2337.5</v>
      </c>
      <c r="L3221" s="10">
        <f t="shared" si="1057"/>
        <v>935</v>
      </c>
      <c r="M3221" s="11">
        <v>0.4</v>
      </c>
      <c r="O3221" s="15"/>
      <c r="P3221" s="13"/>
      <c r="Q3221" s="1"/>
      <c r="R3221" s="12"/>
    </row>
    <row r="3222" spans="2:18" x14ac:dyDescent="0.3">
      <c r="B3222" s="6" t="s">
        <v>16</v>
      </c>
      <c r="C3222" s="6">
        <v>1185732</v>
      </c>
      <c r="D3222" s="7">
        <v>44457</v>
      </c>
      <c r="E3222" s="6" t="s">
        <v>2</v>
      </c>
      <c r="F3222" s="6" t="s">
        <v>112</v>
      </c>
      <c r="G3222" s="6" t="s">
        <v>113</v>
      </c>
      <c r="H3222" s="6" t="s">
        <v>18</v>
      </c>
      <c r="I3222" s="8">
        <v>0.35000000000000003</v>
      </c>
      <c r="J3222" s="9">
        <v>5500</v>
      </c>
      <c r="K3222" s="10">
        <f>I3222*J3222</f>
        <v>1925.0000000000002</v>
      </c>
      <c r="L3222" s="10">
        <f>K3222*M3222</f>
        <v>770.00000000000011</v>
      </c>
      <c r="M3222" s="11">
        <v>0.4</v>
      </c>
      <c r="O3222" s="15"/>
      <c r="P3222" s="13"/>
      <c r="Q3222" s="1"/>
      <c r="R3222" s="12"/>
    </row>
    <row r="3223" spans="2:18" x14ac:dyDescent="0.3">
      <c r="B3223" s="6" t="s">
        <v>16</v>
      </c>
      <c r="C3223" s="6">
        <v>1185732</v>
      </c>
      <c r="D3223" s="7">
        <v>44457</v>
      </c>
      <c r="E3223" s="6" t="s">
        <v>2</v>
      </c>
      <c r="F3223" s="6" t="s">
        <v>112</v>
      </c>
      <c r="G3223" s="6" t="s">
        <v>113</v>
      </c>
      <c r="H3223" s="6" t="s">
        <v>19</v>
      </c>
      <c r="I3223" s="8">
        <v>0.3000000000000001</v>
      </c>
      <c r="J3223" s="9">
        <v>3500</v>
      </c>
      <c r="K3223" s="10">
        <f>I3223*J3223</f>
        <v>1050.0000000000005</v>
      </c>
      <c r="L3223" s="10">
        <f>K3223*M3223</f>
        <v>420.00000000000023</v>
      </c>
      <c r="M3223" s="11">
        <v>0.4</v>
      </c>
      <c r="O3223" s="15"/>
      <c r="P3223" s="13"/>
      <c r="Q3223" s="1"/>
      <c r="R3223" s="12"/>
    </row>
    <row r="3224" spans="2:18" x14ac:dyDescent="0.3">
      <c r="B3224" s="6" t="s">
        <v>16</v>
      </c>
      <c r="C3224" s="6">
        <v>1185732</v>
      </c>
      <c r="D3224" s="7">
        <v>44457</v>
      </c>
      <c r="E3224" s="6" t="s">
        <v>2</v>
      </c>
      <c r="F3224" s="6" t="s">
        <v>112</v>
      </c>
      <c r="G3224" s="6" t="s">
        <v>113</v>
      </c>
      <c r="H3224" s="6" t="s">
        <v>20</v>
      </c>
      <c r="I3224" s="8">
        <v>0.25000000000000006</v>
      </c>
      <c r="J3224" s="9">
        <v>2500</v>
      </c>
      <c r="K3224" s="10">
        <f t="shared" ref="K3224:K3227" si="1058">I3224*J3224</f>
        <v>625.00000000000011</v>
      </c>
      <c r="L3224" s="10">
        <f t="shared" ref="L3224:L3227" si="1059">K3224*M3224</f>
        <v>250.00000000000006</v>
      </c>
      <c r="M3224" s="11">
        <v>0.4</v>
      </c>
      <c r="O3224" s="15"/>
      <c r="P3224" s="13"/>
      <c r="Q3224" s="1"/>
      <c r="R3224" s="12"/>
    </row>
    <row r="3225" spans="2:18" x14ac:dyDescent="0.3">
      <c r="B3225" s="6" t="s">
        <v>16</v>
      </c>
      <c r="C3225" s="6">
        <v>1185732</v>
      </c>
      <c r="D3225" s="7">
        <v>44457</v>
      </c>
      <c r="E3225" s="6" t="s">
        <v>2</v>
      </c>
      <c r="F3225" s="6" t="s">
        <v>112</v>
      </c>
      <c r="G3225" s="6" t="s">
        <v>113</v>
      </c>
      <c r="H3225" s="6" t="s">
        <v>21</v>
      </c>
      <c r="I3225" s="8">
        <v>0.25000000000000006</v>
      </c>
      <c r="J3225" s="9">
        <v>2250</v>
      </c>
      <c r="K3225" s="10">
        <f t="shared" si="1058"/>
        <v>562.50000000000011</v>
      </c>
      <c r="L3225" s="10">
        <f t="shared" si="1059"/>
        <v>225.00000000000006</v>
      </c>
      <c r="M3225" s="11">
        <v>0.4</v>
      </c>
      <c r="O3225" s="15"/>
      <c r="P3225" s="13"/>
      <c r="Q3225" s="1"/>
      <c r="R3225" s="12"/>
    </row>
    <row r="3226" spans="2:18" x14ac:dyDescent="0.3">
      <c r="B3226" s="6" t="s">
        <v>16</v>
      </c>
      <c r="C3226" s="6">
        <v>1185732</v>
      </c>
      <c r="D3226" s="7">
        <v>44457</v>
      </c>
      <c r="E3226" s="6" t="s">
        <v>2</v>
      </c>
      <c r="F3226" s="6" t="s">
        <v>112</v>
      </c>
      <c r="G3226" s="6" t="s">
        <v>113</v>
      </c>
      <c r="H3226" s="6" t="s">
        <v>22</v>
      </c>
      <c r="I3226" s="8">
        <v>0.35000000000000003</v>
      </c>
      <c r="J3226" s="9">
        <v>2250</v>
      </c>
      <c r="K3226" s="10">
        <f t="shared" si="1058"/>
        <v>787.50000000000011</v>
      </c>
      <c r="L3226" s="10">
        <f t="shared" si="1059"/>
        <v>315.00000000000006</v>
      </c>
      <c r="M3226" s="11">
        <v>0.4</v>
      </c>
      <c r="O3226" s="15"/>
      <c r="P3226" s="13"/>
      <c r="Q3226" s="1"/>
      <c r="R3226" s="12"/>
    </row>
    <row r="3227" spans="2:18" x14ac:dyDescent="0.3">
      <c r="B3227" s="6" t="s">
        <v>16</v>
      </c>
      <c r="C3227" s="6">
        <v>1185732</v>
      </c>
      <c r="D3227" s="7">
        <v>44457</v>
      </c>
      <c r="E3227" s="6" t="s">
        <v>2</v>
      </c>
      <c r="F3227" s="6" t="s">
        <v>112</v>
      </c>
      <c r="G3227" s="6" t="s">
        <v>113</v>
      </c>
      <c r="H3227" s="6" t="s">
        <v>23</v>
      </c>
      <c r="I3227" s="8">
        <v>0.4</v>
      </c>
      <c r="J3227" s="9">
        <v>3000</v>
      </c>
      <c r="K3227" s="10">
        <f t="shared" si="1058"/>
        <v>1200</v>
      </c>
      <c r="L3227" s="10">
        <f t="shared" si="1059"/>
        <v>480</v>
      </c>
      <c r="M3227" s="11">
        <v>0.4</v>
      </c>
      <c r="O3227" s="15"/>
      <c r="P3227" s="13"/>
      <c r="Q3227" s="1"/>
      <c r="R3227" s="12"/>
    </row>
    <row r="3228" spans="2:18" x14ac:dyDescent="0.3">
      <c r="B3228" s="6" t="s">
        <v>16</v>
      </c>
      <c r="C3228" s="6">
        <v>1185732</v>
      </c>
      <c r="D3228" s="7">
        <v>44486</v>
      </c>
      <c r="E3228" s="6" t="s">
        <v>2</v>
      </c>
      <c r="F3228" s="6" t="s">
        <v>112</v>
      </c>
      <c r="G3228" s="6" t="s">
        <v>113</v>
      </c>
      <c r="H3228" s="6" t="s">
        <v>18</v>
      </c>
      <c r="I3228" s="8">
        <v>0.44999999999999996</v>
      </c>
      <c r="J3228" s="9">
        <v>4250</v>
      </c>
      <c r="K3228" s="10">
        <f>I3228*J3228</f>
        <v>1912.4999999999998</v>
      </c>
      <c r="L3228" s="10">
        <f>K3228*M3228</f>
        <v>765</v>
      </c>
      <c r="M3228" s="11">
        <v>0.4</v>
      </c>
      <c r="O3228" s="15"/>
      <c r="P3228" s="13"/>
      <c r="Q3228" s="1"/>
      <c r="R3228" s="12"/>
    </row>
    <row r="3229" spans="2:18" x14ac:dyDescent="0.3">
      <c r="B3229" s="6" t="s">
        <v>16</v>
      </c>
      <c r="C3229" s="6">
        <v>1185732</v>
      </c>
      <c r="D3229" s="7">
        <v>44486</v>
      </c>
      <c r="E3229" s="6" t="s">
        <v>2</v>
      </c>
      <c r="F3229" s="6" t="s">
        <v>112</v>
      </c>
      <c r="G3229" s="6" t="s">
        <v>113</v>
      </c>
      <c r="H3229" s="6" t="s">
        <v>19</v>
      </c>
      <c r="I3229" s="8">
        <v>0.35000000000000003</v>
      </c>
      <c r="J3229" s="9">
        <v>2750</v>
      </c>
      <c r="K3229" s="10">
        <f>I3229*J3229</f>
        <v>962.50000000000011</v>
      </c>
      <c r="L3229" s="10">
        <f>K3229*M3229</f>
        <v>385.00000000000006</v>
      </c>
      <c r="M3229" s="11">
        <v>0.4</v>
      </c>
      <c r="O3229" s="15"/>
      <c r="P3229" s="13"/>
      <c r="Q3229" s="1"/>
      <c r="R3229" s="12"/>
    </row>
    <row r="3230" spans="2:18" x14ac:dyDescent="0.3">
      <c r="B3230" s="6" t="s">
        <v>16</v>
      </c>
      <c r="C3230" s="6">
        <v>1185732</v>
      </c>
      <c r="D3230" s="7">
        <v>44486</v>
      </c>
      <c r="E3230" s="6" t="s">
        <v>2</v>
      </c>
      <c r="F3230" s="6" t="s">
        <v>112</v>
      </c>
      <c r="G3230" s="6" t="s">
        <v>113</v>
      </c>
      <c r="H3230" s="6" t="s">
        <v>20</v>
      </c>
      <c r="I3230" s="8">
        <v>0.35000000000000003</v>
      </c>
      <c r="J3230" s="9">
        <v>1750</v>
      </c>
      <c r="K3230" s="10">
        <f t="shared" ref="K3230:K3233" si="1060">I3230*J3230</f>
        <v>612.50000000000011</v>
      </c>
      <c r="L3230" s="10">
        <f t="shared" ref="L3230:L3233" si="1061">K3230*M3230</f>
        <v>245.00000000000006</v>
      </c>
      <c r="M3230" s="11">
        <v>0.4</v>
      </c>
      <c r="O3230" s="15"/>
      <c r="P3230" s="13"/>
      <c r="Q3230" s="1"/>
      <c r="R3230" s="12"/>
    </row>
    <row r="3231" spans="2:18" x14ac:dyDescent="0.3">
      <c r="B3231" s="6" t="s">
        <v>16</v>
      </c>
      <c r="C3231" s="6">
        <v>1185732</v>
      </c>
      <c r="D3231" s="7">
        <v>44486</v>
      </c>
      <c r="E3231" s="6" t="s">
        <v>2</v>
      </c>
      <c r="F3231" s="6" t="s">
        <v>112</v>
      </c>
      <c r="G3231" s="6" t="s">
        <v>113</v>
      </c>
      <c r="H3231" s="6" t="s">
        <v>21</v>
      </c>
      <c r="I3231" s="8">
        <v>0.35000000000000003</v>
      </c>
      <c r="J3231" s="9">
        <v>1750</v>
      </c>
      <c r="K3231" s="10">
        <f t="shared" si="1060"/>
        <v>612.50000000000011</v>
      </c>
      <c r="L3231" s="10">
        <f t="shared" si="1061"/>
        <v>245.00000000000006</v>
      </c>
      <c r="M3231" s="11">
        <v>0.4</v>
      </c>
      <c r="O3231" s="15"/>
      <c r="P3231" s="13"/>
      <c r="Q3231" s="1"/>
      <c r="R3231" s="12"/>
    </row>
    <row r="3232" spans="2:18" x14ac:dyDescent="0.3">
      <c r="B3232" s="6" t="s">
        <v>16</v>
      </c>
      <c r="C3232" s="6">
        <v>1185732</v>
      </c>
      <c r="D3232" s="7">
        <v>44486</v>
      </c>
      <c r="E3232" s="6" t="s">
        <v>2</v>
      </c>
      <c r="F3232" s="6" t="s">
        <v>112</v>
      </c>
      <c r="G3232" s="6" t="s">
        <v>113</v>
      </c>
      <c r="H3232" s="6" t="s">
        <v>22</v>
      </c>
      <c r="I3232" s="8">
        <v>0.44999999999999996</v>
      </c>
      <c r="J3232" s="9">
        <v>1750</v>
      </c>
      <c r="K3232" s="10">
        <f t="shared" si="1060"/>
        <v>787.49999999999989</v>
      </c>
      <c r="L3232" s="10">
        <f t="shared" si="1061"/>
        <v>315</v>
      </c>
      <c r="M3232" s="11">
        <v>0.4</v>
      </c>
      <c r="O3232" s="15"/>
      <c r="P3232" s="13"/>
      <c r="Q3232" s="1"/>
      <c r="R3232" s="12"/>
    </row>
    <row r="3233" spans="1:18" x14ac:dyDescent="0.3">
      <c r="B3233" s="6" t="s">
        <v>16</v>
      </c>
      <c r="C3233" s="6">
        <v>1185732</v>
      </c>
      <c r="D3233" s="7">
        <v>44486</v>
      </c>
      <c r="E3233" s="6" t="s">
        <v>2</v>
      </c>
      <c r="F3233" s="6" t="s">
        <v>112</v>
      </c>
      <c r="G3233" s="6" t="s">
        <v>113</v>
      </c>
      <c r="H3233" s="6" t="s">
        <v>23</v>
      </c>
      <c r="I3233" s="8">
        <v>0.49999999999999983</v>
      </c>
      <c r="J3233" s="9">
        <v>3000</v>
      </c>
      <c r="K3233" s="10">
        <f t="shared" si="1060"/>
        <v>1499.9999999999995</v>
      </c>
      <c r="L3233" s="10">
        <f t="shared" si="1061"/>
        <v>599.99999999999989</v>
      </c>
      <c r="M3233" s="11">
        <v>0.4</v>
      </c>
      <c r="O3233" s="15"/>
      <c r="P3233" s="13"/>
      <c r="Q3233" s="1"/>
      <c r="R3233" s="12"/>
    </row>
    <row r="3234" spans="1:18" x14ac:dyDescent="0.3">
      <c r="B3234" s="6" t="s">
        <v>16</v>
      </c>
      <c r="C3234" s="6">
        <v>1185732</v>
      </c>
      <c r="D3234" s="7">
        <v>44517</v>
      </c>
      <c r="E3234" s="6" t="s">
        <v>2</v>
      </c>
      <c r="F3234" s="6" t="s">
        <v>112</v>
      </c>
      <c r="G3234" s="6" t="s">
        <v>113</v>
      </c>
      <c r="H3234" s="6" t="s">
        <v>18</v>
      </c>
      <c r="I3234" s="8">
        <v>0.44999999999999996</v>
      </c>
      <c r="J3234" s="9">
        <v>4500</v>
      </c>
      <c r="K3234" s="10">
        <f>I3234*J3234</f>
        <v>2024.9999999999998</v>
      </c>
      <c r="L3234" s="10">
        <f>K3234*M3234</f>
        <v>810</v>
      </c>
      <c r="M3234" s="11">
        <v>0.4</v>
      </c>
      <c r="O3234" s="15"/>
      <c r="P3234" s="13"/>
      <c r="Q3234" s="1"/>
      <c r="R3234" s="12"/>
    </row>
    <row r="3235" spans="1:18" x14ac:dyDescent="0.3">
      <c r="B3235" s="6" t="s">
        <v>16</v>
      </c>
      <c r="C3235" s="6">
        <v>1185732</v>
      </c>
      <c r="D3235" s="7">
        <v>44517</v>
      </c>
      <c r="E3235" s="6" t="s">
        <v>2</v>
      </c>
      <c r="F3235" s="6" t="s">
        <v>112</v>
      </c>
      <c r="G3235" s="6" t="s">
        <v>113</v>
      </c>
      <c r="H3235" s="6" t="s">
        <v>19</v>
      </c>
      <c r="I3235" s="8">
        <v>0.35000000000000003</v>
      </c>
      <c r="J3235" s="9">
        <v>3500</v>
      </c>
      <c r="K3235" s="10">
        <f>I3235*J3235</f>
        <v>1225.0000000000002</v>
      </c>
      <c r="L3235" s="10">
        <f>K3235*M3235</f>
        <v>490.00000000000011</v>
      </c>
      <c r="M3235" s="11">
        <v>0.4</v>
      </c>
      <c r="O3235" s="15"/>
      <c r="P3235" s="13"/>
      <c r="Q3235" s="1"/>
      <c r="R3235" s="12"/>
    </row>
    <row r="3236" spans="1:18" x14ac:dyDescent="0.3">
      <c r="B3236" s="6" t="s">
        <v>16</v>
      </c>
      <c r="C3236" s="6">
        <v>1185732</v>
      </c>
      <c r="D3236" s="7">
        <v>44517</v>
      </c>
      <c r="E3236" s="6" t="s">
        <v>2</v>
      </c>
      <c r="F3236" s="6" t="s">
        <v>112</v>
      </c>
      <c r="G3236" s="6" t="s">
        <v>113</v>
      </c>
      <c r="H3236" s="6" t="s">
        <v>20</v>
      </c>
      <c r="I3236" s="8">
        <v>0.35000000000000003</v>
      </c>
      <c r="J3236" s="9">
        <v>2950</v>
      </c>
      <c r="K3236" s="10">
        <f t="shared" ref="K3236:K3239" si="1062">I3236*J3236</f>
        <v>1032.5</v>
      </c>
      <c r="L3236" s="10">
        <f t="shared" ref="L3236:L3239" si="1063">K3236*M3236</f>
        <v>413</v>
      </c>
      <c r="M3236" s="11">
        <v>0.4</v>
      </c>
      <c r="O3236" s="15"/>
      <c r="P3236" s="13"/>
      <c r="Q3236" s="1"/>
      <c r="R3236" s="12"/>
    </row>
    <row r="3237" spans="1:18" x14ac:dyDescent="0.3">
      <c r="B3237" s="6" t="s">
        <v>16</v>
      </c>
      <c r="C3237" s="6">
        <v>1185732</v>
      </c>
      <c r="D3237" s="7">
        <v>44517</v>
      </c>
      <c r="E3237" s="6" t="s">
        <v>2</v>
      </c>
      <c r="F3237" s="6" t="s">
        <v>112</v>
      </c>
      <c r="G3237" s="6" t="s">
        <v>113</v>
      </c>
      <c r="H3237" s="6" t="s">
        <v>21</v>
      </c>
      <c r="I3237" s="8">
        <v>0.4</v>
      </c>
      <c r="J3237" s="9">
        <v>3250</v>
      </c>
      <c r="K3237" s="10">
        <f t="shared" si="1062"/>
        <v>1300</v>
      </c>
      <c r="L3237" s="10">
        <f t="shared" si="1063"/>
        <v>520</v>
      </c>
      <c r="M3237" s="11">
        <v>0.4</v>
      </c>
      <c r="O3237" s="15"/>
      <c r="P3237" s="13"/>
      <c r="Q3237" s="1"/>
      <c r="R3237" s="12"/>
    </row>
    <row r="3238" spans="1:18" x14ac:dyDescent="0.3">
      <c r="B3238" s="6" t="s">
        <v>16</v>
      </c>
      <c r="C3238" s="6">
        <v>1185732</v>
      </c>
      <c r="D3238" s="7">
        <v>44517</v>
      </c>
      <c r="E3238" s="6" t="s">
        <v>2</v>
      </c>
      <c r="F3238" s="6" t="s">
        <v>112</v>
      </c>
      <c r="G3238" s="6" t="s">
        <v>113</v>
      </c>
      <c r="H3238" s="6" t="s">
        <v>22</v>
      </c>
      <c r="I3238" s="8">
        <v>0.65</v>
      </c>
      <c r="J3238" s="9">
        <v>3000</v>
      </c>
      <c r="K3238" s="10">
        <f t="shared" si="1062"/>
        <v>1950</v>
      </c>
      <c r="L3238" s="10">
        <f t="shared" si="1063"/>
        <v>780</v>
      </c>
      <c r="M3238" s="11">
        <v>0.4</v>
      </c>
      <c r="O3238" s="15"/>
      <c r="P3238" s="13"/>
      <c r="Q3238" s="1"/>
      <c r="R3238" s="12"/>
    </row>
    <row r="3239" spans="1:18" x14ac:dyDescent="0.3">
      <c r="B3239" s="6" t="s">
        <v>16</v>
      </c>
      <c r="C3239" s="6">
        <v>1185732</v>
      </c>
      <c r="D3239" s="7">
        <v>44517</v>
      </c>
      <c r="E3239" s="6" t="s">
        <v>2</v>
      </c>
      <c r="F3239" s="6" t="s">
        <v>112</v>
      </c>
      <c r="G3239" s="6" t="s">
        <v>113</v>
      </c>
      <c r="H3239" s="6" t="s">
        <v>23</v>
      </c>
      <c r="I3239" s="8">
        <v>0.7</v>
      </c>
      <c r="J3239" s="9">
        <v>4000</v>
      </c>
      <c r="K3239" s="10">
        <f t="shared" si="1062"/>
        <v>2800</v>
      </c>
      <c r="L3239" s="10">
        <f t="shared" si="1063"/>
        <v>1120</v>
      </c>
      <c r="M3239" s="11">
        <v>0.4</v>
      </c>
      <c r="O3239" s="15"/>
      <c r="P3239" s="13"/>
      <c r="Q3239" s="1"/>
      <c r="R3239" s="12"/>
    </row>
    <row r="3240" spans="1:18" x14ac:dyDescent="0.3">
      <c r="B3240" s="6" t="s">
        <v>16</v>
      </c>
      <c r="C3240" s="6">
        <v>1185732</v>
      </c>
      <c r="D3240" s="7">
        <v>44546</v>
      </c>
      <c r="E3240" s="6" t="s">
        <v>2</v>
      </c>
      <c r="F3240" s="6" t="s">
        <v>112</v>
      </c>
      <c r="G3240" s="6" t="s">
        <v>113</v>
      </c>
      <c r="H3240" s="6" t="s">
        <v>18</v>
      </c>
      <c r="I3240" s="8">
        <v>0.65</v>
      </c>
      <c r="J3240" s="9">
        <v>6500</v>
      </c>
      <c r="K3240" s="10">
        <f>I3240*J3240</f>
        <v>4225</v>
      </c>
      <c r="L3240" s="10">
        <f>K3240*M3240</f>
        <v>1690</v>
      </c>
      <c r="M3240" s="11">
        <v>0.4</v>
      </c>
      <c r="O3240" s="15"/>
      <c r="P3240" s="13"/>
      <c r="Q3240" s="1"/>
      <c r="R3240" s="12"/>
    </row>
    <row r="3241" spans="1:18" x14ac:dyDescent="0.3">
      <c r="B3241" s="6" t="s">
        <v>16</v>
      </c>
      <c r="C3241" s="6">
        <v>1185732</v>
      </c>
      <c r="D3241" s="7">
        <v>44546</v>
      </c>
      <c r="E3241" s="6" t="s">
        <v>2</v>
      </c>
      <c r="F3241" s="6" t="s">
        <v>112</v>
      </c>
      <c r="G3241" s="6" t="s">
        <v>113</v>
      </c>
      <c r="H3241" s="6" t="s">
        <v>19</v>
      </c>
      <c r="I3241" s="8">
        <v>0.55000000000000004</v>
      </c>
      <c r="J3241" s="9">
        <v>4500</v>
      </c>
      <c r="K3241" s="10">
        <f>I3241*J3241</f>
        <v>2475</v>
      </c>
      <c r="L3241" s="10">
        <f>K3241*M3241</f>
        <v>990</v>
      </c>
      <c r="M3241" s="11">
        <v>0.4</v>
      </c>
      <c r="O3241" s="15"/>
      <c r="P3241" s="13"/>
      <c r="Q3241" s="1"/>
      <c r="R3241" s="12"/>
    </row>
    <row r="3242" spans="1:18" x14ac:dyDescent="0.3">
      <c r="B3242" s="6" t="s">
        <v>16</v>
      </c>
      <c r="C3242" s="6">
        <v>1185732</v>
      </c>
      <c r="D3242" s="7">
        <v>44546</v>
      </c>
      <c r="E3242" s="6" t="s">
        <v>2</v>
      </c>
      <c r="F3242" s="6" t="s">
        <v>112</v>
      </c>
      <c r="G3242" s="6" t="s">
        <v>113</v>
      </c>
      <c r="H3242" s="6" t="s">
        <v>20</v>
      </c>
      <c r="I3242" s="8">
        <v>0.55000000000000004</v>
      </c>
      <c r="J3242" s="9">
        <v>4000</v>
      </c>
      <c r="K3242" s="10">
        <f t="shared" ref="K3242:K3245" si="1064">I3242*J3242</f>
        <v>2200</v>
      </c>
      <c r="L3242" s="10">
        <f t="shared" ref="L3242:L3245" si="1065">K3242*M3242</f>
        <v>880</v>
      </c>
      <c r="M3242" s="11">
        <v>0.4</v>
      </c>
      <c r="O3242" s="15"/>
      <c r="P3242" s="13"/>
      <c r="Q3242" s="1"/>
      <c r="R3242" s="12"/>
    </row>
    <row r="3243" spans="1:18" x14ac:dyDescent="0.3">
      <c r="B3243" s="6" t="s">
        <v>16</v>
      </c>
      <c r="C3243" s="6">
        <v>1185732</v>
      </c>
      <c r="D3243" s="7">
        <v>44546</v>
      </c>
      <c r="E3243" s="6" t="s">
        <v>2</v>
      </c>
      <c r="F3243" s="6" t="s">
        <v>112</v>
      </c>
      <c r="G3243" s="6" t="s">
        <v>113</v>
      </c>
      <c r="H3243" s="6" t="s">
        <v>21</v>
      </c>
      <c r="I3243" s="8">
        <v>0.55000000000000004</v>
      </c>
      <c r="J3243" s="9">
        <v>3500</v>
      </c>
      <c r="K3243" s="10">
        <f t="shared" si="1064"/>
        <v>1925.0000000000002</v>
      </c>
      <c r="L3243" s="10">
        <f t="shared" si="1065"/>
        <v>770.00000000000011</v>
      </c>
      <c r="M3243" s="11">
        <v>0.4</v>
      </c>
      <c r="O3243" s="15"/>
      <c r="P3243" s="13"/>
      <c r="Q3243" s="1"/>
      <c r="R3243" s="12"/>
    </row>
    <row r="3244" spans="1:18" x14ac:dyDescent="0.3">
      <c r="B3244" s="6" t="s">
        <v>16</v>
      </c>
      <c r="C3244" s="6">
        <v>1185732</v>
      </c>
      <c r="D3244" s="7">
        <v>44546</v>
      </c>
      <c r="E3244" s="6" t="s">
        <v>2</v>
      </c>
      <c r="F3244" s="6" t="s">
        <v>112</v>
      </c>
      <c r="G3244" s="6" t="s">
        <v>113</v>
      </c>
      <c r="H3244" s="6" t="s">
        <v>22</v>
      </c>
      <c r="I3244" s="8">
        <v>0.65</v>
      </c>
      <c r="J3244" s="9">
        <v>3500</v>
      </c>
      <c r="K3244" s="10">
        <f t="shared" si="1064"/>
        <v>2275</v>
      </c>
      <c r="L3244" s="10">
        <f t="shared" si="1065"/>
        <v>910</v>
      </c>
      <c r="M3244" s="11">
        <v>0.4</v>
      </c>
      <c r="O3244" s="15"/>
      <c r="P3244" s="13"/>
      <c r="Q3244" s="1"/>
      <c r="R3244" s="12"/>
    </row>
    <row r="3245" spans="1:18" x14ac:dyDescent="0.3">
      <c r="B3245" s="6" t="s">
        <v>16</v>
      </c>
      <c r="C3245" s="6">
        <v>1185732</v>
      </c>
      <c r="D3245" s="7">
        <v>44546</v>
      </c>
      <c r="E3245" s="6" t="s">
        <v>2</v>
      </c>
      <c r="F3245" s="6" t="s">
        <v>112</v>
      </c>
      <c r="G3245" s="6" t="s">
        <v>113</v>
      </c>
      <c r="H3245" s="6" t="s">
        <v>23</v>
      </c>
      <c r="I3245" s="8">
        <v>0.7</v>
      </c>
      <c r="J3245" s="9">
        <v>4500</v>
      </c>
      <c r="K3245" s="10">
        <f t="shared" si="1064"/>
        <v>3150</v>
      </c>
      <c r="L3245" s="10">
        <f t="shared" si="1065"/>
        <v>1260</v>
      </c>
      <c r="M3245" s="11">
        <v>0.4</v>
      </c>
      <c r="O3245" s="15"/>
      <c r="P3245" s="13"/>
      <c r="Q3245" s="1"/>
      <c r="R3245" s="12"/>
    </row>
    <row r="3246" spans="1:18" x14ac:dyDescent="0.3">
      <c r="A3246" t="s">
        <v>39</v>
      </c>
      <c r="B3246" s="6" t="s">
        <v>16</v>
      </c>
      <c r="C3246" s="6">
        <v>1185732</v>
      </c>
      <c r="D3246" s="7">
        <v>44220</v>
      </c>
      <c r="E3246" s="6" t="s">
        <v>3</v>
      </c>
      <c r="F3246" s="6" t="s">
        <v>114</v>
      </c>
      <c r="G3246" s="6" t="s">
        <v>89</v>
      </c>
      <c r="H3246" s="6" t="s">
        <v>18</v>
      </c>
      <c r="I3246" s="8">
        <v>0.35000000000000003</v>
      </c>
      <c r="J3246" s="9">
        <v>4250</v>
      </c>
      <c r="K3246" s="10">
        <f>I3246*J3246</f>
        <v>1487.5000000000002</v>
      </c>
      <c r="L3246" s="10">
        <f>K3246*M3246</f>
        <v>595.00000000000011</v>
      </c>
      <c r="M3246" s="11">
        <v>0.4</v>
      </c>
      <c r="O3246" s="15"/>
      <c r="P3246" s="13"/>
      <c r="Q3246" s="1"/>
      <c r="R3246" s="12"/>
    </row>
    <row r="3247" spans="1:18" x14ac:dyDescent="0.3">
      <c r="B3247" s="6" t="s">
        <v>16</v>
      </c>
      <c r="C3247" s="6">
        <v>1185732</v>
      </c>
      <c r="D3247" s="7">
        <v>44220</v>
      </c>
      <c r="E3247" s="6" t="s">
        <v>3</v>
      </c>
      <c r="F3247" s="6" t="s">
        <v>114</v>
      </c>
      <c r="G3247" s="6" t="s">
        <v>89</v>
      </c>
      <c r="H3247" s="6" t="s">
        <v>19</v>
      </c>
      <c r="I3247" s="8">
        <v>0.35000000000000003</v>
      </c>
      <c r="J3247" s="9">
        <v>2250</v>
      </c>
      <c r="K3247" s="10">
        <f>I3247*J3247</f>
        <v>787.50000000000011</v>
      </c>
      <c r="L3247" s="10">
        <f>K3247*M3247</f>
        <v>275.625</v>
      </c>
      <c r="M3247" s="11">
        <v>0.35</v>
      </c>
      <c r="O3247" s="15"/>
      <c r="P3247" s="13"/>
      <c r="Q3247" s="1"/>
      <c r="R3247" s="12"/>
    </row>
    <row r="3248" spans="1:18" x14ac:dyDescent="0.3">
      <c r="B3248" s="6" t="s">
        <v>16</v>
      </c>
      <c r="C3248" s="6">
        <v>1185732</v>
      </c>
      <c r="D3248" s="7">
        <v>44220</v>
      </c>
      <c r="E3248" s="6" t="s">
        <v>3</v>
      </c>
      <c r="F3248" s="6" t="s">
        <v>114</v>
      </c>
      <c r="G3248" s="6" t="s">
        <v>89</v>
      </c>
      <c r="H3248" s="6" t="s">
        <v>20</v>
      </c>
      <c r="I3248" s="8">
        <v>0.25000000000000006</v>
      </c>
      <c r="J3248" s="9">
        <v>2250</v>
      </c>
      <c r="K3248" s="10">
        <f t="shared" ref="K3248:K3251" si="1066">I3248*J3248</f>
        <v>562.50000000000011</v>
      </c>
      <c r="L3248" s="10">
        <f t="shared" ref="L3248:L3257" si="1067">K3248*M3248</f>
        <v>196.87500000000003</v>
      </c>
      <c r="M3248" s="11">
        <v>0.35</v>
      </c>
      <c r="O3248" s="15"/>
      <c r="P3248" s="13"/>
      <c r="Q3248" s="1"/>
      <c r="R3248" s="12"/>
    </row>
    <row r="3249" spans="2:18" x14ac:dyDescent="0.3">
      <c r="B3249" s="6" t="s">
        <v>16</v>
      </c>
      <c r="C3249" s="6">
        <v>1185732</v>
      </c>
      <c r="D3249" s="7">
        <v>44220</v>
      </c>
      <c r="E3249" s="6" t="s">
        <v>3</v>
      </c>
      <c r="F3249" s="6" t="s">
        <v>114</v>
      </c>
      <c r="G3249" s="6" t="s">
        <v>89</v>
      </c>
      <c r="H3249" s="6" t="s">
        <v>21</v>
      </c>
      <c r="I3249" s="8">
        <v>0.3</v>
      </c>
      <c r="J3249" s="9">
        <v>750</v>
      </c>
      <c r="K3249" s="10">
        <f t="shared" si="1066"/>
        <v>225</v>
      </c>
      <c r="L3249" s="10">
        <f t="shared" si="1067"/>
        <v>78.75</v>
      </c>
      <c r="M3249" s="11">
        <v>0.35</v>
      </c>
      <c r="O3249" s="15"/>
      <c r="P3249" s="13"/>
      <c r="Q3249" s="1"/>
      <c r="R3249" s="12"/>
    </row>
    <row r="3250" spans="2:18" x14ac:dyDescent="0.3">
      <c r="B3250" s="6" t="s">
        <v>16</v>
      </c>
      <c r="C3250" s="6">
        <v>1185732</v>
      </c>
      <c r="D3250" s="7">
        <v>44220</v>
      </c>
      <c r="E3250" s="6" t="s">
        <v>3</v>
      </c>
      <c r="F3250" s="6" t="s">
        <v>114</v>
      </c>
      <c r="G3250" s="6" t="s">
        <v>89</v>
      </c>
      <c r="H3250" s="6" t="s">
        <v>22</v>
      </c>
      <c r="I3250" s="8">
        <v>0.45</v>
      </c>
      <c r="J3250" s="9">
        <v>1250</v>
      </c>
      <c r="K3250" s="10">
        <f t="shared" si="1066"/>
        <v>562.5</v>
      </c>
      <c r="L3250" s="10">
        <f t="shared" si="1067"/>
        <v>168.75</v>
      </c>
      <c r="M3250" s="11">
        <v>0.3</v>
      </c>
      <c r="O3250" s="15"/>
      <c r="P3250" s="13"/>
      <c r="Q3250" s="1"/>
      <c r="R3250" s="12"/>
    </row>
    <row r="3251" spans="2:18" x14ac:dyDescent="0.3">
      <c r="B3251" s="6" t="s">
        <v>16</v>
      </c>
      <c r="C3251" s="6">
        <v>1185732</v>
      </c>
      <c r="D3251" s="7">
        <v>44220</v>
      </c>
      <c r="E3251" s="6" t="s">
        <v>3</v>
      </c>
      <c r="F3251" s="6" t="s">
        <v>114</v>
      </c>
      <c r="G3251" s="6" t="s">
        <v>89</v>
      </c>
      <c r="H3251" s="6" t="s">
        <v>23</v>
      </c>
      <c r="I3251" s="8">
        <v>0.35000000000000003</v>
      </c>
      <c r="J3251" s="9">
        <v>2250</v>
      </c>
      <c r="K3251" s="10">
        <f t="shared" si="1066"/>
        <v>787.50000000000011</v>
      </c>
      <c r="L3251" s="10">
        <f t="shared" si="1067"/>
        <v>236.25000000000003</v>
      </c>
      <c r="M3251" s="11">
        <v>0.3</v>
      </c>
      <c r="O3251" s="15"/>
      <c r="P3251" s="13"/>
      <c r="Q3251" s="1"/>
      <c r="R3251" s="12"/>
    </row>
    <row r="3252" spans="2:18" x14ac:dyDescent="0.3">
      <c r="B3252" s="6" t="s">
        <v>16</v>
      </c>
      <c r="C3252" s="6">
        <v>1185732</v>
      </c>
      <c r="D3252" s="7">
        <v>44249</v>
      </c>
      <c r="E3252" s="6" t="s">
        <v>3</v>
      </c>
      <c r="F3252" s="6" t="s">
        <v>114</v>
      </c>
      <c r="G3252" s="6" t="s">
        <v>89</v>
      </c>
      <c r="H3252" s="6" t="s">
        <v>18</v>
      </c>
      <c r="I3252" s="8">
        <v>0.35000000000000003</v>
      </c>
      <c r="J3252" s="9">
        <v>4750</v>
      </c>
      <c r="K3252" s="10">
        <f>I3252*J3252</f>
        <v>1662.5000000000002</v>
      </c>
      <c r="L3252" s="10">
        <f>K3252*M3252</f>
        <v>665.00000000000011</v>
      </c>
      <c r="M3252" s="11">
        <v>0.4</v>
      </c>
      <c r="O3252" s="15"/>
      <c r="P3252" s="13"/>
      <c r="Q3252" s="1"/>
      <c r="R3252" s="12"/>
    </row>
    <row r="3253" spans="2:18" x14ac:dyDescent="0.3">
      <c r="B3253" s="6" t="s">
        <v>16</v>
      </c>
      <c r="C3253" s="6">
        <v>1185732</v>
      </c>
      <c r="D3253" s="7">
        <v>44249</v>
      </c>
      <c r="E3253" s="6" t="s">
        <v>3</v>
      </c>
      <c r="F3253" s="6" t="s">
        <v>114</v>
      </c>
      <c r="G3253" s="6" t="s">
        <v>89</v>
      </c>
      <c r="H3253" s="6" t="s">
        <v>19</v>
      </c>
      <c r="I3253" s="8">
        <v>0.35000000000000003</v>
      </c>
      <c r="J3253" s="9">
        <v>1250</v>
      </c>
      <c r="K3253" s="10">
        <f>I3253*J3253</f>
        <v>437.50000000000006</v>
      </c>
      <c r="L3253" s="10">
        <f>K3253*M3253</f>
        <v>153.125</v>
      </c>
      <c r="M3253" s="11">
        <v>0.35</v>
      </c>
      <c r="O3253" s="15"/>
      <c r="P3253" s="13"/>
      <c r="Q3253" s="1"/>
      <c r="R3253" s="12"/>
    </row>
    <row r="3254" spans="2:18" x14ac:dyDescent="0.3">
      <c r="B3254" s="6" t="s">
        <v>16</v>
      </c>
      <c r="C3254" s="6">
        <v>1185732</v>
      </c>
      <c r="D3254" s="7">
        <v>44249</v>
      </c>
      <c r="E3254" s="6" t="s">
        <v>3</v>
      </c>
      <c r="F3254" s="6" t="s">
        <v>114</v>
      </c>
      <c r="G3254" s="6" t="s">
        <v>89</v>
      </c>
      <c r="H3254" s="6" t="s">
        <v>20</v>
      </c>
      <c r="I3254" s="8">
        <v>0.25000000000000006</v>
      </c>
      <c r="J3254" s="9">
        <v>1750</v>
      </c>
      <c r="K3254" s="10">
        <f t="shared" ref="K3254:K3257" si="1068">I3254*J3254</f>
        <v>437.50000000000011</v>
      </c>
      <c r="L3254" s="10">
        <f t="shared" si="1067"/>
        <v>153.12500000000003</v>
      </c>
      <c r="M3254" s="11">
        <v>0.35</v>
      </c>
      <c r="O3254" s="15"/>
      <c r="P3254" s="13"/>
      <c r="Q3254" s="1"/>
      <c r="R3254" s="12"/>
    </row>
    <row r="3255" spans="2:18" x14ac:dyDescent="0.3">
      <c r="B3255" s="6" t="s">
        <v>16</v>
      </c>
      <c r="C3255" s="6">
        <v>1185732</v>
      </c>
      <c r="D3255" s="7">
        <v>44249</v>
      </c>
      <c r="E3255" s="6" t="s">
        <v>3</v>
      </c>
      <c r="F3255" s="6" t="s">
        <v>114</v>
      </c>
      <c r="G3255" s="6" t="s">
        <v>89</v>
      </c>
      <c r="H3255" s="6" t="s">
        <v>21</v>
      </c>
      <c r="I3255" s="8">
        <v>0.3</v>
      </c>
      <c r="J3255" s="9">
        <v>500</v>
      </c>
      <c r="K3255" s="10">
        <f t="shared" si="1068"/>
        <v>150</v>
      </c>
      <c r="L3255" s="10">
        <f t="shared" si="1067"/>
        <v>52.5</v>
      </c>
      <c r="M3255" s="11">
        <v>0.35</v>
      </c>
      <c r="O3255" s="15"/>
      <c r="P3255" s="13"/>
      <c r="Q3255" s="1"/>
      <c r="R3255" s="12"/>
    </row>
    <row r="3256" spans="2:18" x14ac:dyDescent="0.3">
      <c r="B3256" s="6" t="s">
        <v>16</v>
      </c>
      <c r="C3256" s="6">
        <v>1185732</v>
      </c>
      <c r="D3256" s="7">
        <v>44249</v>
      </c>
      <c r="E3256" s="6" t="s">
        <v>3</v>
      </c>
      <c r="F3256" s="6" t="s">
        <v>114</v>
      </c>
      <c r="G3256" s="6" t="s">
        <v>89</v>
      </c>
      <c r="H3256" s="6" t="s">
        <v>22</v>
      </c>
      <c r="I3256" s="8">
        <v>0.45</v>
      </c>
      <c r="J3256" s="9">
        <v>1250</v>
      </c>
      <c r="K3256" s="10">
        <f t="shared" si="1068"/>
        <v>562.5</v>
      </c>
      <c r="L3256" s="10">
        <f t="shared" si="1067"/>
        <v>168.75</v>
      </c>
      <c r="M3256" s="11">
        <v>0.3</v>
      </c>
      <c r="O3256" s="15"/>
      <c r="P3256" s="13"/>
      <c r="Q3256" s="1"/>
      <c r="R3256" s="12"/>
    </row>
    <row r="3257" spans="2:18" x14ac:dyDescent="0.3">
      <c r="B3257" s="6" t="s">
        <v>16</v>
      </c>
      <c r="C3257" s="6">
        <v>1185732</v>
      </c>
      <c r="D3257" s="7">
        <v>44249</v>
      </c>
      <c r="E3257" s="6" t="s">
        <v>3</v>
      </c>
      <c r="F3257" s="6" t="s">
        <v>114</v>
      </c>
      <c r="G3257" s="6" t="s">
        <v>89</v>
      </c>
      <c r="H3257" s="6" t="s">
        <v>23</v>
      </c>
      <c r="I3257" s="8">
        <v>0.35000000000000003</v>
      </c>
      <c r="J3257" s="9">
        <v>2250</v>
      </c>
      <c r="K3257" s="10">
        <f t="shared" si="1068"/>
        <v>787.50000000000011</v>
      </c>
      <c r="L3257" s="10">
        <f t="shared" si="1067"/>
        <v>236.25000000000003</v>
      </c>
      <c r="M3257" s="11">
        <v>0.3</v>
      </c>
      <c r="O3257" s="15"/>
      <c r="P3257" s="13"/>
      <c r="Q3257" s="1"/>
      <c r="R3257" s="12"/>
    </row>
    <row r="3258" spans="2:18" x14ac:dyDescent="0.3">
      <c r="B3258" s="6" t="s">
        <v>16</v>
      </c>
      <c r="C3258" s="6">
        <v>1185732</v>
      </c>
      <c r="D3258" s="7">
        <v>44275</v>
      </c>
      <c r="E3258" s="6" t="s">
        <v>3</v>
      </c>
      <c r="F3258" s="6" t="s">
        <v>114</v>
      </c>
      <c r="G3258" s="6" t="s">
        <v>89</v>
      </c>
      <c r="H3258" s="6" t="s">
        <v>18</v>
      </c>
      <c r="I3258" s="8">
        <v>0.35000000000000003</v>
      </c>
      <c r="J3258" s="9">
        <v>4450</v>
      </c>
      <c r="K3258" s="10">
        <f>I3258*J3258</f>
        <v>1557.5000000000002</v>
      </c>
      <c r="L3258" s="10">
        <f>K3258*M3258</f>
        <v>623.00000000000011</v>
      </c>
      <c r="M3258" s="11">
        <v>0.4</v>
      </c>
      <c r="O3258" s="15"/>
      <c r="P3258" s="13"/>
      <c r="Q3258" s="1"/>
      <c r="R3258" s="12"/>
    </row>
    <row r="3259" spans="2:18" x14ac:dyDescent="0.3">
      <c r="B3259" s="6" t="s">
        <v>16</v>
      </c>
      <c r="C3259" s="6">
        <v>1185732</v>
      </c>
      <c r="D3259" s="7">
        <v>44275</v>
      </c>
      <c r="E3259" s="6" t="s">
        <v>3</v>
      </c>
      <c r="F3259" s="6" t="s">
        <v>114</v>
      </c>
      <c r="G3259" s="6" t="s">
        <v>89</v>
      </c>
      <c r="H3259" s="6" t="s">
        <v>19</v>
      </c>
      <c r="I3259" s="8">
        <v>0.35000000000000003</v>
      </c>
      <c r="J3259" s="9">
        <v>1500</v>
      </c>
      <c r="K3259" s="10">
        <f>I3259*J3259</f>
        <v>525</v>
      </c>
      <c r="L3259" s="10">
        <f>K3259*M3259</f>
        <v>183.75</v>
      </c>
      <c r="M3259" s="11">
        <v>0.35</v>
      </c>
      <c r="O3259" s="15"/>
      <c r="P3259" s="13"/>
      <c r="Q3259" s="1"/>
      <c r="R3259" s="12"/>
    </row>
    <row r="3260" spans="2:18" x14ac:dyDescent="0.3">
      <c r="B3260" s="6" t="s">
        <v>16</v>
      </c>
      <c r="C3260" s="6">
        <v>1185732</v>
      </c>
      <c r="D3260" s="7">
        <v>44275</v>
      </c>
      <c r="E3260" s="6" t="s">
        <v>3</v>
      </c>
      <c r="F3260" s="6" t="s">
        <v>114</v>
      </c>
      <c r="G3260" s="6" t="s">
        <v>89</v>
      </c>
      <c r="H3260" s="6" t="s">
        <v>20</v>
      </c>
      <c r="I3260" s="8">
        <v>0.25000000000000006</v>
      </c>
      <c r="J3260" s="9">
        <v>1750</v>
      </c>
      <c r="K3260" s="10">
        <f t="shared" ref="K3260:K3263" si="1069">I3260*J3260</f>
        <v>437.50000000000011</v>
      </c>
      <c r="L3260" s="10">
        <f t="shared" ref="L3260:L3263" si="1070">K3260*M3260</f>
        <v>153.12500000000003</v>
      </c>
      <c r="M3260" s="11">
        <v>0.35</v>
      </c>
      <c r="O3260" s="15"/>
      <c r="P3260" s="13"/>
      <c r="Q3260" s="1"/>
      <c r="R3260" s="12"/>
    </row>
    <row r="3261" spans="2:18" x14ac:dyDescent="0.3">
      <c r="B3261" s="6" t="s">
        <v>16</v>
      </c>
      <c r="C3261" s="6">
        <v>1185732</v>
      </c>
      <c r="D3261" s="7">
        <v>44275</v>
      </c>
      <c r="E3261" s="6" t="s">
        <v>3</v>
      </c>
      <c r="F3261" s="6" t="s">
        <v>114</v>
      </c>
      <c r="G3261" s="6" t="s">
        <v>89</v>
      </c>
      <c r="H3261" s="6" t="s">
        <v>21</v>
      </c>
      <c r="I3261" s="8">
        <v>0.3</v>
      </c>
      <c r="J3261" s="9">
        <v>250</v>
      </c>
      <c r="K3261" s="10">
        <f t="shared" si="1069"/>
        <v>75</v>
      </c>
      <c r="L3261" s="10">
        <f t="shared" si="1070"/>
        <v>26.25</v>
      </c>
      <c r="M3261" s="11">
        <v>0.35</v>
      </c>
      <c r="O3261" s="15"/>
      <c r="P3261" s="13"/>
      <c r="Q3261" s="1"/>
      <c r="R3261" s="12"/>
    </row>
    <row r="3262" spans="2:18" x14ac:dyDescent="0.3">
      <c r="B3262" s="6" t="s">
        <v>16</v>
      </c>
      <c r="C3262" s="6">
        <v>1185732</v>
      </c>
      <c r="D3262" s="7">
        <v>44275</v>
      </c>
      <c r="E3262" s="6" t="s">
        <v>3</v>
      </c>
      <c r="F3262" s="6" t="s">
        <v>114</v>
      </c>
      <c r="G3262" s="6" t="s">
        <v>89</v>
      </c>
      <c r="H3262" s="6" t="s">
        <v>22</v>
      </c>
      <c r="I3262" s="8">
        <v>0.45</v>
      </c>
      <c r="J3262" s="9">
        <v>750</v>
      </c>
      <c r="K3262" s="10">
        <f t="shared" si="1069"/>
        <v>337.5</v>
      </c>
      <c r="L3262" s="10">
        <f t="shared" si="1070"/>
        <v>101.25</v>
      </c>
      <c r="M3262" s="11">
        <v>0.3</v>
      </c>
      <c r="O3262" s="15"/>
      <c r="P3262" s="13"/>
      <c r="Q3262" s="1"/>
      <c r="R3262" s="12"/>
    </row>
    <row r="3263" spans="2:18" x14ac:dyDescent="0.3">
      <c r="B3263" s="6" t="s">
        <v>16</v>
      </c>
      <c r="C3263" s="6">
        <v>1185732</v>
      </c>
      <c r="D3263" s="7">
        <v>44275</v>
      </c>
      <c r="E3263" s="6" t="s">
        <v>3</v>
      </c>
      <c r="F3263" s="6" t="s">
        <v>114</v>
      </c>
      <c r="G3263" s="6" t="s">
        <v>89</v>
      </c>
      <c r="H3263" s="6" t="s">
        <v>23</v>
      </c>
      <c r="I3263" s="8">
        <v>0.35000000000000003</v>
      </c>
      <c r="J3263" s="9">
        <v>1750</v>
      </c>
      <c r="K3263" s="10">
        <f t="shared" si="1069"/>
        <v>612.50000000000011</v>
      </c>
      <c r="L3263" s="10">
        <f t="shared" si="1070"/>
        <v>183.75000000000003</v>
      </c>
      <c r="M3263" s="11">
        <v>0.3</v>
      </c>
      <c r="O3263" s="15"/>
      <c r="P3263" s="13"/>
      <c r="Q3263" s="1"/>
      <c r="R3263" s="12"/>
    </row>
    <row r="3264" spans="2:18" x14ac:dyDescent="0.3">
      <c r="B3264" s="6" t="s">
        <v>16</v>
      </c>
      <c r="C3264" s="6">
        <v>1185732</v>
      </c>
      <c r="D3264" s="7">
        <v>44307</v>
      </c>
      <c r="E3264" s="6" t="s">
        <v>3</v>
      </c>
      <c r="F3264" s="6" t="s">
        <v>114</v>
      </c>
      <c r="G3264" s="6" t="s">
        <v>89</v>
      </c>
      <c r="H3264" s="6" t="s">
        <v>18</v>
      </c>
      <c r="I3264" s="8">
        <v>0.35000000000000003</v>
      </c>
      <c r="J3264" s="9">
        <v>4250</v>
      </c>
      <c r="K3264" s="10">
        <f>I3264*J3264</f>
        <v>1487.5000000000002</v>
      </c>
      <c r="L3264" s="10">
        <f>K3264*M3264</f>
        <v>595.00000000000011</v>
      </c>
      <c r="M3264" s="11">
        <v>0.4</v>
      </c>
      <c r="O3264" s="15"/>
      <c r="P3264" s="13"/>
      <c r="Q3264" s="1"/>
      <c r="R3264" s="12"/>
    </row>
    <row r="3265" spans="2:18" x14ac:dyDescent="0.3">
      <c r="B3265" s="6" t="s">
        <v>16</v>
      </c>
      <c r="C3265" s="6">
        <v>1185732</v>
      </c>
      <c r="D3265" s="7">
        <v>44307</v>
      </c>
      <c r="E3265" s="6" t="s">
        <v>3</v>
      </c>
      <c r="F3265" s="6" t="s">
        <v>114</v>
      </c>
      <c r="G3265" s="6" t="s">
        <v>89</v>
      </c>
      <c r="H3265" s="6" t="s">
        <v>19</v>
      </c>
      <c r="I3265" s="8">
        <v>0.35000000000000003</v>
      </c>
      <c r="J3265" s="9">
        <v>1250</v>
      </c>
      <c r="K3265" s="10">
        <f>I3265*J3265</f>
        <v>437.50000000000006</v>
      </c>
      <c r="L3265" s="10">
        <f>K3265*M3265</f>
        <v>153.125</v>
      </c>
      <c r="M3265" s="11">
        <v>0.35</v>
      </c>
      <c r="O3265" s="15"/>
      <c r="P3265" s="13"/>
      <c r="Q3265" s="1"/>
      <c r="R3265" s="12"/>
    </row>
    <row r="3266" spans="2:18" x14ac:dyDescent="0.3">
      <c r="B3266" s="6" t="s">
        <v>16</v>
      </c>
      <c r="C3266" s="6">
        <v>1185732</v>
      </c>
      <c r="D3266" s="7">
        <v>44307</v>
      </c>
      <c r="E3266" s="6" t="s">
        <v>3</v>
      </c>
      <c r="F3266" s="6" t="s">
        <v>114</v>
      </c>
      <c r="G3266" s="6" t="s">
        <v>89</v>
      </c>
      <c r="H3266" s="6" t="s">
        <v>20</v>
      </c>
      <c r="I3266" s="8">
        <v>0.25000000000000006</v>
      </c>
      <c r="J3266" s="9">
        <v>1250</v>
      </c>
      <c r="K3266" s="10">
        <f t="shared" ref="K3266:K3269" si="1071">I3266*J3266</f>
        <v>312.50000000000006</v>
      </c>
      <c r="L3266" s="10">
        <f t="shared" ref="L3266:L3269" si="1072">K3266*M3266</f>
        <v>109.37500000000001</v>
      </c>
      <c r="M3266" s="11">
        <v>0.35</v>
      </c>
      <c r="O3266" s="15"/>
      <c r="P3266" s="13"/>
      <c r="Q3266" s="1"/>
      <c r="R3266" s="12"/>
    </row>
    <row r="3267" spans="2:18" x14ac:dyDescent="0.3">
      <c r="B3267" s="6" t="s">
        <v>16</v>
      </c>
      <c r="C3267" s="6">
        <v>1185732</v>
      </c>
      <c r="D3267" s="7">
        <v>44307</v>
      </c>
      <c r="E3267" s="6" t="s">
        <v>3</v>
      </c>
      <c r="F3267" s="6" t="s">
        <v>114</v>
      </c>
      <c r="G3267" s="6" t="s">
        <v>89</v>
      </c>
      <c r="H3267" s="6" t="s">
        <v>21</v>
      </c>
      <c r="I3267" s="8">
        <v>0.3</v>
      </c>
      <c r="J3267" s="9">
        <v>500</v>
      </c>
      <c r="K3267" s="10">
        <f t="shared" si="1071"/>
        <v>150</v>
      </c>
      <c r="L3267" s="10">
        <f t="shared" si="1072"/>
        <v>52.5</v>
      </c>
      <c r="M3267" s="11">
        <v>0.35</v>
      </c>
      <c r="O3267" s="15"/>
      <c r="P3267" s="13"/>
      <c r="Q3267" s="1"/>
      <c r="R3267" s="12"/>
    </row>
    <row r="3268" spans="2:18" x14ac:dyDescent="0.3">
      <c r="B3268" s="6" t="s">
        <v>16</v>
      </c>
      <c r="C3268" s="6">
        <v>1185732</v>
      </c>
      <c r="D3268" s="7">
        <v>44307</v>
      </c>
      <c r="E3268" s="6" t="s">
        <v>3</v>
      </c>
      <c r="F3268" s="6" t="s">
        <v>114</v>
      </c>
      <c r="G3268" s="6" t="s">
        <v>89</v>
      </c>
      <c r="H3268" s="6" t="s">
        <v>22</v>
      </c>
      <c r="I3268" s="8">
        <v>0.45</v>
      </c>
      <c r="J3268" s="9">
        <v>500</v>
      </c>
      <c r="K3268" s="10">
        <f t="shared" si="1071"/>
        <v>225</v>
      </c>
      <c r="L3268" s="10">
        <f t="shared" si="1072"/>
        <v>67.5</v>
      </c>
      <c r="M3268" s="11">
        <v>0.3</v>
      </c>
      <c r="O3268" s="15"/>
      <c r="P3268" s="13"/>
      <c r="Q3268" s="1"/>
      <c r="R3268" s="12"/>
    </row>
    <row r="3269" spans="2:18" x14ac:dyDescent="0.3">
      <c r="B3269" s="6" t="s">
        <v>16</v>
      </c>
      <c r="C3269" s="6">
        <v>1185732</v>
      </c>
      <c r="D3269" s="7">
        <v>44307</v>
      </c>
      <c r="E3269" s="6" t="s">
        <v>3</v>
      </c>
      <c r="F3269" s="6" t="s">
        <v>114</v>
      </c>
      <c r="G3269" s="6" t="s">
        <v>89</v>
      </c>
      <c r="H3269" s="6" t="s">
        <v>23</v>
      </c>
      <c r="I3269" s="8">
        <v>0.35000000000000003</v>
      </c>
      <c r="J3269" s="9">
        <v>2000</v>
      </c>
      <c r="K3269" s="10">
        <f t="shared" si="1071"/>
        <v>700.00000000000011</v>
      </c>
      <c r="L3269" s="10">
        <f t="shared" si="1072"/>
        <v>210.00000000000003</v>
      </c>
      <c r="M3269" s="11">
        <v>0.3</v>
      </c>
      <c r="O3269" s="15"/>
      <c r="P3269" s="13"/>
      <c r="Q3269" s="1"/>
      <c r="R3269" s="12"/>
    </row>
    <row r="3270" spans="2:18" x14ac:dyDescent="0.3">
      <c r="B3270" s="6" t="s">
        <v>16</v>
      </c>
      <c r="C3270" s="6">
        <v>1185732</v>
      </c>
      <c r="D3270" s="7">
        <v>44336</v>
      </c>
      <c r="E3270" s="6" t="s">
        <v>3</v>
      </c>
      <c r="F3270" s="6" t="s">
        <v>114</v>
      </c>
      <c r="G3270" s="6" t="s">
        <v>89</v>
      </c>
      <c r="H3270" s="6" t="s">
        <v>18</v>
      </c>
      <c r="I3270" s="8">
        <v>0.49999999999999994</v>
      </c>
      <c r="J3270" s="9">
        <v>4700</v>
      </c>
      <c r="K3270" s="10">
        <f>I3270*J3270</f>
        <v>2349.9999999999995</v>
      </c>
      <c r="L3270" s="10">
        <f>K3270*M3270</f>
        <v>939.99999999999989</v>
      </c>
      <c r="M3270" s="11">
        <v>0.4</v>
      </c>
      <c r="O3270" s="15"/>
      <c r="P3270" s="13"/>
      <c r="Q3270" s="1"/>
      <c r="R3270" s="12"/>
    </row>
    <row r="3271" spans="2:18" x14ac:dyDescent="0.3">
      <c r="B3271" s="6" t="s">
        <v>16</v>
      </c>
      <c r="C3271" s="6">
        <v>1185732</v>
      </c>
      <c r="D3271" s="7">
        <v>44336</v>
      </c>
      <c r="E3271" s="6" t="s">
        <v>3</v>
      </c>
      <c r="F3271" s="6" t="s">
        <v>114</v>
      </c>
      <c r="G3271" s="6" t="s">
        <v>89</v>
      </c>
      <c r="H3271" s="6" t="s">
        <v>19</v>
      </c>
      <c r="I3271" s="8">
        <v>0.45</v>
      </c>
      <c r="J3271" s="9">
        <v>1750</v>
      </c>
      <c r="K3271" s="10">
        <f>I3271*J3271</f>
        <v>787.5</v>
      </c>
      <c r="L3271" s="10">
        <f>K3271*M3271</f>
        <v>275.625</v>
      </c>
      <c r="M3271" s="11">
        <v>0.35</v>
      </c>
      <c r="O3271" s="15"/>
      <c r="P3271" s="13"/>
      <c r="Q3271" s="1"/>
      <c r="R3271" s="12"/>
    </row>
    <row r="3272" spans="2:18" x14ac:dyDescent="0.3">
      <c r="B3272" s="6" t="s">
        <v>16</v>
      </c>
      <c r="C3272" s="6">
        <v>1185732</v>
      </c>
      <c r="D3272" s="7">
        <v>44336</v>
      </c>
      <c r="E3272" s="6" t="s">
        <v>3</v>
      </c>
      <c r="F3272" s="6" t="s">
        <v>114</v>
      </c>
      <c r="G3272" s="6" t="s">
        <v>89</v>
      </c>
      <c r="H3272" s="6" t="s">
        <v>20</v>
      </c>
      <c r="I3272" s="8">
        <v>0.4</v>
      </c>
      <c r="J3272" s="9">
        <v>1500</v>
      </c>
      <c r="K3272" s="10">
        <f t="shared" ref="K3272:K3275" si="1073">I3272*J3272</f>
        <v>600</v>
      </c>
      <c r="L3272" s="10">
        <f t="shared" ref="L3272:L3275" si="1074">K3272*M3272</f>
        <v>210</v>
      </c>
      <c r="M3272" s="11">
        <v>0.35</v>
      </c>
      <c r="O3272" s="15"/>
      <c r="P3272" s="13"/>
      <c r="Q3272" s="1"/>
      <c r="R3272" s="12"/>
    </row>
    <row r="3273" spans="2:18" x14ac:dyDescent="0.3">
      <c r="B3273" s="6" t="s">
        <v>16</v>
      </c>
      <c r="C3273" s="6">
        <v>1185732</v>
      </c>
      <c r="D3273" s="7">
        <v>44336</v>
      </c>
      <c r="E3273" s="6" t="s">
        <v>3</v>
      </c>
      <c r="F3273" s="6" t="s">
        <v>114</v>
      </c>
      <c r="G3273" s="6" t="s">
        <v>89</v>
      </c>
      <c r="H3273" s="6" t="s">
        <v>21</v>
      </c>
      <c r="I3273" s="8">
        <v>0.4</v>
      </c>
      <c r="J3273" s="9">
        <v>1000</v>
      </c>
      <c r="K3273" s="10">
        <f t="shared" si="1073"/>
        <v>400</v>
      </c>
      <c r="L3273" s="10">
        <f t="shared" si="1074"/>
        <v>140</v>
      </c>
      <c r="M3273" s="11">
        <v>0.35</v>
      </c>
      <c r="O3273" s="15"/>
      <c r="P3273" s="13"/>
      <c r="Q3273" s="1"/>
      <c r="R3273" s="12"/>
    </row>
    <row r="3274" spans="2:18" x14ac:dyDescent="0.3">
      <c r="B3274" s="6" t="s">
        <v>16</v>
      </c>
      <c r="C3274" s="6">
        <v>1185732</v>
      </c>
      <c r="D3274" s="7">
        <v>44336</v>
      </c>
      <c r="E3274" s="6" t="s">
        <v>3</v>
      </c>
      <c r="F3274" s="6" t="s">
        <v>114</v>
      </c>
      <c r="G3274" s="6" t="s">
        <v>89</v>
      </c>
      <c r="H3274" s="6" t="s">
        <v>22</v>
      </c>
      <c r="I3274" s="8">
        <v>0.49999999999999994</v>
      </c>
      <c r="J3274" s="9">
        <v>1250</v>
      </c>
      <c r="K3274" s="10">
        <f t="shared" si="1073"/>
        <v>624.99999999999989</v>
      </c>
      <c r="L3274" s="10">
        <f t="shared" si="1074"/>
        <v>187.49999999999997</v>
      </c>
      <c r="M3274" s="11">
        <v>0.3</v>
      </c>
      <c r="O3274" s="15"/>
      <c r="P3274" s="13"/>
      <c r="Q3274" s="1"/>
      <c r="R3274" s="12"/>
    </row>
    <row r="3275" spans="2:18" x14ac:dyDescent="0.3">
      <c r="B3275" s="6" t="s">
        <v>16</v>
      </c>
      <c r="C3275" s="6">
        <v>1185732</v>
      </c>
      <c r="D3275" s="7">
        <v>44336</v>
      </c>
      <c r="E3275" s="6" t="s">
        <v>3</v>
      </c>
      <c r="F3275" s="6" t="s">
        <v>114</v>
      </c>
      <c r="G3275" s="6" t="s">
        <v>89</v>
      </c>
      <c r="H3275" s="6" t="s">
        <v>23</v>
      </c>
      <c r="I3275" s="8">
        <v>0.54999999999999993</v>
      </c>
      <c r="J3275" s="9">
        <v>2500</v>
      </c>
      <c r="K3275" s="10">
        <f t="shared" si="1073"/>
        <v>1374.9999999999998</v>
      </c>
      <c r="L3275" s="10">
        <f t="shared" si="1074"/>
        <v>412.49999999999994</v>
      </c>
      <c r="M3275" s="11">
        <v>0.3</v>
      </c>
      <c r="O3275" s="15"/>
      <c r="P3275" s="13"/>
      <c r="Q3275" s="1"/>
      <c r="R3275" s="12"/>
    </row>
    <row r="3276" spans="2:18" x14ac:dyDescent="0.3">
      <c r="B3276" s="6" t="s">
        <v>16</v>
      </c>
      <c r="C3276" s="6">
        <v>1185732</v>
      </c>
      <c r="D3276" s="7">
        <v>44369</v>
      </c>
      <c r="E3276" s="6" t="s">
        <v>3</v>
      </c>
      <c r="F3276" s="6" t="s">
        <v>114</v>
      </c>
      <c r="G3276" s="6" t="s">
        <v>89</v>
      </c>
      <c r="H3276" s="6" t="s">
        <v>18</v>
      </c>
      <c r="I3276" s="8">
        <v>0.49999999999999994</v>
      </c>
      <c r="J3276" s="9">
        <v>5000</v>
      </c>
      <c r="K3276" s="10">
        <f>I3276*J3276</f>
        <v>2499.9999999999995</v>
      </c>
      <c r="L3276" s="10">
        <f>K3276*M3276</f>
        <v>999.99999999999989</v>
      </c>
      <c r="M3276" s="11">
        <v>0.4</v>
      </c>
      <c r="O3276" s="15"/>
      <c r="P3276" s="13"/>
      <c r="Q3276" s="1"/>
      <c r="R3276" s="12"/>
    </row>
    <row r="3277" spans="2:18" x14ac:dyDescent="0.3">
      <c r="B3277" s="6" t="s">
        <v>16</v>
      </c>
      <c r="C3277" s="6">
        <v>1185732</v>
      </c>
      <c r="D3277" s="7">
        <v>44369</v>
      </c>
      <c r="E3277" s="6" t="s">
        <v>3</v>
      </c>
      <c r="F3277" s="6" t="s">
        <v>114</v>
      </c>
      <c r="G3277" s="6" t="s">
        <v>89</v>
      </c>
      <c r="H3277" s="6" t="s">
        <v>19</v>
      </c>
      <c r="I3277" s="8">
        <v>0.45</v>
      </c>
      <c r="J3277" s="9">
        <v>2500</v>
      </c>
      <c r="K3277" s="10">
        <f>I3277*J3277</f>
        <v>1125</v>
      </c>
      <c r="L3277" s="10">
        <f>K3277*M3277</f>
        <v>393.75</v>
      </c>
      <c r="M3277" s="11">
        <v>0.35</v>
      </c>
      <c r="O3277" s="15"/>
      <c r="P3277" s="13"/>
      <c r="Q3277" s="1"/>
      <c r="R3277" s="12"/>
    </row>
    <row r="3278" spans="2:18" x14ac:dyDescent="0.3">
      <c r="B3278" s="6" t="s">
        <v>16</v>
      </c>
      <c r="C3278" s="6">
        <v>1185732</v>
      </c>
      <c r="D3278" s="7">
        <v>44369</v>
      </c>
      <c r="E3278" s="6" t="s">
        <v>3</v>
      </c>
      <c r="F3278" s="6" t="s">
        <v>114</v>
      </c>
      <c r="G3278" s="6" t="s">
        <v>89</v>
      </c>
      <c r="H3278" s="6" t="s">
        <v>20</v>
      </c>
      <c r="I3278" s="8">
        <v>0.4</v>
      </c>
      <c r="J3278" s="9">
        <v>1750</v>
      </c>
      <c r="K3278" s="10">
        <f t="shared" ref="K3278:K3281" si="1075">I3278*J3278</f>
        <v>700</v>
      </c>
      <c r="L3278" s="10">
        <f t="shared" ref="L3278:L3281" si="1076">K3278*M3278</f>
        <v>244.99999999999997</v>
      </c>
      <c r="M3278" s="11">
        <v>0.35</v>
      </c>
      <c r="O3278" s="15"/>
      <c r="P3278" s="13"/>
      <c r="Q3278" s="1"/>
      <c r="R3278" s="12"/>
    </row>
    <row r="3279" spans="2:18" x14ac:dyDescent="0.3">
      <c r="B3279" s="6" t="s">
        <v>16</v>
      </c>
      <c r="C3279" s="6">
        <v>1185732</v>
      </c>
      <c r="D3279" s="7">
        <v>44369</v>
      </c>
      <c r="E3279" s="6" t="s">
        <v>3</v>
      </c>
      <c r="F3279" s="6" t="s">
        <v>114</v>
      </c>
      <c r="G3279" s="6" t="s">
        <v>89</v>
      </c>
      <c r="H3279" s="6" t="s">
        <v>21</v>
      </c>
      <c r="I3279" s="8">
        <v>0.4</v>
      </c>
      <c r="J3279" s="9">
        <v>1500</v>
      </c>
      <c r="K3279" s="10">
        <f t="shared" si="1075"/>
        <v>600</v>
      </c>
      <c r="L3279" s="10">
        <f t="shared" si="1076"/>
        <v>210</v>
      </c>
      <c r="M3279" s="11">
        <v>0.35</v>
      </c>
      <c r="O3279" s="15"/>
      <c r="P3279" s="13"/>
      <c r="Q3279" s="1"/>
      <c r="R3279" s="12"/>
    </row>
    <row r="3280" spans="2:18" x14ac:dyDescent="0.3">
      <c r="B3280" s="6" t="s">
        <v>16</v>
      </c>
      <c r="C3280" s="6">
        <v>1185732</v>
      </c>
      <c r="D3280" s="7">
        <v>44369</v>
      </c>
      <c r="E3280" s="6" t="s">
        <v>3</v>
      </c>
      <c r="F3280" s="6" t="s">
        <v>114</v>
      </c>
      <c r="G3280" s="6" t="s">
        <v>89</v>
      </c>
      <c r="H3280" s="6" t="s">
        <v>22</v>
      </c>
      <c r="I3280" s="8">
        <v>0.49999999999999994</v>
      </c>
      <c r="J3280" s="9">
        <v>1500</v>
      </c>
      <c r="K3280" s="10">
        <f t="shared" si="1075"/>
        <v>749.99999999999989</v>
      </c>
      <c r="L3280" s="10">
        <f t="shared" si="1076"/>
        <v>224.99999999999997</v>
      </c>
      <c r="M3280" s="11">
        <v>0.3</v>
      </c>
      <c r="O3280" s="15"/>
      <c r="P3280" s="13"/>
      <c r="Q3280" s="1"/>
      <c r="R3280" s="12"/>
    </row>
    <row r="3281" spans="2:18" x14ac:dyDescent="0.3">
      <c r="B3281" s="6" t="s">
        <v>16</v>
      </c>
      <c r="C3281" s="6">
        <v>1185732</v>
      </c>
      <c r="D3281" s="7">
        <v>44369</v>
      </c>
      <c r="E3281" s="6" t="s">
        <v>3</v>
      </c>
      <c r="F3281" s="6" t="s">
        <v>114</v>
      </c>
      <c r="G3281" s="6" t="s">
        <v>89</v>
      </c>
      <c r="H3281" s="6" t="s">
        <v>23</v>
      </c>
      <c r="I3281" s="8">
        <v>0.54999999999999993</v>
      </c>
      <c r="J3281" s="9">
        <v>3000</v>
      </c>
      <c r="K3281" s="10">
        <f t="shared" si="1075"/>
        <v>1649.9999999999998</v>
      </c>
      <c r="L3281" s="10">
        <f t="shared" si="1076"/>
        <v>494.99999999999989</v>
      </c>
      <c r="M3281" s="11">
        <v>0.3</v>
      </c>
      <c r="O3281" s="15"/>
      <c r="P3281" s="13"/>
      <c r="Q3281" s="1"/>
      <c r="R3281" s="12"/>
    </row>
    <row r="3282" spans="2:18" x14ac:dyDescent="0.3">
      <c r="B3282" s="6" t="s">
        <v>16</v>
      </c>
      <c r="C3282" s="6">
        <v>1185732</v>
      </c>
      <c r="D3282" s="7">
        <v>44397</v>
      </c>
      <c r="E3282" s="6" t="s">
        <v>3</v>
      </c>
      <c r="F3282" s="6" t="s">
        <v>114</v>
      </c>
      <c r="G3282" s="6" t="s">
        <v>89</v>
      </c>
      <c r="H3282" s="6" t="s">
        <v>18</v>
      </c>
      <c r="I3282" s="8">
        <v>0.49999999999999994</v>
      </c>
      <c r="J3282" s="9">
        <v>5250</v>
      </c>
      <c r="K3282" s="10">
        <f>I3282*J3282</f>
        <v>2624.9999999999995</v>
      </c>
      <c r="L3282" s="10">
        <f>K3282*M3282</f>
        <v>1049.9999999999998</v>
      </c>
      <c r="M3282" s="11">
        <v>0.4</v>
      </c>
      <c r="O3282" s="15"/>
      <c r="P3282" s="13"/>
      <c r="Q3282" s="1"/>
      <c r="R3282" s="12"/>
    </row>
    <row r="3283" spans="2:18" x14ac:dyDescent="0.3">
      <c r="B3283" s="6" t="s">
        <v>16</v>
      </c>
      <c r="C3283" s="6">
        <v>1185732</v>
      </c>
      <c r="D3283" s="7">
        <v>44397</v>
      </c>
      <c r="E3283" s="6" t="s">
        <v>3</v>
      </c>
      <c r="F3283" s="6" t="s">
        <v>114</v>
      </c>
      <c r="G3283" s="6" t="s">
        <v>89</v>
      </c>
      <c r="H3283" s="6" t="s">
        <v>19</v>
      </c>
      <c r="I3283" s="8">
        <v>0.45</v>
      </c>
      <c r="J3283" s="9">
        <v>2750</v>
      </c>
      <c r="K3283" s="10">
        <f>I3283*J3283</f>
        <v>1237.5</v>
      </c>
      <c r="L3283" s="10">
        <f>K3283*M3283</f>
        <v>433.125</v>
      </c>
      <c r="M3283" s="11">
        <v>0.35</v>
      </c>
      <c r="O3283" s="15"/>
      <c r="P3283" s="13"/>
      <c r="Q3283" s="1"/>
      <c r="R3283" s="12"/>
    </row>
    <row r="3284" spans="2:18" x14ac:dyDescent="0.3">
      <c r="B3284" s="6" t="s">
        <v>16</v>
      </c>
      <c r="C3284" s="6">
        <v>1185732</v>
      </c>
      <c r="D3284" s="7">
        <v>44397</v>
      </c>
      <c r="E3284" s="6" t="s">
        <v>3</v>
      </c>
      <c r="F3284" s="6" t="s">
        <v>114</v>
      </c>
      <c r="G3284" s="6" t="s">
        <v>89</v>
      </c>
      <c r="H3284" s="6" t="s">
        <v>20</v>
      </c>
      <c r="I3284" s="8">
        <v>0.4</v>
      </c>
      <c r="J3284" s="9">
        <v>2000</v>
      </c>
      <c r="K3284" s="10">
        <f t="shared" ref="K3284:K3287" si="1077">I3284*J3284</f>
        <v>800</v>
      </c>
      <c r="L3284" s="10">
        <f t="shared" ref="L3284:L3287" si="1078">K3284*M3284</f>
        <v>280</v>
      </c>
      <c r="M3284" s="11">
        <v>0.35</v>
      </c>
      <c r="O3284" s="15"/>
      <c r="P3284" s="13"/>
      <c r="Q3284" s="1"/>
      <c r="R3284" s="12"/>
    </row>
    <row r="3285" spans="2:18" x14ac:dyDescent="0.3">
      <c r="B3285" s="6" t="s">
        <v>16</v>
      </c>
      <c r="C3285" s="6">
        <v>1185732</v>
      </c>
      <c r="D3285" s="7">
        <v>44397</v>
      </c>
      <c r="E3285" s="6" t="s">
        <v>3</v>
      </c>
      <c r="F3285" s="6" t="s">
        <v>114</v>
      </c>
      <c r="G3285" s="6" t="s">
        <v>89</v>
      </c>
      <c r="H3285" s="6" t="s">
        <v>21</v>
      </c>
      <c r="I3285" s="8">
        <v>0.4</v>
      </c>
      <c r="J3285" s="9">
        <v>1500</v>
      </c>
      <c r="K3285" s="10">
        <f t="shared" si="1077"/>
        <v>600</v>
      </c>
      <c r="L3285" s="10">
        <f t="shared" si="1078"/>
        <v>210</v>
      </c>
      <c r="M3285" s="11">
        <v>0.35</v>
      </c>
      <c r="O3285" s="15"/>
      <c r="P3285" s="13"/>
      <c r="Q3285" s="1"/>
      <c r="R3285" s="12"/>
    </row>
    <row r="3286" spans="2:18" x14ac:dyDescent="0.3">
      <c r="B3286" s="6" t="s">
        <v>16</v>
      </c>
      <c r="C3286" s="6">
        <v>1185732</v>
      </c>
      <c r="D3286" s="7">
        <v>44397</v>
      </c>
      <c r="E3286" s="6" t="s">
        <v>3</v>
      </c>
      <c r="F3286" s="6" t="s">
        <v>114</v>
      </c>
      <c r="G3286" s="6" t="s">
        <v>89</v>
      </c>
      <c r="H3286" s="6" t="s">
        <v>22</v>
      </c>
      <c r="I3286" s="8">
        <v>0.49999999999999994</v>
      </c>
      <c r="J3286" s="9">
        <v>1750</v>
      </c>
      <c r="K3286" s="10">
        <f t="shared" si="1077"/>
        <v>874.99999999999989</v>
      </c>
      <c r="L3286" s="10">
        <f t="shared" si="1078"/>
        <v>262.49999999999994</v>
      </c>
      <c r="M3286" s="11">
        <v>0.3</v>
      </c>
      <c r="O3286" s="15"/>
      <c r="P3286" s="13"/>
      <c r="Q3286" s="1"/>
      <c r="R3286" s="12"/>
    </row>
    <row r="3287" spans="2:18" x14ac:dyDescent="0.3">
      <c r="B3287" s="6" t="s">
        <v>16</v>
      </c>
      <c r="C3287" s="6">
        <v>1185732</v>
      </c>
      <c r="D3287" s="7">
        <v>44397</v>
      </c>
      <c r="E3287" s="6" t="s">
        <v>3</v>
      </c>
      <c r="F3287" s="6" t="s">
        <v>114</v>
      </c>
      <c r="G3287" s="6" t="s">
        <v>89</v>
      </c>
      <c r="H3287" s="6" t="s">
        <v>23</v>
      </c>
      <c r="I3287" s="8">
        <v>0.54999999999999993</v>
      </c>
      <c r="J3287" s="9">
        <v>3500</v>
      </c>
      <c r="K3287" s="10">
        <f t="shared" si="1077"/>
        <v>1924.9999999999998</v>
      </c>
      <c r="L3287" s="10">
        <f t="shared" si="1078"/>
        <v>577.49999999999989</v>
      </c>
      <c r="M3287" s="11">
        <v>0.3</v>
      </c>
      <c r="O3287" s="15"/>
      <c r="P3287" s="13"/>
      <c r="Q3287" s="1"/>
      <c r="R3287" s="12"/>
    </row>
    <row r="3288" spans="2:18" x14ac:dyDescent="0.3">
      <c r="B3288" s="6" t="s">
        <v>16</v>
      </c>
      <c r="C3288" s="6">
        <v>1185732</v>
      </c>
      <c r="D3288" s="7">
        <v>44429</v>
      </c>
      <c r="E3288" s="6" t="s">
        <v>3</v>
      </c>
      <c r="F3288" s="6" t="s">
        <v>114</v>
      </c>
      <c r="G3288" s="6" t="s">
        <v>89</v>
      </c>
      <c r="H3288" s="6" t="s">
        <v>18</v>
      </c>
      <c r="I3288" s="8">
        <v>0.49999999999999994</v>
      </c>
      <c r="J3288" s="9">
        <v>5000</v>
      </c>
      <c r="K3288" s="10">
        <f>I3288*J3288</f>
        <v>2499.9999999999995</v>
      </c>
      <c r="L3288" s="10">
        <f>K3288*M3288</f>
        <v>999.99999999999989</v>
      </c>
      <c r="M3288" s="11">
        <v>0.4</v>
      </c>
      <c r="O3288" s="15"/>
      <c r="P3288" s="13"/>
      <c r="Q3288" s="1"/>
      <c r="R3288" s="12"/>
    </row>
    <row r="3289" spans="2:18" x14ac:dyDescent="0.3">
      <c r="B3289" s="6" t="s">
        <v>16</v>
      </c>
      <c r="C3289" s="6">
        <v>1185732</v>
      </c>
      <c r="D3289" s="7">
        <v>44429</v>
      </c>
      <c r="E3289" s="6" t="s">
        <v>3</v>
      </c>
      <c r="F3289" s="6" t="s">
        <v>114</v>
      </c>
      <c r="G3289" s="6" t="s">
        <v>89</v>
      </c>
      <c r="H3289" s="6" t="s">
        <v>19</v>
      </c>
      <c r="I3289" s="8">
        <v>0.45</v>
      </c>
      <c r="J3289" s="9">
        <v>2750</v>
      </c>
      <c r="K3289" s="10">
        <f>I3289*J3289</f>
        <v>1237.5</v>
      </c>
      <c r="L3289" s="10">
        <f>K3289*M3289</f>
        <v>433.125</v>
      </c>
      <c r="M3289" s="11">
        <v>0.35</v>
      </c>
      <c r="O3289" s="15"/>
      <c r="P3289" s="13"/>
      <c r="Q3289" s="1"/>
      <c r="R3289" s="12"/>
    </row>
    <row r="3290" spans="2:18" x14ac:dyDescent="0.3">
      <c r="B3290" s="6" t="s">
        <v>16</v>
      </c>
      <c r="C3290" s="6">
        <v>1185732</v>
      </c>
      <c r="D3290" s="7">
        <v>44429</v>
      </c>
      <c r="E3290" s="6" t="s">
        <v>3</v>
      </c>
      <c r="F3290" s="6" t="s">
        <v>114</v>
      </c>
      <c r="G3290" s="6" t="s">
        <v>89</v>
      </c>
      <c r="H3290" s="6" t="s">
        <v>20</v>
      </c>
      <c r="I3290" s="8">
        <v>0.4</v>
      </c>
      <c r="J3290" s="9">
        <v>2000</v>
      </c>
      <c r="K3290" s="10">
        <f t="shared" ref="K3290:K3293" si="1079">I3290*J3290</f>
        <v>800</v>
      </c>
      <c r="L3290" s="10">
        <f t="shared" ref="L3290:L3293" si="1080">K3290*M3290</f>
        <v>280</v>
      </c>
      <c r="M3290" s="11">
        <v>0.35</v>
      </c>
      <c r="O3290" s="15"/>
      <c r="P3290" s="13"/>
      <c r="Q3290" s="1"/>
      <c r="R3290" s="12"/>
    </row>
    <row r="3291" spans="2:18" x14ac:dyDescent="0.3">
      <c r="B3291" s="6" t="s">
        <v>16</v>
      </c>
      <c r="C3291" s="6">
        <v>1185732</v>
      </c>
      <c r="D3291" s="7">
        <v>44429</v>
      </c>
      <c r="E3291" s="6" t="s">
        <v>3</v>
      </c>
      <c r="F3291" s="6" t="s">
        <v>114</v>
      </c>
      <c r="G3291" s="6" t="s">
        <v>89</v>
      </c>
      <c r="H3291" s="6" t="s">
        <v>21</v>
      </c>
      <c r="I3291" s="8">
        <v>0.4</v>
      </c>
      <c r="J3291" s="9">
        <v>1500</v>
      </c>
      <c r="K3291" s="10">
        <f t="shared" si="1079"/>
        <v>600</v>
      </c>
      <c r="L3291" s="10">
        <f t="shared" si="1080"/>
        <v>210</v>
      </c>
      <c r="M3291" s="11">
        <v>0.35</v>
      </c>
      <c r="O3291" s="15"/>
      <c r="P3291" s="13"/>
      <c r="Q3291" s="1"/>
      <c r="R3291" s="12"/>
    </row>
    <row r="3292" spans="2:18" x14ac:dyDescent="0.3">
      <c r="B3292" s="6" t="s">
        <v>16</v>
      </c>
      <c r="C3292" s="6">
        <v>1185732</v>
      </c>
      <c r="D3292" s="7">
        <v>44429</v>
      </c>
      <c r="E3292" s="6" t="s">
        <v>3</v>
      </c>
      <c r="F3292" s="6" t="s">
        <v>114</v>
      </c>
      <c r="G3292" s="6" t="s">
        <v>89</v>
      </c>
      <c r="H3292" s="6" t="s">
        <v>22</v>
      </c>
      <c r="I3292" s="8">
        <v>0.49999999999999994</v>
      </c>
      <c r="J3292" s="9">
        <v>1250</v>
      </c>
      <c r="K3292" s="10">
        <f t="shared" si="1079"/>
        <v>624.99999999999989</v>
      </c>
      <c r="L3292" s="10">
        <f t="shared" si="1080"/>
        <v>187.49999999999997</v>
      </c>
      <c r="M3292" s="11">
        <v>0.3</v>
      </c>
      <c r="O3292" s="15"/>
      <c r="P3292" s="13"/>
      <c r="Q3292" s="1"/>
      <c r="R3292" s="12"/>
    </row>
    <row r="3293" spans="2:18" x14ac:dyDescent="0.3">
      <c r="B3293" s="6" t="s">
        <v>16</v>
      </c>
      <c r="C3293" s="6">
        <v>1185732</v>
      </c>
      <c r="D3293" s="7">
        <v>44429</v>
      </c>
      <c r="E3293" s="6" t="s">
        <v>3</v>
      </c>
      <c r="F3293" s="6" t="s">
        <v>114</v>
      </c>
      <c r="G3293" s="6" t="s">
        <v>89</v>
      </c>
      <c r="H3293" s="6" t="s">
        <v>23</v>
      </c>
      <c r="I3293" s="8">
        <v>0.54999999999999993</v>
      </c>
      <c r="J3293" s="9">
        <v>3000</v>
      </c>
      <c r="K3293" s="10">
        <f t="shared" si="1079"/>
        <v>1649.9999999999998</v>
      </c>
      <c r="L3293" s="10">
        <f t="shared" si="1080"/>
        <v>494.99999999999989</v>
      </c>
      <c r="M3293" s="11">
        <v>0.3</v>
      </c>
      <c r="O3293" s="15"/>
      <c r="P3293" s="13"/>
      <c r="Q3293" s="1"/>
      <c r="R3293" s="12"/>
    </row>
    <row r="3294" spans="2:18" x14ac:dyDescent="0.3">
      <c r="B3294" s="6" t="s">
        <v>16</v>
      </c>
      <c r="C3294" s="6">
        <v>1185732</v>
      </c>
      <c r="D3294" s="7">
        <v>44459</v>
      </c>
      <c r="E3294" s="6" t="s">
        <v>3</v>
      </c>
      <c r="F3294" s="6" t="s">
        <v>114</v>
      </c>
      <c r="G3294" s="6" t="s">
        <v>89</v>
      </c>
      <c r="H3294" s="6" t="s">
        <v>18</v>
      </c>
      <c r="I3294" s="8">
        <v>0.49999999999999994</v>
      </c>
      <c r="J3294" s="9">
        <v>4250</v>
      </c>
      <c r="K3294" s="10">
        <f>I3294*J3294</f>
        <v>2124.9999999999995</v>
      </c>
      <c r="L3294" s="10">
        <f>K3294*M3294</f>
        <v>849.99999999999989</v>
      </c>
      <c r="M3294" s="11">
        <v>0.4</v>
      </c>
      <c r="O3294" s="15"/>
      <c r="P3294" s="13"/>
      <c r="Q3294" s="1"/>
      <c r="R3294" s="12"/>
    </row>
    <row r="3295" spans="2:18" x14ac:dyDescent="0.3">
      <c r="B3295" s="6" t="s">
        <v>16</v>
      </c>
      <c r="C3295" s="6">
        <v>1185732</v>
      </c>
      <c r="D3295" s="7">
        <v>44459</v>
      </c>
      <c r="E3295" s="6" t="s">
        <v>3</v>
      </c>
      <c r="F3295" s="6" t="s">
        <v>114</v>
      </c>
      <c r="G3295" s="6" t="s">
        <v>89</v>
      </c>
      <c r="H3295" s="6" t="s">
        <v>19</v>
      </c>
      <c r="I3295" s="8">
        <v>0.45</v>
      </c>
      <c r="J3295" s="9">
        <v>2250</v>
      </c>
      <c r="K3295" s="10">
        <f>I3295*J3295</f>
        <v>1012.5</v>
      </c>
      <c r="L3295" s="10">
        <f>K3295*M3295</f>
        <v>354.375</v>
      </c>
      <c r="M3295" s="11">
        <v>0.35</v>
      </c>
      <c r="O3295" s="15"/>
      <c r="P3295" s="13"/>
      <c r="Q3295" s="1"/>
      <c r="R3295" s="12"/>
    </row>
    <row r="3296" spans="2:18" x14ac:dyDescent="0.3">
      <c r="B3296" s="6" t="s">
        <v>16</v>
      </c>
      <c r="C3296" s="6">
        <v>1185732</v>
      </c>
      <c r="D3296" s="7">
        <v>44459</v>
      </c>
      <c r="E3296" s="6" t="s">
        <v>3</v>
      </c>
      <c r="F3296" s="6" t="s">
        <v>114</v>
      </c>
      <c r="G3296" s="6" t="s">
        <v>89</v>
      </c>
      <c r="H3296" s="6" t="s">
        <v>20</v>
      </c>
      <c r="I3296" s="8">
        <v>0.4</v>
      </c>
      <c r="J3296" s="9">
        <v>1250</v>
      </c>
      <c r="K3296" s="10">
        <f t="shared" ref="K3296:K3299" si="1081">I3296*J3296</f>
        <v>500</v>
      </c>
      <c r="L3296" s="10">
        <f t="shared" ref="L3296:L3299" si="1082">K3296*M3296</f>
        <v>175</v>
      </c>
      <c r="M3296" s="11">
        <v>0.35</v>
      </c>
      <c r="O3296" s="15"/>
      <c r="P3296" s="13"/>
      <c r="Q3296" s="1"/>
      <c r="R3296" s="12"/>
    </row>
    <row r="3297" spans="2:18" x14ac:dyDescent="0.3">
      <c r="B3297" s="6" t="s">
        <v>16</v>
      </c>
      <c r="C3297" s="6">
        <v>1185732</v>
      </c>
      <c r="D3297" s="7">
        <v>44459</v>
      </c>
      <c r="E3297" s="6" t="s">
        <v>3</v>
      </c>
      <c r="F3297" s="6" t="s">
        <v>114</v>
      </c>
      <c r="G3297" s="6" t="s">
        <v>89</v>
      </c>
      <c r="H3297" s="6" t="s">
        <v>21</v>
      </c>
      <c r="I3297" s="8">
        <v>0.4</v>
      </c>
      <c r="J3297" s="9">
        <v>1000</v>
      </c>
      <c r="K3297" s="10">
        <f t="shared" si="1081"/>
        <v>400</v>
      </c>
      <c r="L3297" s="10">
        <f t="shared" si="1082"/>
        <v>140</v>
      </c>
      <c r="M3297" s="11">
        <v>0.35</v>
      </c>
      <c r="O3297" s="15"/>
      <c r="P3297" s="13"/>
      <c r="Q3297" s="1"/>
      <c r="R3297" s="12"/>
    </row>
    <row r="3298" spans="2:18" x14ac:dyDescent="0.3">
      <c r="B3298" s="6" t="s">
        <v>16</v>
      </c>
      <c r="C3298" s="6">
        <v>1185732</v>
      </c>
      <c r="D3298" s="7">
        <v>44459</v>
      </c>
      <c r="E3298" s="6" t="s">
        <v>3</v>
      </c>
      <c r="F3298" s="6" t="s">
        <v>114</v>
      </c>
      <c r="G3298" s="6" t="s">
        <v>89</v>
      </c>
      <c r="H3298" s="6" t="s">
        <v>22</v>
      </c>
      <c r="I3298" s="8">
        <v>0.49999999999999994</v>
      </c>
      <c r="J3298" s="9">
        <v>1000</v>
      </c>
      <c r="K3298" s="10">
        <f t="shared" si="1081"/>
        <v>499.99999999999994</v>
      </c>
      <c r="L3298" s="10">
        <f t="shared" si="1082"/>
        <v>149.99999999999997</v>
      </c>
      <c r="M3298" s="11">
        <v>0.3</v>
      </c>
      <c r="O3298" s="15"/>
      <c r="P3298" s="13"/>
      <c r="Q3298" s="1"/>
      <c r="R3298" s="12"/>
    </row>
    <row r="3299" spans="2:18" x14ac:dyDescent="0.3">
      <c r="B3299" s="6" t="s">
        <v>16</v>
      </c>
      <c r="C3299" s="6">
        <v>1185732</v>
      </c>
      <c r="D3299" s="7">
        <v>44459</v>
      </c>
      <c r="E3299" s="6" t="s">
        <v>3</v>
      </c>
      <c r="F3299" s="6" t="s">
        <v>114</v>
      </c>
      <c r="G3299" s="6" t="s">
        <v>89</v>
      </c>
      <c r="H3299" s="6" t="s">
        <v>23</v>
      </c>
      <c r="I3299" s="8">
        <v>0.54999999999999993</v>
      </c>
      <c r="J3299" s="9">
        <v>2000</v>
      </c>
      <c r="K3299" s="10">
        <f t="shared" si="1081"/>
        <v>1099.9999999999998</v>
      </c>
      <c r="L3299" s="10">
        <f t="shared" si="1082"/>
        <v>329.99999999999994</v>
      </c>
      <c r="M3299" s="11">
        <v>0.3</v>
      </c>
      <c r="O3299" s="15"/>
      <c r="P3299" s="13"/>
      <c r="Q3299" s="1"/>
      <c r="R3299" s="12"/>
    </row>
    <row r="3300" spans="2:18" x14ac:dyDescent="0.3">
      <c r="B3300" s="6" t="s">
        <v>16</v>
      </c>
      <c r="C3300" s="6">
        <v>1185732</v>
      </c>
      <c r="D3300" s="7">
        <v>44491</v>
      </c>
      <c r="E3300" s="6" t="s">
        <v>3</v>
      </c>
      <c r="F3300" s="6" t="s">
        <v>114</v>
      </c>
      <c r="G3300" s="6" t="s">
        <v>89</v>
      </c>
      <c r="H3300" s="6" t="s">
        <v>18</v>
      </c>
      <c r="I3300" s="8">
        <v>0.54999999999999993</v>
      </c>
      <c r="J3300" s="9">
        <v>3750</v>
      </c>
      <c r="K3300" s="10">
        <f>I3300*J3300</f>
        <v>2062.4999999999995</v>
      </c>
      <c r="L3300" s="10">
        <f>K3300*M3300</f>
        <v>824.99999999999989</v>
      </c>
      <c r="M3300" s="11">
        <v>0.4</v>
      </c>
      <c r="O3300" s="15"/>
      <c r="P3300" s="13"/>
      <c r="Q3300" s="1"/>
      <c r="R3300" s="12"/>
    </row>
    <row r="3301" spans="2:18" x14ac:dyDescent="0.3">
      <c r="B3301" s="6" t="s">
        <v>16</v>
      </c>
      <c r="C3301" s="6">
        <v>1185732</v>
      </c>
      <c r="D3301" s="7">
        <v>44491</v>
      </c>
      <c r="E3301" s="6" t="s">
        <v>3</v>
      </c>
      <c r="F3301" s="6" t="s">
        <v>114</v>
      </c>
      <c r="G3301" s="6" t="s">
        <v>89</v>
      </c>
      <c r="H3301" s="6" t="s">
        <v>19</v>
      </c>
      <c r="I3301" s="8">
        <v>0.5</v>
      </c>
      <c r="J3301" s="9">
        <v>2000</v>
      </c>
      <c r="K3301" s="10">
        <f>I3301*J3301</f>
        <v>1000</v>
      </c>
      <c r="L3301" s="10">
        <f>K3301*M3301</f>
        <v>350</v>
      </c>
      <c r="M3301" s="11">
        <v>0.35</v>
      </c>
      <c r="O3301" s="15"/>
      <c r="P3301" s="13"/>
      <c r="Q3301" s="1"/>
      <c r="R3301" s="12"/>
    </row>
    <row r="3302" spans="2:18" x14ac:dyDescent="0.3">
      <c r="B3302" s="6" t="s">
        <v>16</v>
      </c>
      <c r="C3302" s="6">
        <v>1185732</v>
      </c>
      <c r="D3302" s="7">
        <v>44491</v>
      </c>
      <c r="E3302" s="6" t="s">
        <v>3</v>
      </c>
      <c r="F3302" s="6" t="s">
        <v>114</v>
      </c>
      <c r="G3302" s="6" t="s">
        <v>89</v>
      </c>
      <c r="H3302" s="6" t="s">
        <v>20</v>
      </c>
      <c r="I3302" s="8">
        <v>0.5</v>
      </c>
      <c r="J3302" s="9">
        <v>1000</v>
      </c>
      <c r="K3302" s="10">
        <f t="shared" ref="K3302:K3305" si="1083">I3302*J3302</f>
        <v>500</v>
      </c>
      <c r="L3302" s="10">
        <f t="shared" ref="L3302:L3305" si="1084">K3302*M3302</f>
        <v>175</v>
      </c>
      <c r="M3302" s="11">
        <v>0.35</v>
      </c>
      <c r="O3302" s="15"/>
      <c r="P3302" s="13"/>
      <c r="Q3302" s="1"/>
      <c r="R3302" s="12"/>
    </row>
    <row r="3303" spans="2:18" x14ac:dyDescent="0.3">
      <c r="B3303" s="6" t="s">
        <v>16</v>
      </c>
      <c r="C3303" s="6">
        <v>1185732</v>
      </c>
      <c r="D3303" s="7">
        <v>44491</v>
      </c>
      <c r="E3303" s="6" t="s">
        <v>3</v>
      </c>
      <c r="F3303" s="6" t="s">
        <v>114</v>
      </c>
      <c r="G3303" s="6" t="s">
        <v>89</v>
      </c>
      <c r="H3303" s="6" t="s">
        <v>21</v>
      </c>
      <c r="I3303" s="8">
        <v>0.5</v>
      </c>
      <c r="J3303" s="9">
        <v>750</v>
      </c>
      <c r="K3303" s="10">
        <f t="shared" si="1083"/>
        <v>375</v>
      </c>
      <c r="L3303" s="10">
        <f t="shared" si="1084"/>
        <v>131.25</v>
      </c>
      <c r="M3303" s="11">
        <v>0.35</v>
      </c>
      <c r="O3303" s="15"/>
      <c r="P3303" s="13"/>
      <c r="Q3303" s="1"/>
      <c r="R3303" s="12"/>
    </row>
    <row r="3304" spans="2:18" x14ac:dyDescent="0.3">
      <c r="B3304" s="6" t="s">
        <v>16</v>
      </c>
      <c r="C3304" s="6">
        <v>1185732</v>
      </c>
      <c r="D3304" s="7">
        <v>44491</v>
      </c>
      <c r="E3304" s="6" t="s">
        <v>3</v>
      </c>
      <c r="F3304" s="6" t="s">
        <v>114</v>
      </c>
      <c r="G3304" s="6" t="s">
        <v>89</v>
      </c>
      <c r="H3304" s="6" t="s">
        <v>22</v>
      </c>
      <c r="I3304" s="8">
        <v>0.6</v>
      </c>
      <c r="J3304" s="9">
        <v>750</v>
      </c>
      <c r="K3304" s="10">
        <f t="shared" si="1083"/>
        <v>450</v>
      </c>
      <c r="L3304" s="10">
        <f t="shared" si="1084"/>
        <v>135</v>
      </c>
      <c r="M3304" s="11">
        <v>0.3</v>
      </c>
      <c r="O3304" s="15"/>
      <c r="P3304" s="13"/>
      <c r="Q3304" s="1"/>
      <c r="R3304" s="12"/>
    </row>
    <row r="3305" spans="2:18" x14ac:dyDescent="0.3">
      <c r="B3305" s="6" t="s">
        <v>16</v>
      </c>
      <c r="C3305" s="6">
        <v>1185732</v>
      </c>
      <c r="D3305" s="7">
        <v>44491</v>
      </c>
      <c r="E3305" s="6" t="s">
        <v>3</v>
      </c>
      <c r="F3305" s="6" t="s">
        <v>114</v>
      </c>
      <c r="G3305" s="6" t="s">
        <v>89</v>
      </c>
      <c r="H3305" s="6" t="s">
        <v>23</v>
      </c>
      <c r="I3305" s="8">
        <v>0.64999999999999991</v>
      </c>
      <c r="J3305" s="9">
        <v>2000</v>
      </c>
      <c r="K3305" s="10">
        <f t="shared" si="1083"/>
        <v>1299.9999999999998</v>
      </c>
      <c r="L3305" s="10">
        <f t="shared" si="1084"/>
        <v>389.99999999999994</v>
      </c>
      <c r="M3305" s="11">
        <v>0.3</v>
      </c>
      <c r="O3305" s="15"/>
      <c r="P3305" s="13"/>
      <c r="Q3305" s="1"/>
      <c r="R3305" s="12"/>
    </row>
    <row r="3306" spans="2:18" x14ac:dyDescent="0.3">
      <c r="B3306" s="6" t="s">
        <v>16</v>
      </c>
      <c r="C3306" s="6">
        <v>1185732</v>
      </c>
      <c r="D3306" s="7">
        <v>44521</v>
      </c>
      <c r="E3306" s="6" t="s">
        <v>3</v>
      </c>
      <c r="F3306" s="6" t="s">
        <v>114</v>
      </c>
      <c r="G3306" s="6" t="s">
        <v>89</v>
      </c>
      <c r="H3306" s="6" t="s">
        <v>18</v>
      </c>
      <c r="I3306" s="8">
        <v>0.6</v>
      </c>
      <c r="J3306" s="9">
        <v>3500</v>
      </c>
      <c r="K3306" s="10">
        <f>I3306*J3306</f>
        <v>2100</v>
      </c>
      <c r="L3306" s="10">
        <f>K3306*M3306</f>
        <v>840</v>
      </c>
      <c r="M3306" s="11">
        <v>0.4</v>
      </c>
      <c r="O3306" s="15"/>
      <c r="P3306" s="13"/>
      <c r="Q3306" s="1"/>
      <c r="R3306" s="12"/>
    </row>
    <row r="3307" spans="2:18" x14ac:dyDescent="0.3">
      <c r="B3307" s="6" t="s">
        <v>16</v>
      </c>
      <c r="C3307" s="6">
        <v>1185732</v>
      </c>
      <c r="D3307" s="7">
        <v>44521</v>
      </c>
      <c r="E3307" s="6" t="s">
        <v>3</v>
      </c>
      <c r="F3307" s="6" t="s">
        <v>114</v>
      </c>
      <c r="G3307" s="6" t="s">
        <v>89</v>
      </c>
      <c r="H3307" s="6" t="s">
        <v>19</v>
      </c>
      <c r="I3307" s="8">
        <v>0.5</v>
      </c>
      <c r="J3307" s="9">
        <v>1750</v>
      </c>
      <c r="K3307" s="10">
        <f>I3307*J3307</f>
        <v>875</v>
      </c>
      <c r="L3307" s="10">
        <f>K3307*M3307</f>
        <v>306.25</v>
      </c>
      <c r="M3307" s="11">
        <v>0.35</v>
      </c>
      <c r="O3307" s="15"/>
      <c r="P3307" s="13"/>
      <c r="Q3307" s="1"/>
      <c r="R3307" s="12"/>
    </row>
    <row r="3308" spans="2:18" x14ac:dyDescent="0.3">
      <c r="B3308" s="6" t="s">
        <v>16</v>
      </c>
      <c r="C3308" s="6">
        <v>1185732</v>
      </c>
      <c r="D3308" s="7">
        <v>44521</v>
      </c>
      <c r="E3308" s="6" t="s">
        <v>3</v>
      </c>
      <c r="F3308" s="6" t="s">
        <v>114</v>
      </c>
      <c r="G3308" s="6" t="s">
        <v>89</v>
      </c>
      <c r="H3308" s="6" t="s">
        <v>20</v>
      </c>
      <c r="I3308" s="8">
        <v>0.5</v>
      </c>
      <c r="J3308" s="9">
        <v>1700</v>
      </c>
      <c r="K3308" s="10">
        <f t="shared" ref="K3308:K3311" si="1085">I3308*J3308</f>
        <v>850</v>
      </c>
      <c r="L3308" s="10">
        <f t="shared" ref="L3308:L3311" si="1086">K3308*M3308</f>
        <v>297.5</v>
      </c>
      <c r="M3308" s="11">
        <v>0.35</v>
      </c>
      <c r="O3308" s="15"/>
      <c r="P3308" s="13"/>
      <c r="Q3308" s="1"/>
      <c r="R3308" s="12"/>
    </row>
    <row r="3309" spans="2:18" x14ac:dyDescent="0.3">
      <c r="B3309" s="6" t="s">
        <v>16</v>
      </c>
      <c r="C3309" s="6">
        <v>1185732</v>
      </c>
      <c r="D3309" s="7">
        <v>44521</v>
      </c>
      <c r="E3309" s="6" t="s">
        <v>3</v>
      </c>
      <c r="F3309" s="6" t="s">
        <v>114</v>
      </c>
      <c r="G3309" s="6" t="s">
        <v>89</v>
      </c>
      <c r="H3309" s="6" t="s">
        <v>21</v>
      </c>
      <c r="I3309" s="8">
        <v>0.5</v>
      </c>
      <c r="J3309" s="9">
        <v>1500</v>
      </c>
      <c r="K3309" s="10">
        <f t="shared" si="1085"/>
        <v>750</v>
      </c>
      <c r="L3309" s="10">
        <f t="shared" si="1086"/>
        <v>262.5</v>
      </c>
      <c r="M3309" s="11">
        <v>0.35</v>
      </c>
      <c r="O3309" s="15"/>
      <c r="P3309" s="13"/>
      <c r="Q3309" s="1"/>
      <c r="R3309" s="12"/>
    </row>
    <row r="3310" spans="2:18" x14ac:dyDescent="0.3">
      <c r="B3310" s="6" t="s">
        <v>16</v>
      </c>
      <c r="C3310" s="6">
        <v>1185732</v>
      </c>
      <c r="D3310" s="7">
        <v>44521</v>
      </c>
      <c r="E3310" s="6" t="s">
        <v>3</v>
      </c>
      <c r="F3310" s="6" t="s">
        <v>114</v>
      </c>
      <c r="G3310" s="6" t="s">
        <v>89</v>
      </c>
      <c r="H3310" s="6" t="s">
        <v>22</v>
      </c>
      <c r="I3310" s="8">
        <v>0.6</v>
      </c>
      <c r="J3310" s="9">
        <v>1250</v>
      </c>
      <c r="K3310" s="10">
        <f t="shared" si="1085"/>
        <v>750</v>
      </c>
      <c r="L3310" s="10">
        <f t="shared" si="1086"/>
        <v>225</v>
      </c>
      <c r="M3310" s="11">
        <v>0.3</v>
      </c>
      <c r="O3310" s="15"/>
      <c r="P3310" s="13"/>
      <c r="Q3310" s="1"/>
      <c r="R3310" s="12"/>
    </row>
    <row r="3311" spans="2:18" x14ac:dyDescent="0.3">
      <c r="B3311" s="6" t="s">
        <v>16</v>
      </c>
      <c r="C3311" s="6">
        <v>1185732</v>
      </c>
      <c r="D3311" s="7">
        <v>44521</v>
      </c>
      <c r="E3311" s="6" t="s">
        <v>3</v>
      </c>
      <c r="F3311" s="6" t="s">
        <v>114</v>
      </c>
      <c r="G3311" s="6" t="s">
        <v>89</v>
      </c>
      <c r="H3311" s="6" t="s">
        <v>23</v>
      </c>
      <c r="I3311" s="8">
        <v>0.64999999999999991</v>
      </c>
      <c r="J3311" s="9">
        <v>2250</v>
      </c>
      <c r="K3311" s="10">
        <f t="shared" si="1085"/>
        <v>1462.4999999999998</v>
      </c>
      <c r="L3311" s="10">
        <f t="shared" si="1086"/>
        <v>438.74999999999994</v>
      </c>
      <c r="M3311" s="11">
        <v>0.3</v>
      </c>
      <c r="O3311" s="15"/>
      <c r="P3311" s="13"/>
      <c r="Q3311" s="1"/>
      <c r="R3311" s="12"/>
    </row>
    <row r="3312" spans="2:18" x14ac:dyDescent="0.3">
      <c r="B3312" s="6" t="s">
        <v>16</v>
      </c>
      <c r="C3312" s="6">
        <v>1185732</v>
      </c>
      <c r="D3312" s="7">
        <v>44550</v>
      </c>
      <c r="E3312" s="6" t="s">
        <v>3</v>
      </c>
      <c r="F3312" s="6" t="s">
        <v>114</v>
      </c>
      <c r="G3312" s="6" t="s">
        <v>89</v>
      </c>
      <c r="H3312" s="6" t="s">
        <v>18</v>
      </c>
      <c r="I3312" s="8">
        <v>0.6</v>
      </c>
      <c r="J3312" s="9">
        <v>4500</v>
      </c>
      <c r="K3312" s="10">
        <f>I3312*J3312</f>
        <v>2700</v>
      </c>
      <c r="L3312" s="10">
        <f>K3312*M3312</f>
        <v>1080</v>
      </c>
      <c r="M3312" s="11">
        <v>0.4</v>
      </c>
      <c r="O3312" s="15"/>
      <c r="P3312" s="13"/>
      <c r="Q3312" s="1"/>
      <c r="R3312" s="12"/>
    </row>
    <row r="3313" spans="1:18" x14ac:dyDescent="0.3">
      <c r="B3313" s="6" t="s">
        <v>16</v>
      </c>
      <c r="C3313" s="6">
        <v>1185732</v>
      </c>
      <c r="D3313" s="7">
        <v>44550</v>
      </c>
      <c r="E3313" s="6" t="s">
        <v>3</v>
      </c>
      <c r="F3313" s="6" t="s">
        <v>114</v>
      </c>
      <c r="G3313" s="6" t="s">
        <v>89</v>
      </c>
      <c r="H3313" s="6" t="s">
        <v>19</v>
      </c>
      <c r="I3313" s="8">
        <v>0.5</v>
      </c>
      <c r="J3313" s="9">
        <v>2500</v>
      </c>
      <c r="K3313" s="10">
        <f>I3313*J3313</f>
        <v>1250</v>
      </c>
      <c r="L3313" s="10">
        <f>K3313*M3313</f>
        <v>437.5</v>
      </c>
      <c r="M3313" s="11">
        <v>0.35</v>
      </c>
      <c r="O3313" s="15"/>
      <c r="P3313" s="13"/>
      <c r="Q3313" s="1"/>
      <c r="R3313" s="12"/>
    </row>
    <row r="3314" spans="1:18" x14ac:dyDescent="0.3">
      <c r="B3314" s="6" t="s">
        <v>16</v>
      </c>
      <c r="C3314" s="6">
        <v>1185732</v>
      </c>
      <c r="D3314" s="7">
        <v>44550</v>
      </c>
      <c r="E3314" s="6" t="s">
        <v>3</v>
      </c>
      <c r="F3314" s="6" t="s">
        <v>114</v>
      </c>
      <c r="G3314" s="6" t="s">
        <v>89</v>
      </c>
      <c r="H3314" s="6" t="s">
        <v>20</v>
      </c>
      <c r="I3314" s="8">
        <v>0.5</v>
      </c>
      <c r="J3314" s="9">
        <v>2250</v>
      </c>
      <c r="K3314" s="10">
        <f t="shared" ref="K3314:K3317" si="1087">I3314*J3314</f>
        <v>1125</v>
      </c>
      <c r="L3314" s="10">
        <f t="shared" ref="L3314:L3317" si="1088">K3314*M3314</f>
        <v>393.75</v>
      </c>
      <c r="M3314" s="11">
        <v>0.35</v>
      </c>
      <c r="O3314" s="15"/>
      <c r="P3314" s="13"/>
      <c r="Q3314" s="1"/>
      <c r="R3314" s="12"/>
    </row>
    <row r="3315" spans="1:18" x14ac:dyDescent="0.3">
      <c r="B3315" s="6" t="s">
        <v>16</v>
      </c>
      <c r="C3315" s="6">
        <v>1185732</v>
      </c>
      <c r="D3315" s="7">
        <v>44550</v>
      </c>
      <c r="E3315" s="6" t="s">
        <v>3</v>
      </c>
      <c r="F3315" s="6" t="s">
        <v>114</v>
      </c>
      <c r="G3315" s="6" t="s">
        <v>89</v>
      </c>
      <c r="H3315" s="6" t="s">
        <v>21</v>
      </c>
      <c r="I3315" s="8">
        <v>0.5</v>
      </c>
      <c r="J3315" s="9">
        <v>1750</v>
      </c>
      <c r="K3315" s="10">
        <f t="shared" si="1087"/>
        <v>875</v>
      </c>
      <c r="L3315" s="10">
        <f t="shared" si="1088"/>
        <v>306.25</v>
      </c>
      <c r="M3315" s="11">
        <v>0.35</v>
      </c>
      <c r="O3315" s="15"/>
      <c r="P3315" s="13"/>
      <c r="Q3315" s="1"/>
      <c r="R3315" s="12"/>
    </row>
    <row r="3316" spans="1:18" x14ac:dyDescent="0.3">
      <c r="B3316" s="6" t="s">
        <v>16</v>
      </c>
      <c r="C3316" s="6">
        <v>1185732</v>
      </c>
      <c r="D3316" s="7">
        <v>44550</v>
      </c>
      <c r="E3316" s="6" t="s">
        <v>3</v>
      </c>
      <c r="F3316" s="6" t="s">
        <v>114</v>
      </c>
      <c r="G3316" s="6" t="s">
        <v>89</v>
      </c>
      <c r="H3316" s="6" t="s">
        <v>22</v>
      </c>
      <c r="I3316" s="8">
        <v>0.6</v>
      </c>
      <c r="J3316" s="9">
        <v>1750</v>
      </c>
      <c r="K3316" s="10">
        <f t="shared" si="1087"/>
        <v>1050</v>
      </c>
      <c r="L3316" s="10">
        <f t="shared" si="1088"/>
        <v>315</v>
      </c>
      <c r="M3316" s="11">
        <v>0.3</v>
      </c>
      <c r="O3316" s="15"/>
      <c r="P3316" s="13"/>
      <c r="Q3316" s="1"/>
      <c r="R3316" s="12"/>
    </row>
    <row r="3317" spans="1:18" x14ac:dyDescent="0.3">
      <c r="B3317" s="6" t="s">
        <v>16</v>
      </c>
      <c r="C3317" s="6">
        <v>1185732</v>
      </c>
      <c r="D3317" s="7">
        <v>44550</v>
      </c>
      <c r="E3317" s="6" t="s">
        <v>3</v>
      </c>
      <c r="F3317" s="6" t="s">
        <v>114</v>
      </c>
      <c r="G3317" s="6" t="s">
        <v>89</v>
      </c>
      <c r="H3317" s="6" t="s">
        <v>23</v>
      </c>
      <c r="I3317" s="8">
        <v>0.64999999999999991</v>
      </c>
      <c r="J3317" s="9">
        <v>2750</v>
      </c>
      <c r="K3317" s="10">
        <f t="shared" si="1087"/>
        <v>1787.4999999999998</v>
      </c>
      <c r="L3317" s="10">
        <f t="shared" si="1088"/>
        <v>536.24999999999989</v>
      </c>
      <c r="M3317" s="11">
        <v>0.3</v>
      </c>
      <c r="O3317" s="15"/>
      <c r="P3317" s="13"/>
      <c r="Q3317" s="1"/>
      <c r="R3317" s="12"/>
    </row>
    <row r="3318" spans="1:18" x14ac:dyDescent="0.3">
      <c r="A3318" t="s">
        <v>39</v>
      </c>
      <c r="B3318" s="6" t="s">
        <v>16</v>
      </c>
      <c r="C3318" s="6">
        <v>1185732</v>
      </c>
      <c r="D3318" s="7">
        <v>44213</v>
      </c>
      <c r="E3318" s="6" t="s">
        <v>3</v>
      </c>
      <c r="F3318" s="6" t="s">
        <v>115</v>
      </c>
      <c r="G3318" s="6" t="s">
        <v>116</v>
      </c>
      <c r="H3318" s="6" t="s">
        <v>18</v>
      </c>
      <c r="I3318" s="8">
        <v>0.4</v>
      </c>
      <c r="J3318" s="9">
        <v>5250</v>
      </c>
      <c r="K3318" s="10">
        <f>I3318*J3318</f>
        <v>2100</v>
      </c>
      <c r="L3318" s="10">
        <f>K3318*M3318</f>
        <v>735</v>
      </c>
      <c r="M3318" s="11">
        <v>0.35</v>
      </c>
      <c r="O3318" s="15"/>
      <c r="P3318" s="13"/>
      <c r="Q3318" s="1"/>
      <c r="R3318" s="12"/>
    </row>
    <row r="3319" spans="1:18" x14ac:dyDescent="0.3">
      <c r="B3319" s="6" t="s">
        <v>16</v>
      </c>
      <c r="C3319" s="6">
        <v>1185732</v>
      </c>
      <c r="D3319" s="7">
        <v>44213</v>
      </c>
      <c r="E3319" s="6" t="s">
        <v>3</v>
      </c>
      <c r="F3319" s="6" t="s">
        <v>115</v>
      </c>
      <c r="G3319" s="6" t="s">
        <v>116</v>
      </c>
      <c r="H3319" s="6" t="s">
        <v>19</v>
      </c>
      <c r="I3319" s="8">
        <v>0.4</v>
      </c>
      <c r="J3319" s="9">
        <v>3250</v>
      </c>
      <c r="K3319" s="10">
        <f>I3319*J3319</f>
        <v>1300</v>
      </c>
      <c r="L3319" s="10">
        <f>K3319*M3319</f>
        <v>454.99999999999994</v>
      </c>
      <c r="M3319" s="11">
        <v>0.35</v>
      </c>
      <c r="O3319" s="15"/>
      <c r="P3319" s="13"/>
      <c r="Q3319" s="1"/>
      <c r="R3319" s="12"/>
    </row>
    <row r="3320" spans="1:18" x14ac:dyDescent="0.3">
      <c r="B3320" s="6" t="s">
        <v>16</v>
      </c>
      <c r="C3320" s="6">
        <v>1185732</v>
      </c>
      <c r="D3320" s="7">
        <v>44213</v>
      </c>
      <c r="E3320" s="6" t="s">
        <v>3</v>
      </c>
      <c r="F3320" s="6" t="s">
        <v>115</v>
      </c>
      <c r="G3320" s="6" t="s">
        <v>116</v>
      </c>
      <c r="H3320" s="6" t="s">
        <v>20</v>
      </c>
      <c r="I3320" s="8">
        <v>0.30000000000000004</v>
      </c>
      <c r="J3320" s="9">
        <v>3250</v>
      </c>
      <c r="K3320" s="10">
        <f t="shared" ref="K3320:K3323" si="1089">I3320*J3320</f>
        <v>975.00000000000011</v>
      </c>
      <c r="L3320" s="10">
        <f t="shared" ref="L3320:L3329" si="1090">K3320*M3320</f>
        <v>390.00000000000006</v>
      </c>
      <c r="M3320" s="11">
        <v>0.4</v>
      </c>
      <c r="O3320" s="15"/>
      <c r="P3320" s="13"/>
      <c r="Q3320" s="1"/>
      <c r="R3320" s="12"/>
    </row>
    <row r="3321" spans="1:18" x14ac:dyDescent="0.3">
      <c r="B3321" s="6" t="s">
        <v>16</v>
      </c>
      <c r="C3321" s="6">
        <v>1185732</v>
      </c>
      <c r="D3321" s="7">
        <v>44213</v>
      </c>
      <c r="E3321" s="6" t="s">
        <v>3</v>
      </c>
      <c r="F3321" s="6" t="s">
        <v>115</v>
      </c>
      <c r="G3321" s="6" t="s">
        <v>116</v>
      </c>
      <c r="H3321" s="6" t="s">
        <v>21</v>
      </c>
      <c r="I3321" s="8">
        <v>0.35</v>
      </c>
      <c r="J3321" s="9">
        <v>1750</v>
      </c>
      <c r="K3321" s="10">
        <f t="shared" si="1089"/>
        <v>612.5</v>
      </c>
      <c r="L3321" s="10">
        <f t="shared" si="1090"/>
        <v>245</v>
      </c>
      <c r="M3321" s="11">
        <v>0.4</v>
      </c>
      <c r="O3321" s="15"/>
      <c r="P3321" s="13"/>
      <c r="Q3321" s="1"/>
      <c r="R3321" s="12"/>
    </row>
    <row r="3322" spans="1:18" x14ac:dyDescent="0.3">
      <c r="B3322" s="6" t="s">
        <v>16</v>
      </c>
      <c r="C3322" s="6">
        <v>1185732</v>
      </c>
      <c r="D3322" s="7">
        <v>44213</v>
      </c>
      <c r="E3322" s="6" t="s">
        <v>3</v>
      </c>
      <c r="F3322" s="6" t="s">
        <v>115</v>
      </c>
      <c r="G3322" s="6" t="s">
        <v>116</v>
      </c>
      <c r="H3322" s="6" t="s">
        <v>22</v>
      </c>
      <c r="I3322" s="8">
        <v>0.5</v>
      </c>
      <c r="J3322" s="9">
        <v>2250</v>
      </c>
      <c r="K3322" s="10">
        <f t="shared" si="1089"/>
        <v>1125</v>
      </c>
      <c r="L3322" s="10">
        <f t="shared" si="1090"/>
        <v>337.5</v>
      </c>
      <c r="M3322" s="11">
        <v>0.3</v>
      </c>
      <c r="O3322" s="15"/>
      <c r="P3322" s="13"/>
      <c r="Q3322" s="1"/>
      <c r="R3322" s="12"/>
    </row>
    <row r="3323" spans="1:18" x14ac:dyDescent="0.3">
      <c r="B3323" s="6" t="s">
        <v>16</v>
      </c>
      <c r="C3323" s="6">
        <v>1185732</v>
      </c>
      <c r="D3323" s="7">
        <v>44213</v>
      </c>
      <c r="E3323" s="6" t="s">
        <v>3</v>
      </c>
      <c r="F3323" s="6" t="s">
        <v>115</v>
      </c>
      <c r="G3323" s="6" t="s">
        <v>116</v>
      </c>
      <c r="H3323" s="6" t="s">
        <v>23</v>
      </c>
      <c r="I3323" s="8">
        <v>0.4</v>
      </c>
      <c r="J3323" s="9">
        <v>3250</v>
      </c>
      <c r="K3323" s="10">
        <f t="shared" si="1089"/>
        <v>1300</v>
      </c>
      <c r="L3323" s="10">
        <f t="shared" si="1090"/>
        <v>520</v>
      </c>
      <c r="M3323" s="11">
        <v>0.4</v>
      </c>
      <c r="O3323" s="15"/>
      <c r="P3323" s="13"/>
      <c r="Q3323" s="1"/>
      <c r="R3323" s="12"/>
    </row>
    <row r="3324" spans="1:18" x14ac:dyDescent="0.3">
      <c r="B3324" s="6" t="s">
        <v>16</v>
      </c>
      <c r="C3324" s="6">
        <v>1185732</v>
      </c>
      <c r="D3324" s="7">
        <v>44242</v>
      </c>
      <c r="E3324" s="6" t="s">
        <v>3</v>
      </c>
      <c r="F3324" s="6" t="s">
        <v>115</v>
      </c>
      <c r="G3324" s="6" t="s">
        <v>116</v>
      </c>
      <c r="H3324" s="6" t="s">
        <v>18</v>
      </c>
      <c r="I3324" s="8">
        <v>0.4</v>
      </c>
      <c r="J3324" s="9">
        <v>5750</v>
      </c>
      <c r="K3324" s="10">
        <f>I3324*J3324</f>
        <v>2300</v>
      </c>
      <c r="L3324" s="10">
        <f>K3324*M3324</f>
        <v>805</v>
      </c>
      <c r="M3324" s="11">
        <v>0.35</v>
      </c>
      <c r="O3324" s="15"/>
      <c r="P3324" s="13"/>
      <c r="Q3324" s="1"/>
      <c r="R3324" s="12"/>
    </row>
    <row r="3325" spans="1:18" x14ac:dyDescent="0.3">
      <c r="B3325" s="6" t="s">
        <v>16</v>
      </c>
      <c r="C3325" s="6">
        <v>1185732</v>
      </c>
      <c r="D3325" s="7">
        <v>44242</v>
      </c>
      <c r="E3325" s="6" t="s">
        <v>3</v>
      </c>
      <c r="F3325" s="6" t="s">
        <v>115</v>
      </c>
      <c r="G3325" s="6" t="s">
        <v>116</v>
      </c>
      <c r="H3325" s="6" t="s">
        <v>19</v>
      </c>
      <c r="I3325" s="8">
        <v>0.4</v>
      </c>
      <c r="J3325" s="9">
        <v>2250</v>
      </c>
      <c r="K3325" s="10">
        <f>I3325*J3325</f>
        <v>900</v>
      </c>
      <c r="L3325" s="10">
        <f>K3325*M3325</f>
        <v>315</v>
      </c>
      <c r="M3325" s="11">
        <v>0.35</v>
      </c>
      <c r="O3325" s="15"/>
      <c r="P3325" s="13"/>
      <c r="Q3325" s="1"/>
      <c r="R3325" s="12"/>
    </row>
    <row r="3326" spans="1:18" x14ac:dyDescent="0.3">
      <c r="B3326" s="6" t="s">
        <v>16</v>
      </c>
      <c r="C3326" s="6">
        <v>1185732</v>
      </c>
      <c r="D3326" s="7">
        <v>44242</v>
      </c>
      <c r="E3326" s="6" t="s">
        <v>3</v>
      </c>
      <c r="F3326" s="6" t="s">
        <v>115</v>
      </c>
      <c r="G3326" s="6" t="s">
        <v>116</v>
      </c>
      <c r="H3326" s="6" t="s">
        <v>20</v>
      </c>
      <c r="I3326" s="8">
        <v>0.30000000000000004</v>
      </c>
      <c r="J3326" s="9">
        <v>2750</v>
      </c>
      <c r="K3326" s="10">
        <f t="shared" ref="K3326:K3329" si="1091">I3326*J3326</f>
        <v>825.00000000000011</v>
      </c>
      <c r="L3326" s="10">
        <f t="shared" si="1090"/>
        <v>330.00000000000006</v>
      </c>
      <c r="M3326" s="11">
        <v>0.4</v>
      </c>
      <c r="O3326" s="15"/>
      <c r="P3326" s="13"/>
      <c r="Q3326" s="1"/>
      <c r="R3326" s="12"/>
    </row>
    <row r="3327" spans="1:18" x14ac:dyDescent="0.3">
      <c r="B3327" s="6" t="s">
        <v>16</v>
      </c>
      <c r="C3327" s="6">
        <v>1185732</v>
      </c>
      <c r="D3327" s="7">
        <v>44242</v>
      </c>
      <c r="E3327" s="6" t="s">
        <v>3</v>
      </c>
      <c r="F3327" s="6" t="s">
        <v>115</v>
      </c>
      <c r="G3327" s="6" t="s">
        <v>116</v>
      </c>
      <c r="H3327" s="6" t="s">
        <v>21</v>
      </c>
      <c r="I3327" s="8">
        <v>0.35</v>
      </c>
      <c r="J3327" s="9">
        <v>1500</v>
      </c>
      <c r="K3327" s="10">
        <f t="shared" si="1091"/>
        <v>525</v>
      </c>
      <c r="L3327" s="10">
        <f t="shared" si="1090"/>
        <v>210</v>
      </c>
      <c r="M3327" s="11">
        <v>0.4</v>
      </c>
      <c r="O3327" s="15"/>
      <c r="P3327" s="13"/>
      <c r="Q3327" s="1"/>
      <c r="R3327" s="12"/>
    </row>
    <row r="3328" spans="1:18" x14ac:dyDescent="0.3">
      <c r="B3328" s="6" t="s">
        <v>16</v>
      </c>
      <c r="C3328" s="6">
        <v>1185732</v>
      </c>
      <c r="D3328" s="7">
        <v>44242</v>
      </c>
      <c r="E3328" s="6" t="s">
        <v>3</v>
      </c>
      <c r="F3328" s="6" t="s">
        <v>115</v>
      </c>
      <c r="G3328" s="6" t="s">
        <v>116</v>
      </c>
      <c r="H3328" s="6" t="s">
        <v>22</v>
      </c>
      <c r="I3328" s="8">
        <v>0.5</v>
      </c>
      <c r="J3328" s="9">
        <v>2250</v>
      </c>
      <c r="K3328" s="10">
        <f t="shared" si="1091"/>
        <v>1125</v>
      </c>
      <c r="L3328" s="10">
        <f t="shared" si="1090"/>
        <v>337.5</v>
      </c>
      <c r="M3328" s="11">
        <v>0.3</v>
      </c>
      <c r="O3328" s="15"/>
      <c r="P3328" s="13"/>
      <c r="Q3328" s="1"/>
      <c r="R3328" s="12"/>
    </row>
    <row r="3329" spans="2:18" x14ac:dyDescent="0.3">
      <c r="B3329" s="6" t="s">
        <v>16</v>
      </c>
      <c r="C3329" s="6">
        <v>1185732</v>
      </c>
      <c r="D3329" s="7">
        <v>44242</v>
      </c>
      <c r="E3329" s="6" t="s">
        <v>3</v>
      </c>
      <c r="F3329" s="6" t="s">
        <v>115</v>
      </c>
      <c r="G3329" s="6" t="s">
        <v>116</v>
      </c>
      <c r="H3329" s="6" t="s">
        <v>23</v>
      </c>
      <c r="I3329" s="8">
        <v>0.4</v>
      </c>
      <c r="J3329" s="9">
        <v>3250</v>
      </c>
      <c r="K3329" s="10">
        <f t="shared" si="1091"/>
        <v>1300</v>
      </c>
      <c r="L3329" s="10">
        <f t="shared" si="1090"/>
        <v>520</v>
      </c>
      <c r="M3329" s="11">
        <v>0.4</v>
      </c>
      <c r="O3329" s="15"/>
      <c r="P3329" s="13"/>
      <c r="Q3329" s="1"/>
      <c r="R3329" s="12"/>
    </row>
    <row r="3330" spans="2:18" x14ac:dyDescent="0.3">
      <c r="B3330" s="6" t="s">
        <v>16</v>
      </c>
      <c r="C3330" s="6">
        <v>1185732</v>
      </c>
      <c r="D3330" s="7">
        <v>44268</v>
      </c>
      <c r="E3330" s="6" t="s">
        <v>3</v>
      </c>
      <c r="F3330" s="6" t="s">
        <v>115</v>
      </c>
      <c r="G3330" s="6" t="s">
        <v>116</v>
      </c>
      <c r="H3330" s="6" t="s">
        <v>18</v>
      </c>
      <c r="I3330" s="8">
        <v>0.4</v>
      </c>
      <c r="J3330" s="9">
        <v>5450</v>
      </c>
      <c r="K3330" s="10">
        <f>I3330*J3330</f>
        <v>2180</v>
      </c>
      <c r="L3330" s="10">
        <f>K3330*M3330</f>
        <v>763</v>
      </c>
      <c r="M3330" s="11">
        <v>0.35</v>
      </c>
      <c r="O3330" s="15"/>
      <c r="P3330" s="13"/>
      <c r="Q3330" s="1"/>
      <c r="R3330" s="12"/>
    </row>
    <row r="3331" spans="2:18" x14ac:dyDescent="0.3">
      <c r="B3331" s="6" t="s">
        <v>16</v>
      </c>
      <c r="C3331" s="6">
        <v>1185732</v>
      </c>
      <c r="D3331" s="7">
        <v>44268</v>
      </c>
      <c r="E3331" s="6" t="s">
        <v>3</v>
      </c>
      <c r="F3331" s="6" t="s">
        <v>115</v>
      </c>
      <c r="G3331" s="6" t="s">
        <v>116</v>
      </c>
      <c r="H3331" s="6" t="s">
        <v>19</v>
      </c>
      <c r="I3331" s="8">
        <v>0.4</v>
      </c>
      <c r="J3331" s="9">
        <v>2500</v>
      </c>
      <c r="K3331" s="10">
        <f>I3331*J3331</f>
        <v>1000</v>
      </c>
      <c r="L3331" s="10">
        <f>K3331*M3331</f>
        <v>350</v>
      </c>
      <c r="M3331" s="11">
        <v>0.35</v>
      </c>
      <c r="O3331" s="15"/>
      <c r="P3331" s="13"/>
      <c r="Q3331" s="1"/>
      <c r="R3331" s="12"/>
    </row>
    <row r="3332" spans="2:18" x14ac:dyDescent="0.3">
      <c r="B3332" s="6" t="s">
        <v>16</v>
      </c>
      <c r="C3332" s="6">
        <v>1185732</v>
      </c>
      <c r="D3332" s="7">
        <v>44268</v>
      </c>
      <c r="E3332" s="6" t="s">
        <v>3</v>
      </c>
      <c r="F3332" s="6" t="s">
        <v>115</v>
      </c>
      <c r="G3332" s="6" t="s">
        <v>116</v>
      </c>
      <c r="H3332" s="6" t="s">
        <v>20</v>
      </c>
      <c r="I3332" s="8">
        <v>0.30000000000000004</v>
      </c>
      <c r="J3332" s="9">
        <v>2750</v>
      </c>
      <c r="K3332" s="10">
        <f t="shared" ref="K3332:K3335" si="1092">I3332*J3332</f>
        <v>825.00000000000011</v>
      </c>
      <c r="L3332" s="10">
        <f t="shared" ref="L3332:L3335" si="1093">K3332*M3332</f>
        <v>330.00000000000006</v>
      </c>
      <c r="M3332" s="11">
        <v>0.4</v>
      </c>
      <c r="O3332" s="15"/>
      <c r="P3332" s="13"/>
      <c r="Q3332" s="1"/>
      <c r="R3332" s="12"/>
    </row>
    <row r="3333" spans="2:18" x14ac:dyDescent="0.3">
      <c r="B3333" s="6" t="s">
        <v>16</v>
      </c>
      <c r="C3333" s="6">
        <v>1185732</v>
      </c>
      <c r="D3333" s="7">
        <v>44268</v>
      </c>
      <c r="E3333" s="6" t="s">
        <v>3</v>
      </c>
      <c r="F3333" s="6" t="s">
        <v>115</v>
      </c>
      <c r="G3333" s="6" t="s">
        <v>116</v>
      </c>
      <c r="H3333" s="6" t="s">
        <v>21</v>
      </c>
      <c r="I3333" s="8">
        <v>0.35</v>
      </c>
      <c r="J3333" s="9">
        <v>1250</v>
      </c>
      <c r="K3333" s="10">
        <f t="shared" si="1092"/>
        <v>437.5</v>
      </c>
      <c r="L3333" s="10">
        <f t="shared" si="1093"/>
        <v>175</v>
      </c>
      <c r="M3333" s="11">
        <v>0.4</v>
      </c>
      <c r="O3333" s="15"/>
      <c r="P3333" s="13"/>
      <c r="Q3333" s="1"/>
      <c r="R3333" s="12"/>
    </row>
    <row r="3334" spans="2:18" x14ac:dyDescent="0.3">
      <c r="B3334" s="6" t="s">
        <v>16</v>
      </c>
      <c r="C3334" s="6">
        <v>1185732</v>
      </c>
      <c r="D3334" s="7">
        <v>44268</v>
      </c>
      <c r="E3334" s="6" t="s">
        <v>3</v>
      </c>
      <c r="F3334" s="6" t="s">
        <v>115</v>
      </c>
      <c r="G3334" s="6" t="s">
        <v>116</v>
      </c>
      <c r="H3334" s="6" t="s">
        <v>22</v>
      </c>
      <c r="I3334" s="8">
        <v>0.5</v>
      </c>
      <c r="J3334" s="9">
        <v>1750</v>
      </c>
      <c r="K3334" s="10">
        <f t="shared" si="1092"/>
        <v>875</v>
      </c>
      <c r="L3334" s="10">
        <f t="shared" si="1093"/>
        <v>262.5</v>
      </c>
      <c r="M3334" s="11">
        <v>0.3</v>
      </c>
      <c r="O3334" s="15"/>
      <c r="P3334" s="13"/>
      <c r="Q3334" s="1"/>
      <c r="R3334" s="12"/>
    </row>
    <row r="3335" spans="2:18" x14ac:dyDescent="0.3">
      <c r="B3335" s="6" t="s">
        <v>16</v>
      </c>
      <c r="C3335" s="6">
        <v>1185732</v>
      </c>
      <c r="D3335" s="7">
        <v>44268</v>
      </c>
      <c r="E3335" s="6" t="s">
        <v>3</v>
      </c>
      <c r="F3335" s="6" t="s">
        <v>115</v>
      </c>
      <c r="G3335" s="6" t="s">
        <v>116</v>
      </c>
      <c r="H3335" s="6" t="s">
        <v>23</v>
      </c>
      <c r="I3335" s="8">
        <v>0.4</v>
      </c>
      <c r="J3335" s="9">
        <v>2750</v>
      </c>
      <c r="K3335" s="10">
        <f t="shared" si="1092"/>
        <v>1100</v>
      </c>
      <c r="L3335" s="10">
        <f t="shared" si="1093"/>
        <v>440</v>
      </c>
      <c r="M3335" s="11">
        <v>0.4</v>
      </c>
      <c r="O3335" s="15"/>
      <c r="P3335" s="13"/>
      <c r="Q3335" s="1"/>
      <c r="R3335" s="12"/>
    </row>
    <row r="3336" spans="2:18" x14ac:dyDescent="0.3">
      <c r="B3336" s="6" t="s">
        <v>16</v>
      </c>
      <c r="C3336" s="6">
        <v>1185732</v>
      </c>
      <c r="D3336" s="7">
        <v>44300</v>
      </c>
      <c r="E3336" s="6" t="s">
        <v>3</v>
      </c>
      <c r="F3336" s="6" t="s">
        <v>115</v>
      </c>
      <c r="G3336" s="6" t="s">
        <v>116</v>
      </c>
      <c r="H3336" s="6" t="s">
        <v>18</v>
      </c>
      <c r="I3336" s="8">
        <v>0.4</v>
      </c>
      <c r="J3336" s="9">
        <v>5250</v>
      </c>
      <c r="K3336" s="10">
        <f>I3336*J3336</f>
        <v>2100</v>
      </c>
      <c r="L3336" s="10">
        <f>K3336*M3336</f>
        <v>735</v>
      </c>
      <c r="M3336" s="11">
        <v>0.35</v>
      </c>
      <c r="O3336" s="15"/>
      <c r="P3336" s="13"/>
      <c r="Q3336" s="1"/>
      <c r="R3336" s="12"/>
    </row>
    <row r="3337" spans="2:18" x14ac:dyDescent="0.3">
      <c r="B3337" s="6" t="s">
        <v>16</v>
      </c>
      <c r="C3337" s="6">
        <v>1185732</v>
      </c>
      <c r="D3337" s="7">
        <v>44300</v>
      </c>
      <c r="E3337" s="6" t="s">
        <v>3</v>
      </c>
      <c r="F3337" s="6" t="s">
        <v>115</v>
      </c>
      <c r="G3337" s="6" t="s">
        <v>116</v>
      </c>
      <c r="H3337" s="6" t="s">
        <v>19</v>
      </c>
      <c r="I3337" s="8">
        <v>0.4</v>
      </c>
      <c r="J3337" s="9">
        <v>2250</v>
      </c>
      <c r="K3337" s="10">
        <f>I3337*J3337</f>
        <v>900</v>
      </c>
      <c r="L3337" s="10">
        <f>K3337*M3337</f>
        <v>315</v>
      </c>
      <c r="M3337" s="11">
        <v>0.35</v>
      </c>
      <c r="O3337" s="15"/>
      <c r="P3337" s="13"/>
      <c r="Q3337" s="1"/>
      <c r="R3337" s="12"/>
    </row>
    <row r="3338" spans="2:18" x14ac:dyDescent="0.3">
      <c r="B3338" s="6" t="s">
        <v>16</v>
      </c>
      <c r="C3338" s="6">
        <v>1185732</v>
      </c>
      <c r="D3338" s="7">
        <v>44300</v>
      </c>
      <c r="E3338" s="6" t="s">
        <v>3</v>
      </c>
      <c r="F3338" s="6" t="s">
        <v>115</v>
      </c>
      <c r="G3338" s="6" t="s">
        <v>116</v>
      </c>
      <c r="H3338" s="6" t="s">
        <v>20</v>
      </c>
      <c r="I3338" s="8">
        <v>0.30000000000000004</v>
      </c>
      <c r="J3338" s="9">
        <v>2250</v>
      </c>
      <c r="K3338" s="10">
        <f t="shared" ref="K3338:K3341" si="1094">I3338*J3338</f>
        <v>675.00000000000011</v>
      </c>
      <c r="L3338" s="10">
        <f t="shared" ref="L3338:L3341" si="1095">K3338*M3338</f>
        <v>270.00000000000006</v>
      </c>
      <c r="M3338" s="11">
        <v>0.4</v>
      </c>
      <c r="O3338" s="15"/>
      <c r="P3338" s="13"/>
      <c r="Q3338" s="1"/>
      <c r="R3338" s="12"/>
    </row>
    <row r="3339" spans="2:18" x14ac:dyDescent="0.3">
      <c r="B3339" s="6" t="s">
        <v>16</v>
      </c>
      <c r="C3339" s="6">
        <v>1185732</v>
      </c>
      <c r="D3339" s="7">
        <v>44300</v>
      </c>
      <c r="E3339" s="6" t="s">
        <v>3</v>
      </c>
      <c r="F3339" s="6" t="s">
        <v>115</v>
      </c>
      <c r="G3339" s="6" t="s">
        <v>116</v>
      </c>
      <c r="H3339" s="6" t="s">
        <v>21</v>
      </c>
      <c r="I3339" s="8">
        <v>0.35</v>
      </c>
      <c r="J3339" s="9">
        <v>1500</v>
      </c>
      <c r="K3339" s="10">
        <f t="shared" si="1094"/>
        <v>525</v>
      </c>
      <c r="L3339" s="10">
        <f t="shared" si="1095"/>
        <v>210</v>
      </c>
      <c r="M3339" s="11">
        <v>0.4</v>
      </c>
      <c r="O3339" s="15"/>
      <c r="P3339" s="13"/>
      <c r="Q3339" s="1"/>
      <c r="R3339" s="12"/>
    </row>
    <row r="3340" spans="2:18" x14ac:dyDescent="0.3">
      <c r="B3340" s="6" t="s">
        <v>16</v>
      </c>
      <c r="C3340" s="6">
        <v>1185732</v>
      </c>
      <c r="D3340" s="7">
        <v>44300</v>
      </c>
      <c r="E3340" s="6" t="s">
        <v>3</v>
      </c>
      <c r="F3340" s="6" t="s">
        <v>115</v>
      </c>
      <c r="G3340" s="6" t="s">
        <v>116</v>
      </c>
      <c r="H3340" s="6" t="s">
        <v>22</v>
      </c>
      <c r="I3340" s="8">
        <v>0.5</v>
      </c>
      <c r="J3340" s="9">
        <v>1500</v>
      </c>
      <c r="K3340" s="10">
        <f t="shared" si="1094"/>
        <v>750</v>
      </c>
      <c r="L3340" s="10">
        <f t="shared" si="1095"/>
        <v>225</v>
      </c>
      <c r="M3340" s="11">
        <v>0.3</v>
      </c>
      <c r="O3340" s="15"/>
      <c r="P3340" s="13"/>
      <c r="Q3340" s="1"/>
      <c r="R3340" s="12"/>
    </row>
    <row r="3341" spans="2:18" x14ac:dyDescent="0.3">
      <c r="B3341" s="6" t="s">
        <v>16</v>
      </c>
      <c r="C3341" s="6">
        <v>1185732</v>
      </c>
      <c r="D3341" s="7">
        <v>44300</v>
      </c>
      <c r="E3341" s="6" t="s">
        <v>3</v>
      </c>
      <c r="F3341" s="6" t="s">
        <v>115</v>
      </c>
      <c r="G3341" s="6" t="s">
        <v>116</v>
      </c>
      <c r="H3341" s="6" t="s">
        <v>23</v>
      </c>
      <c r="I3341" s="8">
        <v>0.4</v>
      </c>
      <c r="J3341" s="9">
        <v>3000</v>
      </c>
      <c r="K3341" s="10">
        <f t="shared" si="1094"/>
        <v>1200</v>
      </c>
      <c r="L3341" s="10">
        <f t="shared" si="1095"/>
        <v>480</v>
      </c>
      <c r="M3341" s="11">
        <v>0.4</v>
      </c>
      <c r="O3341" s="15"/>
      <c r="P3341" s="13"/>
      <c r="Q3341" s="1"/>
      <c r="R3341" s="12"/>
    </row>
    <row r="3342" spans="2:18" x14ac:dyDescent="0.3">
      <c r="B3342" s="6" t="s">
        <v>16</v>
      </c>
      <c r="C3342" s="6">
        <v>1185732</v>
      </c>
      <c r="D3342" s="7">
        <v>44329</v>
      </c>
      <c r="E3342" s="6" t="s">
        <v>3</v>
      </c>
      <c r="F3342" s="6" t="s">
        <v>115</v>
      </c>
      <c r="G3342" s="6" t="s">
        <v>116</v>
      </c>
      <c r="H3342" s="6" t="s">
        <v>18</v>
      </c>
      <c r="I3342" s="8">
        <v>0.54999999999999993</v>
      </c>
      <c r="J3342" s="9">
        <v>5700</v>
      </c>
      <c r="K3342" s="10">
        <f>I3342*J3342</f>
        <v>3134.9999999999995</v>
      </c>
      <c r="L3342" s="10">
        <f>K3342*M3342</f>
        <v>1097.2499999999998</v>
      </c>
      <c r="M3342" s="11">
        <v>0.35</v>
      </c>
      <c r="O3342" s="15"/>
      <c r="P3342" s="13"/>
      <c r="Q3342" s="1"/>
      <c r="R3342" s="12"/>
    </row>
    <row r="3343" spans="2:18" x14ac:dyDescent="0.3">
      <c r="B3343" s="6" t="s">
        <v>16</v>
      </c>
      <c r="C3343" s="6">
        <v>1185732</v>
      </c>
      <c r="D3343" s="7">
        <v>44329</v>
      </c>
      <c r="E3343" s="6" t="s">
        <v>3</v>
      </c>
      <c r="F3343" s="6" t="s">
        <v>115</v>
      </c>
      <c r="G3343" s="6" t="s">
        <v>116</v>
      </c>
      <c r="H3343" s="6" t="s">
        <v>19</v>
      </c>
      <c r="I3343" s="8">
        <v>0.5</v>
      </c>
      <c r="J3343" s="9">
        <v>2750</v>
      </c>
      <c r="K3343" s="10">
        <f>I3343*J3343</f>
        <v>1375</v>
      </c>
      <c r="L3343" s="10">
        <f>K3343*M3343</f>
        <v>481.24999999999994</v>
      </c>
      <c r="M3343" s="11">
        <v>0.35</v>
      </c>
      <c r="O3343" s="15"/>
      <c r="P3343" s="13"/>
      <c r="Q3343" s="1"/>
      <c r="R3343" s="12"/>
    </row>
    <row r="3344" spans="2:18" x14ac:dyDescent="0.3">
      <c r="B3344" s="6" t="s">
        <v>16</v>
      </c>
      <c r="C3344" s="6">
        <v>1185732</v>
      </c>
      <c r="D3344" s="7">
        <v>44329</v>
      </c>
      <c r="E3344" s="6" t="s">
        <v>3</v>
      </c>
      <c r="F3344" s="6" t="s">
        <v>115</v>
      </c>
      <c r="G3344" s="6" t="s">
        <v>116</v>
      </c>
      <c r="H3344" s="6" t="s">
        <v>20</v>
      </c>
      <c r="I3344" s="8">
        <v>0.45</v>
      </c>
      <c r="J3344" s="9">
        <v>3000</v>
      </c>
      <c r="K3344" s="10">
        <f t="shared" ref="K3344:K3347" si="1096">I3344*J3344</f>
        <v>1350</v>
      </c>
      <c r="L3344" s="10">
        <f t="shared" ref="L3344:L3347" si="1097">K3344*M3344</f>
        <v>540</v>
      </c>
      <c r="M3344" s="11">
        <v>0.4</v>
      </c>
      <c r="O3344" s="15"/>
      <c r="P3344" s="13"/>
      <c r="Q3344" s="1"/>
      <c r="R3344" s="12"/>
    </row>
    <row r="3345" spans="2:18" x14ac:dyDescent="0.3">
      <c r="B3345" s="6" t="s">
        <v>16</v>
      </c>
      <c r="C3345" s="6">
        <v>1185732</v>
      </c>
      <c r="D3345" s="7">
        <v>44329</v>
      </c>
      <c r="E3345" s="6" t="s">
        <v>3</v>
      </c>
      <c r="F3345" s="6" t="s">
        <v>115</v>
      </c>
      <c r="G3345" s="6" t="s">
        <v>116</v>
      </c>
      <c r="H3345" s="6" t="s">
        <v>21</v>
      </c>
      <c r="I3345" s="8">
        <v>0.45</v>
      </c>
      <c r="J3345" s="9">
        <v>2500</v>
      </c>
      <c r="K3345" s="10">
        <f t="shared" si="1096"/>
        <v>1125</v>
      </c>
      <c r="L3345" s="10">
        <f t="shared" si="1097"/>
        <v>450</v>
      </c>
      <c r="M3345" s="11">
        <v>0.4</v>
      </c>
      <c r="O3345" s="15"/>
      <c r="P3345" s="13"/>
      <c r="Q3345" s="1"/>
      <c r="R3345" s="12"/>
    </row>
    <row r="3346" spans="2:18" x14ac:dyDescent="0.3">
      <c r="B3346" s="6" t="s">
        <v>16</v>
      </c>
      <c r="C3346" s="6">
        <v>1185732</v>
      </c>
      <c r="D3346" s="7">
        <v>44329</v>
      </c>
      <c r="E3346" s="6" t="s">
        <v>3</v>
      </c>
      <c r="F3346" s="6" t="s">
        <v>115</v>
      </c>
      <c r="G3346" s="6" t="s">
        <v>116</v>
      </c>
      <c r="H3346" s="6" t="s">
        <v>22</v>
      </c>
      <c r="I3346" s="8">
        <v>0.54999999999999993</v>
      </c>
      <c r="J3346" s="9">
        <v>2750</v>
      </c>
      <c r="K3346" s="10">
        <f t="shared" si="1096"/>
        <v>1512.4999999999998</v>
      </c>
      <c r="L3346" s="10">
        <f t="shared" si="1097"/>
        <v>453.74999999999994</v>
      </c>
      <c r="M3346" s="11">
        <v>0.3</v>
      </c>
      <c r="O3346" s="15"/>
      <c r="P3346" s="13"/>
      <c r="Q3346" s="1"/>
      <c r="R3346" s="12"/>
    </row>
    <row r="3347" spans="2:18" x14ac:dyDescent="0.3">
      <c r="B3347" s="6" t="s">
        <v>16</v>
      </c>
      <c r="C3347" s="6">
        <v>1185732</v>
      </c>
      <c r="D3347" s="7">
        <v>44329</v>
      </c>
      <c r="E3347" s="6" t="s">
        <v>3</v>
      </c>
      <c r="F3347" s="6" t="s">
        <v>115</v>
      </c>
      <c r="G3347" s="6" t="s">
        <v>116</v>
      </c>
      <c r="H3347" s="6" t="s">
        <v>23</v>
      </c>
      <c r="I3347" s="8">
        <v>0.6</v>
      </c>
      <c r="J3347" s="9">
        <v>4000</v>
      </c>
      <c r="K3347" s="10">
        <f t="shared" si="1096"/>
        <v>2400</v>
      </c>
      <c r="L3347" s="10">
        <f t="shared" si="1097"/>
        <v>960</v>
      </c>
      <c r="M3347" s="11">
        <v>0.4</v>
      </c>
      <c r="O3347" s="15"/>
      <c r="P3347" s="13"/>
      <c r="Q3347" s="1"/>
      <c r="R3347" s="12"/>
    </row>
    <row r="3348" spans="2:18" x14ac:dyDescent="0.3">
      <c r="B3348" s="6" t="s">
        <v>16</v>
      </c>
      <c r="C3348" s="6">
        <v>1185732</v>
      </c>
      <c r="D3348" s="7">
        <v>44362</v>
      </c>
      <c r="E3348" s="6" t="s">
        <v>3</v>
      </c>
      <c r="F3348" s="6" t="s">
        <v>115</v>
      </c>
      <c r="G3348" s="6" t="s">
        <v>116</v>
      </c>
      <c r="H3348" s="6" t="s">
        <v>18</v>
      </c>
      <c r="I3348" s="8">
        <v>0.54999999999999993</v>
      </c>
      <c r="J3348" s="9">
        <v>6500</v>
      </c>
      <c r="K3348" s="10">
        <f>I3348*J3348</f>
        <v>3574.9999999999995</v>
      </c>
      <c r="L3348" s="10">
        <f>K3348*M3348</f>
        <v>1251.2499999999998</v>
      </c>
      <c r="M3348" s="11">
        <v>0.35</v>
      </c>
      <c r="O3348" s="15"/>
      <c r="P3348" s="13"/>
      <c r="Q3348" s="1"/>
      <c r="R3348" s="12"/>
    </row>
    <row r="3349" spans="2:18" x14ac:dyDescent="0.3">
      <c r="B3349" s="6" t="s">
        <v>16</v>
      </c>
      <c r="C3349" s="6">
        <v>1185732</v>
      </c>
      <c r="D3349" s="7">
        <v>44362</v>
      </c>
      <c r="E3349" s="6" t="s">
        <v>3</v>
      </c>
      <c r="F3349" s="6" t="s">
        <v>115</v>
      </c>
      <c r="G3349" s="6" t="s">
        <v>116</v>
      </c>
      <c r="H3349" s="6" t="s">
        <v>19</v>
      </c>
      <c r="I3349" s="8">
        <v>0.5</v>
      </c>
      <c r="J3349" s="9">
        <v>4000</v>
      </c>
      <c r="K3349" s="10">
        <f>I3349*J3349</f>
        <v>2000</v>
      </c>
      <c r="L3349" s="10">
        <f>K3349*M3349</f>
        <v>700</v>
      </c>
      <c r="M3349" s="11">
        <v>0.35</v>
      </c>
      <c r="O3349" s="15"/>
      <c r="P3349" s="13"/>
      <c r="Q3349" s="1"/>
      <c r="R3349" s="12"/>
    </row>
    <row r="3350" spans="2:18" x14ac:dyDescent="0.3">
      <c r="B3350" s="6" t="s">
        <v>16</v>
      </c>
      <c r="C3350" s="6">
        <v>1185732</v>
      </c>
      <c r="D3350" s="7">
        <v>44362</v>
      </c>
      <c r="E3350" s="6" t="s">
        <v>3</v>
      </c>
      <c r="F3350" s="6" t="s">
        <v>115</v>
      </c>
      <c r="G3350" s="6" t="s">
        <v>116</v>
      </c>
      <c r="H3350" s="6" t="s">
        <v>20</v>
      </c>
      <c r="I3350" s="8">
        <v>0.45</v>
      </c>
      <c r="J3350" s="9">
        <v>3250</v>
      </c>
      <c r="K3350" s="10">
        <f t="shared" ref="K3350:K3353" si="1098">I3350*J3350</f>
        <v>1462.5</v>
      </c>
      <c r="L3350" s="10">
        <f t="shared" ref="L3350:L3353" si="1099">K3350*M3350</f>
        <v>585</v>
      </c>
      <c r="M3350" s="11">
        <v>0.4</v>
      </c>
      <c r="O3350" s="15"/>
      <c r="P3350" s="13"/>
      <c r="Q3350" s="1"/>
      <c r="R3350" s="12"/>
    </row>
    <row r="3351" spans="2:18" x14ac:dyDescent="0.3">
      <c r="B3351" s="6" t="s">
        <v>16</v>
      </c>
      <c r="C3351" s="6">
        <v>1185732</v>
      </c>
      <c r="D3351" s="7">
        <v>44362</v>
      </c>
      <c r="E3351" s="6" t="s">
        <v>3</v>
      </c>
      <c r="F3351" s="6" t="s">
        <v>115</v>
      </c>
      <c r="G3351" s="6" t="s">
        <v>116</v>
      </c>
      <c r="H3351" s="6" t="s">
        <v>21</v>
      </c>
      <c r="I3351" s="8">
        <v>0.45</v>
      </c>
      <c r="J3351" s="9">
        <v>3000</v>
      </c>
      <c r="K3351" s="10">
        <f t="shared" si="1098"/>
        <v>1350</v>
      </c>
      <c r="L3351" s="10">
        <f t="shared" si="1099"/>
        <v>540</v>
      </c>
      <c r="M3351" s="11">
        <v>0.4</v>
      </c>
      <c r="O3351" s="15"/>
      <c r="P3351" s="13"/>
      <c r="Q3351" s="1"/>
      <c r="R3351" s="12"/>
    </row>
    <row r="3352" spans="2:18" x14ac:dyDescent="0.3">
      <c r="B3352" s="6" t="s">
        <v>16</v>
      </c>
      <c r="C3352" s="6">
        <v>1185732</v>
      </c>
      <c r="D3352" s="7">
        <v>44362</v>
      </c>
      <c r="E3352" s="6" t="s">
        <v>3</v>
      </c>
      <c r="F3352" s="6" t="s">
        <v>115</v>
      </c>
      <c r="G3352" s="6" t="s">
        <v>116</v>
      </c>
      <c r="H3352" s="6" t="s">
        <v>22</v>
      </c>
      <c r="I3352" s="8">
        <v>0.54999999999999993</v>
      </c>
      <c r="J3352" s="9">
        <v>3000</v>
      </c>
      <c r="K3352" s="10">
        <f t="shared" si="1098"/>
        <v>1649.9999999999998</v>
      </c>
      <c r="L3352" s="10">
        <f t="shared" si="1099"/>
        <v>494.99999999999989</v>
      </c>
      <c r="M3352" s="11">
        <v>0.3</v>
      </c>
      <c r="O3352" s="15"/>
      <c r="P3352" s="13"/>
      <c r="Q3352" s="1"/>
      <c r="R3352" s="12"/>
    </row>
    <row r="3353" spans="2:18" x14ac:dyDescent="0.3">
      <c r="B3353" s="6" t="s">
        <v>16</v>
      </c>
      <c r="C3353" s="6">
        <v>1185732</v>
      </c>
      <c r="D3353" s="7">
        <v>44362</v>
      </c>
      <c r="E3353" s="6" t="s">
        <v>3</v>
      </c>
      <c r="F3353" s="6" t="s">
        <v>115</v>
      </c>
      <c r="G3353" s="6" t="s">
        <v>116</v>
      </c>
      <c r="H3353" s="6" t="s">
        <v>23</v>
      </c>
      <c r="I3353" s="8">
        <v>0.6</v>
      </c>
      <c r="J3353" s="9">
        <v>4500</v>
      </c>
      <c r="K3353" s="10">
        <f t="shared" si="1098"/>
        <v>2700</v>
      </c>
      <c r="L3353" s="10">
        <f t="shared" si="1099"/>
        <v>1080</v>
      </c>
      <c r="M3353" s="11">
        <v>0.4</v>
      </c>
      <c r="O3353" s="15"/>
      <c r="P3353" s="13"/>
      <c r="Q3353" s="1"/>
      <c r="R3353" s="12"/>
    </row>
    <row r="3354" spans="2:18" x14ac:dyDescent="0.3">
      <c r="B3354" s="6" t="s">
        <v>16</v>
      </c>
      <c r="C3354" s="6">
        <v>1185732</v>
      </c>
      <c r="D3354" s="7">
        <v>44390</v>
      </c>
      <c r="E3354" s="6" t="s">
        <v>3</v>
      </c>
      <c r="F3354" s="6" t="s">
        <v>115</v>
      </c>
      <c r="G3354" s="6" t="s">
        <v>116</v>
      </c>
      <c r="H3354" s="6" t="s">
        <v>18</v>
      </c>
      <c r="I3354" s="8">
        <v>0.54999999999999993</v>
      </c>
      <c r="J3354" s="9">
        <v>6750</v>
      </c>
      <c r="K3354" s="10">
        <f>I3354*J3354</f>
        <v>3712.4999999999995</v>
      </c>
      <c r="L3354" s="10">
        <f>K3354*M3354</f>
        <v>1299.3749999999998</v>
      </c>
      <c r="M3354" s="11">
        <v>0.35</v>
      </c>
      <c r="O3354" s="15"/>
      <c r="P3354" s="13"/>
      <c r="Q3354" s="1"/>
      <c r="R3354" s="12"/>
    </row>
    <row r="3355" spans="2:18" x14ac:dyDescent="0.3">
      <c r="B3355" s="6" t="s">
        <v>16</v>
      </c>
      <c r="C3355" s="6">
        <v>1185732</v>
      </c>
      <c r="D3355" s="7">
        <v>44390</v>
      </c>
      <c r="E3355" s="6" t="s">
        <v>3</v>
      </c>
      <c r="F3355" s="6" t="s">
        <v>115</v>
      </c>
      <c r="G3355" s="6" t="s">
        <v>116</v>
      </c>
      <c r="H3355" s="6" t="s">
        <v>19</v>
      </c>
      <c r="I3355" s="8">
        <v>0.5</v>
      </c>
      <c r="J3355" s="9">
        <v>4250</v>
      </c>
      <c r="K3355" s="10">
        <f>I3355*J3355</f>
        <v>2125</v>
      </c>
      <c r="L3355" s="10">
        <f>K3355*M3355</f>
        <v>743.75</v>
      </c>
      <c r="M3355" s="11">
        <v>0.35</v>
      </c>
      <c r="O3355" s="15"/>
      <c r="P3355" s="13"/>
      <c r="Q3355" s="1"/>
      <c r="R3355" s="12"/>
    </row>
    <row r="3356" spans="2:18" x14ac:dyDescent="0.3">
      <c r="B3356" s="6" t="s">
        <v>16</v>
      </c>
      <c r="C3356" s="6">
        <v>1185732</v>
      </c>
      <c r="D3356" s="7">
        <v>44390</v>
      </c>
      <c r="E3356" s="6" t="s">
        <v>3</v>
      </c>
      <c r="F3356" s="6" t="s">
        <v>115</v>
      </c>
      <c r="G3356" s="6" t="s">
        <v>116</v>
      </c>
      <c r="H3356" s="6" t="s">
        <v>20</v>
      </c>
      <c r="I3356" s="8">
        <v>0.45</v>
      </c>
      <c r="J3356" s="9">
        <v>3500</v>
      </c>
      <c r="K3356" s="10">
        <f t="shared" ref="K3356:K3359" si="1100">I3356*J3356</f>
        <v>1575</v>
      </c>
      <c r="L3356" s="10">
        <f t="shared" ref="L3356:L3359" si="1101">K3356*M3356</f>
        <v>630</v>
      </c>
      <c r="M3356" s="11">
        <v>0.4</v>
      </c>
      <c r="O3356" s="15"/>
      <c r="P3356" s="13"/>
      <c r="Q3356" s="1"/>
      <c r="R3356" s="12"/>
    </row>
    <row r="3357" spans="2:18" x14ac:dyDescent="0.3">
      <c r="B3357" s="6" t="s">
        <v>16</v>
      </c>
      <c r="C3357" s="6">
        <v>1185732</v>
      </c>
      <c r="D3357" s="7">
        <v>44390</v>
      </c>
      <c r="E3357" s="6" t="s">
        <v>3</v>
      </c>
      <c r="F3357" s="6" t="s">
        <v>115</v>
      </c>
      <c r="G3357" s="6" t="s">
        <v>116</v>
      </c>
      <c r="H3357" s="6" t="s">
        <v>21</v>
      </c>
      <c r="I3357" s="8">
        <v>0.45</v>
      </c>
      <c r="J3357" s="9">
        <v>3000</v>
      </c>
      <c r="K3357" s="10">
        <f t="shared" si="1100"/>
        <v>1350</v>
      </c>
      <c r="L3357" s="10">
        <f t="shared" si="1101"/>
        <v>540</v>
      </c>
      <c r="M3357" s="11">
        <v>0.4</v>
      </c>
      <c r="O3357" s="15"/>
      <c r="P3357" s="13"/>
      <c r="Q3357" s="1"/>
      <c r="R3357" s="12"/>
    </row>
    <row r="3358" spans="2:18" x14ac:dyDescent="0.3">
      <c r="B3358" s="6" t="s">
        <v>16</v>
      </c>
      <c r="C3358" s="6">
        <v>1185732</v>
      </c>
      <c r="D3358" s="7">
        <v>44390</v>
      </c>
      <c r="E3358" s="6" t="s">
        <v>3</v>
      </c>
      <c r="F3358" s="6" t="s">
        <v>115</v>
      </c>
      <c r="G3358" s="6" t="s">
        <v>116</v>
      </c>
      <c r="H3358" s="6" t="s">
        <v>22</v>
      </c>
      <c r="I3358" s="8">
        <v>0.54999999999999993</v>
      </c>
      <c r="J3358" s="9">
        <v>3250</v>
      </c>
      <c r="K3358" s="10">
        <f t="shared" si="1100"/>
        <v>1787.4999999999998</v>
      </c>
      <c r="L3358" s="10">
        <f t="shared" si="1101"/>
        <v>536.24999999999989</v>
      </c>
      <c r="M3358" s="11">
        <v>0.3</v>
      </c>
      <c r="O3358" s="15"/>
      <c r="P3358" s="13"/>
      <c r="Q3358" s="1"/>
      <c r="R3358" s="12"/>
    </row>
    <row r="3359" spans="2:18" x14ac:dyDescent="0.3">
      <c r="B3359" s="6" t="s">
        <v>16</v>
      </c>
      <c r="C3359" s="6">
        <v>1185732</v>
      </c>
      <c r="D3359" s="7">
        <v>44390</v>
      </c>
      <c r="E3359" s="6" t="s">
        <v>3</v>
      </c>
      <c r="F3359" s="6" t="s">
        <v>115</v>
      </c>
      <c r="G3359" s="6" t="s">
        <v>116</v>
      </c>
      <c r="H3359" s="6" t="s">
        <v>23</v>
      </c>
      <c r="I3359" s="8">
        <v>0.6</v>
      </c>
      <c r="J3359" s="9">
        <v>5000</v>
      </c>
      <c r="K3359" s="10">
        <f t="shared" si="1100"/>
        <v>3000</v>
      </c>
      <c r="L3359" s="10">
        <f t="shared" si="1101"/>
        <v>1200</v>
      </c>
      <c r="M3359" s="11">
        <v>0.4</v>
      </c>
      <c r="O3359" s="15"/>
      <c r="P3359" s="13"/>
      <c r="Q3359" s="1"/>
      <c r="R3359" s="12"/>
    </row>
    <row r="3360" spans="2:18" x14ac:dyDescent="0.3">
      <c r="B3360" s="6" t="s">
        <v>16</v>
      </c>
      <c r="C3360" s="6">
        <v>1185732</v>
      </c>
      <c r="D3360" s="7">
        <v>44422</v>
      </c>
      <c r="E3360" s="6" t="s">
        <v>3</v>
      </c>
      <c r="F3360" s="6" t="s">
        <v>115</v>
      </c>
      <c r="G3360" s="6" t="s">
        <v>116</v>
      </c>
      <c r="H3360" s="6" t="s">
        <v>18</v>
      </c>
      <c r="I3360" s="8">
        <v>0.54999999999999993</v>
      </c>
      <c r="J3360" s="9">
        <v>6500</v>
      </c>
      <c r="K3360" s="10">
        <f>I3360*J3360</f>
        <v>3574.9999999999995</v>
      </c>
      <c r="L3360" s="10">
        <f>K3360*M3360</f>
        <v>1251.2499999999998</v>
      </c>
      <c r="M3360" s="11">
        <v>0.35</v>
      </c>
      <c r="O3360" s="15"/>
      <c r="P3360" s="13"/>
      <c r="Q3360" s="1"/>
      <c r="R3360" s="12"/>
    </row>
    <row r="3361" spans="2:18" x14ac:dyDescent="0.3">
      <c r="B3361" s="6" t="s">
        <v>16</v>
      </c>
      <c r="C3361" s="6">
        <v>1185732</v>
      </c>
      <c r="D3361" s="7">
        <v>44422</v>
      </c>
      <c r="E3361" s="6" t="s">
        <v>3</v>
      </c>
      <c r="F3361" s="6" t="s">
        <v>115</v>
      </c>
      <c r="G3361" s="6" t="s">
        <v>116</v>
      </c>
      <c r="H3361" s="6" t="s">
        <v>19</v>
      </c>
      <c r="I3361" s="8">
        <v>0.5</v>
      </c>
      <c r="J3361" s="9">
        <v>4250</v>
      </c>
      <c r="K3361" s="10">
        <f>I3361*J3361</f>
        <v>2125</v>
      </c>
      <c r="L3361" s="10">
        <f>K3361*M3361</f>
        <v>743.75</v>
      </c>
      <c r="M3361" s="11">
        <v>0.35</v>
      </c>
      <c r="O3361" s="15"/>
      <c r="P3361" s="13"/>
      <c r="Q3361" s="1"/>
      <c r="R3361" s="12"/>
    </row>
    <row r="3362" spans="2:18" x14ac:dyDescent="0.3">
      <c r="B3362" s="6" t="s">
        <v>16</v>
      </c>
      <c r="C3362" s="6">
        <v>1185732</v>
      </c>
      <c r="D3362" s="7">
        <v>44422</v>
      </c>
      <c r="E3362" s="6" t="s">
        <v>3</v>
      </c>
      <c r="F3362" s="6" t="s">
        <v>115</v>
      </c>
      <c r="G3362" s="6" t="s">
        <v>116</v>
      </c>
      <c r="H3362" s="6" t="s">
        <v>20</v>
      </c>
      <c r="I3362" s="8">
        <v>0.45</v>
      </c>
      <c r="J3362" s="9">
        <v>3500</v>
      </c>
      <c r="K3362" s="10">
        <f t="shared" ref="K3362:K3365" si="1102">I3362*J3362</f>
        <v>1575</v>
      </c>
      <c r="L3362" s="10">
        <f t="shared" ref="L3362:L3365" si="1103">K3362*M3362</f>
        <v>630</v>
      </c>
      <c r="M3362" s="11">
        <v>0.4</v>
      </c>
      <c r="O3362" s="15"/>
      <c r="P3362" s="13"/>
      <c r="Q3362" s="1"/>
      <c r="R3362" s="12"/>
    </row>
    <row r="3363" spans="2:18" x14ac:dyDescent="0.3">
      <c r="B3363" s="6" t="s">
        <v>16</v>
      </c>
      <c r="C3363" s="6">
        <v>1185732</v>
      </c>
      <c r="D3363" s="7">
        <v>44422</v>
      </c>
      <c r="E3363" s="6" t="s">
        <v>3</v>
      </c>
      <c r="F3363" s="6" t="s">
        <v>115</v>
      </c>
      <c r="G3363" s="6" t="s">
        <v>116</v>
      </c>
      <c r="H3363" s="6" t="s">
        <v>21</v>
      </c>
      <c r="I3363" s="8">
        <v>0.45</v>
      </c>
      <c r="J3363" s="9">
        <v>2500</v>
      </c>
      <c r="K3363" s="10">
        <f t="shared" si="1102"/>
        <v>1125</v>
      </c>
      <c r="L3363" s="10">
        <f t="shared" si="1103"/>
        <v>450</v>
      </c>
      <c r="M3363" s="11">
        <v>0.4</v>
      </c>
      <c r="O3363" s="15"/>
      <c r="P3363" s="13"/>
      <c r="Q3363" s="1"/>
      <c r="R3363" s="12"/>
    </row>
    <row r="3364" spans="2:18" x14ac:dyDescent="0.3">
      <c r="B3364" s="6" t="s">
        <v>16</v>
      </c>
      <c r="C3364" s="6">
        <v>1185732</v>
      </c>
      <c r="D3364" s="7">
        <v>44422</v>
      </c>
      <c r="E3364" s="6" t="s">
        <v>3</v>
      </c>
      <c r="F3364" s="6" t="s">
        <v>115</v>
      </c>
      <c r="G3364" s="6" t="s">
        <v>116</v>
      </c>
      <c r="H3364" s="6" t="s">
        <v>22</v>
      </c>
      <c r="I3364" s="8">
        <v>0.54999999999999993</v>
      </c>
      <c r="J3364" s="9">
        <v>2250</v>
      </c>
      <c r="K3364" s="10">
        <f t="shared" si="1102"/>
        <v>1237.4999999999998</v>
      </c>
      <c r="L3364" s="10">
        <f t="shared" si="1103"/>
        <v>371.24999999999994</v>
      </c>
      <c r="M3364" s="11">
        <v>0.3</v>
      </c>
      <c r="O3364" s="15"/>
      <c r="P3364" s="13"/>
      <c r="Q3364" s="1"/>
      <c r="R3364" s="12"/>
    </row>
    <row r="3365" spans="2:18" x14ac:dyDescent="0.3">
      <c r="B3365" s="6" t="s">
        <v>16</v>
      </c>
      <c r="C3365" s="6">
        <v>1185732</v>
      </c>
      <c r="D3365" s="7">
        <v>44422</v>
      </c>
      <c r="E3365" s="6" t="s">
        <v>3</v>
      </c>
      <c r="F3365" s="6" t="s">
        <v>115</v>
      </c>
      <c r="G3365" s="6" t="s">
        <v>116</v>
      </c>
      <c r="H3365" s="6" t="s">
        <v>23</v>
      </c>
      <c r="I3365" s="8">
        <v>0.6</v>
      </c>
      <c r="J3365" s="9">
        <v>4000</v>
      </c>
      <c r="K3365" s="10">
        <f t="shared" si="1102"/>
        <v>2400</v>
      </c>
      <c r="L3365" s="10">
        <f t="shared" si="1103"/>
        <v>960</v>
      </c>
      <c r="M3365" s="11">
        <v>0.4</v>
      </c>
      <c r="O3365" s="15"/>
      <c r="P3365" s="13"/>
      <c r="Q3365" s="1"/>
      <c r="R3365" s="12"/>
    </row>
    <row r="3366" spans="2:18" x14ac:dyDescent="0.3">
      <c r="B3366" s="6" t="s">
        <v>16</v>
      </c>
      <c r="C3366" s="6">
        <v>1185732</v>
      </c>
      <c r="D3366" s="7">
        <v>44452</v>
      </c>
      <c r="E3366" s="6" t="s">
        <v>3</v>
      </c>
      <c r="F3366" s="6" t="s">
        <v>115</v>
      </c>
      <c r="G3366" s="6" t="s">
        <v>116</v>
      </c>
      <c r="H3366" s="6" t="s">
        <v>18</v>
      </c>
      <c r="I3366" s="8">
        <v>0.54999999999999993</v>
      </c>
      <c r="J3366" s="9">
        <v>5250</v>
      </c>
      <c r="K3366" s="10">
        <f>I3366*J3366</f>
        <v>2887.4999999999995</v>
      </c>
      <c r="L3366" s="10">
        <f>K3366*M3366</f>
        <v>1010.6249999999998</v>
      </c>
      <c r="M3366" s="11">
        <v>0.35</v>
      </c>
      <c r="O3366" s="15"/>
      <c r="P3366" s="13"/>
      <c r="Q3366" s="1"/>
      <c r="R3366" s="12"/>
    </row>
    <row r="3367" spans="2:18" x14ac:dyDescent="0.3">
      <c r="B3367" s="6" t="s">
        <v>16</v>
      </c>
      <c r="C3367" s="6">
        <v>1185732</v>
      </c>
      <c r="D3367" s="7">
        <v>44452</v>
      </c>
      <c r="E3367" s="6" t="s">
        <v>3</v>
      </c>
      <c r="F3367" s="6" t="s">
        <v>115</v>
      </c>
      <c r="G3367" s="6" t="s">
        <v>116</v>
      </c>
      <c r="H3367" s="6" t="s">
        <v>19</v>
      </c>
      <c r="I3367" s="8">
        <v>0.5</v>
      </c>
      <c r="J3367" s="9">
        <v>3250</v>
      </c>
      <c r="K3367" s="10">
        <f>I3367*J3367</f>
        <v>1625</v>
      </c>
      <c r="L3367" s="10">
        <f>K3367*M3367</f>
        <v>568.75</v>
      </c>
      <c r="M3367" s="11">
        <v>0.35</v>
      </c>
      <c r="O3367" s="15"/>
      <c r="P3367" s="13"/>
      <c r="Q3367" s="1"/>
      <c r="R3367" s="12"/>
    </row>
    <row r="3368" spans="2:18" x14ac:dyDescent="0.3">
      <c r="B3368" s="6" t="s">
        <v>16</v>
      </c>
      <c r="C3368" s="6">
        <v>1185732</v>
      </c>
      <c r="D3368" s="7">
        <v>44452</v>
      </c>
      <c r="E3368" s="6" t="s">
        <v>3</v>
      </c>
      <c r="F3368" s="6" t="s">
        <v>115</v>
      </c>
      <c r="G3368" s="6" t="s">
        <v>116</v>
      </c>
      <c r="H3368" s="6" t="s">
        <v>20</v>
      </c>
      <c r="I3368" s="8">
        <v>0.45</v>
      </c>
      <c r="J3368" s="9">
        <v>2250</v>
      </c>
      <c r="K3368" s="10">
        <f t="shared" ref="K3368:K3371" si="1104">I3368*J3368</f>
        <v>1012.5</v>
      </c>
      <c r="L3368" s="10">
        <f t="shared" ref="L3368:L3371" si="1105">K3368*M3368</f>
        <v>405</v>
      </c>
      <c r="M3368" s="11">
        <v>0.4</v>
      </c>
      <c r="O3368" s="15"/>
      <c r="P3368" s="13"/>
      <c r="Q3368" s="1"/>
      <c r="R3368" s="12"/>
    </row>
    <row r="3369" spans="2:18" x14ac:dyDescent="0.3">
      <c r="B3369" s="6" t="s">
        <v>16</v>
      </c>
      <c r="C3369" s="6">
        <v>1185732</v>
      </c>
      <c r="D3369" s="7">
        <v>44452</v>
      </c>
      <c r="E3369" s="6" t="s">
        <v>3</v>
      </c>
      <c r="F3369" s="6" t="s">
        <v>115</v>
      </c>
      <c r="G3369" s="6" t="s">
        <v>116</v>
      </c>
      <c r="H3369" s="6" t="s">
        <v>21</v>
      </c>
      <c r="I3369" s="8">
        <v>0.45</v>
      </c>
      <c r="J3369" s="9">
        <v>2000</v>
      </c>
      <c r="K3369" s="10">
        <f t="shared" si="1104"/>
        <v>900</v>
      </c>
      <c r="L3369" s="10">
        <f t="shared" si="1105"/>
        <v>360</v>
      </c>
      <c r="M3369" s="11">
        <v>0.4</v>
      </c>
      <c r="O3369" s="15"/>
      <c r="P3369" s="13"/>
      <c r="Q3369" s="1"/>
      <c r="R3369" s="12"/>
    </row>
    <row r="3370" spans="2:18" x14ac:dyDescent="0.3">
      <c r="B3370" s="6" t="s">
        <v>16</v>
      </c>
      <c r="C3370" s="6">
        <v>1185732</v>
      </c>
      <c r="D3370" s="7">
        <v>44452</v>
      </c>
      <c r="E3370" s="6" t="s">
        <v>3</v>
      </c>
      <c r="F3370" s="6" t="s">
        <v>115</v>
      </c>
      <c r="G3370" s="6" t="s">
        <v>116</v>
      </c>
      <c r="H3370" s="6" t="s">
        <v>22</v>
      </c>
      <c r="I3370" s="8">
        <v>0.54999999999999993</v>
      </c>
      <c r="J3370" s="9">
        <v>2000</v>
      </c>
      <c r="K3370" s="10">
        <f t="shared" si="1104"/>
        <v>1099.9999999999998</v>
      </c>
      <c r="L3370" s="10">
        <f t="shared" si="1105"/>
        <v>329.99999999999994</v>
      </c>
      <c r="M3370" s="11">
        <v>0.3</v>
      </c>
      <c r="O3370" s="15"/>
      <c r="P3370" s="13"/>
      <c r="Q3370" s="1"/>
      <c r="R3370" s="12"/>
    </row>
    <row r="3371" spans="2:18" x14ac:dyDescent="0.3">
      <c r="B3371" s="6" t="s">
        <v>16</v>
      </c>
      <c r="C3371" s="6">
        <v>1185732</v>
      </c>
      <c r="D3371" s="7">
        <v>44452</v>
      </c>
      <c r="E3371" s="6" t="s">
        <v>3</v>
      </c>
      <c r="F3371" s="6" t="s">
        <v>115</v>
      </c>
      <c r="G3371" s="6" t="s">
        <v>116</v>
      </c>
      <c r="H3371" s="6" t="s">
        <v>23</v>
      </c>
      <c r="I3371" s="8">
        <v>0.6</v>
      </c>
      <c r="J3371" s="9">
        <v>3000</v>
      </c>
      <c r="K3371" s="10">
        <f t="shared" si="1104"/>
        <v>1800</v>
      </c>
      <c r="L3371" s="10">
        <f t="shared" si="1105"/>
        <v>720</v>
      </c>
      <c r="M3371" s="11">
        <v>0.4</v>
      </c>
      <c r="O3371" s="15"/>
      <c r="P3371" s="13"/>
      <c r="Q3371" s="1"/>
      <c r="R3371" s="12"/>
    </row>
    <row r="3372" spans="2:18" x14ac:dyDescent="0.3">
      <c r="B3372" s="6" t="s">
        <v>16</v>
      </c>
      <c r="C3372" s="6">
        <v>1185732</v>
      </c>
      <c r="D3372" s="7">
        <v>44484</v>
      </c>
      <c r="E3372" s="6" t="s">
        <v>3</v>
      </c>
      <c r="F3372" s="6" t="s">
        <v>115</v>
      </c>
      <c r="G3372" s="6" t="s">
        <v>116</v>
      </c>
      <c r="H3372" s="6" t="s">
        <v>18</v>
      </c>
      <c r="I3372" s="8">
        <v>0.6</v>
      </c>
      <c r="J3372" s="9">
        <v>4750</v>
      </c>
      <c r="K3372" s="10">
        <f>I3372*J3372</f>
        <v>2850</v>
      </c>
      <c r="L3372" s="10">
        <f>K3372*M3372</f>
        <v>997.49999999999989</v>
      </c>
      <c r="M3372" s="11">
        <v>0.35</v>
      </c>
      <c r="O3372" s="15"/>
      <c r="P3372" s="13"/>
      <c r="Q3372" s="1"/>
      <c r="R3372" s="12"/>
    </row>
    <row r="3373" spans="2:18" x14ac:dyDescent="0.3">
      <c r="B3373" s="6" t="s">
        <v>16</v>
      </c>
      <c r="C3373" s="6">
        <v>1185732</v>
      </c>
      <c r="D3373" s="7">
        <v>44484</v>
      </c>
      <c r="E3373" s="6" t="s">
        <v>3</v>
      </c>
      <c r="F3373" s="6" t="s">
        <v>115</v>
      </c>
      <c r="G3373" s="6" t="s">
        <v>116</v>
      </c>
      <c r="H3373" s="6" t="s">
        <v>19</v>
      </c>
      <c r="I3373" s="8">
        <v>0.55000000000000004</v>
      </c>
      <c r="J3373" s="9">
        <v>3000</v>
      </c>
      <c r="K3373" s="10">
        <f>I3373*J3373</f>
        <v>1650.0000000000002</v>
      </c>
      <c r="L3373" s="10">
        <f>K3373*M3373</f>
        <v>577.5</v>
      </c>
      <c r="M3373" s="11">
        <v>0.35</v>
      </c>
      <c r="O3373" s="15"/>
      <c r="P3373" s="13"/>
      <c r="Q3373" s="1"/>
      <c r="R3373" s="12"/>
    </row>
    <row r="3374" spans="2:18" x14ac:dyDescent="0.3">
      <c r="B3374" s="6" t="s">
        <v>16</v>
      </c>
      <c r="C3374" s="6">
        <v>1185732</v>
      </c>
      <c r="D3374" s="7">
        <v>44484</v>
      </c>
      <c r="E3374" s="6" t="s">
        <v>3</v>
      </c>
      <c r="F3374" s="6" t="s">
        <v>115</v>
      </c>
      <c r="G3374" s="6" t="s">
        <v>116</v>
      </c>
      <c r="H3374" s="6" t="s">
        <v>20</v>
      </c>
      <c r="I3374" s="8">
        <v>0.55000000000000004</v>
      </c>
      <c r="J3374" s="9">
        <v>2000</v>
      </c>
      <c r="K3374" s="10">
        <f t="shared" ref="K3374:K3377" si="1106">I3374*J3374</f>
        <v>1100</v>
      </c>
      <c r="L3374" s="10">
        <f t="shared" ref="L3374:L3377" si="1107">K3374*M3374</f>
        <v>440</v>
      </c>
      <c r="M3374" s="11">
        <v>0.4</v>
      </c>
      <c r="O3374" s="15"/>
      <c r="P3374" s="13"/>
      <c r="Q3374" s="1"/>
      <c r="R3374" s="12"/>
    </row>
    <row r="3375" spans="2:18" x14ac:dyDescent="0.3">
      <c r="B3375" s="6" t="s">
        <v>16</v>
      </c>
      <c r="C3375" s="6">
        <v>1185732</v>
      </c>
      <c r="D3375" s="7">
        <v>44484</v>
      </c>
      <c r="E3375" s="6" t="s">
        <v>3</v>
      </c>
      <c r="F3375" s="6" t="s">
        <v>115</v>
      </c>
      <c r="G3375" s="6" t="s">
        <v>116</v>
      </c>
      <c r="H3375" s="6" t="s">
        <v>21</v>
      </c>
      <c r="I3375" s="8">
        <v>0.55000000000000004</v>
      </c>
      <c r="J3375" s="9">
        <v>1750</v>
      </c>
      <c r="K3375" s="10">
        <f t="shared" si="1106"/>
        <v>962.50000000000011</v>
      </c>
      <c r="L3375" s="10">
        <f t="shared" si="1107"/>
        <v>385.00000000000006</v>
      </c>
      <c r="M3375" s="11">
        <v>0.4</v>
      </c>
      <c r="O3375" s="15"/>
      <c r="P3375" s="13"/>
      <c r="Q3375" s="1"/>
      <c r="R3375" s="12"/>
    </row>
    <row r="3376" spans="2:18" x14ac:dyDescent="0.3">
      <c r="B3376" s="6" t="s">
        <v>16</v>
      </c>
      <c r="C3376" s="6">
        <v>1185732</v>
      </c>
      <c r="D3376" s="7">
        <v>44484</v>
      </c>
      <c r="E3376" s="6" t="s">
        <v>3</v>
      </c>
      <c r="F3376" s="6" t="s">
        <v>115</v>
      </c>
      <c r="G3376" s="6" t="s">
        <v>116</v>
      </c>
      <c r="H3376" s="6" t="s">
        <v>22</v>
      </c>
      <c r="I3376" s="8">
        <v>0.65</v>
      </c>
      <c r="J3376" s="9">
        <v>1750</v>
      </c>
      <c r="K3376" s="10">
        <f t="shared" si="1106"/>
        <v>1137.5</v>
      </c>
      <c r="L3376" s="10">
        <f t="shared" si="1107"/>
        <v>341.25</v>
      </c>
      <c r="M3376" s="11">
        <v>0.3</v>
      </c>
      <c r="O3376" s="15"/>
      <c r="P3376" s="13"/>
      <c r="Q3376" s="1"/>
      <c r="R3376" s="12"/>
    </row>
    <row r="3377" spans="1:18" x14ac:dyDescent="0.3">
      <c r="B3377" s="6" t="s">
        <v>16</v>
      </c>
      <c r="C3377" s="6">
        <v>1185732</v>
      </c>
      <c r="D3377" s="7">
        <v>44484</v>
      </c>
      <c r="E3377" s="6" t="s">
        <v>3</v>
      </c>
      <c r="F3377" s="6" t="s">
        <v>115</v>
      </c>
      <c r="G3377" s="6" t="s">
        <v>116</v>
      </c>
      <c r="H3377" s="6" t="s">
        <v>23</v>
      </c>
      <c r="I3377" s="8">
        <v>0.7</v>
      </c>
      <c r="J3377" s="9">
        <v>3000</v>
      </c>
      <c r="K3377" s="10">
        <f t="shared" si="1106"/>
        <v>2100</v>
      </c>
      <c r="L3377" s="10">
        <f t="shared" si="1107"/>
        <v>840</v>
      </c>
      <c r="M3377" s="11">
        <v>0.4</v>
      </c>
      <c r="O3377" s="15"/>
      <c r="P3377" s="13"/>
      <c r="Q3377" s="1"/>
      <c r="R3377" s="12"/>
    </row>
    <row r="3378" spans="1:18" x14ac:dyDescent="0.3">
      <c r="B3378" s="6" t="s">
        <v>16</v>
      </c>
      <c r="C3378" s="6">
        <v>1185732</v>
      </c>
      <c r="D3378" s="7">
        <v>44514</v>
      </c>
      <c r="E3378" s="6" t="s">
        <v>3</v>
      </c>
      <c r="F3378" s="6" t="s">
        <v>115</v>
      </c>
      <c r="G3378" s="6" t="s">
        <v>116</v>
      </c>
      <c r="H3378" s="6" t="s">
        <v>18</v>
      </c>
      <c r="I3378" s="8">
        <v>0.65</v>
      </c>
      <c r="J3378" s="9">
        <v>4500</v>
      </c>
      <c r="K3378" s="10">
        <f>I3378*J3378</f>
        <v>2925</v>
      </c>
      <c r="L3378" s="10">
        <f>K3378*M3378</f>
        <v>1023.7499999999999</v>
      </c>
      <c r="M3378" s="11">
        <v>0.35</v>
      </c>
      <c r="O3378" s="15"/>
      <c r="P3378" s="13"/>
      <c r="Q3378" s="1"/>
      <c r="R3378" s="12"/>
    </row>
    <row r="3379" spans="1:18" x14ac:dyDescent="0.3">
      <c r="B3379" s="6" t="s">
        <v>16</v>
      </c>
      <c r="C3379" s="6">
        <v>1185732</v>
      </c>
      <c r="D3379" s="7">
        <v>44514</v>
      </c>
      <c r="E3379" s="6" t="s">
        <v>3</v>
      </c>
      <c r="F3379" s="6" t="s">
        <v>115</v>
      </c>
      <c r="G3379" s="6" t="s">
        <v>116</v>
      </c>
      <c r="H3379" s="6" t="s">
        <v>19</v>
      </c>
      <c r="I3379" s="8">
        <v>0.55000000000000004</v>
      </c>
      <c r="J3379" s="9">
        <v>3250</v>
      </c>
      <c r="K3379" s="10">
        <f>I3379*J3379</f>
        <v>1787.5000000000002</v>
      </c>
      <c r="L3379" s="10">
        <f>K3379*M3379</f>
        <v>625.625</v>
      </c>
      <c r="M3379" s="11">
        <v>0.35</v>
      </c>
      <c r="O3379" s="15"/>
      <c r="P3379" s="13"/>
      <c r="Q3379" s="1"/>
      <c r="R3379" s="12"/>
    </row>
    <row r="3380" spans="1:18" x14ac:dyDescent="0.3">
      <c r="B3380" s="6" t="s">
        <v>16</v>
      </c>
      <c r="C3380" s="6">
        <v>1185732</v>
      </c>
      <c r="D3380" s="7">
        <v>44514</v>
      </c>
      <c r="E3380" s="6" t="s">
        <v>3</v>
      </c>
      <c r="F3380" s="6" t="s">
        <v>115</v>
      </c>
      <c r="G3380" s="6" t="s">
        <v>116</v>
      </c>
      <c r="H3380" s="6" t="s">
        <v>20</v>
      </c>
      <c r="I3380" s="8">
        <v>0.55000000000000004</v>
      </c>
      <c r="J3380" s="9">
        <v>3200</v>
      </c>
      <c r="K3380" s="10">
        <f t="shared" ref="K3380:K3383" si="1108">I3380*J3380</f>
        <v>1760.0000000000002</v>
      </c>
      <c r="L3380" s="10">
        <f t="shared" ref="L3380:L3383" si="1109">K3380*M3380</f>
        <v>704.00000000000011</v>
      </c>
      <c r="M3380" s="11">
        <v>0.4</v>
      </c>
      <c r="O3380" s="15"/>
      <c r="P3380" s="13"/>
      <c r="Q3380" s="1"/>
      <c r="R3380" s="12"/>
    </row>
    <row r="3381" spans="1:18" x14ac:dyDescent="0.3">
      <c r="B3381" s="6" t="s">
        <v>16</v>
      </c>
      <c r="C3381" s="6">
        <v>1185732</v>
      </c>
      <c r="D3381" s="7">
        <v>44514</v>
      </c>
      <c r="E3381" s="6" t="s">
        <v>3</v>
      </c>
      <c r="F3381" s="6" t="s">
        <v>115</v>
      </c>
      <c r="G3381" s="6" t="s">
        <v>116</v>
      </c>
      <c r="H3381" s="6" t="s">
        <v>21</v>
      </c>
      <c r="I3381" s="8">
        <v>0.55000000000000004</v>
      </c>
      <c r="J3381" s="9">
        <v>3000</v>
      </c>
      <c r="K3381" s="10">
        <f t="shared" si="1108"/>
        <v>1650.0000000000002</v>
      </c>
      <c r="L3381" s="10">
        <f t="shared" si="1109"/>
        <v>660.00000000000011</v>
      </c>
      <c r="M3381" s="11">
        <v>0.4</v>
      </c>
      <c r="O3381" s="15"/>
      <c r="P3381" s="13"/>
      <c r="Q3381" s="1"/>
      <c r="R3381" s="12"/>
    </row>
    <row r="3382" spans="1:18" x14ac:dyDescent="0.3">
      <c r="B3382" s="6" t="s">
        <v>16</v>
      </c>
      <c r="C3382" s="6">
        <v>1185732</v>
      </c>
      <c r="D3382" s="7">
        <v>44514</v>
      </c>
      <c r="E3382" s="6" t="s">
        <v>3</v>
      </c>
      <c r="F3382" s="6" t="s">
        <v>115</v>
      </c>
      <c r="G3382" s="6" t="s">
        <v>116</v>
      </c>
      <c r="H3382" s="6" t="s">
        <v>22</v>
      </c>
      <c r="I3382" s="8">
        <v>0.65</v>
      </c>
      <c r="J3382" s="9">
        <v>2750</v>
      </c>
      <c r="K3382" s="10">
        <f t="shared" si="1108"/>
        <v>1787.5</v>
      </c>
      <c r="L3382" s="10">
        <f t="shared" si="1109"/>
        <v>536.25</v>
      </c>
      <c r="M3382" s="11">
        <v>0.3</v>
      </c>
      <c r="O3382" s="15"/>
      <c r="P3382" s="13"/>
      <c r="Q3382" s="1"/>
      <c r="R3382" s="12"/>
    </row>
    <row r="3383" spans="1:18" x14ac:dyDescent="0.3">
      <c r="B3383" s="6" t="s">
        <v>16</v>
      </c>
      <c r="C3383" s="6">
        <v>1185732</v>
      </c>
      <c r="D3383" s="7">
        <v>44514</v>
      </c>
      <c r="E3383" s="6" t="s">
        <v>3</v>
      </c>
      <c r="F3383" s="6" t="s">
        <v>115</v>
      </c>
      <c r="G3383" s="6" t="s">
        <v>116</v>
      </c>
      <c r="H3383" s="6" t="s">
        <v>23</v>
      </c>
      <c r="I3383" s="8">
        <v>0.7</v>
      </c>
      <c r="J3383" s="9">
        <v>3750</v>
      </c>
      <c r="K3383" s="10">
        <f t="shared" si="1108"/>
        <v>2625</v>
      </c>
      <c r="L3383" s="10">
        <f t="shared" si="1109"/>
        <v>1050</v>
      </c>
      <c r="M3383" s="11">
        <v>0.4</v>
      </c>
      <c r="O3383" s="15"/>
      <c r="P3383" s="13"/>
      <c r="Q3383" s="1"/>
      <c r="R3383" s="12"/>
    </row>
    <row r="3384" spans="1:18" x14ac:dyDescent="0.3">
      <c r="B3384" s="6" t="s">
        <v>16</v>
      </c>
      <c r="C3384" s="6">
        <v>1185732</v>
      </c>
      <c r="D3384" s="7">
        <v>44543</v>
      </c>
      <c r="E3384" s="6" t="s">
        <v>3</v>
      </c>
      <c r="F3384" s="6" t="s">
        <v>115</v>
      </c>
      <c r="G3384" s="6" t="s">
        <v>116</v>
      </c>
      <c r="H3384" s="6" t="s">
        <v>18</v>
      </c>
      <c r="I3384" s="8">
        <v>0.65</v>
      </c>
      <c r="J3384" s="9">
        <v>6000</v>
      </c>
      <c r="K3384" s="10">
        <f>I3384*J3384</f>
        <v>3900</v>
      </c>
      <c r="L3384" s="10">
        <f>K3384*M3384</f>
        <v>1365</v>
      </c>
      <c r="M3384" s="11">
        <v>0.35</v>
      </c>
      <c r="O3384" s="15"/>
      <c r="P3384" s="13"/>
      <c r="Q3384" s="1"/>
      <c r="R3384" s="12"/>
    </row>
    <row r="3385" spans="1:18" x14ac:dyDescent="0.3">
      <c r="B3385" s="6" t="s">
        <v>16</v>
      </c>
      <c r="C3385" s="6">
        <v>1185732</v>
      </c>
      <c r="D3385" s="7">
        <v>44543</v>
      </c>
      <c r="E3385" s="6" t="s">
        <v>3</v>
      </c>
      <c r="F3385" s="6" t="s">
        <v>115</v>
      </c>
      <c r="G3385" s="6" t="s">
        <v>116</v>
      </c>
      <c r="H3385" s="6" t="s">
        <v>19</v>
      </c>
      <c r="I3385" s="8">
        <v>0.55000000000000004</v>
      </c>
      <c r="J3385" s="9">
        <v>4000</v>
      </c>
      <c r="K3385" s="10">
        <f>I3385*J3385</f>
        <v>2200</v>
      </c>
      <c r="L3385" s="10">
        <f>K3385*M3385</f>
        <v>770</v>
      </c>
      <c r="M3385" s="11">
        <v>0.35</v>
      </c>
      <c r="O3385" s="15"/>
      <c r="P3385" s="13"/>
      <c r="Q3385" s="1"/>
      <c r="R3385" s="12"/>
    </row>
    <row r="3386" spans="1:18" x14ac:dyDescent="0.3">
      <c r="B3386" s="6" t="s">
        <v>16</v>
      </c>
      <c r="C3386" s="6">
        <v>1185732</v>
      </c>
      <c r="D3386" s="7">
        <v>44543</v>
      </c>
      <c r="E3386" s="6" t="s">
        <v>3</v>
      </c>
      <c r="F3386" s="6" t="s">
        <v>115</v>
      </c>
      <c r="G3386" s="6" t="s">
        <v>116</v>
      </c>
      <c r="H3386" s="6" t="s">
        <v>20</v>
      </c>
      <c r="I3386" s="8">
        <v>0.55000000000000004</v>
      </c>
      <c r="J3386" s="9">
        <v>3750</v>
      </c>
      <c r="K3386" s="10">
        <f t="shared" ref="K3386:K3389" si="1110">I3386*J3386</f>
        <v>2062.5</v>
      </c>
      <c r="L3386" s="10">
        <f t="shared" ref="L3386:L3389" si="1111">K3386*M3386</f>
        <v>825</v>
      </c>
      <c r="M3386" s="11">
        <v>0.4</v>
      </c>
      <c r="O3386" s="15"/>
      <c r="P3386" s="13"/>
      <c r="Q3386" s="1"/>
      <c r="R3386" s="12"/>
    </row>
    <row r="3387" spans="1:18" x14ac:dyDescent="0.3">
      <c r="B3387" s="6" t="s">
        <v>16</v>
      </c>
      <c r="C3387" s="6">
        <v>1185732</v>
      </c>
      <c r="D3387" s="7">
        <v>44543</v>
      </c>
      <c r="E3387" s="6" t="s">
        <v>3</v>
      </c>
      <c r="F3387" s="6" t="s">
        <v>115</v>
      </c>
      <c r="G3387" s="6" t="s">
        <v>116</v>
      </c>
      <c r="H3387" s="6" t="s">
        <v>21</v>
      </c>
      <c r="I3387" s="8">
        <v>0.55000000000000004</v>
      </c>
      <c r="J3387" s="9">
        <v>3250</v>
      </c>
      <c r="K3387" s="10">
        <f t="shared" si="1110"/>
        <v>1787.5000000000002</v>
      </c>
      <c r="L3387" s="10">
        <f t="shared" si="1111"/>
        <v>715.00000000000011</v>
      </c>
      <c r="M3387" s="11">
        <v>0.4</v>
      </c>
      <c r="O3387" s="15"/>
      <c r="P3387" s="13"/>
      <c r="Q3387" s="1"/>
      <c r="R3387" s="12"/>
    </row>
    <row r="3388" spans="1:18" x14ac:dyDescent="0.3">
      <c r="B3388" s="6" t="s">
        <v>16</v>
      </c>
      <c r="C3388" s="6">
        <v>1185732</v>
      </c>
      <c r="D3388" s="7">
        <v>44543</v>
      </c>
      <c r="E3388" s="6" t="s">
        <v>3</v>
      </c>
      <c r="F3388" s="6" t="s">
        <v>115</v>
      </c>
      <c r="G3388" s="6" t="s">
        <v>116</v>
      </c>
      <c r="H3388" s="6" t="s">
        <v>22</v>
      </c>
      <c r="I3388" s="8">
        <v>0.65</v>
      </c>
      <c r="J3388" s="9">
        <v>3250</v>
      </c>
      <c r="K3388" s="10">
        <f t="shared" si="1110"/>
        <v>2112.5</v>
      </c>
      <c r="L3388" s="10">
        <f t="shared" si="1111"/>
        <v>633.75</v>
      </c>
      <c r="M3388" s="11">
        <v>0.3</v>
      </c>
      <c r="O3388" s="15"/>
      <c r="P3388" s="13"/>
      <c r="Q3388" s="1"/>
      <c r="R3388" s="12"/>
    </row>
    <row r="3389" spans="1:18" x14ac:dyDescent="0.3">
      <c r="B3389" s="6" t="s">
        <v>16</v>
      </c>
      <c r="C3389" s="6">
        <v>1185732</v>
      </c>
      <c r="D3389" s="7">
        <v>44543</v>
      </c>
      <c r="E3389" s="6" t="s">
        <v>3</v>
      </c>
      <c r="F3389" s="6" t="s">
        <v>115</v>
      </c>
      <c r="G3389" s="6" t="s">
        <v>116</v>
      </c>
      <c r="H3389" s="6" t="s">
        <v>23</v>
      </c>
      <c r="I3389" s="8">
        <v>0.7</v>
      </c>
      <c r="J3389" s="9">
        <v>4250</v>
      </c>
      <c r="K3389" s="10">
        <f t="shared" si="1110"/>
        <v>2975</v>
      </c>
      <c r="L3389" s="10">
        <f t="shared" si="1111"/>
        <v>1190</v>
      </c>
      <c r="M3389" s="11">
        <v>0.4</v>
      </c>
      <c r="O3389" s="15"/>
      <c r="P3389" s="13"/>
      <c r="Q3389" s="1"/>
      <c r="R3389" s="12"/>
    </row>
    <row r="3390" spans="1:18" x14ac:dyDescent="0.3">
      <c r="A3390" t="s">
        <v>39</v>
      </c>
      <c r="B3390" s="6" t="s">
        <v>16</v>
      </c>
      <c r="C3390" s="6">
        <v>1185732</v>
      </c>
      <c r="D3390" s="7">
        <v>44206</v>
      </c>
      <c r="E3390" s="6" t="s">
        <v>3</v>
      </c>
      <c r="F3390" s="6" t="s">
        <v>117</v>
      </c>
      <c r="G3390" s="6" t="s">
        <v>118</v>
      </c>
      <c r="H3390" s="6" t="s">
        <v>18</v>
      </c>
      <c r="I3390" s="8">
        <v>0.35000000000000003</v>
      </c>
      <c r="J3390" s="9">
        <v>4750</v>
      </c>
      <c r="K3390" s="10">
        <f>I3390*J3390</f>
        <v>1662.5000000000002</v>
      </c>
      <c r="L3390" s="10">
        <f>K3390*M3390</f>
        <v>581.875</v>
      </c>
      <c r="M3390" s="11">
        <v>0.35</v>
      </c>
      <c r="O3390" s="15"/>
      <c r="P3390" s="13"/>
      <c r="Q3390" s="1"/>
      <c r="R3390" s="12"/>
    </row>
    <row r="3391" spans="1:18" x14ac:dyDescent="0.3">
      <c r="B3391" s="6" t="s">
        <v>16</v>
      </c>
      <c r="C3391" s="6">
        <v>1185732</v>
      </c>
      <c r="D3391" s="7">
        <v>44206</v>
      </c>
      <c r="E3391" s="6" t="s">
        <v>3</v>
      </c>
      <c r="F3391" s="6" t="s">
        <v>117</v>
      </c>
      <c r="G3391" s="6" t="s">
        <v>118</v>
      </c>
      <c r="H3391" s="6" t="s">
        <v>19</v>
      </c>
      <c r="I3391" s="8">
        <v>0.35000000000000003</v>
      </c>
      <c r="J3391" s="9">
        <v>2750</v>
      </c>
      <c r="K3391" s="10">
        <f>I3391*J3391</f>
        <v>962.50000000000011</v>
      </c>
      <c r="L3391" s="10">
        <f>K3391*M3391</f>
        <v>336.875</v>
      </c>
      <c r="M3391" s="11">
        <v>0.35</v>
      </c>
      <c r="O3391" s="15"/>
      <c r="P3391" s="13"/>
      <c r="Q3391" s="1"/>
      <c r="R3391" s="12"/>
    </row>
    <row r="3392" spans="1:18" x14ac:dyDescent="0.3">
      <c r="B3392" s="6" t="s">
        <v>16</v>
      </c>
      <c r="C3392" s="6">
        <v>1185732</v>
      </c>
      <c r="D3392" s="7">
        <v>44206</v>
      </c>
      <c r="E3392" s="6" t="s">
        <v>3</v>
      </c>
      <c r="F3392" s="6" t="s">
        <v>117</v>
      </c>
      <c r="G3392" s="6" t="s">
        <v>118</v>
      </c>
      <c r="H3392" s="6" t="s">
        <v>20</v>
      </c>
      <c r="I3392" s="8">
        <v>0.25000000000000006</v>
      </c>
      <c r="J3392" s="9">
        <v>2750</v>
      </c>
      <c r="K3392" s="10">
        <f t="shared" ref="K3392:K3395" si="1112">I3392*J3392</f>
        <v>687.50000000000011</v>
      </c>
      <c r="L3392" s="10">
        <f t="shared" ref="L3392:L3401" si="1113">K3392*M3392</f>
        <v>275.00000000000006</v>
      </c>
      <c r="M3392" s="11">
        <v>0.4</v>
      </c>
      <c r="O3392" s="15"/>
      <c r="P3392" s="13"/>
      <c r="Q3392" s="1"/>
      <c r="R3392" s="12"/>
    </row>
    <row r="3393" spans="2:18" x14ac:dyDescent="0.3">
      <c r="B3393" s="6" t="s">
        <v>16</v>
      </c>
      <c r="C3393" s="6">
        <v>1185732</v>
      </c>
      <c r="D3393" s="7">
        <v>44206</v>
      </c>
      <c r="E3393" s="6" t="s">
        <v>3</v>
      </c>
      <c r="F3393" s="6" t="s">
        <v>117</v>
      </c>
      <c r="G3393" s="6" t="s">
        <v>118</v>
      </c>
      <c r="H3393" s="6" t="s">
        <v>21</v>
      </c>
      <c r="I3393" s="8">
        <v>0.3</v>
      </c>
      <c r="J3393" s="9">
        <v>1250</v>
      </c>
      <c r="K3393" s="10">
        <f t="shared" si="1112"/>
        <v>375</v>
      </c>
      <c r="L3393" s="10">
        <f t="shared" si="1113"/>
        <v>150</v>
      </c>
      <c r="M3393" s="11">
        <v>0.4</v>
      </c>
      <c r="O3393" s="15"/>
      <c r="P3393" s="13"/>
      <c r="Q3393" s="1"/>
      <c r="R3393" s="12"/>
    </row>
    <row r="3394" spans="2:18" x14ac:dyDescent="0.3">
      <c r="B3394" s="6" t="s">
        <v>16</v>
      </c>
      <c r="C3394" s="6">
        <v>1185732</v>
      </c>
      <c r="D3394" s="7">
        <v>44206</v>
      </c>
      <c r="E3394" s="6" t="s">
        <v>3</v>
      </c>
      <c r="F3394" s="6" t="s">
        <v>117</v>
      </c>
      <c r="G3394" s="6" t="s">
        <v>118</v>
      </c>
      <c r="H3394" s="6" t="s">
        <v>22</v>
      </c>
      <c r="I3394" s="8">
        <v>0.45</v>
      </c>
      <c r="J3394" s="9">
        <v>1750</v>
      </c>
      <c r="K3394" s="10">
        <f t="shared" si="1112"/>
        <v>787.5</v>
      </c>
      <c r="L3394" s="10">
        <f t="shared" si="1113"/>
        <v>236.25</v>
      </c>
      <c r="M3394" s="11">
        <v>0.3</v>
      </c>
      <c r="O3394" s="15"/>
      <c r="P3394" s="13"/>
      <c r="Q3394" s="1"/>
      <c r="R3394" s="12"/>
    </row>
    <row r="3395" spans="2:18" x14ac:dyDescent="0.3">
      <c r="B3395" s="6" t="s">
        <v>16</v>
      </c>
      <c r="C3395" s="6">
        <v>1185732</v>
      </c>
      <c r="D3395" s="7">
        <v>44206</v>
      </c>
      <c r="E3395" s="6" t="s">
        <v>3</v>
      </c>
      <c r="F3395" s="6" t="s">
        <v>117</v>
      </c>
      <c r="G3395" s="6" t="s">
        <v>118</v>
      </c>
      <c r="H3395" s="6" t="s">
        <v>23</v>
      </c>
      <c r="I3395" s="8">
        <v>0.35000000000000003</v>
      </c>
      <c r="J3395" s="9">
        <v>2750</v>
      </c>
      <c r="K3395" s="10">
        <f t="shared" si="1112"/>
        <v>962.50000000000011</v>
      </c>
      <c r="L3395" s="10">
        <f t="shared" si="1113"/>
        <v>385.00000000000006</v>
      </c>
      <c r="M3395" s="11">
        <v>0.4</v>
      </c>
      <c r="O3395" s="15"/>
      <c r="P3395" s="13"/>
      <c r="Q3395" s="1"/>
      <c r="R3395" s="12"/>
    </row>
    <row r="3396" spans="2:18" x14ac:dyDescent="0.3">
      <c r="B3396" s="6" t="s">
        <v>16</v>
      </c>
      <c r="C3396" s="6">
        <v>1185732</v>
      </c>
      <c r="D3396" s="7">
        <v>44235</v>
      </c>
      <c r="E3396" s="6" t="s">
        <v>3</v>
      </c>
      <c r="F3396" s="6" t="s">
        <v>117</v>
      </c>
      <c r="G3396" s="6" t="s">
        <v>118</v>
      </c>
      <c r="H3396" s="6" t="s">
        <v>18</v>
      </c>
      <c r="I3396" s="8">
        <v>0.35000000000000003</v>
      </c>
      <c r="J3396" s="9">
        <v>5250</v>
      </c>
      <c r="K3396" s="10">
        <f>I3396*J3396</f>
        <v>1837.5000000000002</v>
      </c>
      <c r="L3396" s="10">
        <f>K3396*M3396</f>
        <v>643.125</v>
      </c>
      <c r="M3396" s="11">
        <v>0.35</v>
      </c>
      <c r="O3396" s="15"/>
      <c r="P3396" s="13"/>
      <c r="Q3396" s="1"/>
      <c r="R3396" s="12"/>
    </row>
    <row r="3397" spans="2:18" x14ac:dyDescent="0.3">
      <c r="B3397" s="6" t="s">
        <v>16</v>
      </c>
      <c r="C3397" s="6">
        <v>1185732</v>
      </c>
      <c r="D3397" s="7">
        <v>44235</v>
      </c>
      <c r="E3397" s="6" t="s">
        <v>3</v>
      </c>
      <c r="F3397" s="6" t="s">
        <v>117</v>
      </c>
      <c r="G3397" s="6" t="s">
        <v>118</v>
      </c>
      <c r="H3397" s="6" t="s">
        <v>19</v>
      </c>
      <c r="I3397" s="8">
        <v>0.35000000000000003</v>
      </c>
      <c r="J3397" s="9">
        <v>1750</v>
      </c>
      <c r="K3397" s="10">
        <f>I3397*J3397</f>
        <v>612.50000000000011</v>
      </c>
      <c r="L3397" s="10">
        <f>K3397*M3397</f>
        <v>214.37500000000003</v>
      </c>
      <c r="M3397" s="11">
        <v>0.35</v>
      </c>
      <c r="O3397" s="15"/>
      <c r="P3397" s="13"/>
      <c r="Q3397" s="1"/>
      <c r="R3397" s="12"/>
    </row>
    <row r="3398" spans="2:18" x14ac:dyDescent="0.3">
      <c r="B3398" s="6" t="s">
        <v>16</v>
      </c>
      <c r="C3398" s="6">
        <v>1185732</v>
      </c>
      <c r="D3398" s="7">
        <v>44235</v>
      </c>
      <c r="E3398" s="6" t="s">
        <v>3</v>
      </c>
      <c r="F3398" s="6" t="s">
        <v>117</v>
      </c>
      <c r="G3398" s="6" t="s">
        <v>118</v>
      </c>
      <c r="H3398" s="6" t="s">
        <v>20</v>
      </c>
      <c r="I3398" s="8">
        <v>0.25000000000000006</v>
      </c>
      <c r="J3398" s="9">
        <v>2250</v>
      </c>
      <c r="K3398" s="10">
        <f t="shared" ref="K3398:K3401" si="1114">I3398*J3398</f>
        <v>562.50000000000011</v>
      </c>
      <c r="L3398" s="10">
        <f t="shared" si="1113"/>
        <v>225.00000000000006</v>
      </c>
      <c r="M3398" s="11">
        <v>0.4</v>
      </c>
      <c r="O3398" s="15"/>
      <c r="P3398" s="13"/>
      <c r="Q3398" s="1"/>
      <c r="R3398" s="12"/>
    </row>
    <row r="3399" spans="2:18" x14ac:dyDescent="0.3">
      <c r="B3399" s="6" t="s">
        <v>16</v>
      </c>
      <c r="C3399" s="6">
        <v>1185732</v>
      </c>
      <c r="D3399" s="7">
        <v>44235</v>
      </c>
      <c r="E3399" s="6" t="s">
        <v>3</v>
      </c>
      <c r="F3399" s="6" t="s">
        <v>117</v>
      </c>
      <c r="G3399" s="6" t="s">
        <v>118</v>
      </c>
      <c r="H3399" s="6" t="s">
        <v>21</v>
      </c>
      <c r="I3399" s="8">
        <v>0.3</v>
      </c>
      <c r="J3399" s="9">
        <v>1000</v>
      </c>
      <c r="K3399" s="10">
        <f t="shared" si="1114"/>
        <v>300</v>
      </c>
      <c r="L3399" s="10">
        <f t="shared" si="1113"/>
        <v>120</v>
      </c>
      <c r="M3399" s="11">
        <v>0.4</v>
      </c>
      <c r="O3399" s="15"/>
      <c r="P3399" s="13"/>
      <c r="Q3399" s="1"/>
      <c r="R3399" s="12"/>
    </row>
    <row r="3400" spans="2:18" x14ac:dyDescent="0.3">
      <c r="B3400" s="6" t="s">
        <v>16</v>
      </c>
      <c r="C3400" s="6">
        <v>1185732</v>
      </c>
      <c r="D3400" s="7">
        <v>44235</v>
      </c>
      <c r="E3400" s="6" t="s">
        <v>3</v>
      </c>
      <c r="F3400" s="6" t="s">
        <v>117</v>
      </c>
      <c r="G3400" s="6" t="s">
        <v>118</v>
      </c>
      <c r="H3400" s="6" t="s">
        <v>22</v>
      </c>
      <c r="I3400" s="8">
        <v>0.45</v>
      </c>
      <c r="J3400" s="9">
        <v>1750</v>
      </c>
      <c r="K3400" s="10">
        <f t="shared" si="1114"/>
        <v>787.5</v>
      </c>
      <c r="L3400" s="10">
        <f t="shared" si="1113"/>
        <v>236.25</v>
      </c>
      <c r="M3400" s="11">
        <v>0.3</v>
      </c>
      <c r="O3400" s="15"/>
      <c r="P3400" s="13"/>
      <c r="Q3400" s="1"/>
      <c r="R3400" s="12"/>
    </row>
    <row r="3401" spans="2:18" x14ac:dyDescent="0.3">
      <c r="B3401" s="6" t="s">
        <v>16</v>
      </c>
      <c r="C3401" s="6">
        <v>1185732</v>
      </c>
      <c r="D3401" s="7">
        <v>44235</v>
      </c>
      <c r="E3401" s="6" t="s">
        <v>3</v>
      </c>
      <c r="F3401" s="6" t="s">
        <v>117</v>
      </c>
      <c r="G3401" s="6" t="s">
        <v>118</v>
      </c>
      <c r="H3401" s="6" t="s">
        <v>23</v>
      </c>
      <c r="I3401" s="8">
        <v>0.35000000000000003</v>
      </c>
      <c r="J3401" s="9">
        <v>2750</v>
      </c>
      <c r="K3401" s="10">
        <f t="shared" si="1114"/>
        <v>962.50000000000011</v>
      </c>
      <c r="L3401" s="10">
        <f t="shared" si="1113"/>
        <v>385.00000000000006</v>
      </c>
      <c r="M3401" s="11">
        <v>0.4</v>
      </c>
      <c r="O3401" s="15"/>
      <c r="P3401" s="13"/>
      <c r="Q3401" s="1"/>
      <c r="R3401" s="12"/>
    </row>
    <row r="3402" spans="2:18" x14ac:dyDescent="0.3">
      <c r="B3402" s="6" t="s">
        <v>16</v>
      </c>
      <c r="C3402" s="6">
        <v>1185732</v>
      </c>
      <c r="D3402" s="7">
        <v>44261</v>
      </c>
      <c r="E3402" s="6" t="s">
        <v>3</v>
      </c>
      <c r="F3402" s="6" t="s">
        <v>117</v>
      </c>
      <c r="G3402" s="6" t="s">
        <v>118</v>
      </c>
      <c r="H3402" s="6" t="s">
        <v>18</v>
      </c>
      <c r="I3402" s="8">
        <v>0.35000000000000003</v>
      </c>
      <c r="J3402" s="9">
        <v>4950</v>
      </c>
      <c r="K3402" s="10">
        <f>I3402*J3402</f>
        <v>1732.5000000000002</v>
      </c>
      <c r="L3402" s="10">
        <f>K3402*M3402</f>
        <v>606.375</v>
      </c>
      <c r="M3402" s="11">
        <v>0.35</v>
      </c>
      <c r="O3402" s="15"/>
      <c r="P3402" s="13"/>
      <c r="Q3402" s="1"/>
      <c r="R3402" s="12"/>
    </row>
    <row r="3403" spans="2:18" x14ac:dyDescent="0.3">
      <c r="B3403" s="6" t="s">
        <v>16</v>
      </c>
      <c r="C3403" s="6">
        <v>1185732</v>
      </c>
      <c r="D3403" s="7">
        <v>44261</v>
      </c>
      <c r="E3403" s="6" t="s">
        <v>3</v>
      </c>
      <c r="F3403" s="6" t="s">
        <v>117</v>
      </c>
      <c r="G3403" s="6" t="s">
        <v>118</v>
      </c>
      <c r="H3403" s="6" t="s">
        <v>19</v>
      </c>
      <c r="I3403" s="8">
        <v>0.35000000000000003</v>
      </c>
      <c r="J3403" s="9">
        <v>2000</v>
      </c>
      <c r="K3403" s="10">
        <f>I3403*J3403</f>
        <v>700.00000000000011</v>
      </c>
      <c r="L3403" s="10">
        <f>K3403*M3403</f>
        <v>245.00000000000003</v>
      </c>
      <c r="M3403" s="11">
        <v>0.35</v>
      </c>
      <c r="O3403" s="15"/>
      <c r="P3403" s="13"/>
      <c r="Q3403" s="1"/>
      <c r="R3403" s="12"/>
    </row>
    <row r="3404" spans="2:18" x14ac:dyDescent="0.3">
      <c r="B3404" s="6" t="s">
        <v>16</v>
      </c>
      <c r="C3404" s="6">
        <v>1185732</v>
      </c>
      <c r="D3404" s="7">
        <v>44261</v>
      </c>
      <c r="E3404" s="6" t="s">
        <v>3</v>
      </c>
      <c r="F3404" s="6" t="s">
        <v>117</v>
      </c>
      <c r="G3404" s="6" t="s">
        <v>118</v>
      </c>
      <c r="H3404" s="6" t="s">
        <v>20</v>
      </c>
      <c r="I3404" s="8">
        <v>0.25000000000000006</v>
      </c>
      <c r="J3404" s="9">
        <v>2250</v>
      </c>
      <c r="K3404" s="10">
        <f t="shared" ref="K3404:K3407" si="1115">I3404*J3404</f>
        <v>562.50000000000011</v>
      </c>
      <c r="L3404" s="10">
        <f t="shared" ref="L3404:L3407" si="1116">K3404*M3404</f>
        <v>225.00000000000006</v>
      </c>
      <c r="M3404" s="11">
        <v>0.4</v>
      </c>
      <c r="O3404" s="15"/>
      <c r="P3404" s="13"/>
      <c r="Q3404" s="1"/>
      <c r="R3404" s="12"/>
    </row>
    <row r="3405" spans="2:18" x14ac:dyDescent="0.3">
      <c r="B3405" s="6" t="s">
        <v>16</v>
      </c>
      <c r="C3405" s="6">
        <v>1185732</v>
      </c>
      <c r="D3405" s="7">
        <v>44261</v>
      </c>
      <c r="E3405" s="6" t="s">
        <v>3</v>
      </c>
      <c r="F3405" s="6" t="s">
        <v>117</v>
      </c>
      <c r="G3405" s="6" t="s">
        <v>118</v>
      </c>
      <c r="H3405" s="6" t="s">
        <v>21</v>
      </c>
      <c r="I3405" s="8">
        <v>0.3</v>
      </c>
      <c r="J3405" s="9">
        <v>750</v>
      </c>
      <c r="K3405" s="10">
        <f t="shared" si="1115"/>
        <v>225</v>
      </c>
      <c r="L3405" s="10">
        <f t="shared" si="1116"/>
        <v>90</v>
      </c>
      <c r="M3405" s="11">
        <v>0.4</v>
      </c>
      <c r="O3405" s="15"/>
      <c r="P3405" s="13"/>
      <c r="Q3405" s="1"/>
      <c r="R3405" s="12"/>
    </row>
    <row r="3406" spans="2:18" x14ac:dyDescent="0.3">
      <c r="B3406" s="6" t="s">
        <v>16</v>
      </c>
      <c r="C3406" s="6">
        <v>1185732</v>
      </c>
      <c r="D3406" s="7">
        <v>44261</v>
      </c>
      <c r="E3406" s="6" t="s">
        <v>3</v>
      </c>
      <c r="F3406" s="6" t="s">
        <v>117</v>
      </c>
      <c r="G3406" s="6" t="s">
        <v>118</v>
      </c>
      <c r="H3406" s="6" t="s">
        <v>22</v>
      </c>
      <c r="I3406" s="8">
        <v>0.45</v>
      </c>
      <c r="J3406" s="9">
        <v>1250</v>
      </c>
      <c r="K3406" s="10">
        <f t="shared" si="1115"/>
        <v>562.5</v>
      </c>
      <c r="L3406" s="10">
        <f t="shared" si="1116"/>
        <v>168.75</v>
      </c>
      <c r="M3406" s="11">
        <v>0.3</v>
      </c>
      <c r="O3406" s="15"/>
      <c r="P3406" s="13"/>
      <c r="Q3406" s="1"/>
      <c r="R3406" s="12"/>
    </row>
    <row r="3407" spans="2:18" x14ac:dyDescent="0.3">
      <c r="B3407" s="6" t="s">
        <v>16</v>
      </c>
      <c r="C3407" s="6">
        <v>1185732</v>
      </c>
      <c r="D3407" s="7">
        <v>44261</v>
      </c>
      <c r="E3407" s="6" t="s">
        <v>3</v>
      </c>
      <c r="F3407" s="6" t="s">
        <v>117</v>
      </c>
      <c r="G3407" s="6" t="s">
        <v>118</v>
      </c>
      <c r="H3407" s="6" t="s">
        <v>23</v>
      </c>
      <c r="I3407" s="8">
        <v>0.35000000000000003</v>
      </c>
      <c r="J3407" s="9">
        <v>2250</v>
      </c>
      <c r="K3407" s="10">
        <f t="shared" si="1115"/>
        <v>787.50000000000011</v>
      </c>
      <c r="L3407" s="10">
        <f t="shared" si="1116"/>
        <v>315.00000000000006</v>
      </c>
      <c r="M3407" s="11">
        <v>0.4</v>
      </c>
      <c r="O3407" s="15"/>
      <c r="P3407" s="13"/>
      <c r="Q3407" s="1"/>
      <c r="R3407" s="12"/>
    </row>
    <row r="3408" spans="2:18" x14ac:dyDescent="0.3">
      <c r="B3408" s="6" t="s">
        <v>16</v>
      </c>
      <c r="C3408" s="6">
        <v>1185732</v>
      </c>
      <c r="D3408" s="7">
        <v>44293</v>
      </c>
      <c r="E3408" s="6" t="s">
        <v>3</v>
      </c>
      <c r="F3408" s="6" t="s">
        <v>117</v>
      </c>
      <c r="G3408" s="6" t="s">
        <v>118</v>
      </c>
      <c r="H3408" s="6" t="s">
        <v>18</v>
      </c>
      <c r="I3408" s="8">
        <v>0.35000000000000003</v>
      </c>
      <c r="J3408" s="9">
        <v>4750</v>
      </c>
      <c r="K3408" s="10">
        <f>I3408*J3408</f>
        <v>1662.5000000000002</v>
      </c>
      <c r="L3408" s="10">
        <f>K3408*M3408</f>
        <v>581.875</v>
      </c>
      <c r="M3408" s="11">
        <v>0.35</v>
      </c>
      <c r="O3408" s="15"/>
      <c r="P3408" s="13"/>
      <c r="Q3408" s="1"/>
      <c r="R3408" s="12"/>
    </row>
    <row r="3409" spans="2:18" x14ac:dyDescent="0.3">
      <c r="B3409" s="6" t="s">
        <v>16</v>
      </c>
      <c r="C3409" s="6">
        <v>1185732</v>
      </c>
      <c r="D3409" s="7">
        <v>44293</v>
      </c>
      <c r="E3409" s="6" t="s">
        <v>3</v>
      </c>
      <c r="F3409" s="6" t="s">
        <v>117</v>
      </c>
      <c r="G3409" s="6" t="s">
        <v>118</v>
      </c>
      <c r="H3409" s="6" t="s">
        <v>19</v>
      </c>
      <c r="I3409" s="8">
        <v>0.35000000000000003</v>
      </c>
      <c r="J3409" s="9">
        <v>1750</v>
      </c>
      <c r="K3409" s="10">
        <f>I3409*J3409</f>
        <v>612.50000000000011</v>
      </c>
      <c r="L3409" s="10">
        <f>K3409*M3409</f>
        <v>214.37500000000003</v>
      </c>
      <c r="M3409" s="11">
        <v>0.35</v>
      </c>
      <c r="O3409" s="15"/>
      <c r="P3409" s="13"/>
      <c r="Q3409" s="1"/>
      <c r="R3409" s="12"/>
    </row>
    <row r="3410" spans="2:18" x14ac:dyDescent="0.3">
      <c r="B3410" s="6" t="s">
        <v>16</v>
      </c>
      <c r="C3410" s="6">
        <v>1185732</v>
      </c>
      <c r="D3410" s="7">
        <v>44293</v>
      </c>
      <c r="E3410" s="6" t="s">
        <v>3</v>
      </c>
      <c r="F3410" s="6" t="s">
        <v>117</v>
      </c>
      <c r="G3410" s="6" t="s">
        <v>118</v>
      </c>
      <c r="H3410" s="6" t="s">
        <v>20</v>
      </c>
      <c r="I3410" s="8">
        <v>0.25000000000000006</v>
      </c>
      <c r="J3410" s="9">
        <v>1750</v>
      </c>
      <c r="K3410" s="10">
        <f t="shared" ref="K3410:K3413" si="1117">I3410*J3410</f>
        <v>437.50000000000011</v>
      </c>
      <c r="L3410" s="10">
        <f t="shared" ref="L3410:L3413" si="1118">K3410*M3410</f>
        <v>175.00000000000006</v>
      </c>
      <c r="M3410" s="11">
        <v>0.4</v>
      </c>
      <c r="O3410" s="15"/>
      <c r="P3410" s="13"/>
      <c r="Q3410" s="1"/>
      <c r="R3410" s="12"/>
    </row>
    <row r="3411" spans="2:18" x14ac:dyDescent="0.3">
      <c r="B3411" s="6" t="s">
        <v>16</v>
      </c>
      <c r="C3411" s="6">
        <v>1185732</v>
      </c>
      <c r="D3411" s="7">
        <v>44293</v>
      </c>
      <c r="E3411" s="6" t="s">
        <v>3</v>
      </c>
      <c r="F3411" s="6" t="s">
        <v>117</v>
      </c>
      <c r="G3411" s="6" t="s">
        <v>118</v>
      </c>
      <c r="H3411" s="6" t="s">
        <v>21</v>
      </c>
      <c r="I3411" s="8">
        <v>0.3</v>
      </c>
      <c r="J3411" s="9">
        <v>1000</v>
      </c>
      <c r="K3411" s="10">
        <f t="shared" si="1117"/>
        <v>300</v>
      </c>
      <c r="L3411" s="10">
        <f t="shared" si="1118"/>
        <v>120</v>
      </c>
      <c r="M3411" s="11">
        <v>0.4</v>
      </c>
      <c r="O3411" s="15"/>
      <c r="P3411" s="13"/>
      <c r="Q3411" s="1"/>
      <c r="R3411" s="12"/>
    </row>
    <row r="3412" spans="2:18" x14ac:dyDescent="0.3">
      <c r="B3412" s="6" t="s">
        <v>16</v>
      </c>
      <c r="C3412" s="6">
        <v>1185732</v>
      </c>
      <c r="D3412" s="7">
        <v>44293</v>
      </c>
      <c r="E3412" s="6" t="s">
        <v>3</v>
      </c>
      <c r="F3412" s="6" t="s">
        <v>117</v>
      </c>
      <c r="G3412" s="6" t="s">
        <v>118</v>
      </c>
      <c r="H3412" s="6" t="s">
        <v>22</v>
      </c>
      <c r="I3412" s="8">
        <v>0.45</v>
      </c>
      <c r="J3412" s="9">
        <v>1000</v>
      </c>
      <c r="K3412" s="10">
        <f t="shared" si="1117"/>
        <v>450</v>
      </c>
      <c r="L3412" s="10">
        <f t="shared" si="1118"/>
        <v>135</v>
      </c>
      <c r="M3412" s="11">
        <v>0.3</v>
      </c>
      <c r="O3412" s="15"/>
      <c r="P3412" s="13"/>
      <c r="Q3412" s="1"/>
      <c r="R3412" s="12"/>
    </row>
    <row r="3413" spans="2:18" x14ac:dyDescent="0.3">
      <c r="B3413" s="6" t="s">
        <v>16</v>
      </c>
      <c r="C3413" s="6">
        <v>1185732</v>
      </c>
      <c r="D3413" s="7">
        <v>44293</v>
      </c>
      <c r="E3413" s="6" t="s">
        <v>3</v>
      </c>
      <c r="F3413" s="6" t="s">
        <v>117</v>
      </c>
      <c r="G3413" s="6" t="s">
        <v>118</v>
      </c>
      <c r="H3413" s="6" t="s">
        <v>23</v>
      </c>
      <c r="I3413" s="8">
        <v>0.35000000000000003</v>
      </c>
      <c r="J3413" s="9">
        <v>2500</v>
      </c>
      <c r="K3413" s="10">
        <f t="shared" si="1117"/>
        <v>875.00000000000011</v>
      </c>
      <c r="L3413" s="10">
        <f t="shared" si="1118"/>
        <v>350.00000000000006</v>
      </c>
      <c r="M3413" s="11">
        <v>0.4</v>
      </c>
      <c r="O3413" s="15"/>
      <c r="P3413" s="13"/>
      <c r="Q3413" s="1"/>
      <c r="R3413" s="12"/>
    </row>
    <row r="3414" spans="2:18" x14ac:dyDescent="0.3">
      <c r="B3414" s="6" t="s">
        <v>16</v>
      </c>
      <c r="C3414" s="6">
        <v>1185732</v>
      </c>
      <c r="D3414" s="7">
        <v>44322</v>
      </c>
      <c r="E3414" s="6" t="s">
        <v>3</v>
      </c>
      <c r="F3414" s="6" t="s">
        <v>117</v>
      </c>
      <c r="G3414" s="6" t="s">
        <v>118</v>
      </c>
      <c r="H3414" s="6" t="s">
        <v>18</v>
      </c>
      <c r="I3414" s="8">
        <v>0.49999999999999994</v>
      </c>
      <c r="J3414" s="9">
        <v>5200</v>
      </c>
      <c r="K3414" s="10">
        <f>I3414*J3414</f>
        <v>2599.9999999999995</v>
      </c>
      <c r="L3414" s="10">
        <f>K3414*M3414</f>
        <v>909.99999999999977</v>
      </c>
      <c r="M3414" s="11">
        <v>0.35</v>
      </c>
      <c r="O3414" s="15"/>
      <c r="P3414" s="13"/>
      <c r="Q3414" s="1"/>
      <c r="R3414" s="12"/>
    </row>
    <row r="3415" spans="2:18" x14ac:dyDescent="0.3">
      <c r="B3415" s="6" t="s">
        <v>16</v>
      </c>
      <c r="C3415" s="6">
        <v>1185732</v>
      </c>
      <c r="D3415" s="7">
        <v>44322</v>
      </c>
      <c r="E3415" s="6" t="s">
        <v>3</v>
      </c>
      <c r="F3415" s="6" t="s">
        <v>117</v>
      </c>
      <c r="G3415" s="6" t="s">
        <v>118</v>
      </c>
      <c r="H3415" s="6" t="s">
        <v>19</v>
      </c>
      <c r="I3415" s="8">
        <v>0.45</v>
      </c>
      <c r="J3415" s="9">
        <v>2250</v>
      </c>
      <c r="K3415" s="10">
        <f>I3415*J3415</f>
        <v>1012.5</v>
      </c>
      <c r="L3415" s="10">
        <f>K3415*M3415</f>
        <v>354.375</v>
      </c>
      <c r="M3415" s="11">
        <v>0.35</v>
      </c>
      <c r="O3415" s="15"/>
      <c r="P3415" s="13"/>
      <c r="Q3415" s="1"/>
      <c r="R3415" s="12"/>
    </row>
    <row r="3416" spans="2:18" x14ac:dyDescent="0.3">
      <c r="B3416" s="6" t="s">
        <v>16</v>
      </c>
      <c r="C3416" s="6">
        <v>1185732</v>
      </c>
      <c r="D3416" s="7">
        <v>44322</v>
      </c>
      <c r="E3416" s="6" t="s">
        <v>3</v>
      </c>
      <c r="F3416" s="6" t="s">
        <v>117</v>
      </c>
      <c r="G3416" s="6" t="s">
        <v>118</v>
      </c>
      <c r="H3416" s="6" t="s">
        <v>20</v>
      </c>
      <c r="I3416" s="8">
        <v>0.4</v>
      </c>
      <c r="J3416" s="9">
        <v>2500</v>
      </c>
      <c r="K3416" s="10">
        <f t="shared" ref="K3416:K3419" si="1119">I3416*J3416</f>
        <v>1000</v>
      </c>
      <c r="L3416" s="10">
        <f t="shared" ref="L3416:L3419" si="1120">K3416*M3416</f>
        <v>400</v>
      </c>
      <c r="M3416" s="11">
        <v>0.4</v>
      </c>
      <c r="O3416" s="15"/>
      <c r="P3416" s="13"/>
      <c r="Q3416" s="1"/>
      <c r="R3416" s="12"/>
    </row>
    <row r="3417" spans="2:18" x14ac:dyDescent="0.3">
      <c r="B3417" s="6" t="s">
        <v>16</v>
      </c>
      <c r="C3417" s="6">
        <v>1185732</v>
      </c>
      <c r="D3417" s="7">
        <v>44322</v>
      </c>
      <c r="E3417" s="6" t="s">
        <v>3</v>
      </c>
      <c r="F3417" s="6" t="s">
        <v>117</v>
      </c>
      <c r="G3417" s="6" t="s">
        <v>118</v>
      </c>
      <c r="H3417" s="6" t="s">
        <v>21</v>
      </c>
      <c r="I3417" s="8">
        <v>0.4</v>
      </c>
      <c r="J3417" s="9">
        <v>2000</v>
      </c>
      <c r="K3417" s="10">
        <f t="shared" si="1119"/>
        <v>800</v>
      </c>
      <c r="L3417" s="10">
        <f t="shared" si="1120"/>
        <v>320</v>
      </c>
      <c r="M3417" s="11">
        <v>0.4</v>
      </c>
      <c r="O3417" s="15"/>
      <c r="P3417" s="13"/>
      <c r="Q3417" s="1"/>
      <c r="R3417" s="12"/>
    </row>
    <row r="3418" spans="2:18" x14ac:dyDescent="0.3">
      <c r="B3418" s="6" t="s">
        <v>16</v>
      </c>
      <c r="C3418" s="6">
        <v>1185732</v>
      </c>
      <c r="D3418" s="7">
        <v>44322</v>
      </c>
      <c r="E3418" s="6" t="s">
        <v>3</v>
      </c>
      <c r="F3418" s="6" t="s">
        <v>117</v>
      </c>
      <c r="G3418" s="6" t="s">
        <v>118</v>
      </c>
      <c r="H3418" s="6" t="s">
        <v>22</v>
      </c>
      <c r="I3418" s="8">
        <v>0.49999999999999994</v>
      </c>
      <c r="J3418" s="9">
        <v>2250</v>
      </c>
      <c r="K3418" s="10">
        <f t="shared" si="1119"/>
        <v>1124.9999999999998</v>
      </c>
      <c r="L3418" s="10">
        <f t="shared" si="1120"/>
        <v>337.49999999999994</v>
      </c>
      <c r="M3418" s="11">
        <v>0.3</v>
      </c>
      <c r="O3418" s="15"/>
      <c r="P3418" s="13"/>
      <c r="Q3418" s="1"/>
      <c r="R3418" s="12"/>
    </row>
    <row r="3419" spans="2:18" x14ac:dyDescent="0.3">
      <c r="B3419" s="6" t="s">
        <v>16</v>
      </c>
      <c r="C3419" s="6">
        <v>1185732</v>
      </c>
      <c r="D3419" s="7">
        <v>44322</v>
      </c>
      <c r="E3419" s="6" t="s">
        <v>3</v>
      </c>
      <c r="F3419" s="6" t="s">
        <v>117</v>
      </c>
      <c r="G3419" s="6" t="s">
        <v>118</v>
      </c>
      <c r="H3419" s="6" t="s">
        <v>23</v>
      </c>
      <c r="I3419" s="8">
        <v>0.54999999999999993</v>
      </c>
      <c r="J3419" s="9">
        <v>3500</v>
      </c>
      <c r="K3419" s="10">
        <f t="shared" si="1119"/>
        <v>1924.9999999999998</v>
      </c>
      <c r="L3419" s="10">
        <f t="shared" si="1120"/>
        <v>770</v>
      </c>
      <c r="M3419" s="11">
        <v>0.4</v>
      </c>
      <c r="O3419" s="15"/>
      <c r="P3419" s="13"/>
      <c r="Q3419" s="1"/>
      <c r="R3419" s="12"/>
    </row>
    <row r="3420" spans="2:18" x14ac:dyDescent="0.3">
      <c r="B3420" s="6" t="s">
        <v>16</v>
      </c>
      <c r="C3420" s="6">
        <v>1185732</v>
      </c>
      <c r="D3420" s="7">
        <v>44355</v>
      </c>
      <c r="E3420" s="6" t="s">
        <v>3</v>
      </c>
      <c r="F3420" s="6" t="s">
        <v>117</v>
      </c>
      <c r="G3420" s="6" t="s">
        <v>118</v>
      </c>
      <c r="H3420" s="6" t="s">
        <v>18</v>
      </c>
      <c r="I3420" s="8">
        <v>0.49999999999999994</v>
      </c>
      <c r="J3420" s="9">
        <v>6000</v>
      </c>
      <c r="K3420" s="10">
        <f>I3420*J3420</f>
        <v>2999.9999999999995</v>
      </c>
      <c r="L3420" s="10">
        <f>K3420*M3420</f>
        <v>1049.9999999999998</v>
      </c>
      <c r="M3420" s="11">
        <v>0.35</v>
      </c>
      <c r="O3420" s="15"/>
      <c r="P3420" s="13"/>
      <c r="Q3420" s="1"/>
      <c r="R3420" s="12"/>
    </row>
    <row r="3421" spans="2:18" x14ac:dyDescent="0.3">
      <c r="B3421" s="6" t="s">
        <v>16</v>
      </c>
      <c r="C3421" s="6">
        <v>1185732</v>
      </c>
      <c r="D3421" s="7">
        <v>44355</v>
      </c>
      <c r="E3421" s="6" t="s">
        <v>3</v>
      </c>
      <c r="F3421" s="6" t="s">
        <v>117</v>
      </c>
      <c r="G3421" s="6" t="s">
        <v>118</v>
      </c>
      <c r="H3421" s="6" t="s">
        <v>19</v>
      </c>
      <c r="I3421" s="8">
        <v>0.45</v>
      </c>
      <c r="J3421" s="9">
        <v>3500</v>
      </c>
      <c r="K3421" s="10">
        <f>I3421*J3421</f>
        <v>1575</v>
      </c>
      <c r="L3421" s="10">
        <f>K3421*M3421</f>
        <v>551.25</v>
      </c>
      <c r="M3421" s="11">
        <v>0.35</v>
      </c>
      <c r="O3421" s="15"/>
      <c r="P3421" s="13"/>
      <c r="Q3421" s="1"/>
      <c r="R3421" s="12"/>
    </row>
    <row r="3422" spans="2:18" x14ac:dyDescent="0.3">
      <c r="B3422" s="6" t="s">
        <v>16</v>
      </c>
      <c r="C3422" s="6">
        <v>1185732</v>
      </c>
      <c r="D3422" s="7">
        <v>44355</v>
      </c>
      <c r="E3422" s="6" t="s">
        <v>3</v>
      </c>
      <c r="F3422" s="6" t="s">
        <v>117</v>
      </c>
      <c r="G3422" s="6" t="s">
        <v>118</v>
      </c>
      <c r="H3422" s="6" t="s">
        <v>20</v>
      </c>
      <c r="I3422" s="8">
        <v>0.4</v>
      </c>
      <c r="J3422" s="9">
        <v>2750</v>
      </c>
      <c r="K3422" s="10">
        <f t="shared" ref="K3422:K3425" si="1121">I3422*J3422</f>
        <v>1100</v>
      </c>
      <c r="L3422" s="10">
        <f t="shared" ref="L3422:L3425" si="1122">K3422*M3422</f>
        <v>440</v>
      </c>
      <c r="M3422" s="11">
        <v>0.4</v>
      </c>
      <c r="O3422" s="15"/>
      <c r="P3422" s="13"/>
      <c r="Q3422" s="1"/>
      <c r="R3422" s="12"/>
    </row>
    <row r="3423" spans="2:18" x14ac:dyDescent="0.3">
      <c r="B3423" s="6" t="s">
        <v>16</v>
      </c>
      <c r="C3423" s="6">
        <v>1185732</v>
      </c>
      <c r="D3423" s="7">
        <v>44355</v>
      </c>
      <c r="E3423" s="6" t="s">
        <v>3</v>
      </c>
      <c r="F3423" s="6" t="s">
        <v>117</v>
      </c>
      <c r="G3423" s="6" t="s">
        <v>118</v>
      </c>
      <c r="H3423" s="6" t="s">
        <v>21</v>
      </c>
      <c r="I3423" s="8">
        <v>0.4</v>
      </c>
      <c r="J3423" s="9">
        <v>2500</v>
      </c>
      <c r="K3423" s="10">
        <f t="shared" si="1121"/>
        <v>1000</v>
      </c>
      <c r="L3423" s="10">
        <f t="shared" si="1122"/>
        <v>400</v>
      </c>
      <c r="M3423" s="11">
        <v>0.4</v>
      </c>
      <c r="O3423" s="15"/>
      <c r="P3423" s="13"/>
      <c r="Q3423" s="1"/>
      <c r="R3423" s="12"/>
    </row>
    <row r="3424" spans="2:18" x14ac:dyDescent="0.3">
      <c r="B3424" s="6" t="s">
        <v>16</v>
      </c>
      <c r="C3424" s="6">
        <v>1185732</v>
      </c>
      <c r="D3424" s="7">
        <v>44355</v>
      </c>
      <c r="E3424" s="6" t="s">
        <v>3</v>
      </c>
      <c r="F3424" s="6" t="s">
        <v>117</v>
      </c>
      <c r="G3424" s="6" t="s">
        <v>118</v>
      </c>
      <c r="H3424" s="6" t="s">
        <v>22</v>
      </c>
      <c r="I3424" s="8">
        <v>0.49999999999999994</v>
      </c>
      <c r="J3424" s="9">
        <v>2500</v>
      </c>
      <c r="K3424" s="10">
        <f t="shared" si="1121"/>
        <v>1249.9999999999998</v>
      </c>
      <c r="L3424" s="10">
        <f t="shared" si="1122"/>
        <v>374.99999999999994</v>
      </c>
      <c r="M3424" s="11">
        <v>0.3</v>
      </c>
      <c r="O3424" s="15"/>
      <c r="P3424" s="13"/>
      <c r="Q3424" s="1"/>
      <c r="R3424" s="12"/>
    </row>
    <row r="3425" spans="2:18" x14ac:dyDescent="0.3">
      <c r="B3425" s="6" t="s">
        <v>16</v>
      </c>
      <c r="C3425" s="6">
        <v>1185732</v>
      </c>
      <c r="D3425" s="7">
        <v>44355</v>
      </c>
      <c r="E3425" s="6" t="s">
        <v>3</v>
      </c>
      <c r="F3425" s="6" t="s">
        <v>117</v>
      </c>
      <c r="G3425" s="6" t="s">
        <v>118</v>
      </c>
      <c r="H3425" s="6" t="s">
        <v>23</v>
      </c>
      <c r="I3425" s="8">
        <v>0.54999999999999993</v>
      </c>
      <c r="J3425" s="9">
        <v>4000</v>
      </c>
      <c r="K3425" s="10">
        <f t="shared" si="1121"/>
        <v>2199.9999999999995</v>
      </c>
      <c r="L3425" s="10">
        <f t="shared" si="1122"/>
        <v>879.99999999999989</v>
      </c>
      <c r="M3425" s="11">
        <v>0.4</v>
      </c>
      <c r="O3425" s="15"/>
      <c r="P3425" s="13"/>
      <c r="Q3425" s="1"/>
      <c r="R3425" s="12"/>
    </row>
    <row r="3426" spans="2:18" x14ac:dyDescent="0.3">
      <c r="B3426" s="6" t="s">
        <v>16</v>
      </c>
      <c r="C3426" s="6">
        <v>1185732</v>
      </c>
      <c r="D3426" s="7">
        <v>44383</v>
      </c>
      <c r="E3426" s="6" t="s">
        <v>3</v>
      </c>
      <c r="F3426" s="6" t="s">
        <v>117</v>
      </c>
      <c r="G3426" s="6" t="s">
        <v>118</v>
      </c>
      <c r="H3426" s="6" t="s">
        <v>18</v>
      </c>
      <c r="I3426" s="8">
        <v>0.49999999999999994</v>
      </c>
      <c r="J3426" s="9">
        <v>6250</v>
      </c>
      <c r="K3426" s="10">
        <f>I3426*J3426</f>
        <v>3124.9999999999995</v>
      </c>
      <c r="L3426" s="10">
        <f>K3426*M3426</f>
        <v>1093.7499999999998</v>
      </c>
      <c r="M3426" s="11">
        <v>0.35</v>
      </c>
      <c r="O3426" s="15"/>
      <c r="P3426" s="13"/>
      <c r="Q3426" s="1"/>
      <c r="R3426" s="12"/>
    </row>
    <row r="3427" spans="2:18" x14ac:dyDescent="0.3">
      <c r="B3427" s="6" t="s">
        <v>16</v>
      </c>
      <c r="C3427" s="6">
        <v>1185732</v>
      </c>
      <c r="D3427" s="7">
        <v>44383</v>
      </c>
      <c r="E3427" s="6" t="s">
        <v>3</v>
      </c>
      <c r="F3427" s="6" t="s">
        <v>117</v>
      </c>
      <c r="G3427" s="6" t="s">
        <v>118</v>
      </c>
      <c r="H3427" s="6" t="s">
        <v>19</v>
      </c>
      <c r="I3427" s="8">
        <v>0.45</v>
      </c>
      <c r="J3427" s="9">
        <v>3750</v>
      </c>
      <c r="K3427" s="10">
        <f>I3427*J3427</f>
        <v>1687.5</v>
      </c>
      <c r="L3427" s="10">
        <f>K3427*M3427</f>
        <v>590.625</v>
      </c>
      <c r="M3427" s="11">
        <v>0.35</v>
      </c>
      <c r="O3427" s="15"/>
      <c r="P3427" s="13"/>
      <c r="Q3427" s="1"/>
      <c r="R3427" s="12"/>
    </row>
    <row r="3428" spans="2:18" x14ac:dyDescent="0.3">
      <c r="B3428" s="6" t="s">
        <v>16</v>
      </c>
      <c r="C3428" s="6">
        <v>1185732</v>
      </c>
      <c r="D3428" s="7">
        <v>44383</v>
      </c>
      <c r="E3428" s="6" t="s">
        <v>3</v>
      </c>
      <c r="F3428" s="6" t="s">
        <v>117</v>
      </c>
      <c r="G3428" s="6" t="s">
        <v>118</v>
      </c>
      <c r="H3428" s="6" t="s">
        <v>20</v>
      </c>
      <c r="I3428" s="8">
        <v>0.4</v>
      </c>
      <c r="J3428" s="9">
        <v>3000</v>
      </c>
      <c r="K3428" s="10">
        <f t="shared" ref="K3428:K3431" si="1123">I3428*J3428</f>
        <v>1200</v>
      </c>
      <c r="L3428" s="10">
        <f t="shared" ref="L3428:L3431" si="1124">K3428*M3428</f>
        <v>480</v>
      </c>
      <c r="M3428" s="11">
        <v>0.4</v>
      </c>
      <c r="O3428" s="15"/>
      <c r="P3428" s="13"/>
      <c r="Q3428" s="1"/>
      <c r="R3428" s="12"/>
    </row>
    <row r="3429" spans="2:18" x14ac:dyDescent="0.3">
      <c r="B3429" s="6" t="s">
        <v>16</v>
      </c>
      <c r="C3429" s="6">
        <v>1185732</v>
      </c>
      <c r="D3429" s="7">
        <v>44383</v>
      </c>
      <c r="E3429" s="6" t="s">
        <v>3</v>
      </c>
      <c r="F3429" s="6" t="s">
        <v>117</v>
      </c>
      <c r="G3429" s="6" t="s">
        <v>118</v>
      </c>
      <c r="H3429" s="6" t="s">
        <v>21</v>
      </c>
      <c r="I3429" s="8">
        <v>0.4</v>
      </c>
      <c r="J3429" s="9">
        <v>2500</v>
      </c>
      <c r="K3429" s="10">
        <f t="shared" si="1123"/>
        <v>1000</v>
      </c>
      <c r="L3429" s="10">
        <f t="shared" si="1124"/>
        <v>400</v>
      </c>
      <c r="M3429" s="11">
        <v>0.4</v>
      </c>
      <c r="O3429" s="15"/>
      <c r="P3429" s="13"/>
      <c r="Q3429" s="1"/>
      <c r="R3429" s="12"/>
    </row>
    <row r="3430" spans="2:18" x14ac:dyDescent="0.3">
      <c r="B3430" s="6" t="s">
        <v>16</v>
      </c>
      <c r="C3430" s="6">
        <v>1185732</v>
      </c>
      <c r="D3430" s="7">
        <v>44383</v>
      </c>
      <c r="E3430" s="6" t="s">
        <v>3</v>
      </c>
      <c r="F3430" s="6" t="s">
        <v>117</v>
      </c>
      <c r="G3430" s="6" t="s">
        <v>118</v>
      </c>
      <c r="H3430" s="6" t="s">
        <v>22</v>
      </c>
      <c r="I3430" s="8">
        <v>0.49999999999999994</v>
      </c>
      <c r="J3430" s="9">
        <v>2750</v>
      </c>
      <c r="K3430" s="10">
        <f t="shared" si="1123"/>
        <v>1374.9999999999998</v>
      </c>
      <c r="L3430" s="10">
        <f t="shared" si="1124"/>
        <v>412.49999999999994</v>
      </c>
      <c r="M3430" s="11">
        <v>0.3</v>
      </c>
      <c r="O3430" s="15"/>
      <c r="P3430" s="13"/>
      <c r="Q3430" s="1"/>
      <c r="R3430" s="12"/>
    </row>
    <row r="3431" spans="2:18" x14ac:dyDescent="0.3">
      <c r="B3431" s="6" t="s">
        <v>16</v>
      </c>
      <c r="C3431" s="6">
        <v>1185732</v>
      </c>
      <c r="D3431" s="7">
        <v>44383</v>
      </c>
      <c r="E3431" s="6" t="s">
        <v>3</v>
      </c>
      <c r="F3431" s="6" t="s">
        <v>117</v>
      </c>
      <c r="G3431" s="6" t="s">
        <v>118</v>
      </c>
      <c r="H3431" s="6" t="s">
        <v>23</v>
      </c>
      <c r="I3431" s="8">
        <v>0.54999999999999993</v>
      </c>
      <c r="J3431" s="9">
        <v>4500</v>
      </c>
      <c r="K3431" s="10">
        <f t="shared" si="1123"/>
        <v>2474.9999999999995</v>
      </c>
      <c r="L3431" s="10">
        <f t="shared" si="1124"/>
        <v>989.99999999999989</v>
      </c>
      <c r="M3431" s="11">
        <v>0.4</v>
      </c>
      <c r="O3431" s="15"/>
      <c r="P3431" s="13"/>
      <c r="Q3431" s="1"/>
      <c r="R3431" s="12"/>
    </row>
    <row r="3432" spans="2:18" x14ac:dyDescent="0.3">
      <c r="B3432" s="6" t="s">
        <v>16</v>
      </c>
      <c r="C3432" s="6">
        <v>1185732</v>
      </c>
      <c r="D3432" s="7">
        <v>44415</v>
      </c>
      <c r="E3432" s="6" t="s">
        <v>3</v>
      </c>
      <c r="F3432" s="6" t="s">
        <v>117</v>
      </c>
      <c r="G3432" s="6" t="s">
        <v>118</v>
      </c>
      <c r="H3432" s="6" t="s">
        <v>18</v>
      </c>
      <c r="I3432" s="8">
        <v>0.49999999999999994</v>
      </c>
      <c r="J3432" s="9">
        <v>6000</v>
      </c>
      <c r="K3432" s="10">
        <f>I3432*J3432</f>
        <v>2999.9999999999995</v>
      </c>
      <c r="L3432" s="10">
        <f>K3432*M3432</f>
        <v>1049.9999999999998</v>
      </c>
      <c r="M3432" s="11">
        <v>0.35</v>
      </c>
      <c r="O3432" s="15"/>
      <c r="P3432" s="13"/>
      <c r="Q3432" s="1"/>
      <c r="R3432" s="12"/>
    </row>
    <row r="3433" spans="2:18" x14ac:dyDescent="0.3">
      <c r="B3433" s="6" t="s">
        <v>16</v>
      </c>
      <c r="C3433" s="6">
        <v>1185732</v>
      </c>
      <c r="D3433" s="7">
        <v>44415</v>
      </c>
      <c r="E3433" s="6" t="s">
        <v>3</v>
      </c>
      <c r="F3433" s="6" t="s">
        <v>117</v>
      </c>
      <c r="G3433" s="6" t="s">
        <v>118</v>
      </c>
      <c r="H3433" s="6" t="s">
        <v>19</v>
      </c>
      <c r="I3433" s="8">
        <v>0.45</v>
      </c>
      <c r="J3433" s="9">
        <v>3750</v>
      </c>
      <c r="K3433" s="10">
        <f>I3433*J3433</f>
        <v>1687.5</v>
      </c>
      <c r="L3433" s="10">
        <f>K3433*M3433</f>
        <v>590.625</v>
      </c>
      <c r="M3433" s="11">
        <v>0.35</v>
      </c>
      <c r="O3433" s="15"/>
      <c r="P3433" s="13"/>
      <c r="Q3433" s="1"/>
      <c r="R3433" s="12"/>
    </row>
    <row r="3434" spans="2:18" x14ac:dyDescent="0.3">
      <c r="B3434" s="6" t="s">
        <v>16</v>
      </c>
      <c r="C3434" s="6">
        <v>1185732</v>
      </c>
      <c r="D3434" s="7">
        <v>44415</v>
      </c>
      <c r="E3434" s="6" t="s">
        <v>3</v>
      </c>
      <c r="F3434" s="6" t="s">
        <v>117</v>
      </c>
      <c r="G3434" s="6" t="s">
        <v>118</v>
      </c>
      <c r="H3434" s="6" t="s">
        <v>20</v>
      </c>
      <c r="I3434" s="8">
        <v>0.4</v>
      </c>
      <c r="J3434" s="9">
        <v>3000</v>
      </c>
      <c r="K3434" s="10">
        <f t="shared" ref="K3434:K3437" si="1125">I3434*J3434</f>
        <v>1200</v>
      </c>
      <c r="L3434" s="10">
        <f t="shared" ref="L3434:L3437" si="1126">K3434*M3434</f>
        <v>480</v>
      </c>
      <c r="M3434" s="11">
        <v>0.4</v>
      </c>
      <c r="O3434" s="15"/>
      <c r="P3434" s="13"/>
      <c r="Q3434" s="1"/>
      <c r="R3434" s="12"/>
    </row>
    <row r="3435" spans="2:18" x14ac:dyDescent="0.3">
      <c r="B3435" s="6" t="s">
        <v>16</v>
      </c>
      <c r="C3435" s="6">
        <v>1185732</v>
      </c>
      <c r="D3435" s="7">
        <v>44415</v>
      </c>
      <c r="E3435" s="6" t="s">
        <v>3</v>
      </c>
      <c r="F3435" s="6" t="s">
        <v>117</v>
      </c>
      <c r="G3435" s="6" t="s">
        <v>118</v>
      </c>
      <c r="H3435" s="6" t="s">
        <v>21</v>
      </c>
      <c r="I3435" s="8">
        <v>0.4</v>
      </c>
      <c r="J3435" s="9">
        <v>2000</v>
      </c>
      <c r="K3435" s="10">
        <f t="shared" si="1125"/>
        <v>800</v>
      </c>
      <c r="L3435" s="10">
        <f t="shared" si="1126"/>
        <v>320</v>
      </c>
      <c r="M3435" s="11">
        <v>0.4</v>
      </c>
      <c r="O3435" s="15"/>
      <c r="P3435" s="13"/>
      <c r="Q3435" s="1"/>
      <c r="R3435" s="12"/>
    </row>
    <row r="3436" spans="2:18" x14ac:dyDescent="0.3">
      <c r="B3436" s="6" t="s">
        <v>16</v>
      </c>
      <c r="C3436" s="6">
        <v>1185732</v>
      </c>
      <c r="D3436" s="7">
        <v>44415</v>
      </c>
      <c r="E3436" s="6" t="s">
        <v>3</v>
      </c>
      <c r="F3436" s="6" t="s">
        <v>117</v>
      </c>
      <c r="G3436" s="6" t="s">
        <v>118</v>
      </c>
      <c r="H3436" s="6" t="s">
        <v>22</v>
      </c>
      <c r="I3436" s="8">
        <v>0.49999999999999994</v>
      </c>
      <c r="J3436" s="9">
        <v>1750</v>
      </c>
      <c r="K3436" s="10">
        <f t="shared" si="1125"/>
        <v>874.99999999999989</v>
      </c>
      <c r="L3436" s="10">
        <f t="shared" si="1126"/>
        <v>262.49999999999994</v>
      </c>
      <c r="M3436" s="11">
        <v>0.3</v>
      </c>
      <c r="O3436" s="15"/>
      <c r="P3436" s="13"/>
      <c r="Q3436" s="1"/>
      <c r="R3436" s="12"/>
    </row>
    <row r="3437" spans="2:18" x14ac:dyDescent="0.3">
      <c r="B3437" s="6" t="s">
        <v>16</v>
      </c>
      <c r="C3437" s="6">
        <v>1185732</v>
      </c>
      <c r="D3437" s="7">
        <v>44415</v>
      </c>
      <c r="E3437" s="6" t="s">
        <v>3</v>
      </c>
      <c r="F3437" s="6" t="s">
        <v>117</v>
      </c>
      <c r="G3437" s="6" t="s">
        <v>118</v>
      </c>
      <c r="H3437" s="6" t="s">
        <v>23</v>
      </c>
      <c r="I3437" s="8">
        <v>0.54999999999999993</v>
      </c>
      <c r="J3437" s="9">
        <v>3500</v>
      </c>
      <c r="K3437" s="10">
        <f t="shared" si="1125"/>
        <v>1924.9999999999998</v>
      </c>
      <c r="L3437" s="10">
        <f t="shared" si="1126"/>
        <v>770</v>
      </c>
      <c r="M3437" s="11">
        <v>0.4</v>
      </c>
      <c r="O3437" s="15"/>
      <c r="P3437" s="13"/>
      <c r="Q3437" s="1"/>
      <c r="R3437" s="12"/>
    </row>
    <row r="3438" spans="2:18" x14ac:dyDescent="0.3">
      <c r="B3438" s="6" t="s">
        <v>16</v>
      </c>
      <c r="C3438" s="6">
        <v>1185732</v>
      </c>
      <c r="D3438" s="7">
        <v>44445</v>
      </c>
      <c r="E3438" s="6" t="s">
        <v>3</v>
      </c>
      <c r="F3438" s="6" t="s">
        <v>117</v>
      </c>
      <c r="G3438" s="6" t="s">
        <v>118</v>
      </c>
      <c r="H3438" s="6" t="s">
        <v>18</v>
      </c>
      <c r="I3438" s="8">
        <v>0.49999999999999994</v>
      </c>
      <c r="J3438" s="9">
        <v>4750</v>
      </c>
      <c r="K3438" s="10">
        <f>I3438*J3438</f>
        <v>2374.9999999999995</v>
      </c>
      <c r="L3438" s="10">
        <f>K3438*M3438</f>
        <v>831.24999999999977</v>
      </c>
      <c r="M3438" s="11">
        <v>0.35</v>
      </c>
      <c r="O3438" s="15"/>
      <c r="P3438" s="13"/>
      <c r="Q3438" s="1"/>
      <c r="R3438" s="12"/>
    </row>
    <row r="3439" spans="2:18" x14ac:dyDescent="0.3">
      <c r="B3439" s="6" t="s">
        <v>16</v>
      </c>
      <c r="C3439" s="6">
        <v>1185732</v>
      </c>
      <c r="D3439" s="7">
        <v>44445</v>
      </c>
      <c r="E3439" s="6" t="s">
        <v>3</v>
      </c>
      <c r="F3439" s="6" t="s">
        <v>117</v>
      </c>
      <c r="G3439" s="6" t="s">
        <v>118</v>
      </c>
      <c r="H3439" s="6" t="s">
        <v>19</v>
      </c>
      <c r="I3439" s="8">
        <v>0.45</v>
      </c>
      <c r="J3439" s="9">
        <v>2750</v>
      </c>
      <c r="K3439" s="10">
        <f>I3439*J3439</f>
        <v>1237.5</v>
      </c>
      <c r="L3439" s="10">
        <f>K3439*M3439</f>
        <v>433.125</v>
      </c>
      <c r="M3439" s="11">
        <v>0.35</v>
      </c>
      <c r="O3439" s="15"/>
      <c r="P3439" s="13"/>
      <c r="Q3439" s="1"/>
      <c r="R3439" s="12"/>
    </row>
    <row r="3440" spans="2:18" x14ac:dyDescent="0.3">
      <c r="B3440" s="6" t="s">
        <v>16</v>
      </c>
      <c r="C3440" s="6">
        <v>1185732</v>
      </c>
      <c r="D3440" s="7">
        <v>44445</v>
      </c>
      <c r="E3440" s="6" t="s">
        <v>3</v>
      </c>
      <c r="F3440" s="6" t="s">
        <v>117</v>
      </c>
      <c r="G3440" s="6" t="s">
        <v>118</v>
      </c>
      <c r="H3440" s="6" t="s">
        <v>20</v>
      </c>
      <c r="I3440" s="8">
        <v>0.4</v>
      </c>
      <c r="J3440" s="9">
        <v>1750</v>
      </c>
      <c r="K3440" s="10">
        <f t="shared" ref="K3440:K3443" si="1127">I3440*J3440</f>
        <v>700</v>
      </c>
      <c r="L3440" s="10">
        <f t="shared" ref="L3440:L3443" si="1128">K3440*M3440</f>
        <v>280</v>
      </c>
      <c r="M3440" s="11">
        <v>0.4</v>
      </c>
      <c r="O3440" s="15"/>
      <c r="P3440" s="13"/>
      <c r="Q3440" s="1"/>
      <c r="R3440" s="12"/>
    </row>
    <row r="3441" spans="2:18" x14ac:dyDescent="0.3">
      <c r="B3441" s="6" t="s">
        <v>16</v>
      </c>
      <c r="C3441" s="6">
        <v>1185732</v>
      </c>
      <c r="D3441" s="7">
        <v>44445</v>
      </c>
      <c r="E3441" s="6" t="s">
        <v>3</v>
      </c>
      <c r="F3441" s="6" t="s">
        <v>117</v>
      </c>
      <c r="G3441" s="6" t="s">
        <v>118</v>
      </c>
      <c r="H3441" s="6" t="s">
        <v>21</v>
      </c>
      <c r="I3441" s="8">
        <v>0.4</v>
      </c>
      <c r="J3441" s="9">
        <v>1500</v>
      </c>
      <c r="K3441" s="10">
        <f t="shared" si="1127"/>
        <v>600</v>
      </c>
      <c r="L3441" s="10">
        <f t="shared" si="1128"/>
        <v>240</v>
      </c>
      <c r="M3441" s="11">
        <v>0.4</v>
      </c>
      <c r="O3441" s="15"/>
      <c r="P3441" s="13"/>
      <c r="Q3441" s="1"/>
      <c r="R3441" s="12"/>
    </row>
    <row r="3442" spans="2:18" x14ac:dyDescent="0.3">
      <c r="B3442" s="6" t="s">
        <v>16</v>
      </c>
      <c r="C3442" s="6">
        <v>1185732</v>
      </c>
      <c r="D3442" s="7">
        <v>44445</v>
      </c>
      <c r="E3442" s="6" t="s">
        <v>3</v>
      </c>
      <c r="F3442" s="6" t="s">
        <v>117</v>
      </c>
      <c r="G3442" s="6" t="s">
        <v>118</v>
      </c>
      <c r="H3442" s="6" t="s">
        <v>22</v>
      </c>
      <c r="I3442" s="8">
        <v>0.49999999999999994</v>
      </c>
      <c r="J3442" s="9">
        <v>1500</v>
      </c>
      <c r="K3442" s="10">
        <f t="shared" si="1127"/>
        <v>749.99999999999989</v>
      </c>
      <c r="L3442" s="10">
        <f t="shared" si="1128"/>
        <v>224.99999999999997</v>
      </c>
      <c r="M3442" s="11">
        <v>0.3</v>
      </c>
      <c r="O3442" s="15"/>
      <c r="P3442" s="13"/>
      <c r="Q3442" s="1"/>
      <c r="R3442" s="12"/>
    </row>
    <row r="3443" spans="2:18" x14ac:dyDescent="0.3">
      <c r="B3443" s="6" t="s">
        <v>16</v>
      </c>
      <c r="C3443" s="6">
        <v>1185732</v>
      </c>
      <c r="D3443" s="7">
        <v>44445</v>
      </c>
      <c r="E3443" s="6" t="s">
        <v>3</v>
      </c>
      <c r="F3443" s="6" t="s">
        <v>117</v>
      </c>
      <c r="G3443" s="6" t="s">
        <v>118</v>
      </c>
      <c r="H3443" s="6" t="s">
        <v>23</v>
      </c>
      <c r="I3443" s="8">
        <v>0.54999999999999993</v>
      </c>
      <c r="J3443" s="9">
        <v>2500</v>
      </c>
      <c r="K3443" s="10">
        <f t="shared" si="1127"/>
        <v>1374.9999999999998</v>
      </c>
      <c r="L3443" s="10">
        <f t="shared" si="1128"/>
        <v>549.99999999999989</v>
      </c>
      <c r="M3443" s="11">
        <v>0.4</v>
      </c>
      <c r="O3443" s="15"/>
      <c r="P3443" s="13"/>
      <c r="Q3443" s="1"/>
      <c r="R3443" s="12"/>
    </row>
    <row r="3444" spans="2:18" x14ac:dyDescent="0.3">
      <c r="B3444" s="6" t="s">
        <v>16</v>
      </c>
      <c r="C3444" s="6">
        <v>1185732</v>
      </c>
      <c r="D3444" s="7">
        <v>44477</v>
      </c>
      <c r="E3444" s="6" t="s">
        <v>3</v>
      </c>
      <c r="F3444" s="6" t="s">
        <v>117</v>
      </c>
      <c r="G3444" s="6" t="s">
        <v>118</v>
      </c>
      <c r="H3444" s="6" t="s">
        <v>18</v>
      </c>
      <c r="I3444" s="8">
        <v>0.54999999999999993</v>
      </c>
      <c r="J3444" s="9">
        <v>4250</v>
      </c>
      <c r="K3444" s="10">
        <f>I3444*J3444</f>
        <v>2337.4999999999995</v>
      </c>
      <c r="L3444" s="10">
        <f>K3444*M3444</f>
        <v>818.12499999999977</v>
      </c>
      <c r="M3444" s="11">
        <v>0.35</v>
      </c>
      <c r="O3444" s="15"/>
      <c r="P3444" s="13"/>
      <c r="Q3444" s="1"/>
      <c r="R3444" s="12"/>
    </row>
    <row r="3445" spans="2:18" x14ac:dyDescent="0.3">
      <c r="B3445" s="6" t="s">
        <v>16</v>
      </c>
      <c r="C3445" s="6">
        <v>1185732</v>
      </c>
      <c r="D3445" s="7">
        <v>44477</v>
      </c>
      <c r="E3445" s="6" t="s">
        <v>3</v>
      </c>
      <c r="F3445" s="6" t="s">
        <v>117</v>
      </c>
      <c r="G3445" s="6" t="s">
        <v>118</v>
      </c>
      <c r="H3445" s="6" t="s">
        <v>19</v>
      </c>
      <c r="I3445" s="8">
        <v>0.5</v>
      </c>
      <c r="J3445" s="9">
        <v>2500</v>
      </c>
      <c r="K3445" s="10">
        <f>I3445*J3445</f>
        <v>1250</v>
      </c>
      <c r="L3445" s="10">
        <f>K3445*M3445</f>
        <v>437.5</v>
      </c>
      <c r="M3445" s="11">
        <v>0.35</v>
      </c>
      <c r="O3445" s="15"/>
      <c r="P3445" s="13"/>
      <c r="Q3445" s="1"/>
      <c r="R3445" s="12"/>
    </row>
    <row r="3446" spans="2:18" x14ac:dyDescent="0.3">
      <c r="B3446" s="6" t="s">
        <v>16</v>
      </c>
      <c r="C3446" s="6">
        <v>1185732</v>
      </c>
      <c r="D3446" s="7">
        <v>44477</v>
      </c>
      <c r="E3446" s="6" t="s">
        <v>3</v>
      </c>
      <c r="F3446" s="6" t="s">
        <v>117</v>
      </c>
      <c r="G3446" s="6" t="s">
        <v>118</v>
      </c>
      <c r="H3446" s="6" t="s">
        <v>20</v>
      </c>
      <c r="I3446" s="8">
        <v>0.5</v>
      </c>
      <c r="J3446" s="9">
        <v>1500</v>
      </c>
      <c r="K3446" s="10">
        <f t="shared" ref="K3446:K3449" si="1129">I3446*J3446</f>
        <v>750</v>
      </c>
      <c r="L3446" s="10">
        <f t="shared" ref="L3446:L3449" si="1130">K3446*M3446</f>
        <v>300</v>
      </c>
      <c r="M3446" s="11">
        <v>0.4</v>
      </c>
      <c r="O3446" s="15"/>
      <c r="P3446" s="13"/>
      <c r="Q3446" s="1"/>
      <c r="R3446" s="12"/>
    </row>
    <row r="3447" spans="2:18" x14ac:dyDescent="0.3">
      <c r="B3447" s="6" t="s">
        <v>16</v>
      </c>
      <c r="C3447" s="6">
        <v>1185732</v>
      </c>
      <c r="D3447" s="7">
        <v>44477</v>
      </c>
      <c r="E3447" s="6" t="s">
        <v>3</v>
      </c>
      <c r="F3447" s="6" t="s">
        <v>117</v>
      </c>
      <c r="G3447" s="6" t="s">
        <v>118</v>
      </c>
      <c r="H3447" s="6" t="s">
        <v>21</v>
      </c>
      <c r="I3447" s="8">
        <v>0.5</v>
      </c>
      <c r="J3447" s="9">
        <v>1250</v>
      </c>
      <c r="K3447" s="10">
        <f t="shared" si="1129"/>
        <v>625</v>
      </c>
      <c r="L3447" s="10">
        <f t="shared" si="1130"/>
        <v>250</v>
      </c>
      <c r="M3447" s="11">
        <v>0.4</v>
      </c>
      <c r="O3447" s="15"/>
      <c r="P3447" s="13"/>
      <c r="Q3447" s="1"/>
      <c r="R3447" s="12"/>
    </row>
    <row r="3448" spans="2:18" x14ac:dyDescent="0.3">
      <c r="B3448" s="6" t="s">
        <v>16</v>
      </c>
      <c r="C3448" s="6">
        <v>1185732</v>
      </c>
      <c r="D3448" s="7">
        <v>44477</v>
      </c>
      <c r="E3448" s="6" t="s">
        <v>3</v>
      </c>
      <c r="F3448" s="6" t="s">
        <v>117</v>
      </c>
      <c r="G3448" s="6" t="s">
        <v>118</v>
      </c>
      <c r="H3448" s="6" t="s">
        <v>22</v>
      </c>
      <c r="I3448" s="8">
        <v>0.6</v>
      </c>
      <c r="J3448" s="9">
        <v>1250</v>
      </c>
      <c r="K3448" s="10">
        <f t="shared" si="1129"/>
        <v>750</v>
      </c>
      <c r="L3448" s="10">
        <f t="shared" si="1130"/>
        <v>225</v>
      </c>
      <c r="M3448" s="11">
        <v>0.3</v>
      </c>
      <c r="O3448" s="15"/>
      <c r="P3448" s="13"/>
      <c r="Q3448" s="1"/>
      <c r="R3448" s="12"/>
    </row>
    <row r="3449" spans="2:18" x14ac:dyDescent="0.3">
      <c r="B3449" s="6" t="s">
        <v>16</v>
      </c>
      <c r="C3449" s="6">
        <v>1185732</v>
      </c>
      <c r="D3449" s="7">
        <v>44477</v>
      </c>
      <c r="E3449" s="6" t="s">
        <v>3</v>
      </c>
      <c r="F3449" s="6" t="s">
        <v>117</v>
      </c>
      <c r="G3449" s="6" t="s">
        <v>118</v>
      </c>
      <c r="H3449" s="6" t="s">
        <v>23</v>
      </c>
      <c r="I3449" s="8">
        <v>0.64999999999999991</v>
      </c>
      <c r="J3449" s="9">
        <v>2500</v>
      </c>
      <c r="K3449" s="10">
        <f t="shared" si="1129"/>
        <v>1624.9999999999998</v>
      </c>
      <c r="L3449" s="10">
        <f t="shared" si="1130"/>
        <v>650</v>
      </c>
      <c r="M3449" s="11">
        <v>0.4</v>
      </c>
      <c r="O3449" s="15"/>
      <c r="P3449" s="13"/>
      <c r="Q3449" s="1"/>
      <c r="R3449" s="12"/>
    </row>
    <row r="3450" spans="2:18" x14ac:dyDescent="0.3">
      <c r="B3450" s="6" t="s">
        <v>16</v>
      </c>
      <c r="C3450" s="6">
        <v>1185732</v>
      </c>
      <c r="D3450" s="7">
        <v>44507</v>
      </c>
      <c r="E3450" s="6" t="s">
        <v>3</v>
      </c>
      <c r="F3450" s="6" t="s">
        <v>117</v>
      </c>
      <c r="G3450" s="6" t="s">
        <v>118</v>
      </c>
      <c r="H3450" s="6" t="s">
        <v>18</v>
      </c>
      <c r="I3450" s="8">
        <v>0.6</v>
      </c>
      <c r="J3450" s="9">
        <v>4000</v>
      </c>
      <c r="K3450" s="10">
        <f>I3450*J3450</f>
        <v>2400</v>
      </c>
      <c r="L3450" s="10">
        <f>K3450*M3450</f>
        <v>840</v>
      </c>
      <c r="M3450" s="11">
        <v>0.35</v>
      </c>
      <c r="O3450" s="15"/>
      <c r="P3450" s="13"/>
      <c r="Q3450" s="1"/>
      <c r="R3450" s="12"/>
    </row>
    <row r="3451" spans="2:18" x14ac:dyDescent="0.3">
      <c r="B3451" s="6" t="s">
        <v>16</v>
      </c>
      <c r="C3451" s="6">
        <v>1185732</v>
      </c>
      <c r="D3451" s="7">
        <v>44507</v>
      </c>
      <c r="E3451" s="6" t="s">
        <v>3</v>
      </c>
      <c r="F3451" s="6" t="s">
        <v>117</v>
      </c>
      <c r="G3451" s="6" t="s">
        <v>118</v>
      </c>
      <c r="H3451" s="6" t="s">
        <v>19</v>
      </c>
      <c r="I3451" s="8">
        <v>0.5</v>
      </c>
      <c r="J3451" s="9">
        <v>2750</v>
      </c>
      <c r="K3451" s="10">
        <f>I3451*J3451</f>
        <v>1375</v>
      </c>
      <c r="L3451" s="10">
        <f>K3451*M3451</f>
        <v>481.24999999999994</v>
      </c>
      <c r="M3451" s="11">
        <v>0.35</v>
      </c>
      <c r="O3451" s="15"/>
      <c r="P3451" s="13"/>
      <c r="Q3451" s="1"/>
      <c r="R3451" s="12"/>
    </row>
    <row r="3452" spans="2:18" x14ac:dyDescent="0.3">
      <c r="B3452" s="6" t="s">
        <v>16</v>
      </c>
      <c r="C3452" s="6">
        <v>1185732</v>
      </c>
      <c r="D3452" s="7">
        <v>44507</v>
      </c>
      <c r="E3452" s="6" t="s">
        <v>3</v>
      </c>
      <c r="F3452" s="6" t="s">
        <v>117</v>
      </c>
      <c r="G3452" s="6" t="s">
        <v>118</v>
      </c>
      <c r="H3452" s="6" t="s">
        <v>20</v>
      </c>
      <c r="I3452" s="8">
        <v>0.5</v>
      </c>
      <c r="J3452" s="9">
        <v>2700</v>
      </c>
      <c r="K3452" s="10">
        <f t="shared" ref="K3452:K3455" si="1131">I3452*J3452</f>
        <v>1350</v>
      </c>
      <c r="L3452" s="10">
        <f t="shared" ref="L3452:L3455" si="1132">K3452*M3452</f>
        <v>540</v>
      </c>
      <c r="M3452" s="11">
        <v>0.4</v>
      </c>
      <c r="O3452" s="15"/>
      <c r="P3452" s="13"/>
      <c r="Q3452" s="1"/>
      <c r="R3452" s="12"/>
    </row>
    <row r="3453" spans="2:18" x14ac:dyDescent="0.3">
      <c r="B3453" s="6" t="s">
        <v>16</v>
      </c>
      <c r="C3453" s="6">
        <v>1185732</v>
      </c>
      <c r="D3453" s="7">
        <v>44507</v>
      </c>
      <c r="E3453" s="6" t="s">
        <v>3</v>
      </c>
      <c r="F3453" s="6" t="s">
        <v>117</v>
      </c>
      <c r="G3453" s="6" t="s">
        <v>118</v>
      </c>
      <c r="H3453" s="6" t="s">
        <v>21</v>
      </c>
      <c r="I3453" s="8">
        <v>0.5</v>
      </c>
      <c r="J3453" s="9">
        <v>2500</v>
      </c>
      <c r="K3453" s="10">
        <f t="shared" si="1131"/>
        <v>1250</v>
      </c>
      <c r="L3453" s="10">
        <f t="shared" si="1132"/>
        <v>500</v>
      </c>
      <c r="M3453" s="11">
        <v>0.4</v>
      </c>
      <c r="O3453" s="15"/>
      <c r="P3453" s="13"/>
      <c r="Q3453" s="1"/>
      <c r="R3453" s="12"/>
    </row>
    <row r="3454" spans="2:18" x14ac:dyDescent="0.3">
      <c r="B3454" s="6" t="s">
        <v>16</v>
      </c>
      <c r="C3454" s="6">
        <v>1185732</v>
      </c>
      <c r="D3454" s="7">
        <v>44507</v>
      </c>
      <c r="E3454" s="6" t="s">
        <v>3</v>
      </c>
      <c r="F3454" s="6" t="s">
        <v>117</v>
      </c>
      <c r="G3454" s="6" t="s">
        <v>118</v>
      </c>
      <c r="H3454" s="6" t="s">
        <v>22</v>
      </c>
      <c r="I3454" s="8">
        <v>0.6</v>
      </c>
      <c r="J3454" s="9">
        <v>2250</v>
      </c>
      <c r="K3454" s="10">
        <f t="shared" si="1131"/>
        <v>1350</v>
      </c>
      <c r="L3454" s="10">
        <f t="shared" si="1132"/>
        <v>405</v>
      </c>
      <c r="M3454" s="11">
        <v>0.3</v>
      </c>
      <c r="O3454" s="15"/>
      <c r="P3454" s="13"/>
      <c r="Q3454" s="1"/>
      <c r="R3454" s="12"/>
    </row>
    <row r="3455" spans="2:18" x14ac:dyDescent="0.3">
      <c r="B3455" s="6" t="s">
        <v>16</v>
      </c>
      <c r="C3455" s="6">
        <v>1185732</v>
      </c>
      <c r="D3455" s="7">
        <v>44507</v>
      </c>
      <c r="E3455" s="6" t="s">
        <v>3</v>
      </c>
      <c r="F3455" s="6" t="s">
        <v>117</v>
      </c>
      <c r="G3455" s="6" t="s">
        <v>118</v>
      </c>
      <c r="H3455" s="6" t="s">
        <v>23</v>
      </c>
      <c r="I3455" s="8">
        <v>0.64999999999999991</v>
      </c>
      <c r="J3455" s="9">
        <v>3250</v>
      </c>
      <c r="K3455" s="10">
        <f t="shared" si="1131"/>
        <v>2112.4999999999995</v>
      </c>
      <c r="L3455" s="10">
        <f t="shared" si="1132"/>
        <v>844.99999999999989</v>
      </c>
      <c r="M3455" s="11">
        <v>0.4</v>
      </c>
      <c r="O3455" s="15"/>
      <c r="P3455" s="13"/>
      <c r="Q3455" s="1"/>
      <c r="R3455" s="12"/>
    </row>
    <row r="3456" spans="2:18" x14ac:dyDescent="0.3">
      <c r="B3456" s="6" t="s">
        <v>16</v>
      </c>
      <c r="C3456" s="6">
        <v>1185732</v>
      </c>
      <c r="D3456" s="7">
        <v>44536</v>
      </c>
      <c r="E3456" s="6" t="s">
        <v>3</v>
      </c>
      <c r="F3456" s="6" t="s">
        <v>117</v>
      </c>
      <c r="G3456" s="6" t="s">
        <v>118</v>
      </c>
      <c r="H3456" s="6" t="s">
        <v>18</v>
      </c>
      <c r="I3456" s="8">
        <v>0.6</v>
      </c>
      <c r="J3456" s="9">
        <v>5500</v>
      </c>
      <c r="K3456" s="10">
        <f>I3456*J3456</f>
        <v>3300</v>
      </c>
      <c r="L3456" s="10">
        <f>K3456*M3456</f>
        <v>1155</v>
      </c>
      <c r="M3456" s="11">
        <v>0.35</v>
      </c>
      <c r="O3456" s="15"/>
      <c r="P3456" s="13"/>
      <c r="Q3456" s="1"/>
      <c r="R3456" s="12"/>
    </row>
    <row r="3457" spans="1:18" x14ac:dyDescent="0.3">
      <c r="B3457" s="6" t="s">
        <v>16</v>
      </c>
      <c r="C3457" s="6">
        <v>1185732</v>
      </c>
      <c r="D3457" s="7">
        <v>44536</v>
      </c>
      <c r="E3457" s="6" t="s">
        <v>3</v>
      </c>
      <c r="F3457" s="6" t="s">
        <v>117</v>
      </c>
      <c r="G3457" s="6" t="s">
        <v>118</v>
      </c>
      <c r="H3457" s="6" t="s">
        <v>19</v>
      </c>
      <c r="I3457" s="8">
        <v>0.5</v>
      </c>
      <c r="J3457" s="9">
        <v>3500</v>
      </c>
      <c r="K3457" s="10">
        <f>I3457*J3457</f>
        <v>1750</v>
      </c>
      <c r="L3457" s="10">
        <f>K3457*M3457</f>
        <v>612.5</v>
      </c>
      <c r="M3457" s="11">
        <v>0.35</v>
      </c>
      <c r="O3457" s="15"/>
      <c r="P3457" s="13"/>
      <c r="Q3457" s="1"/>
      <c r="R3457" s="12"/>
    </row>
    <row r="3458" spans="1:18" x14ac:dyDescent="0.3">
      <c r="B3458" s="6" t="s">
        <v>16</v>
      </c>
      <c r="C3458" s="6">
        <v>1185732</v>
      </c>
      <c r="D3458" s="7">
        <v>44536</v>
      </c>
      <c r="E3458" s="6" t="s">
        <v>3</v>
      </c>
      <c r="F3458" s="6" t="s">
        <v>117</v>
      </c>
      <c r="G3458" s="6" t="s">
        <v>118</v>
      </c>
      <c r="H3458" s="6" t="s">
        <v>20</v>
      </c>
      <c r="I3458" s="8">
        <v>0.5</v>
      </c>
      <c r="J3458" s="9">
        <v>3250</v>
      </c>
      <c r="K3458" s="10">
        <f t="shared" ref="K3458:K3461" si="1133">I3458*J3458</f>
        <v>1625</v>
      </c>
      <c r="L3458" s="10">
        <f t="shared" ref="L3458:L3461" si="1134">K3458*M3458</f>
        <v>650</v>
      </c>
      <c r="M3458" s="11">
        <v>0.4</v>
      </c>
      <c r="O3458" s="15"/>
      <c r="P3458" s="13"/>
      <c r="Q3458" s="1"/>
      <c r="R3458" s="12"/>
    </row>
    <row r="3459" spans="1:18" x14ac:dyDescent="0.3">
      <c r="B3459" s="6" t="s">
        <v>16</v>
      </c>
      <c r="C3459" s="6">
        <v>1185732</v>
      </c>
      <c r="D3459" s="7">
        <v>44536</v>
      </c>
      <c r="E3459" s="6" t="s">
        <v>3</v>
      </c>
      <c r="F3459" s="6" t="s">
        <v>117</v>
      </c>
      <c r="G3459" s="6" t="s">
        <v>118</v>
      </c>
      <c r="H3459" s="6" t="s">
        <v>21</v>
      </c>
      <c r="I3459" s="8">
        <v>0.5</v>
      </c>
      <c r="J3459" s="9">
        <v>2750</v>
      </c>
      <c r="K3459" s="10">
        <f t="shared" si="1133"/>
        <v>1375</v>
      </c>
      <c r="L3459" s="10">
        <f t="shared" si="1134"/>
        <v>550</v>
      </c>
      <c r="M3459" s="11">
        <v>0.4</v>
      </c>
      <c r="O3459" s="15"/>
      <c r="P3459" s="13"/>
      <c r="Q3459" s="1"/>
      <c r="R3459" s="12"/>
    </row>
    <row r="3460" spans="1:18" x14ac:dyDescent="0.3">
      <c r="B3460" s="6" t="s">
        <v>16</v>
      </c>
      <c r="C3460" s="6">
        <v>1185732</v>
      </c>
      <c r="D3460" s="7">
        <v>44536</v>
      </c>
      <c r="E3460" s="6" t="s">
        <v>3</v>
      </c>
      <c r="F3460" s="6" t="s">
        <v>117</v>
      </c>
      <c r="G3460" s="6" t="s">
        <v>118</v>
      </c>
      <c r="H3460" s="6" t="s">
        <v>22</v>
      </c>
      <c r="I3460" s="8">
        <v>0.6</v>
      </c>
      <c r="J3460" s="9">
        <v>2750</v>
      </c>
      <c r="K3460" s="10">
        <f t="shared" si="1133"/>
        <v>1650</v>
      </c>
      <c r="L3460" s="10">
        <f t="shared" si="1134"/>
        <v>495</v>
      </c>
      <c r="M3460" s="11">
        <v>0.3</v>
      </c>
      <c r="O3460" s="15"/>
      <c r="P3460" s="13"/>
      <c r="Q3460" s="1"/>
      <c r="R3460" s="12"/>
    </row>
    <row r="3461" spans="1:18" x14ac:dyDescent="0.3">
      <c r="B3461" s="6" t="s">
        <v>16</v>
      </c>
      <c r="C3461" s="6">
        <v>1185732</v>
      </c>
      <c r="D3461" s="7">
        <v>44536</v>
      </c>
      <c r="E3461" s="6" t="s">
        <v>3</v>
      </c>
      <c r="F3461" s="6" t="s">
        <v>117</v>
      </c>
      <c r="G3461" s="6" t="s">
        <v>118</v>
      </c>
      <c r="H3461" s="6" t="s">
        <v>23</v>
      </c>
      <c r="I3461" s="8">
        <v>0.64999999999999991</v>
      </c>
      <c r="J3461" s="9">
        <v>3750</v>
      </c>
      <c r="K3461" s="10">
        <f t="shared" si="1133"/>
        <v>2437.4999999999995</v>
      </c>
      <c r="L3461" s="10">
        <f t="shared" si="1134"/>
        <v>974.99999999999989</v>
      </c>
      <c r="M3461" s="11">
        <v>0.4</v>
      </c>
      <c r="O3461" s="15"/>
      <c r="P3461" s="13"/>
      <c r="Q3461" s="1"/>
      <c r="R3461" s="12"/>
    </row>
    <row r="3462" spans="1:18" x14ac:dyDescent="0.3">
      <c r="A3462" t="s">
        <v>39</v>
      </c>
      <c r="B3462" s="6" t="s">
        <v>16</v>
      </c>
      <c r="C3462" s="6">
        <v>1185732</v>
      </c>
      <c r="D3462" s="7">
        <v>44203</v>
      </c>
      <c r="E3462" s="6" t="s">
        <v>3</v>
      </c>
      <c r="F3462" s="6" t="s">
        <v>119</v>
      </c>
      <c r="G3462" s="6" t="s">
        <v>120</v>
      </c>
      <c r="H3462" s="6" t="s">
        <v>18</v>
      </c>
      <c r="I3462" s="8">
        <v>0.4</v>
      </c>
      <c r="J3462" s="9">
        <v>5000</v>
      </c>
      <c r="K3462" s="10">
        <f>I3462*J3462</f>
        <v>2000</v>
      </c>
      <c r="L3462" s="10">
        <f>K3462*M3462</f>
        <v>800</v>
      </c>
      <c r="M3462" s="11">
        <v>0.4</v>
      </c>
      <c r="O3462" s="15"/>
      <c r="P3462" s="13"/>
      <c r="Q3462" s="1"/>
      <c r="R3462" s="12"/>
    </row>
    <row r="3463" spans="1:18" x14ac:dyDescent="0.3">
      <c r="B3463" s="6" t="s">
        <v>16</v>
      </c>
      <c r="C3463" s="6">
        <v>1185732</v>
      </c>
      <c r="D3463" s="7">
        <v>44203</v>
      </c>
      <c r="E3463" s="6" t="s">
        <v>3</v>
      </c>
      <c r="F3463" s="6" t="s">
        <v>119</v>
      </c>
      <c r="G3463" s="6" t="s">
        <v>120</v>
      </c>
      <c r="H3463" s="6" t="s">
        <v>19</v>
      </c>
      <c r="I3463" s="8">
        <v>0.4</v>
      </c>
      <c r="J3463" s="9">
        <v>3000</v>
      </c>
      <c r="K3463" s="10">
        <f>I3463*J3463</f>
        <v>1200</v>
      </c>
      <c r="L3463" s="10">
        <f>K3463*M3463</f>
        <v>480</v>
      </c>
      <c r="M3463" s="11">
        <v>0.4</v>
      </c>
      <c r="O3463" s="15"/>
      <c r="P3463" s="13"/>
      <c r="Q3463" s="1"/>
      <c r="R3463" s="12"/>
    </row>
    <row r="3464" spans="1:18" x14ac:dyDescent="0.3">
      <c r="B3464" s="6" t="s">
        <v>16</v>
      </c>
      <c r="C3464" s="6">
        <v>1185732</v>
      </c>
      <c r="D3464" s="7">
        <v>44203</v>
      </c>
      <c r="E3464" s="6" t="s">
        <v>3</v>
      </c>
      <c r="F3464" s="6" t="s">
        <v>119</v>
      </c>
      <c r="G3464" s="6" t="s">
        <v>120</v>
      </c>
      <c r="H3464" s="6" t="s">
        <v>20</v>
      </c>
      <c r="I3464" s="8">
        <v>0.30000000000000004</v>
      </c>
      <c r="J3464" s="9">
        <v>3000</v>
      </c>
      <c r="K3464" s="10">
        <f t="shared" ref="K3464:K3467" si="1135">I3464*J3464</f>
        <v>900.00000000000011</v>
      </c>
      <c r="L3464" s="10">
        <f t="shared" ref="L3464:L3473" si="1136">K3464*M3464</f>
        <v>270</v>
      </c>
      <c r="M3464" s="11">
        <v>0.3</v>
      </c>
      <c r="O3464" s="15"/>
      <c r="P3464" s="13"/>
      <c r="Q3464" s="1"/>
      <c r="R3464" s="12"/>
    </row>
    <row r="3465" spans="1:18" x14ac:dyDescent="0.3">
      <c r="B3465" s="6" t="s">
        <v>16</v>
      </c>
      <c r="C3465" s="6">
        <v>1185732</v>
      </c>
      <c r="D3465" s="7">
        <v>44203</v>
      </c>
      <c r="E3465" s="6" t="s">
        <v>3</v>
      </c>
      <c r="F3465" s="6" t="s">
        <v>119</v>
      </c>
      <c r="G3465" s="6" t="s">
        <v>120</v>
      </c>
      <c r="H3465" s="6" t="s">
        <v>21</v>
      </c>
      <c r="I3465" s="8">
        <v>0.35</v>
      </c>
      <c r="J3465" s="9">
        <v>1500</v>
      </c>
      <c r="K3465" s="10">
        <f t="shared" si="1135"/>
        <v>525</v>
      </c>
      <c r="L3465" s="10">
        <f t="shared" si="1136"/>
        <v>157.5</v>
      </c>
      <c r="M3465" s="11">
        <v>0.3</v>
      </c>
      <c r="O3465" s="15"/>
      <c r="P3465" s="13"/>
      <c r="Q3465" s="1"/>
      <c r="R3465" s="12"/>
    </row>
    <row r="3466" spans="1:18" x14ac:dyDescent="0.3">
      <c r="B3466" s="6" t="s">
        <v>16</v>
      </c>
      <c r="C3466" s="6">
        <v>1185732</v>
      </c>
      <c r="D3466" s="7">
        <v>44203</v>
      </c>
      <c r="E3466" s="6" t="s">
        <v>3</v>
      </c>
      <c r="F3466" s="6" t="s">
        <v>119</v>
      </c>
      <c r="G3466" s="6" t="s">
        <v>120</v>
      </c>
      <c r="H3466" s="6" t="s">
        <v>22</v>
      </c>
      <c r="I3466" s="8">
        <v>0.5</v>
      </c>
      <c r="J3466" s="9">
        <v>2000</v>
      </c>
      <c r="K3466" s="10">
        <f t="shared" si="1135"/>
        <v>1000</v>
      </c>
      <c r="L3466" s="10">
        <f t="shared" si="1136"/>
        <v>300</v>
      </c>
      <c r="M3466" s="11">
        <v>0.3</v>
      </c>
      <c r="O3466" s="15"/>
      <c r="P3466" s="13"/>
      <c r="Q3466" s="1"/>
      <c r="R3466" s="12"/>
    </row>
    <row r="3467" spans="1:18" x14ac:dyDescent="0.3">
      <c r="B3467" s="6" t="s">
        <v>16</v>
      </c>
      <c r="C3467" s="6">
        <v>1185732</v>
      </c>
      <c r="D3467" s="7">
        <v>44203</v>
      </c>
      <c r="E3467" s="6" t="s">
        <v>3</v>
      </c>
      <c r="F3467" s="6" t="s">
        <v>119</v>
      </c>
      <c r="G3467" s="6" t="s">
        <v>120</v>
      </c>
      <c r="H3467" s="6" t="s">
        <v>23</v>
      </c>
      <c r="I3467" s="8">
        <v>0.4</v>
      </c>
      <c r="J3467" s="9">
        <v>3000</v>
      </c>
      <c r="K3467" s="10">
        <f t="shared" si="1135"/>
        <v>1200</v>
      </c>
      <c r="L3467" s="10">
        <f t="shared" si="1136"/>
        <v>420</v>
      </c>
      <c r="M3467" s="11">
        <v>0.35</v>
      </c>
      <c r="O3467" s="15"/>
      <c r="P3467" s="13"/>
      <c r="Q3467" s="1"/>
      <c r="R3467" s="12"/>
    </row>
    <row r="3468" spans="1:18" x14ac:dyDescent="0.3">
      <c r="B3468" s="6" t="s">
        <v>16</v>
      </c>
      <c r="C3468" s="6">
        <v>1185732</v>
      </c>
      <c r="D3468" s="7">
        <v>44232</v>
      </c>
      <c r="E3468" s="6" t="s">
        <v>3</v>
      </c>
      <c r="F3468" s="6" t="s">
        <v>119</v>
      </c>
      <c r="G3468" s="6" t="s">
        <v>120</v>
      </c>
      <c r="H3468" s="6" t="s">
        <v>18</v>
      </c>
      <c r="I3468" s="8">
        <v>0.4</v>
      </c>
      <c r="J3468" s="9">
        <v>5500</v>
      </c>
      <c r="K3468" s="10">
        <f>I3468*J3468</f>
        <v>2200</v>
      </c>
      <c r="L3468" s="10">
        <f>K3468*M3468</f>
        <v>880</v>
      </c>
      <c r="M3468" s="11">
        <v>0.4</v>
      </c>
      <c r="O3468" s="15"/>
      <c r="P3468" s="13"/>
      <c r="Q3468" s="1"/>
      <c r="R3468" s="12"/>
    </row>
    <row r="3469" spans="1:18" x14ac:dyDescent="0.3">
      <c r="B3469" s="6" t="s">
        <v>16</v>
      </c>
      <c r="C3469" s="6">
        <v>1185732</v>
      </c>
      <c r="D3469" s="7">
        <v>44232</v>
      </c>
      <c r="E3469" s="6" t="s">
        <v>3</v>
      </c>
      <c r="F3469" s="6" t="s">
        <v>119</v>
      </c>
      <c r="G3469" s="6" t="s">
        <v>120</v>
      </c>
      <c r="H3469" s="6" t="s">
        <v>19</v>
      </c>
      <c r="I3469" s="8">
        <v>0.4</v>
      </c>
      <c r="J3469" s="9">
        <v>2000</v>
      </c>
      <c r="K3469" s="10">
        <f>I3469*J3469</f>
        <v>800</v>
      </c>
      <c r="L3469" s="10">
        <f>K3469*M3469</f>
        <v>320</v>
      </c>
      <c r="M3469" s="11">
        <v>0.4</v>
      </c>
      <c r="O3469" s="15"/>
      <c r="P3469" s="13"/>
      <c r="Q3469" s="1"/>
      <c r="R3469" s="12"/>
    </row>
    <row r="3470" spans="1:18" x14ac:dyDescent="0.3">
      <c r="B3470" s="6" t="s">
        <v>16</v>
      </c>
      <c r="C3470" s="6">
        <v>1185732</v>
      </c>
      <c r="D3470" s="7">
        <v>44232</v>
      </c>
      <c r="E3470" s="6" t="s">
        <v>3</v>
      </c>
      <c r="F3470" s="6" t="s">
        <v>119</v>
      </c>
      <c r="G3470" s="6" t="s">
        <v>120</v>
      </c>
      <c r="H3470" s="6" t="s">
        <v>20</v>
      </c>
      <c r="I3470" s="8">
        <v>0.30000000000000004</v>
      </c>
      <c r="J3470" s="9">
        <v>2500</v>
      </c>
      <c r="K3470" s="10">
        <f t="shared" ref="K3470:K3473" si="1137">I3470*J3470</f>
        <v>750.00000000000011</v>
      </c>
      <c r="L3470" s="10">
        <f t="shared" si="1136"/>
        <v>225.00000000000003</v>
      </c>
      <c r="M3470" s="11">
        <v>0.3</v>
      </c>
      <c r="O3470" s="15"/>
      <c r="P3470" s="13"/>
      <c r="Q3470" s="1"/>
      <c r="R3470" s="12"/>
    </row>
    <row r="3471" spans="1:18" x14ac:dyDescent="0.3">
      <c r="B3471" s="6" t="s">
        <v>16</v>
      </c>
      <c r="C3471" s="6">
        <v>1185732</v>
      </c>
      <c r="D3471" s="7">
        <v>44232</v>
      </c>
      <c r="E3471" s="6" t="s">
        <v>3</v>
      </c>
      <c r="F3471" s="6" t="s">
        <v>119</v>
      </c>
      <c r="G3471" s="6" t="s">
        <v>120</v>
      </c>
      <c r="H3471" s="6" t="s">
        <v>21</v>
      </c>
      <c r="I3471" s="8">
        <v>0.35</v>
      </c>
      <c r="J3471" s="9">
        <v>1250</v>
      </c>
      <c r="K3471" s="10">
        <f t="shared" si="1137"/>
        <v>437.5</v>
      </c>
      <c r="L3471" s="10">
        <f t="shared" si="1136"/>
        <v>131.25</v>
      </c>
      <c r="M3471" s="11">
        <v>0.3</v>
      </c>
      <c r="O3471" s="15"/>
      <c r="P3471" s="13"/>
      <c r="Q3471" s="1"/>
      <c r="R3471" s="12"/>
    </row>
    <row r="3472" spans="1:18" x14ac:dyDescent="0.3">
      <c r="B3472" s="6" t="s">
        <v>16</v>
      </c>
      <c r="C3472" s="6">
        <v>1185732</v>
      </c>
      <c r="D3472" s="7">
        <v>44232</v>
      </c>
      <c r="E3472" s="6" t="s">
        <v>3</v>
      </c>
      <c r="F3472" s="6" t="s">
        <v>119</v>
      </c>
      <c r="G3472" s="6" t="s">
        <v>120</v>
      </c>
      <c r="H3472" s="6" t="s">
        <v>22</v>
      </c>
      <c r="I3472" s="8">
        <v>0.5</v>
      </c>
      <c r="J3472" s="9">
        <v>2000</v>
      </c>
      <c r="K3472" s="10">
        <f t="shared" si="1137"/>
        <v>1000</v>
      </c>
      <c r="L3472" s="10">
        <f t="shared" si="1136"/>
        <v>300</v>
      </c>
      <c r="M3472" s="11">
        <v>0.3</v>
      </c>
      <c r="O3472" s="15"/>
      <c r="P3472" s="13"/>
      <c r="Q3472" s="1"/>
      <c r="R3472" s="12"/>
    </row>
    <row r="3473" spans="2:18" x14ac:dyDescent="0.3">
      <c r="B3473" s="6" t="s">
        <v>16</v>
      </c>
      <c r="C3473" s="6">
        <v>1185732</v>
      </c>
      <c r="D3473" s="7">
        <v>44232</v>
      </c>
      <c r="E3473" s="6" t="s">
        <v>3</v>
      </c>
      <c r="F3473" s="6" t="s">
        <v>119</v>
      </c>
      <c r="G3473" s="6" t="s">
        <v>120</v>
      </c>
      <c r="H3473" s="6" t="s">
        <v>23</v>
      </c>
      <c r="I3473" s="8">
        <v>0.4</v>
      </c>
      <c r="J3473" s="9">
        <v>3000</v>
      </c>
      <c r="K3473" s="10">
        <f t="shared" si="1137"/>
        <v>1200</v>
      </c>
      <c r="L3473" s="10">
        <f t="shared" si="1136"/>
        <v>420</v>
      </c>
      <c r="M3473" s="11">
        <v>0.35</v>
      </c>
      <c r="O3473" s="15"/>
      <c r="P3473" s="13"/>
      <c r="Q3473" s="1"/>
      <c r="R3473" s="12"/>
    </row>
    <row r="3474" spans="2:18" x14ac:dyDescent="0.3">
      <c r="B3474" s="6" t="s">
        <v>16</v>
      </c>
      <c r="C3474" s="6">
        <v>1185732</v>
      </c>
      <c r="D3474" s="7">
        <v>44258</v>
      </c>
      <c r="E3474" s="6" t="s">
        <v>3</v>
      </c>
      <c r="F3474" s="6" t="s">
        <v>119</v>
      </c>
      <c r="G3474" s="6" t="s">
        <v>120</v>
      </c>
      <c r="H3474" s="6" t="s">
        <v>18</v>
      </c>
      <c r="I3474" s="8">
        <v>0.4</v>
      </c>
      <c r="J3474" s="9">
        <v>5200</v>
      </c>
      <c r="K3474" s="10">
        <f>I3474*J3474</f>
        <v>2080</v>
      </c>
      <c r="L3474" s="10">
        <f>K3474*M3474</f>
        <v>832</v>
      </c>
      <c r="M3474" s="11">
        <v>0.4</v>
      </c>
      <c r="O3474" s="15"/>
      <c r="P3474" s="13"/>
      <c r="Q3474" s="1"/>
      <c r="R3474" s="12"/>
    </row>
    <row r="3475" spans="2:18" x14ac:dyDescent="0.3">
      <c r="B3475" s="6" t="s">
        <v>16</v>
      </c>
      <c r="C3475" s="6">
        <v>1185732</v>
      </c>
      <c r="D3475" s="7">
        <v>44258</v>
      </c>
      <c r="E3475" s="6" t="s">
        <v>3</v>
      </c>
      <c r="F3475" s="6" t="s">
        <v>119</v>
      </c>
      <c r="G3475" s="6" t="s">
        <v>120</v>
      </c>
      <c r="H3475" s="6" t="s">
        <v>19</v>
      </c>
      <c r="I3475" s="8">
        <v>0.4</v>
      </c>
      <c r="J3475" s="9">
        <v>2250</v>
      </c>
      <c r="K3475" s="10">
        <f>I3475*J3475</f>
        <v>900</v>
      </c>
      <c r="L3475" s="10">
        <f>K3475*M3475</f>
        <v>360</v>
      </c>
      <c r="M3475" s="11">
        <v>0.4</v>
      </c>
      <c r="O3475" s="15"/>
      <c r="P3475" s="13"/>
      <c r="Q3475" s="1"/>
      <c r="R3475" s="12"/>
    </row>
    <row r="3476" spans="2:18" x14ac:dyDescent="0.3">
      <c r="B3476" s="6" t="s">
        <v>16</v>
      </c>
      <c r="C3476" s="6">
        <v>1185732</v>
      </c>
      <c r="D3476" s="7">
        <v>44258</v>
      </c>
      <c r="E3476" s="6" t="s">
        <v>3</v>
      </c>
      <c r="F3476" s="6" t="s">
        <v>119</v>
      </c>
      <c r="G3476" s="6" t="s">
        <v>120</v>
      </c>
      <c r="H3476" s="6" t="s">
        <v>20</v>
      </c>
      <c r="I3476" s="8">
        <v>0.30000000000000004</v>
      </c>
      <c r="J3476" s="9">
        <v>2500</v>
      </c>
      <c r="K3476" s="10">
        <f t="shared" ref="K3476:K3479" si="1138">I3476*J3476</f>
        <v>750.00000000000011</v>
      </c>
      <c r="L3476" s="10">
        <f t="shared" ref="L3476:L3479" si="1139">K3476*M3476</f>
        <v>225.00000000000003</v>
      </c>
      <c r="M3476" s="11">
        <v>0.3</v>
      </c>
      <c r="O3476" s="15"/>
      <c r="P3476" s="13"/>
      <c r="Q3476" s="1"/>
      <c r="R3476" s="12"/>
    </row>
    <row r="3477" spans="2:18" x14ac:dyDescent="0.3">
      <c r="B3477" s="6" t="s">
        <v>16</v>
      </c>
      <c r="C3477" s="6">
        <v>1185732</v>
      </c>
      <c r="D3477" s="7">
        <v>44258</v>
      </c>
      <c r="E3477" s="6" t="s">
        <v>3</v>
      </c>
      <c r="F3477" s="6" t="s">
        <v>119</v>
      </c>
      <c r="G3477" s="6" t="s">
        <v>120</v>
      </c>
      <c r="H3477" s="6" t="s">
        <v>21</v>
      </c>
      <c r="I3477" s="8">
        <v>0.35</v>
      </c>
      <c r="J3477" s="9">
        <v>1000</v>
      </c>
      <c r="K3477" s="10">
        <f t="shared" si="1138"/>
        <v>350</v>
      </c>
      <c r="L3477" s="10">
        <f t="shared" si="1139"/>
        <v>105</v>
      </c>
      <c r="M3477" s="11">
        <v>0.3</v>
      </c>
      <c r="O3477" s="15"/>
      <c r="P3477" s="13"/>
      <c r="Q3477" s="1"/>
      <c r="R3477" s="12"/>
    </row>
    <row r="3478" spans="2:18" x14ac:dyDescent="0.3">
      <c r="B3478" s="6" t="s">
        <v>16</v>
      </c>
      <c r="C3478" s="6">
        <v>1185732</v>
      </c>
      <c r="D3478" s="7">
        <v>44258</v>
      </c>
      <c r="E3478" s="6" t="s">
        <v>3</v>
      </c>
      <c r="F3478" s="6" t="s">
        <v>119</v>
      </c>
      <c r="G3478" s="6" t="s">
        <v>120</v>
      </c>
      <c r="H3478" s="6" t="s">
        <v>22</v>
      </c>
      <c r="I3478" s="8">
        <v>0.5</v>
      </c>
      <c r="J3478" s="9">
        <v>1500</v>
      </c>
      <c r="K3478" s="10">
        <f t="shared" si="1138"/>
        <v>750</v>
      </c>
      <c r="L3478" s="10">
        <f t="shared" si="1139"/>
        <v>225</v>
      </c>
      <c r="M3478" s="11">
        <v>0.3</v>
      </c>
      <c r="O3478" s="15"/>
      <c r="P3478" s="13"/>
      <c r="Q3478" s="1"/>
      <c r="R3478" s="12"/>
    </row>
    <row r="3479" spans="2:18" x14ac:dyDescent="0.3">
      <c r="B3479" s="6" t="s">
        <v>16</v>
      </c>
      <c r="C3479" s="6">
        <v>1185732</v>
      </c>
      <c r="D3479" s="7">
        <v>44258</v>
      </c>
      <c r="E3479" s="6" t="s">
        <v>3</v>
      </c>
      <c r="F3479" s="6" t="s">
        <v>119</v>
      </c>
      <c r="G3479" s="6" t="s">
        <v>120</v>
      </c>
      <c r="H3479" s="6" t="s">
        <v>23</v>
      </c>
      <c r="I3479" s="8">
        <v>0.4</v>
      </c>
      <c r="J3479" s="9">
        <v>2500</v>
      </c>
      <c r="K3479" s="10">
        <f t="shared" si="1138"/>
        <v>1000</v>
      </c>
      <c r="L3479" s="10">
        <f t="shared" si="1139"/>
        <v>350</v>
      </c>
      <c r="M3479" s="11">
        <v>0.35</v>
      </c>
      <c r="O3479" s="15"/>
      <c r="P3479" s="13"/>
      <c r="Q3479" s="1"/>
      <c r="R3479" s="12"/>
    </row>
    <row r="3480" spans="2:18" x14ac:dyDescent="0.3">
      <c r="B3480" s="6" t="s">
        <v>16</v>
      </c>
      <c r="C3480" s="6">
        <v>1185732</v>
      </c>
      <c r="D3480" s="7">
        <v>44290</v>
      </c>
      <c r="E3480" s="6" t="s">
        <v>3</v>
      </c>
      <c r="F3480" s="6" t="s">
        <v>119</v>
      </c>
      <c r="G3480" s="6" t="s">
        <v>120</v>
      </c>
      <c r="H3480" s="6" t="s">
        <v>18</v>
      </c>
      <c r="I3480" s="8">
        <v>0.4</v>
      </c>
      <c r="J3480" s="9">
        <v>5000</v>
      </c>
      <c r="K3480" s="10">
        <f>I3480*J3480</f>
        <v>2000</v>
      </c>
      <c r="L3480" s="10">
        <f>K3480*M3480</f>
        <v>800</v>
      </c>
      <c r="M3480" s="11">
        <v>0.4</v>
      </c>
      <c r="O3480" s="15"/>
      <c r="P3480" s="13"/>
      <c r="Q3480" s="1"/>
      <c r="R3480" s="12"/>
    </row>
    <row r="3481" spans="2:18" x14ac:dyDescent="0.3">
      <c r="B3481" s="6" t="s">
        <v>16</v>
      </c>
      <c r="C3481" s="6">
        <v>1185732</v>
      </c>
      <c r="D3481" s="7">
        <v>44290</v>
      </c>
      <c r="E3481" s="6" t="s">
        <v>3</v>
      </c>
      <c r="F3481" s="6" t="s">
        <v>119</v>
      </c>
      <c r="G3481" s="6" t="s">
        <v>120</v>
      </c>
      <c r="H3481" s="6" t="s">
        <v>19</v>
      </c>
      <c r="I3481" s="8">
        <v>0.4</v>
      </c>
      <c r="J3481" s="9">
        <v>2000</v>
      </c>
      <c r="K3481" s="10">
        <f>I3481*J3481</f>
        <v>800</v>
      </c>
      <c r="L3481" s="10">
        <f>K3481*M3481</f>
        <v>320</v>
      </c>
      <c r="M3481" s="11">
        <v>0.4</v>
      </c>
      <c r="O3481" s="15"/>
      <c r="P3481" s="13"/>
      <c r="Q3481" s="1"/>
      <c r="R3481" s="12"/>
    </row>
    <row r="3482" spans="2:18" x14ac:dyDescent="0.3">
      <c r="B3482" s="6" t="s">
        <v>16</v>
      </c>
      <c r="C3482" s="6">
        <v>1185732</v>
      </c>
      <c r="D3482" s="7">
        <v>44290</v>
      </c>
      <c r="E3482" s="6" t="s">
        <v>3</v>
      </c>
      <c r="F3482" s="6" t="s">
        <v>119</v>
      </c>
      <c r="G3482" s="6" t="s">
        <v>120</v>
      </c>
      <c r="H3482" s="6" t="s">
        <v>20</v>
      </c>
      <c r="I3482" s="8">
        <v>0.30000000000000004</v>
      </c>
      <c r="J3482" s="9">
        <v>2000</v>
      </c>
      <c r="K3482" s="10">
        <f t="shared" ref="K3482:K3485" si="1140">I3482*J3482</f>
        <v>600.00000000000011</v>
      </c>
      <c r="L3482" s="10">
        <f t="shared" ref="L3482:L3485" si="1141">K3482*M3482</f>
        <v>180.00000000000003</v>
      </c>
      <c r="M3482" s="11">
        <v>0.3</v>
      </c>
      <c r="O3482" s="15"/>
      <c r="P3482" s="13"/>
      <c r="Q3482" s="1"/>
      <c r="R3482" s="12"/>
    </row>
    <row r="3483" spans="2:18" x14ac:dyDescent="0.3">
      <c r="B3483" s="6" t="s">
        <v>16</v>
      </c>
      <c r="C3483" s="6">
        <v>1185732</v>
      </c>
      <c r="D3483" s="7">
        <v>44290</v>
      </c>
      <c r="E3483" s="6" t="s">
        <v>3</v>
      </c>
      <c r="F3483" s="6" t="s">
        <v>119</v>
      </c>
      <c r="G3483" s="6" t="s">
        <v>120</v>
      </c>
      <c r="H3483" s="6" t="s">
        <v>21</v>
      </c>
      <c r="I3483" s="8">
        <v>0.35</v>
      </c>
      <c r="J3483" s="9">
        <v>1250</v>
      </c>
      <c r="K3483" s="10">
        <f t="shared" si="1140"/>
        <v>437.5</v>
      </c>
      <c r="L3483" s="10">
        <f t="shared" si="1141"/>
        <v>131.25</v>
      </c>
      <c r="M3483" s="11">
        <v>0.3</v>
      </c>
      <c r="O3483" s="15"/>
      <c r="P3483" s="13"/>
      <c r="Q3483" s="1"/>
      <c r="R3483" s="12"/>
    </row>
    <row r="3484" spans="2:18" x14ac:dyDescent="0.3">
      <c r="B3484" s="6" t="s">
        <v>16</v>
      </c>
      <c r="C3484" s="6">
        <v>1185732</v>
      </c>
      <c r="D3484" s="7">
        <v>44290</v>
      </c>
      <c r="E3484" s="6" t="s">
        <v>3</v>
      </c>
      <c r="F3484" s="6" t="s">
        <v>119</v>
      </c>
      <c r="G3484" s="6" t="s">
        <v>120</v>
      </c>
      <c r="H3484" s="6" t="s">
        <v>22</v>
      </c>
      <c r="I3484" s="8">
        <v>0.5</v>
      </c>
      <c r="J3484" s="9">
        <v>1250</v>
      </c>
      <c r="K3484" s="10">
        <f t="shared" si="1140"/>
        <v>625</v>
      </c>
      <c r="L3484" s="10">
        <f t="shared" si="1141"/>
        <v>187.5</v>
      </c>
      <c r="M3484" s="11">
        <v>0.3</v>
      </c>
      <c r="O3484" s="15"/>
      <c r="P3484" s="13"/>
      <c r="Q3484" s="1"/>
      <c r="R3484" s="12"/>
    </row>
    <row r="3485" spans="2:18" x14ac:dyDescent="0.3">
      <c r="B3485" s="6" t="s">
        <v>16</v>
      </c>
      <c r="C3485" s="6">
        <v>1185732</v>
      </c>
      <c r="D3485" s="7">
        <v>44290</v>
      </c>
      <c r="E3485" s="6" t="s">
        <v>3</v>
      </c>
      <c r="F3485" s="6" t="s">
        <v>119</v>
      </c>
      <c r="G3485" s="6" t="s">
        <v>120</v>
      </c>
      <c r="H3485" s="6" t="s">
        <v>23</v>
      </c>
      <c r="I3485" s="8">
        <v>0.4</v>
      </c>
      <c r="J3485" s="9">
        <v>2750</v>
      </c>
      <c r="K3485" s="10">
        <f t="shared" si="1140"/>
        <v>1100</v>
      </c>
      <c r="L3485" s="10">
        <f t="shared" si="1141"/>
        <v>385</v>
      </c>
      <c r="M3485" s="11">
        <v>0.35</v>
      </c>
      <c r="O3485" s="15"/>
      <c r="P3485" s="13"/>
      <c r="Q3485" s="1"/>
      <c r="R3485" s="12"/>
    </row>
    <row r="3486" spans="2:18" x14ac:dyDescent="0.3">
      <c r="B3486" s="6" t="s">
        <v>16</v>
      </c>
      <c r="C3486" s="6">
        <v>1185732</v>
      </c>
      <c r="D3486" s="7">
        <v>44319</v>
      </c>
      <c r="E3486" s="6" t="s">
        <v>3</v>
      </c>
      <c r="F3486" s="6" t="s">
        <v>119</v>
      </c>
      <c r="G3486" s="6" t="s">
        <v>120</v>
      </c>
      <c r="H3486" s="6" t="s">
        <v>18</v>
      </c>
      <c r="I3486" s="8">
        <v>0.54999999999999993</v>
      </c>
      <c r="J3486" s="9">
        <v>5450</v>
      </c>
      <c r="K3486" s="10">
        <f>I3486*J3486</f>
        <v>2997.4999999999995</v>
      </c>
      <c r="L3486" s="10">
        <f>K3486*M3486</f>
        <v>1198.9999999999998</v>
      </c>
      <c r="M3486" s="11">
        <v>0.4</v>
      </c>
      <c r="O3486" s="15"/>
      <c r="P3486" s="13"/>
      <c r="Q3486" s="1"/>
      <c r="R3486" s="12"/>
    </row>
    <row r="3487" spans="2:18" x14ac:dyDescent="0.3">
      <c r="B3487" s="6" t="s">
        <v>16</v>
      </c>
      <c r="C3487" s="6">
        <v>1185732</v>
      </c>
      <c r="D3487" s="7">
        <v>44319</v>
      </c>
      <c r="E3487" s="6" t="s">
        <v>3</v>
      </c>
      <c r="F3487" s="6" t="s">
        <v>119</v>
      </c>
      <c r="G3487" s="6" t="s">
        <v>120</v>
      </c>
      <c r="H3487" s="6" t="s">
        <v>19</v>
      </c>
      <c r="I3487" s="8">
        <v>0.5</v>
      </c>
      <c r="J3487" s="9">
        <v>2500</v>
      </c>
      <c r="K3487" s="10">
        <f>I3487*J3487</f>
        <v>1250</v>
      </c>
      <c r="L3487" s="10">
        <f>K3487*M3487</f>
        <v>500</v>
      </c>
      <c r="M3487" s="11">
        <v>0.4</v>
      </c>
      <c r="O3487" s="15"/>
      <c r="P3487" s="13"/>
      <c r="Q3487" s="1"/>
      <c r="R3487" s="12"/>
    </row>
    <row r="3488" spans="2:18" x14ac:dyDescent="0.3">
      <c r="B3488" s="6" t="s">
        <v>16</v>
      </c>
      <c r="C3488" s="6">
        <v>1185732</v>
      </c>
      <c r="D3488" s="7">
        <v>44319</v>
      </c>
      <c r="E3488" s="6" t="s">
        <v>3</v>
      </c>
      <c r="F3488" s="6" t="s">
        <v>119</v>
      </c>
      <c r="G3488" s="6" t="s">
        <v>120</v>
      </c>
      <c r="H3488" s="6" t="s">
        <v>20</v>
      </c>
      <c r="I3488" s="8">
        <v>0.45</v>
      </c>
      <c r="J3488" s="9">
        <v>2750</v>
      </c>
      <c r="K3488" s="10">
        <f t="shared" ref="K3488:K3491" si="1142">I3488*J3488</f>
        <v>1237.5</v>
      </c>
      <c r="L3488" s="10">
        <f t="shared" ref="L3488:L3491" si="1143">K3488*M3488</f>
        <v>371.25</v>
      </c>
      <c r="M3488" s="11">
        <v>0.3</v>
      </c>
      <c r="O3488" s="15"/>
      <c r="P3488" s="13"/>
      <c r="Q3488" s="1"/>
      <c r="R3488" s="12"/>
    </row>
    <row r="3489" spans="2:18" x14ac:dyDescent="0.3">
      <c r="B3489" s="6" t="s">
        <v>16</v>
      </c>
      <c r="C3489" s="6">
        <v>1185732</v>
      </c>
      <c r="D3489" s="7">
        <v>44319</v>
      </c>
      <c r="E3489" s="6" t="s">
        <v>3</v>
      </c>
      <c r="F3489" s="6" t="s">
        <v>119</v>
      </c>
      <c r="G3489" s="6" t="s">
        <v>120</v>
      </c>
      <c r="H3489" s="6" t="s">
        <v>21</v>
      </c>
      <c r="I3489" s="8">
        <v>0.45</v>
      </c>
      <c r="J3489" s="9">
        <v>2250</v>
      </c>
      <c r="K3489" s="10">
        <f t="shared" si="1142"/>
        <v>1012.5</v>
      </c>
      <c r="L3489" s="10">
        <f t="shared" si="1143"/>
        <v>303.75</v>
      </c>
      <c r="M3489" s="11">
        <v>0.3</v>
      </c>
      <c r="O3489" s="15"/>
      <c r="P3489" s="13"/>
      <c r="Q3489" s="1"/>
      <c r="R3489" s="12"/>
    </row>
    <row r="3490" spans="2:18" x14ac:dyDescent="0.3">
      <c r="B3490" s="6" t="s">
        <v>16</v>
      </c>
      <c r="C3490" s="6">
        <v>1185732</v>
      </c>
      <c r="D3490" s="7">
        <v>44319</v>
      </c>
      <c r="E3490" s="6" t="s">
        <v>3</v>
      </c>
      <c r="F3490" s="6" t="s">
        <v>119</v>
      </c>
      <c r="G3490" s="6" t="s">
        <v>120</v>
      </c>
      <c r="H3490" s="6" t="s">
        <v>22</v>
      </c>
      <c r="I3490" s="8">
        <v>0.54999999999999993</v>
      </c>
      <c r="J3490" s="9">
        <v>2500</v>
      </c>
      <c r="K3490" s="10">
        <f t="shared" si="1142"/>
        <v>1374.9999999999998</v>
      </c>
      <c r="L3490" s="10">
        <f t="shared" si="1143"/>
        <v>412.49999999999994</v>
      </c>
      <c r="M3490" s="11">
        <v>0.3</v>
      </c>
      <c r="O3490" s="15"/>
      <c r="P3490" s="13"/>
      <c r="Q3490" s="1"/>
      <c r="R3490" s="12"/>
    </row>
    <row r="3491" spans="2:18" x14ac:dyDescent="0.3">
      <c r="B3491" s="6" t="s">
        <v>16</v>
      </c>
      <c r="C3491" s="6">
        <v>1185732</v>
      </c>
      <c r="D3491" s="7">
        <v>44319</v>
      </c>
      <c r="E3491" s="6" t="s">
        <v>3</v>
      </c>
      <c r="F3491" s="6" t="s">
        <v>119</v>
      </c>
      <c r="G3491" s="6" t="s">
        <v>120</v>
      </c>
      <c r="H3491" s="6" t="s">
        <v>23</v>
      </c>
      <c r="I3491" s="8">
        <v>0.6</v>
      </c>
      <c r="J3491" s="9">
        <v>3750</v>
      </c>
      <c r="K3491" s="10">
        <f t="shared" si="1142"/>
        <v>2250</v>
      </c>
      <c r="L3491" s="10">
        <f t="shared" si="1143"/>
        <v>787.5</v>
      </c>
      <c r="M3491" s="11">
        <v>0.35</v>
      </c>
      <c r="O3491" s="15"/>
      <c r="P3491" s="13"/>
      <c r="Q3491" s="1"/>
      <c r="R3491" s="12"/>
    </row>
    <row r="3492" spans="2:18" x14ac:dyDescent="0.3">
      <c r="B3492" s="6" t="s">
        <v>16</v>
      </c>
      <c r="C3492" s="6">
        <v>1185732</v>
      </c>
      <c r="D3492" s="7">
        <v>44352</v>
      </c>
      <c r="E3492" s="6" t="s">
        <v>3</v>
      </c>
      <c r="F3492" s="6" t="s">
        <v>119</v>
      </c>
      <c r="G3492" s="6" t="s">
        <v>120</v>
      </c>
      <c r="H3492" s="6" t="s">
        <v>18</v>
      </c>
      <c r="I3492" s="8">
        <v>0.54999999999999993</v>
      </c>
      <c r="J3492" s="9">
        <v>6250</v>
      </c>
      <c r="K3492" s="10">
        <f>I3492*J3492</f>
        <v>3437.4999999999995</v>
      </c>
      <c r="L3492" s="10">
        <f>K3492*M3492</f>
        <v>1375</v>
      </c>
      <c r="M3492" s="11">
        <v>0.4</v>
      </c>
      <c r="O3492" s="15"/>
      <c r="P3492" s="13"/>
      <c r="Q3492" s="1"/>
      <c r="R3492" s="12"/>
    </row>
    <row r="3493" spans="2:18" x14ac:dyDescent="0.3">
      <c r="B3493" s="6" t="s">
        <v>16</v>
      </c>
      <c r="C3493" s="6">
        <v>1185732</v>
      </c>
      <c r="D3493" s="7">
        <v>44352</v>
      </c>
      <c r="E3493" s="6" t="s">
        <v>3</v>
      </c>
      <c r="F3493" s="6" t="s">
        <v>119</v>
      </c>
      <c r="G3493" s="6" t="s">
        <v>120</v>
      </c>
      <c r="H3493" s="6" t="s">
        <v>19</v>
      </c>
      <c r="I3493" s="8">
        <v>0.5</v>
      </c>
      <c r="J3493" s="9">
        <v>3750</v>
      </c>
      <c r="K3493" s="10">
        <f>I3493*J3493</f>
        <v>1875</v>
      </c>
      <c r="L3493" s="10">
        <f>K3493*M3493</f>
        <v>750</v>
      </c>
      <c r="M3493" s="11">
        <v>0.4</v>
      </c>
      <c r="O3493" s="15"/>
      <c r="P3493" s="13"/>
      <c r="Q3493" s="1"/>
      <c r="R3493" s="12"/>
    </row>
    <row r="3494" spans="2:18" x14ac:dyDescent="0.3">
      <c r="B3494" s="6" t="s">
        <v>16</v>
      </c>
      <c r="C3494" s="6">
        <v>1185732</v>
      </c>
      <c r="D3494" s="7">
        <v>44352</v>
      </c>
      <c r="E3494" s="6" t="s">
        <v>3</v>
      </c>
      <c r="F3494" s="6" t="s">
        <v>119</v>
      </c>
      <c r="G3494" s="6" t="s">
        <v>120</v>
      </c>
      <c r="H3494" s="6" t="s">
        <v>20</v>
      </c>
      <c r="I3494" s="8">
        <v>0.45</v>
      </c>
      <c r="J3494" s="9">
        <v>3000</v>
      </c>
      <c r="K3494" s="10">
        <f t="shared" ref="K3494:K3497" si="1144">I3494*J3494</f>
        <v>1350</v>
      </c>
      <c r="L3494" s="10">
        <f t="shared" ref="L3494:L3497" si="1145">K3494*M3494</f>
        <v>405</v>
      </c>
      <c r="M3494" s="11">
        <v>0.3</v>
      </c>
      <c r="O3494" s="15"/>
      <c r="P3494" s="13"/>
      <c r="Q3494" s="1"/>
      <c r="R3494" s="12"/>
    </row>
    <row r="3495" spans="2:18" x14ac:dyDescent="0.3">
      <c r="B3495" s="6" t="s">
        <v>16</v>
      </c>
      <c r="C3495" s="6">
        <v>1185732</v>
      </c>
      <c r="D3495" s="7">
        <v>44352</v>
      </c>
      <c r="E3495" s="6" t="s">
        <v>3</v>
      </c>
      <c r="F3495" s="6" t="s">
        <v>119</v>
      </c>
      <c r="G3495" s="6" t="s">
        <v>120</v>
      </c>
      <c r="H3495" s="6" t="s">
        <v>21</v>
      </c>
      <c r="I3495" s="8">
        <v>0.45</v>
      </c>
      <c r="J3495" s="9">
        <v>2750</v>
      </c>
      <c r="K3495" s="10">
        <f t="shared" si="1144"/>
        <v>1237.5</v>
      </c>
      <c r="L3495" s="10">
        <f t="shared" si="1145"/>
        <v>371.25</v>
      </c>
      <c r="M3495" s="11">
        <v>0.3</v>
      </c>
      <c r="O3495" s="15"/>
      <c r="P3495" s="13"/>
      <c r="Q3495" s="1"/>
      <c r="R3495" s="12"/>
    </row>
    <row r="3496" spans="2:18" x14ac:dyDescent="0.3">
      <c r="B3496" s="6" t="s">
        <v>16</v>
      </c>
      <c r="C3496" s="6">
        <v>1185732</v>
      </c>
      <c r="D3496" s="7">
        <v>44352</v>
      </c>
      <c r="E3496" s="6" t="s">
        <v>3</v>
      </c>
      <c r="F3496" s="6" t="s">
        <v>119</v>
      </c>
      <c r="G3496" s="6" t="s">
        <v>120</v>
      </c>
      <c r="H3496" s="6" t="s">
        <v>22</v>
      </c>
      <c r="I3496" s="8">
        <v>0.54999999999999993</v>
      </c>
      <c r="J3496" s="9">
        <v>2750</v>
      </c>
      <c r="K3496" s="10">
        <f t="shared" si="1144"/>
        <v>1512.4999999999998</v>
      </c>
      <c r="L3496" s="10">
        <f t="shared" si="1145"/>
        <v>453.74999999999994</v>
      </c>
      <c r="M3496" s="11">
        <v>0.3</v>
      </c>
      <c r="O3496" s="15"/>
      <c r="P3496" s="13"/>
      <c r="Q3496" s="1"/>
      <c r="R3496" s="12"/>
    </row>
    <row r="3497" spans="2:18" x14ac:dyDescent="0.3">
      <c r="B3497" s="6" t="s">
        <v>16</v>
      </c>
      <c r="C3497" s="6">
        <v>1185732</v>
      </c>
      <c r="D3497" s="7">
        <v>44352</v>
      </c>
      <c r="E3497" s="6" t="s">
        <v>3</v>
      </c>
      <c r="F3497" s="6" t="s">
        <v>119</v>
      </c>
      <c r="G3497" s="6" t="s">
        <v>120</v>
      </c>
      <c r="H3497" s="6" t="s">
        <v>23</v>
      </c>
      <c r="I3497" s="8">
        <v>0.6</v>
      </c>
      <c r="J3497" s="9">
        <v>4250</v>
      </c>
      <c r="K3497" s="10">
        <f t="shared" si="1144"/>
        <v>2550</v>
      </c>
      <c r="L3497" s="10">
        <f t="shared" si="1145"/>
        <v>892.5</v>
      </c>
      <c r="M3497" s="11">
        <v>0.35</v>
      </c>
      <c r="O3497" s="15"/>
      <c r="P3497" s="13"/>
      <c r="Q3497" s="1"/>
      <c r="R3497" s="12"/>
    </row>
    <row r="3498" spans="2:18" x14ac:dyDescent="0.3">
      <c r="B3498" s="6" t="s">
        <v>16</v>
      </c>
      <c r="C3498" s="6">
        <v>1185732</v>
      </c>
      <c r="D3498" s="7">
        <v>44380</v>
      </c>
      <c r="E3498" s="6" t="s">
        <v>3</v>
      </c>
      <c r="F3498" s="6" t="s">
        <v>119</v>
      </c>
      <c r="G3498" s="6" t="s">
        <v>120</v>
      </c>
      <c r="H3498" s="6" t="s">
        <v>18</v>
      </c>
      <c r="I3498" s="8">
        <v>0.54999999999999993</v>
      </c>
      <c r="J3498" s="9">
        <v>6500</v>
      </c>
      <c r="K3498" s="10">
        <f>I3498*J3498</f>
        <v>3574.9999999999995</v>
      </c>
      <c r="L3498" s="10">
        <f>K3498*M3498</f>
        <v>1430</v>
      </c>
      <c r="M3498" s="11">
        <v>0.4</v>
      </c>
      <c r="O3498" s="15"/>
      <c r="P3498" s="13"/>
      <c r="Q3498" s="1"/>
      <c r="R3498" s="12"/>
    </row>
    <row r="3499" spans="2:18" x14ac:dyDescent="0.3">
      <c r="B3499" s="6" t="s">
        <v>16</v>
      </c>
      <c r="C3499" s="6">
        <v>1185732</v>
      </c>
      <c r="D3499" s="7">
        <v>44380</v>
      </c>
      <c r="E3499" s="6" t="s">
        <v>3</v>
      </c>
      <c r="F3499" s="6" t="s">
        <v>119</v>
      </c>
      <c r="G3499" s="6" t="s">
        <v>120</v>
      </c>
      <c r="H3499" s="6" t="s">
        <v>19</v>
      </c>
      <c r="I3499" s="8">
        <v>0.5</v>
      </c>
      <c r="J3499" s="9">
        <v>4000</v>
      </c>
      <c r="K3499" s="10">
        <f>I3499*J3499</f>
        <v>2000</v>
      </c>
      <c r="L3499" s="10">
        <f>K3499*M3499</f>
        <v>800</v>
      </c>
      <c r="M3499" s="11">
        <v>0.4</v>
      </c>
      <c r="O3499" s="15"/>
      <c r="P3499" s="13"/>
      <c r="Q3499" s="1"/>
      <c r="R3499" s="12"/>
    </row>
    <row r="3500" spans="2:18" x14ac:dyDescent="0.3">
      <c r="B3500" s="6" t="s">
        <v>16</v>
      </c>
      <c r="C3500" s="6">
        <v>1185732</v>
      </c>
      <c r="D3500" s="7">
        <v>44380</v>
      </c>
      <c r="E3500" s="6" t="s">
        <v>3</v>
      </c>
      <c r="F3500" s="6" t="s">
        <v>119</v>
      </c>
      <c r="G3500" s="6" t="s">
        <v>120</v>
      </c>
      <c r="H3500" s="6" t="s">
        <v>20</v>
      </c>
      <c r="I3500" s="8">
        <v>0.45</v>
      </c>
      <c r="J3500" s="9">
        <v>3250</v>
      </c>
      <c r="K3500" s="10">
        <f t="shared" ref="K3500:K3503" si="1146">I3500*J3500</f>
        <v>1462.5</v>
      </c>
      <c r="L3500" s="10">
        <f t="shared" ref="L3500:L3503" si="1147">K3500*M3500</f>
        <v>438.75</v>
      </c>
      <c r="M3500" s="11">
        <v>0.3</v>
      </c>
      <c r="O3500" s="15"/>
      <c r="P3500" s="13"/>
      <c r="Q3500" s="1"/>
      <c r="R3500" s="12"/>
    </row>
    <row r="3501" spans="2:18" x14ac:dyDescent="0.3">
      <c r="B3501" s="6" t="s">
        <v>16</v>
      </c>
      <c r="C3501" s="6">
        <v>1185732</v>
      </c>
      <c r="D3501" s="7">
        <v>44380</v>
      </c>
      <c r="E3501" s="6" t="s">
        <v>3</v>
      </c>
      <c r="F3501" s="6" t="s">
        <v>119</v>
      </c>
      <c r="G3501" s="6" t="s">
        <v>120</v>
      </c>
      <c r="H3501" s="6" t="s">
        <v>21</v>
      </c>
      <c r="I3501" s="8">
        <v>0.45</v>
      </c>
      <c r="J3501" s="9">
        <v>2750</v>
      </c>
      <c r="K3501" s="10">
        <f t="shared" si="1146"/>
        <v>1237.5</v>
      </c>
      <c r="L3501" s="10">
        <f t="shared" si="1147"/>
        <v>371.25</v>
      </c>
      <c r="M3501" s="11">
        <v>0.3</v>
      </c>
      <c r="O3501" s="15"/>
      <c r="P3501" s="13"/>
      <c r="Q3501" s="1"/>
      <c r="R3501" s="12"/>
    </row>
    <row r="3502" spans="2:18" x14ac:dyDescent="0.3">
      <c r="B3502" s="6" t="s">
        <v>16</v>
      </c>
      <c r="C3502" s="6">
        <v>1185732</v>
      </c>
      <c r="D3502" s="7">
        <v>44380</v>
      </c>
      <c r="E3502" s="6" t="s">
        <v>3</v>
      </c>
      <c r="F3502" s="6" t="s">
        <v>119</v>
      </c>
      <c r="G3502" s="6" t="s">
        <v>120</v>
      </c>
      <c r="H3502" s="6" t="s">
        <v>22</v>
      </c>
      <c r="I3502" s="8">
        <v>0.54999999999999993</v>
      </c>
      <c r="J3502" s="9">
        <v>3000</v>
      </c>
      <c r="K3502" s="10">
        <f t="shared" si="1146"/>
        <v>1649.9999999999998</v>
      </c>
      <c r="L3502" s="10">
        <f t="shared" si="1147"/>
        <v>494.99999999999989</v>
      </c>
      <c r="M3502" s="11">
        <v>0.3</v>
      </c>
      <c r="O3502" s="15"/>
      <c r="P3502" s="13"/>
      <c r="Q3502" s="1"/>
      <c r="R3502" s="12"/>
    </row>
    <row r="3503" spans="2:18" x14ac:dyDescent="0.3">
      <c r="B3503" s="6" t="s">
        <v>16</v>
      </c>
      <c r="C3503" s="6">
        <v>1185732</v>
      </c>
      <c r="D3503" s="7">
        <v>44380</v>
      </c>
      <c r="E3503" s="6" t="s">
        <v>3</v>
      </c>
      <c r="F3503" s="6" t="s">
        <v>119</v>
      </c>
      <c r="G3503" s="6" t="s">
        <v>120</v>
      </c>
      <c r="H3503" s="6" t="s">
        <v>23</v>
      </c>
      <c r="I3503" s="8">
        <v>0.6</v>
      </c>
      <c r="J3503" s="9">
        <v>4750</v>
      </c>
      <c r="K3503" s="10">
        <f t="shared" si="1146"/>
        <v>2850</v>
      </c>
      <c r="L3503" s="10">
        <f t="shared" si="1147"/>
        <v>997.49999999999989</v>
      </c>
      <c r="M3503" s="11">
        <v>0.35</v>
      </c>
      <c r="O3503" s="15"/>
      <c r="P3503" s="13"/>
      <c r="Q3503" s="1"/>
      <c r="R3503" s="12"/>
    </row>
    <row r="3504" spans="2:18" x14ac:dyDescent="0.3">
      <c r="B3504" s="6" t="s">
        <v>16</v>
      </c>
      <c r="C3504" s="6">
        <v>1185732</v>
      </c>
      <c r="D3504" s="7">
        <v>44412</v>
      </c>
      <c r="E3504" s="6" t="s">
        <v>3</v>
      </c>
      <c r="F3504" s="6" t="s">
        <v>119</v>
      </c>
      <c r="G3504" s="6" t="s">
        <v>120</v>
      </c>
      <c r="H3504" s="6" t="s">
        <v>18</v>
      </c>
      <c r="I3504" s="8">
        <v>0.54999999999999993</v>
      </c>
      <c r="J3504" s="9">
        <v>6250</v>
      </c>
      <c r="K3504" s="10">
        <f>I3504*J3504</f>
        <v>3437.4999999999995</v>
      </c>
      <c r="L3504" s="10">
        <f>K3504*M3504</f>
        <v>1375</v>
      </c>
      <c r="M3504" s="11">
        <v>0.4</v>
      </c>
      <c r="O3504" s="15"/>
      <c r="P3504" s="13"/>
      <c r="Q3504" s="1"/>
      <c r="R3504" s="12"/>
    </row>
    <row r="3505" spans="2:18" x14ac:dyDescent="0.3">
      <c r="B3505" s="6" t="s">
        <v>16</v>
      </c>
      <c r="C3505" s="6">
        <v>1185732</v>
      </c>
      <c r="D3505" s="7">
        <v>44412</v>
      </c>
      <c r="E3505" s="6" t="s">
        <v>3</v>
      </c>
      <c r="F3505" s="6" t="s">
        <v>119</v>
      </c>
      <c r="G3505" s="6" t="s">
        <v>120</v>
      </c>
      <c r="H3505" s="6" t="s">
        <v>19</v>
      </c>
      <c r="I3505" s="8">
        <v>0.5</v>
      </c>
      <c r="J3505" s="9">
        <v>4000</v>
      </c>
      <c r="K3505" s="10">
        <f>I3505*J3505</f>
        <v>2000</v>
      </c>
      <c r="L3505" s="10">
        <f>K3505*M3505</f>
        <v>800</v>
      </c>
      <c r="M3505" s="11">
        <v>0.4</v>
      </c>
      <c r="O3505" s="15"/>
      <c r="P3505" s="13"/>
      <c r="Q3505" s="1"/>
      <c r="R3505" s="12"/>
    </row>
    <row r="3506" spans="2:18" x14ac:dyDescent="0.3">
      <c r="B3506" s="6" t="s">
        <v>16</v>
      </c>
      <c r="C3506" s="6">
        <v>1185732</v>
      </c>
      <c r="D3506" s="7">
        <v>44412</v>
      </c>
      <c r="E3506" s="6" t="s">
        <v>3</v>
      </c>
      <c r="F3506" s="6" t="s">
        <v>119</v>
      </c>
      <c r="G3506" s="6" t="s">
        <v>120</v>
      </c>
      <c r="H3506" s="6" t="s">
        <v>20</v>
      </c>
      <c r="I3506" s="8">
        <v>0.45</v>
      </c>
      <c r="J3506" s="9">
        <v>3250</v>
      </c>
      <c r="K3506" s="10">
        <f t="shared" ref="K3506:K3509" si="1148">I3506*J3506</f>
        <v>1462.5</v>
      </c>
      <c r="L3506" s="10">
        <f t="shared" ref="L3506:L3509" si="1149">K3506*M3506</f>
        <v>438.75</v>
      </c>
      <c r="M3506" s="11">
        <v>0.3</v>
      </c>
      <c r="O3506" s="15"/>
      <c r="P3506" s="13"/>
      <c r="Q3506" s="1"/>
      <c r="R3506" s="12"/>
    </row>
    <row r="3507" spans="2:18" x14ac:dyDescent="0.3">
      <c r="B3507" s="6" t="s">
        <v>16</v>
      </c>
      <c r="C3507" s="6">
        <v>1185732</v>
      </c>
      <c r="D3507" s="7">
        <v>44412</v>
      </c>
      <c r="E3507" s="6" t="s">
        <v>3</v>
      </c>
      <c r="F3507" s="6" t="s">
        <v>119</v>
      </c>
      <c r="G3507" s="6" t="s">
        <v>120</v>
      </c>
      <c r="H3507" s="6" t="s">
        <v>21</v>
      </c>
      <c r="I3507" s="8">
        <v>0.45</v>
      </c>
      <c r="J3507" s="9">
        <v>2250</v>
      </c>
      <c r="K3507" s="10">
        <f t="shared" si="1148"/>
        <v>1012.5</v>
      </c>
      <c r="L3507" s="10">
        <f t="shared" si="1149"/>
        <v>303.75</v>
      </c>
      <c r="M3507" s="11">
        <v>0.3</v>
      </c>
      <c r="O3507" s="15"/>
      <c r="P3507" s="13"/>
      <c r="Q3507" s="1"/>
      <c r="R3507" s="12"/>
    </row>
    <row r="3508" spans="2:18" x14ac:dyDescent="0.3">
      <c r="B3508" s="6" t="s">
        <v>16</v>
      </c>
      <c r="C3508" s="6">
        <v>1185732</v>
      </c>
      <c r="D3508" s="7">
        <v>44412</v>
      </c>
      <c r="E3508" s="6" t="s">
        <v>3</v>
      </c>
      <c r="F3508" s="6" t="s">
        <v>119</v>
      </c>
      <c r="G3508" s="6" t="s">
        <v>120</v>
      </c>
      <c r="H3508" s="6" t="s">
        <v>22</v>
      </c>
      <c r="I3508" s="8">
        <v>0.54999999999999993</v>
      </c>
      <c r="J3508" s="9">
        <v>2000</v>
      </c>
      <c r="K3508" s="10">
        <f t="shared" si="1148"/>
        <v>1099.9999999999998</v>
      </c>
      <c r="L3508" s="10">
        <f t="shared" si="1149"/>
        <v>329.99999999999994</v>
      </c>
      <c r="M3508" s="11">
        <v>0.3</v>
      </c>
      <c r="O3508" s="15"/>
      <c r="P3508" s="13"/>
      <c r="Q3508" s="1"/>
      <c r="R3508" s="12"/>
    </row>
    <row r="3509" spans="2:18" x14ac:dyDescent="0.3">
      <c r="B3509" s="6" t="s">
        <v>16</v>
      </c>
      <c r="C3509" s="6">
        <v>1185732</v>
      </c>
      <c r="D3509" s="7">
        <v>44412</v>
      </c>
      <c r="E3509" s="6" t="s">
        <v>3</v>
      </c>
      <c r="F3509" s="6" t="s">
        <v>119</v>
      </c>
      <c r="G3509" s="6" t="s">
        <v>120</v>
      </c>
      <c r="H3509" s="6" t="s">
        <v>23</v>
      </c>
      <c r="I3509" s="8">
        <v>0.6</v>
      </c>
      <c r="J3509" s="9">
        <v>3750</v>
      </c>
      <c r="K3509" s="10">
        <f t="shared" si="1148"/>
        <v>2250</v>
      </c>
      <c r="L3509" s="10">
        <f t="shared" si="1149"/>
        <v>787.5</v>
      </c>
      <c r="M3509" s="11">
        <v>0.35</v>
      </c>
      <c r="O3509" s="15"/>
      <c r="P3509" s="13"/>
      <c r="Q3509" s="1"/>
      <c r="R3509" s="12"/>
    </row>
    <row r="3510" spans="2:18" x14ac:dyDescent="0.3">
      <c r="B3510" s="6" t="s">
        <v>16</v>
      </c>
      <c r="C3510" s="6">
        <v>1185732</v>
      </c>
      <c r="D3510" s="7">
        <v>44442</v>
      </c>
      <c r="E3510" s="6" t="s">
        <v>3</v>
      </c>
      <c r="F3510" s="6" t="s">
        <v>119</v>
      </c>
      <c r="G3510" s="6" t="s">
        <v>120</v>
      </c>
      <c r="H3510" s="6" t="s">
        <v>18</v>
      </c>
      <c r="I3510" s="8">
        <v>0.54999999999999993</v>
      </c>
      <c r="J3510" s="9">
        <v>5000</v>
      </c>
      <c r="K3510" s="10">
        <f>I3510*J3510</f>
        <v>2749.9999999999995</v>
      </c>
      <c r="L3510" s="10">
        <f>K3510*M3510</f>
        <v>1099.9999999999998</v>
      </c>
      <c r="M3510" s="11">
        <v>0.4</v>
      </c>
      <c r="O3510" s="15"/>
      <c r="P3510" s="13"/>
      <c r="Q3510" s="1"/>
      <c r="R3510" s="12"/>
    </row>
    <row r="3511" spans="2:18" x14ac:dyDescent="0.3">
      <c r="B3511" s="6" t="s">
        <v>16</v>
      </c>
      <c r="C3511" s="6">
        <v>1185732</v>
      </c>
      <c r="D3511" s="7">
        <v>44442</v>
      </c>
      <c r="E3511" s="6" t="s">
        <v>3</v>
      </c>
      <c r="F3511" s="6" t="s">
        <v>119</v>
      </c>
      <c r="G3511" s="6" t="s">
        <v>120</v>
      </c>
      <c r="H3511" s="6" t="s">
        <v>19</v>
      </c>
      <c r="I3511" s="8">
        <v>0.5</v>
      </c>
      <c r="J3511" s="9">
        <v>3000</v>
      </c>
      <c r="K3511" s="10">
        <f>I3511*J3511</f>
        <v>1500</v>
      </c>
      <c r="L3511" s="10">
        <f>K3511*M3511</f>
        <v>600</v>
      </c>
      <c r="M3511" s="11">
        <v>0.4</v>
      </c>
      <c r="O3511" s="15"/>
      <c r="P3511" s="13"/>
      <c r="Q3511" s="1"/>
      <c r="R3511" s="12"/>
    </row>
    <row r="3512" spans="2:18" x14ac:dyDescent="0.3">
      <c r="B3512" s="6" t="s">
        <v>16</v>
      </c>
      <c r="C3512" s="6">
        <v>1185732</v>
      </c>
      <c r="D3512" s="7">
        <v>44442</v>
      </c>
      <c r="E3512" s="6" t="s">
        <v>3</v>
      </c>
      <c r="F3512" s="6" t="s">
        <v>119</v>
      </c>
      <c r="G3512" s="6" t="s">
        <v>120</v>
      </c>
      <c r="H3512" s="6" t="s">
        <v>20</v>
      </c>
      <c r="I3512" s="8">
        <v>0.45</v>
      </c>
      <c r="J3512" s="9">
        <v>2000</v>
      </c>
      <c r="K3512" s="10">
        <f t="shared" ref="K3512:K3515" si="1150">I3512*J3512</f>
        <v>900</v>
      </c>
      <c r="L3512" s="10">
        <f t="shared" ref="L3512:L3515" si="1151">K3512*M3512</f>
        <v>270</v>
      </c>
      <c r="M3512" s="11">
        <v>0.3</v>
      </c>
      <c r="O3512" s="15"/>
      <c r="P3512" s="13"/>
      <c r="Q3512" s="1"/>
      <c r="R3512" s="12"/>
    </row>
    <row r="3513" spans="2:18" x14ac:dyDescent="0.3">
      <c r="B3513" s="6" t="s">
        <v>16</v>
      </c>
      <c r="C3513" s="6">
        <v>1185732</v>
      </c>
      <c r="D3513" s="7">
        <v>44442</v>
      </c>
      <c r="E3513" s="6" t="s">
        <v>3</v>
      </c>
      <c r="F3513" s="6" t="s">
        <v>119</v>
      </c>
      <c r="G3513" s="6" t="s">
        <v>120</v>
      </c>
      <c r="H3513" s="6" t="s">
        <v>21</v>
      </c>
      <c r="I3513" s="8">
        <v>0.45</v>
      </c>
      <c r="J3513" s="9">
        <v>1750</v>
      </c>
      <c r="K3513" s="10">
        <f t="shared" si="1150"/>
        <v>787.5</v>
      </c>
      <c r="L3513" s="10">
        <f t="shared" si="1151"/>
        <v>236.25</v>
      </c>
      <c r="M3513" s="11">
        <v>0.3</v>
      </c>
      <c r="O3513" s="15"/>
      <c r="P3513" s="13"/>
      <c r="Q3513" s="1"/>
      <c r="R3513" s="12"/>
    </row>
    <row r="3514" spans="2:18" x14ac:dyDescent="0.3">
      <c r="B3514" s="6" t="s">
        <v>16</v>
      </c>
      <c r="C3514" s="6">
        <v>1185732</v>
      </c>
      <c r="D3514" s="7">
        <v>44442</v>
      </c>
      <c r="E3514" s="6" t="s">
        <v>3</v>
      </c>
      <c r="F3514" s="6" t="s">
        <v>119</v>
      </c>
      <c r="G3514" s="6" t="s">
        <v>120</v>
      </c>
      <c r="H3514" s="6" t="s">
        <v>22</v>
      </c>
      <c r="I3514" s="8">
        <v>0.54999999999999993</v>
      </c>
      <c r="J3514" s="9">
        <v>1750</v>
      </c>
      <c r="K3514" s="10">
        <f t="shared" si="1150"/>
        <v>962.49999999999989</v>
      </c>
      <c r="L3514" s="10">
        <f t="shared" si="1151"/>
        <v>288.74999999999994</v>
      </c>
      <c r="M3514" s="11">
        <v>0.3</v>
      </c>
      <c r="O3514" s="15"/>
      <c r="P3514" s="13"/>
      <c r="Q3514" s="1"/>
      <c r="R3514" s="12"/>
    </row>
    <row r="3515" spans="2:18" x14ac:dyDescent="0.3">
      <c r="B3515" s="6" t="s">
        <v>16</v>
      </c>
      <c r="C3515" s="6">
        <v>1185732</v>
      </c>
      <c r="D3515" s="7">
        <v>44442</v>
      </c>
      <c r="E3515" s="6" t="s">
        <v>3</v>
      </c>
      <c r="F3515" s="6" t="s">
        <v>119</v>
      </c>
      <c r="G3515" s="6" t="s">
        <v>120</v>
      </c>
      <c r="H3515" s="6" t="s">
        <v>23</v>
      </c>
      <c r="I3515" s="8">
        <v>0.6</v>
      </c>
      <c r="J3515" s="9">
        <v>2750</v>
      </c>
      <c r="K3515" s="10">
        <f t="shared" si="1150"/>
        <v>1650</v>
      </c>
      <c r="L3515" s="10">
        <f t="shared" si="1151"/>
        <v>577.5</v>
      </c>
      <c r="M3515" s="11">
        <v>0.35</v>
      </c>
      <c r="O3515" s="15"/>
      <c r="P3515" s="13"/>
      <c r="Q3515" s="1"/>
      <c r="R3515" s="12"/>
    </row>
    <row r="3516" spans="2:18" x14ac:dyDescent="0.3">
      <c r="B3516" s="6" t="s">
        <v>16</v>
      </c>
      <c r="C3516" s="6">
        <v>1185732</v>
      </c>
      <c r="D3516" s="7">
        <v>44474</v>
      </c>
      <c r="E3516" s="6" t="s">
        <v>3</v>
      </c>
      <c r="F3516" s="6" t="s">
        <v>119</v>
      </c>
      <c r="G3516" s="6" t="s">
        <v>120</v>
      </c>
      <c r="H3516" s="6" t="s">
        <v>18</v>
      </c>
      <c r="I3516" s="8">
        <v>0.6</v>
      </c>
      <c r="J3516" s="9">
        <v>4500</v>
      </c>
      <c r="K3516" s="10">
        <f>I3516*J3516</f>
        <v>2700</v>
      </c>
      <c r="L3516" s="10">
        <f>K3516*M3516</f>
        <v>1080</v>
      </c>
      <c r="M3516" s="11">
        <v>0.4</v>
      </c>
      <c r="O3516" s="15"/>
      <c r="P3516" s="13"/>
      <c r="Q3516" s="1"/>
      <c r="R3516" s="12"/>
    </row>
    <row r="3517" spans="2:18" x14ac:dyDescent="0.3">
      <c r="B3517" s="6" t="s">
        <v>16</v>
      </c>
      <c r="C3517" s="6">
        <v>1185732</v>
      </c>
      <c r="D3517" s="7">
        <v>44474</v>
      </c>
      <c r="E3517" s="6" t="s">
        <v>3</v>
      </c>
      <c r="F3517" s="6" t="s">
        <v>119</v>
      </c>
      <c r="G3517" s="6" t="s">
        <v>120</v>
      </c>
      <c r="H3517" s="6" t="s">
        <v>19</v>
      </c>
      <c r="I3517" s="8">
        <v>0.55000000000000004</v>
      </c>
      <c r="J3517" s="9">
        <v>2750</v>
      </c>
      <c r="K3517" s="10">
        <f>I3517*J3517</f>
        <v>1512.5000000000002</v>
      </c>
      <c r="L3517" s="10">
        <f>K3517*M3517</f>
        <v>605.00000000000011</v>
      </c>
      <c r="M3517" s="11">
        <v>0.4</v>
      </c>
      <c r="O3517" s="15"/>
      <c r="P3517" s="13"/>
      <c r="Q3517" s="1"/>
      <c r="R3517" s="12"/>
    </row>
    <row r="3518" spans="2:18" x14ac:dyDescent="0.3">
      <c r="B3518" s="6" t="s">
        <v>16</v>
      </c>
      <c r="C3518" s="6">
        <v>1185732</v>
      </c>
      <c r="D3518" s="7">
        <v>44474</v>
      </c>
      <c r="E3518" s="6" t="s">
        <v>3</v>
      </c>
      <c r="F3518" s="6" t="s">
        <v>119</v>
      </c>
      <c r="G3518" s="6" t="s">
        <v>120</v>
      </c>
      <c r="H3518" s="6" t="s">
        <v>20</v>
      </c>
      <c r="I3518" s="8">
        <v>0.55000000000000004</v>
      </c>
      <c r="J3518" s="9">
        <v>1750</v>
      </c>
      <c r="K3518" s="10">
        <f t="shared" ref="K3518:K3521" si="1152">I3518*J3518</f>
        <v>962.50000000000011</v>
      </c>
      <c r="L3518" s="10">
        <f t="shared" ref="L3518:L3521" si="1153">K3518*M3518</f>
        <v>288.75</v>
      </c>
      <c r="M3518" s="11">
        <v>0.3</v>
      </c>
      <c r="O3518" s="15"/>
      <c r="P3518" s="13"/>
      <c r="Q3518" s="1"/>
      <c r="R3518" s="12"/>
    </row>
    <row r="3519" spans="2:18" x14ac:dyDescent="0.3">
      <c r="B3519" s="6" t="s">
        <v>16</v>
      </c>
      <c r="C3519" s="6">
        <v>1185732</v>
      </c>
      <c r="D3519" s="7">
        <v>44474</v>
      </c>
      <c r="E3519" s="6" t="s">
        <v>3</v>
      </c>
      <c r="F3519" s="6" t="s">
        <v>119</v>
      </c>
      <c r="G3519" s="6" t="s">
        <v>120</v>
      </c>
      <c r="H3519" s="6" t="s">
        <v>21</v>
      </c>
      <c r="I3519" s="8">
        <v>0.55000000000000004</v>
      </c>
      <c r="J3519" s="9">
        <v>1500</v>
      </c>
      <c r="K3519" s="10">
        <f t="shared" si="1152"/>
        <v>825.00000000000011</v>
      </c>
      <c r="L3519" s="10">
        <f t="shared" si="1153"/>
        <v>247.50000000000003</v>
      </c>
      <c r="M3519" s="11">
        <v>0.3</v>
      </c>
      <c r="O3519" s="15"/>
      <c r="P3519" s="13"/>
      <c r="Q3519" s="1"/>
      <c r="R3519" s="12"/>
    </row>
    <row r="3520" spans="2:18" x14ac:dyDescent="0.3">
      <c r="B3520" s="6" t="s">
        <v>16</v>
      </c>
      <c r="C3520" s="6">
        <v>1185732</v>
      </c>
      <c r="D3520" s="7">
        <v>44474</v>
      </c>
      <c r="E3520" s="6" t="s">
        <v>3</v>
      </c>
      <c r="F3520" s="6" t="s">
        <v>119</v>
      </c>
      <c r="G3520" s="6" t="s">
        <v>120</v>
      </c>
      <c r="H3520" s="6" t="s">
        <v>22</v>
      </c>
      <c r="I3520" s="8">
        <v>0.65</v>
      </c>
      <c r="J3520" s="9">
        <v>1500</v>
      </c>
      <c r="K3520" s="10">
        <f t="shared" si="1152"/>
        <v>975</v>
      </c>
      <c r="L3520" s="10">
        <f t="shared" si="1153"/>
        <v>292.5</v>
      </c>
      <c r="M3520" s="11">
        <v>0.3</v>
      </c>
      <c r="O3520" s="15"/>
      <c r="P3520" s="13"/>
      <c r="Q3520" s="1"/>
      <c r="R3520" s="12"/>
    </row>
    <row r="3521" spans="1:18" x14ac:dyDescent="0.3">
      <c r="B3521" s="6" t="s">
        <v>16</v>
      </c>
      <c r="C3521" s="6">
        <v>1185732</v>
      </c>
      <c r="D3521" s="7">
        <v>44474</v>
      </c>
      <c r="E3521" s="6" t="s">
        <v>3</v>
      </c>
      <c r="F3521" s="6" t="s">
        <v>119</v>
      </c>
      <c r="G3521" s="6" t="s">
        <v>120</v>
      </c>
      <c r="H3521" s="6" t="s">
        <v>23</v>
      </c>
      <c r="I3521" s="8">
        <v>0.7</v>
      </c>
      <c r="J3521" s="9">
        <v>2750</v>
      </c>
      <c r="K3521" s="10">
        <f t="shared" si="1152"/>
        <v>1924.9999999999998</v>
      </c>
      <c r="L3521" s="10">
        <f t="shared" si="1153"/>
        <v>673.74999999999989</v>
      </c>
      <c r="M3521" s="11">
        <v>0.35</v>
      </c>
      <c r="O3521" s="15"/>
      <c r="P3521" s="13"/>
      <c r="Q3521" s="1"/>
      <c r="R3521" s="12"/>
    </row>
    <row r="3522" spans="1:18" x14ac:dyDescent="0.3">
      <c r="B3522" s="6" t="s">
        <v>16</v>
      </c>
      <c r="C3522" s="6">
        <v>1185732</v>
      </c>
      <c r="D3522" s="7">
        <v>44504</v>
      </c>
      <c r="E3522" s="6" t="s">
        <v>3</v>
      </c>
      <c r="F3522" s="6" t="s">
        <v>119</v>
      </c>
      <c r="G3522" s="6" t="s">
        <v>120</v>
      </c>
      <c r="H3522" s="6" t="s">
        <v>18</v>
      </c>
      <c r="I3522" s="8">
        <v>0.65</v>
      </c>
      <c r="J3522" s="9">
        <v>4250</v>
      </c>
      <c r="K3522" s="10">
        <f>I3522*J3522</f>
        <v>2762.5</v>
      </c>
      <c r="L3522" s="10">
        <f>K3522*M3522</f>
        <v>1105</v>
      </c>
      <c r="M3522" s="11">
        <v>0.4</v>
      </c>
      <c r="O3522" s="15"/>
      <c r="P3522" s="13"/>
      <c r="Q3522" s="1"/>
      <c r="R3522" s="12"/>
    </row>
    <row r="3523" spans="1:18" x14ac:dyDescent="0.3">
      <c r="B3523" s="6" t="s">
        <v>16</v>
      </c>
      <c r="C3523" s="6">
        <v>1185732</v>
      </c>
      <c r="D3523" s="7">
        <v>44504</v>
      </c>
      <c r="E3523" s="6" t="s">
        <v>3</v>
      </c>
      <c r="F3523" s="6" t="s">
        <v>119</v>
      </c>
      <c r="G3523" s="6" t="s">
        <v>120</v>
      </c>
      <c r="H3523" s="6" t="s">
        <v>19</v>
      </c>
      <c r="I3523" s="8">
        <v>0.55000000000000004</v>
      </c>
      <c r="J3523" s="9">
        <v>3000</v>
      </c>
      <c r="K3523" s="10">
        <f>I3523*J3523</f>
        <v>1650.0000000000002</v>
      </c>
      <c r="L3523" s="10">
        <f>K3523*M3523</f>
        <v>660.00000000000011</v>
      </c>
      <c r="M3523" s="11">
        <v>0.4</v>
      </c>
      <c r="O3523" s="15"/>
      <c r="P3523" s="13"/>
      <c r="Q3523" s="1"/>
      <c r="R3523" s="12"/>
    </row>
    <row r="3524" spans="1:18" x14ac:dyDescent="0.3">
      <c r="B3524" s="6" t="s">
        <v>16</v>
      </c>
      <c r="C3524" s="6">
        <v>1185732</v>
      </c>
      <c r="D3524" s="7">
        <v>44504</v>
      </c>
      <c r="E3524" s="6" t="s">
        <v>3</v>
      </c>
      <c r="F3524" s="6" t="s">
        <v>119</v>
      </c>
      <c r="G3524" s="6" t="s">
        <v>120</v>
      </c>
      <c r="H3524" s="6" t="s">
        <v>20</v>
      </c>
      <c r="I3524" s="8">
        <v>0.55000000000000004</v>
      </c>
      <c r="J3524" s="9">
        <v>2950</v>
      </c>
      <c r="K3524" s="10">
        <f t="shared" ref="K3524:K3527" si="1154">I3524*J3524</f>
        <v>1622.5000000000002</v>
      </c>
      <c r="L3524" s="10">
        <f t="shared" ref="L3524:L3527" si="1155">K3524*M3524</f>
        <v>486.75000000000006</v>
      </c>
      <c r="M3524" s="11">
        <v>0.3</v>
      </c>
      <c r="O3524" s="15"/>
      <c r="P3524" s="13"/>
      <c r="Q3524" s="1"/>
      <c r="R3524" s="12"/>
    </row>
    <row r="3525" spans="1:18" x14ac:dyDescent="0.3">
      <c r="B3525" s="6" t="s">
        <v>16</v>
      </c>
      <c r="C3525" s="6">
        <v>1185732</v>
      </c>
      <c r="D3525" s="7">
        <v>44504</v>
      </c>
      <c r="E3525" s="6" t="s">
        <v>3</v>
      </c>
      <c r="F3525" s="6" t="s">
        <v>119</v>
      </c>
      <c r="G3525" s="6" t="s">
        <v>120</v>
      </c>
      <c r="H3525" s="6" t="s">
        <v>21</v>
      </c>
      <c r="I3525" s="8">
        <v>0.55000000000000004</v>
      </c>
      <c r="J3525" s="9">
        <v>2750</v>
      </c>
      <c r="K3525" s="10">
        <f t="shared" si="1154"/>
        <v>1512.5000000000002</v>
      </c>
      <c r="L3525" s="10">
        <f t="shared" si="1155"/>
        <v>453.75000000000006</v>
      </c>
      <c r="M3525" s="11">
        <v>0.3</v>
      </c>
      <c r="O3525" s="15"/>
      <c r="P3525" s="13"/>
      <c r="Q3525" s="1"/>
      <c r="R3525" s="12"/>
    </row>
    <row r="3526" spans="1:18" x14ac:dyDescent="0.3">
      <c r="B3526" s="6" t="s">
        <v>16</v>
      </c>
      <c r="C3526" s="6">
        <v>1185732</v>
      </c>
      <c r="D3526" s="7">
        <v>44504</v>
      </c>
      <c r="E3526" s="6" t="s">
        <v>3</v>
      </c>
      <c r="F3526" s="6" t="s">
        <v>119</v>
      </c>
      <c r="G3526" s="6" t="s">
        <v>120</v>
      </c>
      <c r="H3526" s="6" t="s">
        <v>22</v>
      </c>
      <c r="I3526" s="8">
        <v>0.65</v>
      </c>
      <c r="J3526" s="9">
        <v>2500</v>
      </c>
      <c r="K3526" s="10">
        <f t="shared" si="1154"/>
        <v>1625</v>
      </c>
      <c r="L3526" s="10">
        <f t="shared" si="1155"/>
        <v>487.5</v>
      </c>
      <c r="M3526" s="11">
        <v>0.3</v>
      </c>
      <c r="O3526" s="15"/>
      <c r="P3526" s="13"/>
      <c r="Q3526" s="1"/>
      <c r="R3526" s="12"/>
    </row>
    <row r="3527" spans="1:18" x14ac:dyDescent="0.3">
      <c r="B3527" s="6" t="s">
        <v>16</v>
      </c>
      <c r="C3527" s="6">
        <v>1185732</v>
      </c>
      <c r="D3527" s="7">
        <v>44504</v>
      </c>
      <c r="E3527" s="6" t="s">
        <v>3</v>
      </c>
      <c r="F3527" s="6" t="s">
        <v>119</v>
      </c>
      <c r="G3527" s="6" t="s">
        <v>120</v>
      </c>
      <c r="H3527" s="6" t="s">
        <v>23</v>
      </c>
      <c r="I3527" s="8">
        <v>0.7</v>
      </c>
      <c r="J3527" s="9">
        <v>3500</v>
      </c>
      <c r="K3527" s="10">
        <f t="shared" si="1154"/>
        <v>2450</v>
      </c>
      <c r="L3527" s="10">
        <f t="shared" si="1155"/>
        <v>857.5</v>
      </c>
      <c r="M3527" s="11">
        <v>0.35</v>
      </c>
      <c r="O3527" s="15"/>
      <c r="P3527" s="13"/>
      <c r="Q3527" s="1"/>
      <c r="R3527" s="12"/>
    </row>
    <row r="3528" spans="1:18" x14ac:dyDescent="0.3">
      <c r="B3528" s="6" t="s">
        <v>16</v>
      </c>
      <c r="C3528" s="6">
        <v>1185732</v>
      </c>
      <c r="D3528" s="7">
        <v>44533</v>
      </c>
      <c r="E3528" s="6" t="s">
        <v>3</v>
      </c>
      <c r="F3528" s="6" t="s">
        <v>119</v>
      </c>
      <c r="G3528" s="6" t="s">
        <v>120</v>
      </c>
      <c r="H3528" s="6" t="s">
        <v>18</v>
      </c>
      <c r="I3528" s="8">
        <v>0.65</v>
      </c>
      <c r="J3528" s="9">
        <v>5750</v>
      </c>
      <c r="K3528" s="10">
        <f>I3528*J3528</f>
        <v>3737.5</v>
      </c>
      <c r="L3528" s="10">
        <f>K3528*M3528</f>
        <v>1495</v>
      </c>
      <c r="M3528" s="11">
        <v>0.4</v>
      </c>
      <c r="O3528" s="15"/>
      <c r="P3528" s="13"/>
      <c r="Q3528" s="1"/>
      <c r="R3528" s="12"/>
    </row>
    <row r="3529" spans="1:18" x14ac:dyDescent="0.3">
      <c r="B3529" s="6" t="s">
        <v>16</v>
      </c>
      <c r="C3529" s="6">
        <v>1185732</v>
      </c>
      <c r="D3529" s="7">
        <v>44533</v>
      </c>
      <c r="E3529" s="6" t="s">
        <v>3</v>
      </c>
      <c r="F3529" s="6" t="s">
        <v>119</v>
      </c>
      <c r="G3529" s="6" t="s">
        <v>120</v>
      </c>
      <c r="H3529" s="6" t="s">
        <v>19</v>
      </c>
      <c r="I3529" s="8">
        <v>0.55000000000000004</v>
      </c>
      <c r="J3529" s="9">
        <v>3750</v>
      </c>
      <c r="K3529" s="10">
        <f>I3529*J3529</f>
        <v>2062.5</v>
      </c>
      <c r="L3529" s="10">
        <f>K3529*M3529</f>
        <v>825</v>
      </c>
      <c r="M3529" s="11">
        <v>0.4</v>
      </c>
      <c r="O3529" s="15"/>
      <c r="P3529" s="13"/>
      <c r="Q3529" s="1"/>
      <c r="R3529" s="12"/>
    </row>
    <row r="3530" spans="1:18" x14ac:dyDescent="0.3">
      <c r="B3530" s="6" t="s">
        <v>16</v>
      </c>
      <c r="C3530" s="6">
        <v>1185732</v>
      </c>
      <c r="D3530" s="7">
        <v>44533</v>
      </c>
      <c r="E3530" s="6" t="s">
        <v>3</v>
      </c>
      <c r="F3530" s="6" t="s">
        <v>119</v>
      </c>
      <c r="G3530" s="6" t="s">
        <v>120</v>
      </c>
      <c r="H3530" s="6" t="s">
        <v>20</v>
      </c>
      <c r="I3530" s="8">
        <v>0.55000000000000004</v>
      </c>
      <c r="J3530" s="9">
        <v>3500</v>
      </c>
      <c r="K3530" s="10">
        <f t="shared" ref="K3530:K3533" si="1156">I3530*J3530</f>
        <v>1925.0000000000002</v>
      </c>
      <c r="L3530" s="10">
        <f t="shared" ref="L3530:L3533" si="1157">K3530*M3530</f>
        <v>577.5</v>
      </c>
      <c r="M3530" s="11">
        <v>0.3</v>
      </c>
      <c r="O3530" s="15"/>
      <c r="P3530" s="13"/>
      <c r="Q3530" s="1"/>
      <c r="R3530" s="12"/>
    </row>
    <row r="3531" spans="1:18" x14ac:dyDescent="0.3">
      <c r="B3531" s="6" t="s">
        <v>16</v>
      </c>
      <c r="C3531" s="6">
        <v>1185732</v>
      </c>
      <c r="D3531" s="7">
        <v>44533</v>
      </c>
      <c r="E3531" s="6" t="s">
        <v>3</v>
      </c>
      <c r="F3531" s="6" t="s">
        <v>119</v>
      </c>
      <c r="G3531" s="6" t="s">
        <v>120</v>
      </c>
      <c r="H3531" s="6" t="s">
        <v>21</v>
      </c>
      <c r="I3531" s="8">
        <v>0.55000000000000004</v>
      </c>
      <c r="J3531" s="9">
        <v>3000</v>
      </c>
      <c r="K3531" s="10">
        <f t="shared" si="1156"/>
        <v>1650.0000000000002</v>
      </c>
      <c r="L3531" s="10">
        <f t="shared" si="1157"/>
        <v>495.00000000000006</v>
      </c>
      <c r="M3531" s="11">
        <v>0.3</v>
      </c>
      <c r="O3531" s="15"/>
      <c r="P3531" s="13"/>
      <c r="Q3531" s="1"/>
      <c r="R3531" s="12"/>
    </row>
    <row r="3532" spans="1:18" x14ac:dyDescent="0.3">
      <c r="B3532" s="6" t="s">
        <v>16</v>
      </c>
      <c r="C3532" s="6">
        <v>1185732</v>
      </c>
      <c r="D3532" s="7">
        <v>44533</v>
      </c>
      <c r="E3532" s="6" t="s">
        <v>3</v>
      </c>
      <c r="F3532" s="6" t="s">
        <v>119</v>
      </c>
      <c r="G3532" s="6" t="s">
        <v>120</v>
      </c>
      <c r="H3532" s="6" t="s">
        <v>22</v>
      </c>
      <c r="I3532" s="8">
        <v>0.65</v>
      </c>
      <c r="J3532" s="9">
        <v>3000</v>
      </c>
      <c r="K3532" s="10">
        <f t="shared" si="1156"/>
        <v>1950</v>
      </c>
      <c r="L3532" s="10">
        <f t="shared" si="1157"/>
        <v>585</v>
      </c>
      <c r="M3532" s="11">
        <v>0.3</v>
      </c>
      <c r="O3532" s="15"/>
      <c r="P3532" s="13"/>
      <c r="Q3532" s="1"/>
      <c r="R3532" s="12"/>
    </row>
    <row r="3533" spans="1:18" x14ac:dyDescent="0.3">
      <c r="B3533" s="6" t="s">
        <v>16</v>
      </c>
      <c r="C3533" s="6">
        <v>1185732</v>
      </c>
      <c r="D3533" s="7">
        <v>44533</v>
      </c>
      <c r="E3533" s="6" t="s">
        <v>3</v>
      </c>
      <c r="F3533" s="6" t="s">
        <v>119</v>
      </c>
      <c r="G3533" s="6" t="s">
        <v>120</v>
      </c>
      <c r="H3533" s="6" t="s">
        <v>23</v>
      </c>
      <c r="I3533" s="8">
        <v>0.7</v>
      </c>
      <c r="J3533" s="9">
        <v>4000</v>
      </c>
      <c r="K3533" s="10">
        <f t="shared" si="1156"/>
        <v>2800</v>
      </c>
      <c r="L3533" s="10">
        <f t="shared" si="1157"/>
        <v>979.99999999999989</v>
      </c>
      <c r="M3533" s="11">
        <v>0.35</v>
      </c>
      <c r="O3533" s="15"/>
      <c r="P3533" s="13"/>
      <c r="Q3533" s="1"/>
      <c r="R3533" s="12"/>
    </row>
    <row r="3534" spans="1:18" x14ac:dyDescent="0.3">
      <c r="A3534" t="s">
        <v>39</v>
      </c>
      <c r="B3534" s="6" t="s">
        <v>16</v>
      </c>
      <c r="C3534" s="6">
        <v>1185732</v>
      </c>
      <c r="D3534" s="7">
        <v>44206</v>
      </c>
      <c r="E3534" s="6" t="s">
        <v>3</v>
      </c>
      <c r="F3534" s="6" t="s">
        <v>121</v>
      </c>
      <c r="G3534" s="6" t="s">
        <v>122</v>
      </c>
      <c r="H3534" s="6" t="s">
        <v>18</v>
      </c>
      <c r="I3534" s="8">
        <v>0.35000000000000003</v>
      </c>
      <c r="J3534" s="9">
        <v>4250</v>
      </c>
      <c r="K3534" s="10">
        <f>I3534*J3534</f>
        <v>1487.5000000000002</v>
      </c>
      <c r="L3534" s="10">
        <f>K3534*M3534</f>
        <v>520.625</v>
      </c>
      <c r="M3534" s="11">
        <v>0.35</v>
      </c>
      <c r="O3534" s="15"/>
      <c r="P3534" s="13"/>
      <c r="Q3534" s="1"/>
      <c r="R3534" s="12"/>
    </row>
    <row r="3535" spans="1:18" x14ac:dyDescent="0.3">
      <c r="B3535" s="6" t="s">
        <v>16</v>
      </c>
      <c r="C3535" s="6">
        <v>1185732</v>
      </c>
      <c r="D3535" s="7">
        <v>44206</v>
      </c>
      <c r="E3535" s="6" t="s">
        <v>3</v>
      </c>
      <c r="F3535" s="6" t="s">
        <v>121</v>
      </c>
      <c r="G3535" s="6" t="s">
        <v>122</v>
      </c>
      <c r="H3535" s="6" t="s">
        <v>19</v>
      </c>
      <c r="I3535" s="8">
        <v>0.35000000000000003</v>
      </c>
      <c r="J3535" s="9">
        <v>2250</v>
      </c>
      <c r="K3535" s="10">
        <f>I3535*J3535</f>
        <v>787.50000000000011</v>
      </c>
      <c r="L3535" s="10">
        <f>K3535*M3535</f>
        <v>275.625</v>
      </c>
      <c r="M3535" s="11">
        <v>0.35</v>
      </c>
      <c r="O3535" s="15"/>
      <c r="P3535" s="13"/>
      <c r="Q3535" s="1"/>
      <c r="R3535" s="12"/>
    </row>
    <row r="3536" spans="1:18" x14ac:dyDescent="0.3">
      <c r="B3536" s="6" t="s">
        <v>16</v>
      </c>
      <c r="C3536" s="6">
        <v>1185732</v>
      </c>
      <c r="D3536" s="7">
        <v>44206</v>
      </c>
      <c r="E3536" s="6" t="s">
        <v>3</v>
      </c>
      <c r="F3536" s="6" t="s">
        <v>121</v>
      </c>
      <c r="G3536" s="6" t="s">
        <v>122</v>
      </c>
      <c r="H3536" s="6" t="s">
        <v>20</v>
      </c>
      <c r="I3536" s="8">
        <v>0.25000000000000006</v>
      </c>
      <c r="J3536" s="9">
        <v>2250</v>
      </c>
      <c r="K3536" s="10">
        <f t="shared" ref="K3536:K3539" si="1158">I3536*J3536</f>
        <v>562.50000000000011</v>
      </c>
      <c r="L3536" s="10">
        <f t="shared" ref="L3536:L3545" si="1159">K3536*M3536</f>
        <v>225.00000000000006</v>
      </c>
      <c r="M3536" s="11">
        <v>0.4</v>
      </c>
      <c r="O3536" s="15"/>
      <c r="P3536" s="13"/>
      <c r="Q3536" s="1"/>
      <c r="R3536" s="12"/>
    </row>
    <row r="3537" spans="2:18" x14ac:dyDescent="0.3">
      <c r="B3537" s="6" t="s">
        <v>16</v>
      </c>
      <c r="C3537" s="6">
        <v>1185732</v>
      </c>
      <c r="D3537" s="7">
        <v>44206</v>
      </c>
      <c r="E3537" s="6" t="s">
        <v>3</v>
      </c>
      <c r="F3537" s="6" t="s">
        <v>121</v>
      </c>
      <c r="G3537" s="6" t="s">
        <v>122</v>
      </c>
      <c r="H3537" s="6" t="s">
        <v>21</v>
      </c>
      <c r="I3537" s="8">
        <v>0.3</v>
      </c>
      <c r="J3537" s="9">
        <v>750</v>
      </c>
      <c r="K3537" s="10">
        <f t="shared" si="1158"/>
        <v>225</v>
      </c>
      <c r="L3537" s="10">
        <f t="shared" si="1159"/>
        <v>90</v>
      </c>
      <c r="M3537" s="11">
        <v>0.4</v>
      </c>
      <c r="O3537" s="15"/>
      <c r="P3537" s="13"/>
      <c r="Q3537" s="1"/>
      <c r="R3537" s="12"/>
    </row>
    <row r="3538" spans="2:18" x14ac:dyDescent="0.3">
      <c r="B3538" s="6" t="s">
        <v>16</v>
      </c>
      <c r="C3538" s="6">
        <v>1185732</v>
      </c>
      <c r="D3538" s="7">
        <v>44206</v>
      </c>
      <c r="E3538" s="6" t="s">
        <v>3</v>
      </c>
      <c r="F3538" s="6" t="s">
        <v>121</v>
      </c>
      <c r="G3538" s="6" t="s">
        <v>122</v>
      </c>
      <c r="H3538" s="6" t="s">
        <v>22</v>
      </c>
      <c r="I3538" s="8">
        <v>0.45</v>
      </c>
      <c r="J3538" s="9">
        <v>1250</v>
      </c>
      <c r="K3538" s="10">
        <f t="shared" si="1158"/>
        <v>562.5</v>
      </c>
      <c r="L3538" s="10">
        <f t="shared" si="1159"/>
        <v>168.75</v>
      </c>
      <c r="M3538" s="11">
        <v>0.3</v>
      </c>
      <c r="O3538" s="15"/>
      <c r="P3538" s="13"/>
      <c r="Q3538" s="1"/>
      <c r="R3538" s="12"/>
    </row>
    <row r="3539" spans="2:18" x14ac:dyDescent="0.3">
      <c r="B3539" s="6" t="s">
        <v>16</v>
      </c>
      <c r="C3539" s="6">
        <v>1185732</v>
      </c>
      <c r="D3539" s="7">
        <v>44206</v>
      </c>
      <c r="E3539" s="6" t="s">
        <v>3</v>
      </c>
      <c r="F3539" s="6" t="s">
        <v>121</v>
      </c>
      <c r="G3539" s="6" t="s">
        <v>122</v>
      </c>
      <c r="H3539" s="6" t="s">
        <v>23</v>
      </c>
      <c r="I3539" s="8">
        <v>0.35000000000000003</v>
      </c>
      <c r="J3539" s="9">
        <v>2250</v>
      </c>
      <c r="K3539" s="10">
        <f t="shared" si="1158"/>
        <v>787.50000000000011</v>
      </c>
      <c r="L3539" s="10">
        <f t="shared" si="1159"/>
        <v>315.00000000000006</v>
      </c>
      <c r="M3539" s="11">
        <v>0.4</v>
      </c>
      <c r="O3539" s="15"/>
      <c r="P3539" s="13"/>
      <c r="Q3539" s="1"/>
      <c r="R3539" s="12"/>
    </row>
    <row r="3540" spans="2:18" x14ac:dyDescent="0.3">
      <c r="B3540" s="6" t="s">
        <v>16</v>
      </c>
      <c r="C3540" s="6">
        <v>1185732</v>
      </c>
      <c r="D3540" s="7">
        <v>44235</v>
      </c>
      <c r="E3540" s="6" t="s">
        <v>3</v>
      </c>
      <c r="F3540" s="6" t="s">
        <v>121</v>
      </c>
      <c r="G3540" s="6" t="s">
        <v>122</v>
      </c>
      <c r="H3540" s="6" t="s">
        <v>18</v>
      </c>
      <c r="I3540" s="8">
        <v>0.35000000000000003</v>
      </c>
      <c r="J3540" s="9">
        <v>4750</v>
      </c>
      <c r="K3540" s="10">
        <f>I3540*J3540</f>
        <v>1662.5000000000002</v>
      </c>
      <c r="L3540" s="10">
        <f>K3540*M3540</f>
        <v>581.875</v>
      </c>
      <c r="M3540" s="11">
        <v>0.35</v>
      </c>
      <c r="O3540" s="15"/>
      <c r="P3540" s="13"/>
      <c r="Q3540" s="1"/>
      <c r="R3540" s="12"/>
    </row>
    <row r="3541" spans="2:18" x14ac:dyDescent="0.3">
      <c r="B3541" s="6" t="s">
        <v>16</v>
      </c>
      <c r="C3541" s="6">
        <v>1185732</v>
      </c>
      <c r="D3541" s="7">
        <v>44235</v>
      </c>
      <c r="E3541" s="6" t="s">
        <v>3</v>
      </c>
      <c r="F3541" s="6" t="s">
        <v>121</v>
      </c>
      <c r="G3541" s="6" t="s">
        <v>122</v>
      </c>
      <c r="H3541" s="6" t="s">
        <v>19</v>
      </c>
      <c r="I3541" s="8">
        <v>0.35000000000000003</v>
      </c>
      <c r="J3541" s="9">
        <v>1250</v>
      </c>
      <c r="K3541" s="10">
        <f>I3541*J3541</f>
        <v>437.50000000000006</v>
      </c>
      <c r="L3541" s="10">
        <f>K3541*M3541</f>
        <v>153.125</v>
      </c>
      <c r="M3541" s="11">
        <v>0.35</v>
      </c>
      <c r="O3541" s="15"/>
      <c r="P3541" s="13"/>
      <c r="Q3541" s="1"/>
      <c r="R3541" s="12"/>
    </row>
    <row r="3542" spans="2:18" x14ac:dyDescent="0.3">
      <c r="B3542" s="6" t="s">
        <v>16</v>
      </c>
      <c r="C3542" s="6">
        <v>1185732</v>
      </c>
      <c r="D3542" s="7">
        <v>44235</v>
      </c>
      <c r="E3542" s="6" t="s">
        <v>3</v>
      </c>
      <c r="F3542" s="6" t="s">
        <v>121</v>
      </c>
      <c r="G3542" s="6" t="s">
        <v>122</v>
      </c>
      <c r="H3542" s="6" t="s">
        <v>20</v>
      </c>
      <c r="I3542" s="8">
        <v>0.25000000000000006</v>
      </c>
      <c r="J3542" s="9">
        <v>1750</v>
      </c>
      <c r="K3542" s="10">
        <f t="shared" ref="K3542:K3545" si="1160">I3542*J3542</f>
        <v>437.50000000000011</v>
      </c>
      <c r="L3542" s="10">
        <f t="shared" si="1159"/>
        <v>175.00000000000006</v>
      </c>
      <c r="M3542" s="11">
        <v>0.4</v>
      </c>
      <c r="O3542" s="15"/>
      <c r="P3542" s="13"/>
      <c r="Q3542" s="1"/>
      <c r="R3542" s="12"/>
    </row>
    <row r="3543" spans="2:18" x14ac:dyDescent="0.3">
      <c r="B3543" s="6" t="s">
        <v>16</v>
      </c>
      <c r="C3543" s="6">
        <v>1185732</v>
      </c>
      <c r="D3543" s="7">
        <v>44235</v>
      </c>
      <c r="E3543" s="6" t="s">
        <v>3</v>
      </c>
      <c r="F3543" s="6" t="s">
        <v>121</v>
      </c>
      <c r="G3543" s="6" t="s">
        <v>122</v>
      </c>
      <c r="H3543" s="6" t="s">
        <v>21</v>
      </c>
      <c r="I3543" s="8">
        <v>0.3</v>
      </c>
      <c r="J3543" s="9">
        <v>500</v>
      </c>
      <c r="K3543" s="10">
        <f t="shared" si="1160"/>
        <v>150</v>
      </c>
      <c r="L3543" s="10">
        <f t="shared" si="1159"/>
        <v>60</v>
      </c>
      <c r="M3543" s="11">
        <v>0.4</v>
      </c>
      <c r="O3543" s="15"/>
      <c r="P3543" s="13"/>
      <c r="Q3543" s="1"/>
      <c r="R3543" s="12"/>
    </row>
    <row r="3544" spans="2:18" x14ac:dyDescent="0.3">
      <c r="B3544" s="6" t="s">
        <v>16</v>
      </c>
      <c r="C3544" s="6">
        <v>1185732</v>
      </c>
      <c r="D3544" s="7">
        <v>44235</v>
      </c>
      <c r="E3544" s="6" t="s">
        <v>3</v>
      </c>
      <c r="F3544" s="6" t="s">
        <v>121</v>
      </c>
      <c r="G3544" s="6" t="s">
        <v>122</v>
      </c>
      <c r="H3544" s="6" t="s">
        <v>22</v>
      </c>
      <c r="I3544" s="8">
        <v>0.45</v>
      </c>
      <c r="J3544" s="9">
        <v>1250</v>
      </c>
      <c r="K3544" s="10">
        <f t="shared" si="1160"/>
        <v>562.5</v>
      </c>
      <c r="L3544" s="10">
        <f t="shared" si="1159"/>
        <v>168.75</v>
      </c>
      <c r="M3544" s="11">
        <v>0.3</v>
      </c>
      <c r="O3544" s="15"/>
      <c r="P3544" s="13"/>
      <c r="Q3544" s="1"/>
      <c r="R3544" s="12"/>
    </row>
    <row r="3545" spans="2:18" x14ac:dyDescent="0.3">
      <c r="B3545" s="6" t="s">
        <v>16</v>
      </c>
      <c r="C3545" s="6">
        <v>1185732</v>
      </c>
      <c r="D3545" s="7">
        <v>44235</v>
      </c>
      <c r="E3545" s="6" t="s">
        <v>3</v>
      </c>
      <c r="F3545" s="6" t="s">
        <v>121</v>
      </c>
      <c r="G3545" s="6" t="s">
        <v>122</v>
      </c>
      <c r="H3545" s="6" t="s">
        <v>23</v>
      </c>
      <c r="I3545" s="8">
        <v>0.35000000000000003</v>
      </c>
      <c r="J3545" s="9">
        <v>2250</v>
      </c>
      <c r="K3545" s="10">
        <f t="shared" si="1160"/>
        <v>787.50000000000011</v>
      </c>
      <c r="L3545" s="10">
        <f t="shared" si="1159"/>
        <v>315.00000000000006</v>
      </c>
      <c r="M3545" s="11">
        <v>0.4</v>
      </c>
      <c r="O3545" s="15"/>
      <c r="P3545" s="13"/>
      <c r="Q3545" s="1"/>
      <c r="R3545" s="12"/>
    </row>
    <row r="3546" spans="2:18" x14ac:dyDescent="0.3">
      <c r="B3546" s="6" t="s">
        <v>16</v>
      </c>
      <c r="C3546" s="6">
        <v>1185732</v>
      </c>
      <c r="D3546" s="7">
        <v>44261</v>
      </c>
      <c r="E3546" s="6" t="s">
        <v>3</v>
      </c>
      <c r="F3546" s="6" t="s">
        <v>121</v>
      </c>
      <c r="G3546" s="6" t="s">
        <v>122</v>
      </c>
      <c r="H3546" s="6" t="s">
        <v>18</v>
      </c>
      <c r="I3546" s="8">
        <v>0.35000000000000003</v>
      </c>
      <c r="J3546" s="9">
        <v>4450</v>
      </c>
      <c r="K3546" s="10">
        <f>I3546*J3546</f>
        <v>1557.5000000000002</v>
      </c>
      <c r="L3546" s="10">
        <f>K3546*M3546</f>
        <v>545.125</v>
      </c>
      <c r="M3546" s="11">
        <v>0.35</v>
      </c>
      <c r="O3546" s="15"/>
      <c r="P3546" s="13"/>
      <c r="Q3546" s="1"/>
      <c r="R3546" s="12"/>
    </row>
    <row r="3547" spans="2:18" x14ac:dyDescent="0.3">
      <c r="B3547" s="6" t="s">
        <v>16</v>
      </c>
      <c r="C3547" s="6">
        <v>1185732</v>
      </c>
      <c r="D3547" s="7">
        <v>44261</v>
      </c>
      <c r="E3547" s="6" t="s">
        <v>3</v>
      </c>
      <c r="F3547" s="6" t="s">
        <v>121</v>
      </c>
      <c r="G3547" s="6" t="s">
        <v>122</v>
      </c>
      <c r="H3547" s="6" t="s">
        <v>19</v>
      </c>
      <c r="I3547" s="8">
        <v>0.35000000000000003</v>
      </c>
      <c r="J3547" s="9">
        <v>1500</v>
      </c>
      <c r="K3547" s="10">
        <f>I3547*J3547</f>
        <v>525</v>
      </c>
      <c r="L3547" s="10">
        <f>K3547*M3547</f>
        <v>183.75</v>
      </c>
      <c r="M3547" s="11">
        <v>0.35</v>
      </c>
      <c r="O3547" s="15"/>
      <c r="P3547" s="13"/>
      <c r="Q3547" s="1"/>
      <c r="R3547" s="12"/>
    </row>
    <row r="3548" spans="2:18" x14ac:dyDescent="0.3">
      <c r="B3548" s="6" t="s">
        <v>16</v>
      </c>
      <c r="C3548" s="6">
        <v>1185732</v>
      </c>
      <c r="D3548" s="7">
        <v>44261</v>
      </c>
      <c r="E3548" s="6" t="s">
        <v>3</v>
      </c>
      <c r="F3548" s="6" t="s">
        <v>121</v>
      </c>
      <c r="G3548" s="6" t="s">
        <v>122</v>
      </c>
      <c r="H3548" s="6" t="s">
        <v>20</v>
      </c>
      <c r="I3548" s="8">
        <v>0.25000000000000006</v>
      </c>
      <c r="J3548" s="9">
        <v>1750</v>
      </c>
      <c r="K3548" s="10">
        <f t="shared" ref="K3548:K3551" si="1161">I3548*J3548</f>
        <v>437.50000000000011</v>
      </c>
      <c r="L3548" s="10">
        <f t="shared" ref="L3548:L3551" si="1162">K3548*M3548</f>
        <v>175.00000000000006</v>
      </c>
      <c r="M3548" s="11">
        <v>0.4</v>
      </c>
      <c r="O3548" s="15"/>
      <c r="P3548" s="13"/>
      <c r="Q3548" s="1"/>
      <c r="R3548" s="12"/>
    </row>
    <row r="3549" spans="2:18" x14ac:dyDescent="0.3">
      <c r="B3549" s="6" t="s">
        <v>16</v>
      </c>
      <c r="C3549" s="6">
        <v>1185732</v>
      </c>
      <c r="D3549" s="7">
        <v>44261</v>
      </c>
      <c r="E3549" s="6" t="s">
        <v>3</v>
      </c>
      <c r="F3549" s="6" t="s">
        <v>121</v>
      </c>
      <c r="G3549" s="6" t="s">
        <v>122</v>
      </c>
      <c r="H3549" s="6" t="s">
        <v>21</v>
      </c>
      <c r="I3549" s="8">
        <v>0.3</v>
      </c>
      <c r="J3549" s="9">
        <v>250</v>
      </c>
      <c r="K3549" s="10">
        <f t="shared" si="1161"/>
        <v>75</v>
      </c>
      <c r="L3549" s="10">
        <f t="shared" si="1162"/>
        <v>30</v>
      </c>
      <c r="M3549" s="11">
        <v>0.4</v>
      </c>
      <c r="O3549" s="15"/>
      <c r="P3549" s="13"/>
      <c r="Q3549" s="1"/>
      <c r="R3549" s="12"/>
    </row>
    <row r="3550" spans="2:18" x14ac:dyDescent="0.3">
      <c r="B3550" s="6" t="s">
        <v>16</v>
      </c>
      <c r="C3550" s="6">
        <v>1185732</v>
      </c>
      <c r="D3550" s="7">
        <v>44261</v>
      </c>
      <c r="E3550" s="6" t="s">
        <v>3</v>
      </c>
      <c r="F3550" s="6" t="s">
        <v>121</v>
      </c>
      <c r="G3550" s="6" t="s">
        <v>122</v>
      </c>
      <c r="H3550" s="6" t="s">
        <v>22</v>
      </c>
      <c r="I3550" s="8">
        <v>0.45</v>
      </c>
      <c r="J3550" s="9">
        <v>750</v>
      </c>
      <c r="K3550" s="10">
        <f t="shared" si="1161"/>
        <v>337.5</v>
      </c>
      <c r="L3550" s="10">
        <f t="shared" si="1162"/>
        <v>101.25</v>
      </c>
      <c r="M3550" s="11">
        <v>0.3</v>
      </c>
      <c r="O3550" s="15"/>
      <c r="P3550" s="13"/>
      <c r="Q3550" s="1"/>
      <c r="R3550" s="12"/>
    </row>
    <row r="3551" spans="2:18" x14ac:dyDescent="0.3">
      <c r="B3551" s="6" t="s">
        <v>16</v>
      </c>
      <c r="C3551" s="6">
        <v>1185732</v>
      </c>
      <c r="D3551" s="7">
        <v>44261</v>
      </c>
      <c r="E3551" s="6" t="s">
        <v>3</v>
      </c>
      <c r="F3551" s="6" t="s">
        <v>121</v>
      </c>
      <c r="G3551" s="6" t="s">
        <v>122</v>
      </c>
      <c r="H3551" s="6" t="s">
        <v>23</v>
      </c>
      <c r="I3551" s="8">
        <v>0.35000000000000003</v>
      </c>
      <c r="J3551" s="9">
        <v>1750</v>
      </c>
      <c r="K3551" s="10">
        <f t="shared" si="1161"/>
        <v>612.50000000000011</v>
      </c>
      <c r="L3551" s="10">
        <f t="shared" si="1162"/>
        <v>245.00000000000006</v>
      </c>
      <c r="M3551" s="11">
        <v>0.4</v>
      </c>
      <c r="O3551" s="15"/>
      <c r="P3551" s="13"/>
      <c r="Q3551" s="1"/>
      <c r="R3551" s="12"/>
    </row>
    <row r="3552" spans="2:18" x14ac:dyDescent="0.3">
      <c r="B3552" s="6" t="s">
        <v>16</v>
      </c>
      <c r="C3552" s="6">
        <v>1185732</v>
      </c>
      <c r="D3552" s="7">
        <v>44293</v>
      </c>
      <c r="E3552" s="6" t="s">
        <v>3</v>
      </c>
      <c r="F3552" s="6" t="s">
        <v>121</v>
      </c>
      <c r="G3552" s="6" t="s">
        <v>122</v>
      </c>
      <c r="H3552" s="6" t="s">
        <v>18</v>
      </c>
      <c r="I3552" s="8">
        <v>0.35000000000000003</v>
      </c>
      <c r="J3552" s="9">
        <v>4250</v>
      </c>
      <c r="K3552" s="10">
        <f>I3552*J3552</f>
        <v>1487.5000000000002</v>
      </c>
      <c r="L3552" s="10">
        <f>K3552*M3552</f>
        <v>520.625</v>
      </c>
      <c r="M3552" s="11">
        <v>0.35</v>
      </c>
      <c r="O3552" s="15"/>
      <c r="P3552" s="13"/>
      <c r="Q3552" s="1"/>
      <c r="R3552" s="12"/>
    </row>
    <row r="3553" spans="2:18" x14ac:dyDescent="0.3">
      <c r="B3553" s="6" t="s">
        <v>16</v>
      </c>
      <c r="C3553" s="6">
        <v>1185732</v>
      </c>
      <c r="D3553" s="7">
        <v>44293</v>
      </c>
      <c r="E3553" s="6" t="s">
        <v>3</v>
      </c>
      <c r="F3553" s="6" t="s">
        <v>121</v>
      </c>
      <c r="G3553" s="6" t="s">
        <v>122</v>
      </c>
      <c r="H3553" s="6" t="s">
        <v>19</v>
      </c>
      <c r="I3553" s="8">
        <v>0.35000000000000003</v>
      </c>
      <c r="J3553" s="9">
        <v>1250</v>
      </c>
      <c r="K3553" s="10">
        <f>I3553*J3553</f>
        <v>437.50000000000006</v>
      </c>
      <c r="L3553" s="10">
        <f>K3553*M3553</f>
        <v>153.125</v>
      </c>
      <c r="M3553" s="11">
        <v>0.35</v>
      </c>
      <c r="O3553" s="15"/>
      <c r="P3553" s="13"/>
      <c r="Q3553" s="1"/>
      <c r="R3553" s="12"/>
    </row>
    <row r="3554" spans="2:18" x14ac:dyDescent="0.3">
      <c r="B3554" s="6" t="s">
        <v>16</v>
      </c>
      <c r="C3554" s="6">
        <v>1185732</v>
      </c>
      <c r="D3554" s="7">
        <v>44293</v>
      </c>
      <c r="E3554" s="6" t="s">
        <v>3</v>
      </c>
      <c r="F3554" s="6" t="s">
        <v>121</v>
      </c>
      <c r="G3554" s="6" t="s">
        <v>122</v>
      </c>
      <c r="H3554" s="6" t="s">
        <v>20</v>
      </c>
      <c r="I3554" s="8">
        <v>0.25000000000000006</v>
      </c>
      <c r="J3554" s="9">
        <v>1250</v>
      </c>
      <c r="K3554" s="10">
        <f t="shared" ref="K3554:K3557" si="1163">I3554*J3554</f>
        <v>312.50000000000006</v>
      </c>
      <c r="L3554" s="10">
        <f t="shared" ref="L3554:L3557" si="1164">K3554*M3554</f>
        <v>125.00000000000003</v>
      </c>
      <c r="M3554" s="11">
        <v>0.4</v>
      </c>
      <c r="O3554" s="15"/>
      <c r="P3554" s="13"/>
      <c r="Q3554" s="1"/>
      <c r="R3554" s="12"/>
    </row>
    <row r="3555" spans="2:18" x14ac:dyDescent="0.3">
      <c r="B3555" s="6" t="s">
        <v>16</v>
      </c>
      <c r="C3555" s="6">
        <v>1185732</v>
      </c>
      <c r="D3555" s="7">
        <v>44293</v>
      </c>
      <c r="E3555" s="6" t="s">
        <v>3</v>
      </c>
      <c r="F3555" s="6" t="s">
        <v>121</v>
      </c>
      <c r="G3555" s="6" t="s">
        <v>122</v>
      </c>
      <c r="H3555" s="6" t="s">
        <v>21</v>
      </c>
      <c r="I3555" s="8">
        <v>0.3</v>
      </c>
      <c r="J3555" s="9">
        <v>500</v>
      </c>
      <c r="K3555" s="10">
        <f t="shared" si="1163"/>
        <v>150</v>
      </c>
      <c r="L3555" s="10">
        <f t="shared" si="1164"/>
        <v>60</v>
      </c>
      <c r="M3555" s="11">
        <v>0.4</v>
      </c>
      <c r="O3555" s="15"/>
      <c r="P3555" s="13"/>
      <c r="Q3555" s="1"/>
      <c r="R3555" s="12"/>
    </row>
    <row r="3556" spans="2:18" x14ac:dyDescent="0.3">
      <c r="B3556" s="6" t="s">
        <v>16</v>
      </c>
      <c r="C3556" s="6">
        <v>1185732</v>
      </c>
      <c r="D3556" s="7">
        <v>44293</v>
      </c>
      <c r="E3556" s="6" t="s">
        <v>3</v>
      </c>
      <c r="F3556" s="6" t="s">
        <v>121</v>
      </c>
      <c r="G3556" s="6" t="s">
        <v>122</v>
      </c>
      <c r="H3556" s="6" t="s">
        <v>22</v>
      </c>
      <c r="I3556" s="8">
        <v>0.45</v>
      </c>
      <c r="J3556" s="9">
        <v>500</v>
      </c>
      <c r="K3556" s="10">
        <f t="shared" si="1163"/>
        <v>225</v>
      </c>
      <c r="L3556" s="10">
        <f t="shared" si="1164"/>
        <v>67.5</v>
      </c>
      <c r="M3556" s="11">
        <v>0.3</v>
      </c>
      <c r="O3556" s="15"/>
      <c r="P3556" s="13"/>
      <c r="Q3556" s="1"/>
      <c r="R3556" s="12"/>
    </row>
    <row r="3557" spans="2:18" x14ac:dyDescent="0.3">
      <c r="B3557" s="6" t="s">
        <v>16</v>
      </c>
      <c r="C3557" s="6">
        <v>1185732</v>
      </c>
      <c r="D3557" s="7">
        <v>44293</v>
      </c>
      <c r="E3557" s="6" t="s">
        <v>3</v>
      </c>
      <c r="F3557" s="6" t="s">
        <v>121</v>
      </c>
      <c r="G3557" s="6" t="s">
        <v>122</v>
      </c>
      <c r="H3557" s="6" t="s">
        <v>23</v>
      </c>
      <c r="I3557" s="8">
        <v>0.35000000000000003</v>
      </c>
      <c r="J3557" s="9">
        <v>2000</v>
      </c>
      <c r="K3557" s="10">
        <f t="shared" si="1163"/>
        <v>700.00000000000011</v>
      </c>
      <c r="L3557" s="10">
        <f t="shared" si="1164"/>
        <v>280.00000000000006</v>
      </c>
      <c r="M3557" s="11">
        <v>0.4</v>
      </c>
      <c r="O3557" s="15"/>
      <c r="P3557" s="13"/>
      <c r="Q3557" s="1"/>
      <c r="R3557" s="12"/>
    </row>
    <row r="3558" spans="2:18" x14ac:dyDescent="0.3">
      <c r="B3558" s="6" t="s">
        <v>16</v>
      </c>
      <c r="C3558" s="6">
        <v>1185732</v>
      </c>
      <c r="D3558" s="7">
        <v>44322</v>
      </c>
      <c r="E3558" s="6" t="s">
        <v>3</v>
      </c>
      <c r="F3558" s="6" t="s">
        <v>121</v>
      </c>
      <c r="G3558" s="6" t="s">
        <v>122</v>
      </c>
      <c r="H3558" s="6" t="s">
        <v>18</v>
      </c>
      <c r="I3558" s="8">
        <v>0.49999999999999994</v>
      </c>
      <c r="J3558" s="9">
        <v>4700</v>
      </c>
      <c r="K3558" s="10">
        <f>I3558*J3558</f>
        <v>2349.9999999999995</v>
      </c>
      <c r="L3558" s="10">
        <f>K3558*M3558</f>
        <v>822.49999999999977</v>
      </c>
      <c r="M3558" s="11">
        <v>0.35</v>
      </c>
      <c r="O3558" s="15"/>
      <c r="P3558" s="13"/>
      <c r="Q3558" s="1"/>
      <c r="R3558" s="12"/>
    </row>
    <row r="3559" spans="2:18" x14ac:dyDescent="0.3">
      <c r="B3559" s="6" t="s">
        <v>16</v>
      </c>
      <c r="C3559" s="6">
        <v>1185732</v>
      </c>
      <c r="D3559" s="7">
        <v>44322</v>
      </c>
      <c r="E3559" s="6" t="s">
        <v>3</v>
      </c>
      <c r="F3559" s="6" t="s">
        <v>121</v>
      </c>
      <c r="G3559" s="6" t="s">
        <v>122</v>
      </c>
      <c r="H3559" s="6" t="s">
        <v>19</v>
      </c>
      <c r="I3559" s="8">
        <v>0.45</v>
      </c>
      <c r="J3559" s="9">
        <v>1750</v>
      </c>
      <c r="K3559" s="10">
        <f>I3559*J3559</f>
        <v>787.5</v>
      </c>
      <c r="L3559" s="10">
        <f>K3559*M3559</f>
        <v>275.625</v>
      </c>
      <c r="M3559" s="11">
        <v>0.35</v>
      </c>
      <c r="O3559" s="15"/>
      <c r="P3559" s="13"/>
      <c r="Q3559" s="1"/>
      <c r="R3559" s="12"/>
    </row>
    <row r="3560" spans="2:18" x14ac:dyDescent="0.3">
      <c r="B3560" s="6" t="s">
        <v>16</v>
      </c>
      <c r="C3560" s="6">
        <v>1185732</v>
      </c>
      <c r="D3560" s="7">
        <v>44322</v>
      </c>
      <c r="E3560" s="6" t="s">
        <v>3</v>
      </c>
      <c r="F3560" s="6" t="s">
        <v>121</v>
      </c>
      <c r="G3560" s="6" t="s">
        <v>122</v>
      </c>
      <c r="H3560" s="6" t="s">
        <v>20</v>
      </c>
      <c r="I3560" s="8">
        <v>0.4</v>
      </c>
      <c r="J3560" s="9">
        <v>2000</v>
      </c>
      <c r="K3560" s="10">
        <f t="shared" ref="K3560:K3563" si="1165">I3560*J3560</f>
        <v>800</v>
      </c>
      <c r="L3560" s="10">
        <f t="shared" ref="L3560:L3563" si="1166">K3560*M3560</f>
        <v>320</v>
      </c>
      <c r="M3560" s="11">
        <v>0.4</v>
      </c>
      <c r="O3560" s="15"/>
      <c r="P3560" s="13"/>
      <c r="Q3560" s="1"/>
      <c r="R3560" s="12"/>
    </row>
    <row r="3561" spans="2:18" x14ac:dyDescent="0.3">
      <c r="B3561" s="6" t="s">
        <v>16</v>
      </c>
      <c r="C3561" s="6">
        <v>1185732</v>
      </c>
      <c r="D3561" s="7">
        <v>44322</v>
      </c>
      <c r="E3561" s="6" t="s">
        <v>3</v>
      </c>
      <c r="F3561" s="6" t="s">
        <v>121</v>
      </c>
      <c r="G3561" s="6" t="s">
        <v>122</v>
      </c>
      <c r="H3561" s="6" t="s">
        <v>21</v>
      </c>
      <c r="I3561" s="8">
        <v>0.4</v>
      </c>
      <c r="J3561" s="9">
        <v>1500</v>
      </c>
      <c r="K3561" s="10">
        <f t="shared" si="1165"/>
        <v>600</v>
      </c>
      <c r="L3561" s="10">
        <f t="shared" si="1166"/>
        <v>240</v>
      </c>
      <c r="M3561" s="11">
        <v>0.4</v>
      </c>
      <c r="O3561" s="15"/>
      <c r="P3561" s="13"/>
      <c r="Q3561" s="1"/>
      <c r="R3561" s="12"/>
    </row>
    <row r="3562" spans="2:18" x14ac:dyDescent="0.3">
      <c r="B3562" s="6" t="s">
        <v>16</v>
      </c>
      <c r="C3562" s="6">
        <v>1185732</v>
      </c>
      <c r="D3562" s="7">
        <v>44322</v>
      </c>
      <c r="E3562" s="6" t="s">
        <v>3</v>
      </c>
      <c r="F3562" s="6" t="s">
        <v>121</v>
      </c>
      <c r="G3562" s="6" t="s">
        <v>122</v>
      </c>
      <c r="H3562" s="6" t="s">
        <v>22</v>
      </c>
      <c r="I3562" s="8">
        <v>0.49999999999999994</v>
      </c>
      <c r="J3562" s="9">
        <v>1750</v>
      </c>
      <c r="K3562" s="10">
        <f t="shared" si="1165"/>
        <v>874.99999999999989</v>
      </c>
      <c r="L3562" s="10">
        <f t="shared" si="1166"/>
        <v>262.49999999999994</v>
      </c>
      <c r="M3562" s="11">
        <v>0.3</v>
      </c>
      <c r="O3562" s="15"/>
      <c r="P3562" s="13"/>
      <c r="Q3562" s="1"/>
      <c r="R3562" s="12"/>
    </row>
    <row r="3563" spans="2:18" x14ac:dyDescent="0.3">
      <c r="B3563" s="6" t="s">
        <v>16</v>
      </c>
      <c r="C3563" s="6">
        <v>1185732</v>
      </c>
      <c r="D3563" s="7">
        <v>44322</v>
      </c>
      <c r="E3563" s="6" t="s">
        <v>3</v>
      </c>
      <c r="F3563" s="6" t="s">
        <v>121</v>
      </c>
      <c r="G3563" s="6" t="s">
        <v>122</v>
      </c>
      <c r="H3563" s="6" t="s">
        <v>23</v>
      </c>
      <c r="I3563" s="8">
        <v>0.54999999999999993</v>
      </c>
      <c r="J3563" s="9">
        <v>3000</v>
      </c>
      <c r="K3563" s="10">
        <f t="shared" si="1165"/>
        <v>1649.9999999999998</v>
      </c>
      <c r="L3563" s="10">
        <f t="shared" si="1166"/>
        <v>660</v>
      </c>
      <c r="M3563" s="11">
        <v>0.4</v>
      </c>
      <c r="O3563" s="15"/>
      <c r="P3563" s="13"/>
      <c r="Q3563" s="1"/>
      <c r="R3563" s="12"/>
    </row>
    <row r="3564" spans="2:18" x14ac:dyDescent="0.3">
      <c r="B3564" s="6" t="s">
        <v>16</v>
      </c>
      <c r="C3564" s="6">
        <v>1185732</v>
      </c>
      <c r="D3564" s="7">
        <v>44355</v>
      </c>
      <c r="E3564" s="6" t="s">
        <v>3</v>
      </c>
      <c r="F3564" s="6" t="s">
        <v>121</v>
      </c>
      <c r="G3564" s="6" t="s">
        <v>122</v>
      </c>
      <c r="H3564" s="6" t="s">
        <v>18</v>
      </c>
      <c r="I3564" s="8">
        <v>0.49999999999999994</v>
      </c>
      <c r="J3564" s="9">
        <v>5500</v>
      </c>
      <c r="K3564" s="10">
        <f>I3564*J3564</f>
        <v>2749.9999999999995</v>
      </c>
      <c r="L3564" s="10">
        <f>K3564*M3564</f>
        <v>962.49999999999977</v>
      </c>
      <c r="M3564" s="11">
        <v>0.35</v>
      </c>
      <c r="O3564" s="15"/>
      <c r="P3564" s="13"/>
      <c r="Q3564" s="1"/>
      <c r="R3564" s="12"/>
    </row>
    <row r="3565" spans="2:18" x14ac:dyDescent="0.3">
      <c r="B3565" s="6" t="s">
        <v>16</v>
      </c>
      <c r="C3565" s="6">
        <v>1185732</v>
      </c>
      <c r="D3565" s="7">
        <v>44355</v>
      </c>
      <c r="E3565" s="6" t="s">
        <v>3</v>
      </c>
      <c r="F3565" s="6" t="s">
        <v>121</v>
      </c>
      <c r="G3565" s="6" t="s">
        <v>122</v>
      </c>
      <c r="H3565" s="6" t="s">
        <v>19</v>
      </c>
      <c r="I3565" s="8">
        <v>0.45</v>
      </c>
      <c r="J3565" s="9">
        <v>3000</v>
      </c>
      <c r="K3565" s="10">
        <f>I3565*J3565</f>
        <v>1350</v>
      </c>
      <c r="L3565" s="10">
        <f>K3565*M3565</f>
        <v>472.49999999999994</v>
      </c>
      <c r="M3565" s="11">
        <v>0.35</v>
      </c>
      <c r="O3565" s="15"/>
      <c r="P3565" s="13"/>
      <c r="Q3565" s="1"/>
      <c r="R3565" s="12"/>
    </row>
    <row r="3566" spans="2:18" x14ac:dyDescent="0.3">
      <c r="B3566" s="6" t="s">
        <v>16</v>
      </c>
      <c r="C3566" s="6">
        <v>1185732</v>
      </c>
      <c r="D3566" s="7">
        <v>44355</v>
      </c>
      <c r="E3566" s="6" t="s">
        <v>3</v>
      </c>
      <c r="F3566" s="6" t="s">
        <v>121</v>
      </c>
      <c r="G3566" s="6" t="s">
        <v>122</v>
      </c>
      <c r="H3566" s="6" t="s">
        <v>20</v>
      </c>
      <c r="I3566" s="8">
        <v>0.4</v>
      </c>
      <c r="J3566" s="9">
        <v>2250</v>
      </c>
      <c r="K3566" s="10">
        <f t="shared" ref="K3566:K3569" si="1167">I3566*J3566</f>
        <v>900</v>
      </c>
      <c r="L3566" s="10">
        <f t="shared" ref="L3566:L3569" si="1168">K3566*M3566</f>
        <v>360</v>
      </c>
      <c r="M3566" s="11">
        <v>0.4</v>
      </c>
      <c r="O3566" s="15"/>
      <c r="P3566" s="13"/>
      <c r="Q3566" s="1"/>
      <c r="R3566" s="12"/>
    </row>
    <row r="3567" spans="2:18" x14ac:dyDescent="0.3">
      <c r="B3567" s="6" t="s">
        <v>16</v>
      </c>
      <c r="C3567" s="6">
        <v>1185732</v>
      </c>
      <c r="D3567" s="7">
        <v>44355</v>
      </c>
      <c r="E3567" s="6" t="s">
        <v>3</v>
      </c>
      <c r="F3567" s="6" t="s">
        <v>121</v>
      </c>
      <c r="G3567" s="6" t="s">
        <v>122</v>
      </c>
      <c r="H3567" s="6" t="s">
        <v>21</v>
      </c>
      <c r="I3567" s="8">
        <v>0.4</v>
      </c>
      <c r="J3567" s="9">
        <v>2000</v>
      </c>
      <c r="K3567" s="10">
        <f t="shared" si="1167"/>
        <v>800</v>
      </c>
      <c r="L3567" s="10">
        <f t="shared" si="1168"/>
        <v>320</v>
      </c>
      <c r="M3567" s="11">
        <v>0.4</v>
      </c>
      <c r="O3567" s="15"/>
      <c r="P3567" s="13"/>
      <c r="Q3567" s="1"/>
      <c r="R3567" s="12"/>
    </row>
    <row r="3568" spans="2:18" x14ac:dyDescent="0.3">
      <c r="B3568" s="6" t="s">
        <v>16</v>
      </c>
      <c r="C3568" s="6">
        <v>1185732</v>
      </c>
      <c r="D3568" s="7">
        <v>44355</v>
      </c>
      <c r="E3568" s="6" t="s">
        <v>3</v>
      </c>
      <c r="F3568" s="6" t="s">
        <v>121</v>
      </c>
      <c r="G3568" s="6" t="s">
        <v>122</v>
      </c>
      <c r="H3568" s="6" t="s">
        <v>22</v>
      </c>
      <c r="I3568" s="8">
        <v>0.49999999999999994</v>
      </c>
      <c r="J3568" s="9">
        <v>2000</v>
      </c>
      <c r="K3568" s="10">
        <f t="shared" si="1167"/>
        <v>999.99999999999989</v>
      </c>
      <c r="L3568" s="10">
        <f t="shared" si="1168"/>
        <v>299.99999999999994</v>
      </c>
      <c r="M3568" s="11">
        <v>0.3</v>
      </c>
      <c r="O3568" s="15"/>
      <c r="P3568" s="13"/>
      <c r="Q3568" s="1"/>
      <c r="R3568" s="12"/>
    </row>
    <row r="3569" spans="2:18" x14ac:dyDescent="0.3">
      <c r="B3569" s="6" t="s">
        <v>16</v>
      </c>
      <c r="C3569" s="6">
        <v>1185732</v>
      </c>
      <c r="D3569" s="7">
        <v>44355</v>
      </c>
      <c r="E3569" s="6" t="s">
        <v>3</v>
      </c>
      <c r="F3569" s="6" t="s">
        <v>121</v>
      </c>
      <c r="G3569" s="6" t="s">
        <v>122</v>
      </c>
      <c r="H3569" s="6" t="s">
        <v>23</v>
      </c>
      <c r="I3569" s="8">
        <v>0.54999999999999993</v>
      </c>
      <c r="J3569" s="9">
        <v>3500</v>
      </c>
      <c r="K3569" s="10">
        <f t="shared" si="1167"/>
        <v>1924.9999999999998</v>
      </c>
      <c r="L3569" s="10">
        <f t="shared" si="1168"/>
        <v>770</v>
      </c>
      <c r="M3569" s="11">
        <v>0.4</v>
      </c>
      <c r="O3569" s="15"/>
      <c r="P3569" s="13"/>
      <c r="Q3569" s="1"/>
      <c r="R3569" s="12"/>
    </row>
    <row r="3570" spans="2:18" x14ac:dyDescent="0.3">
      <c r="B3570" s="6" t="s">
        <v>16</v>
      </c>
      <c r="C3570" s="6">
        <v>1185732</v>
      </c>
      <c r="D3570" s="7">
        <v>44383</v>
      </c>
      <c r="E3570" s="6" t="s">
        <v>3</v>
      </c>
      <c r="F3570" s="6" t="s">
        <v>121</v>
      </c>
      <c r="G3570" s="6" t="s">
        <v>122</v>
      </c>
      <c r="H3570" s="6" t="s">
        <v>18</v>
      </c>
      <c r="I3570" s="8">
        <v>0.49999999999999994</v>
      </c>
      <c r="J3570" s="9">
        <v>5750</v>
      </c>
      <c r="K3570" s="10">
        <f>I3570*J3570</f>
        <v>2874.9999999999995</v>
      </c>
      <c r="L3570" s="10">
        <f>K3570*M3570</f>
        <v>1006.2499999999998</v>
      </c>
      <c r="M3570" s="11">
        <v>0.35</v>
      </c>
      <c r="O3570" s="15"/>
      <c r="P3570" s="13"/>
      <c r="Q3570" s="1"/>
      <c r="R3570" s="12"/>
    </row>
    <row r="3571" spans="2:18" x14ac:dyDescent="0.3">
      <c r="B3571" s="6" t="s">
        <v>16</v>
      </c>
      <c r="C3571" s="6">
        <v>1185732</v>
      </c>
      <c r="D3571" s="7">
        <v>44383</v>
      </c>
      <c r="E3571" s="6" t="s">
        <v>3</v>
      </c>
      <c r="F3571" s="6" t="s">
        <v>121</v>
      </c>
      <c r="G3571" s="6" t="s">
        <v>122</v>
      </c>
      <c r="H3571" s="6" t="s">
        <v>19</v>
      </c>
      <c r="I3571" s="8">
        <v>0.45</v>
      </c>
      <c r="J3571" s="9">
        <v>3250</v>
      </c>
      <c r="K3571" s="10">
        <f>I3571*J3571</f>
        <v>1462.5</v>
      </c>
      <c r="L3571" s="10">
        <f>K3571*M3571</f>
        <v>511.87499999999994</v>
      </c>
      <c r="M3571" s="11">
        <v>0.35</v>
      </c>
      <c r="O3571" s="15"/>
      <c r="P3571" s="13"/>
      <c r="Q3571" s="1"/>
      <c r="R3571" s="12"/>
    </row>
    <row r="3572" spans="2:18" x14ac:dyDescent="0.3">
      <c r="B3572" s="6" t="s">
        <v>16</v>
      </c>
      <c r="C3572" s="6">
        <v>1185732</v>
      </c>
      <c r="D3572" s="7">
        <v>44383</v>
      </c>
      <c r="E3572" s="6" t="s">
        <v>3</v>
      </c>
      <c r="F3572" s="6" t="s">
        <v>121</v>
      </c>
      <c r="G3572" s="6" t="s">
        <v>122</v>
      </c>
      <c r="H3572" s="6" t="s">
        <v>20</v>
      </c>
      <c r="I3572" s="8">
        <v>0.4</v>
      </c>
      <c r="J3572" s="9">
        <v>2500</v>
      </c>
      <c r="K3572" s="10">
        <f t="shared" ref="K3572:K3575" si="1169">I3572*J3572</f>
        <v>1000</v>
      </c>
      <c r="L3572" s="10">
        <f t="shared" ref="L3572:L3575" si="1170">K3572*M3572</f>
        <v>400</v>
      </c>
      <c r="M3572" s="11">
        <v>0.4</v>
      </c>
      <c r="O3572" s="15"/>
      <c r="P3572" s="13"/>
      <c r="Q3572" s="1"/>
      <c r="R3572" s="12"/>
    </row>
    <row r="3573" spans="2:18" x14ac:dyDescent="0.3">
      <c r="B3573" s="6" t="s">
        <v>16</v>
      </c>
      <c r="C3573" s="6">
        <v>1185732</v>
      </c>
      <c r="D3573" s="7">
        <v>44383</v>
      </c>
      <c r="E3573" s="6" t="s">
        <v>3</v>
      </c>
      <c r="F3573" s="6" t="s">
        <v>121</v>
      </c>
      <c r="G3573" s="6" t="s">
        <v>122</v>
      </c>
      <c r="H3573" s="6" t="s">
        <v>21</v>
      </c>
      <c r="I3573" s="8">
        <v>0.4</v>
      </c>
      <c r="J3573" s="9">
        <v>2000</v>
      </c>
      <c r="K3573" s="10">
        <f t="shared" si="1169"/>
        <v>800</v>
      </c>
      <c r="L3573" s="10">
        <f t="shared" si="1170"/>
        <v>320</v>
      </c>
      <c r="M3573" s="11">
        <v>0.4</v>
      </c>
      <c r="O3573" s="15"/>
      <c r="P3573" s="13"/>
      <c r="Q3573" s="1"/>
      <c r="R3573" s="12"/>
    </row>
    <row r="3574" spans="2:18" x14ac:dyDescent="0.3">
      <c r="B3574" s="6" t="s">
        <v>16</v>
      </c>
      <c r="C3574" s="6">
        <v>1185732</v>
      </c>
      <c r="D3574" s="7">
        <v>44383</v>
      </c>
      <c r="E3574" s="6" t="s">
        <v>3</v>
      </c>
      <c r="F3574" s="6" t="s">
        <v>121</v>
      </c>
      <c r="G3574" s="6" t="s">
        <v>122</v>
      </c>
      <c r="H3574" s="6" t="s">
        <v>22</v>
      </c>
      <c r="I3574" s="8">
        <v>0.49999999999999994</v>
      </c>
      <c r="J3574" s="9">
        <v>2250</v>
      </c>
      <c r="K3574" s="10">
        <f t="shared" si="1169"/>
        <v>1124.9999999999998</v>
      </c>
      <c r="L3574" s="10">
        <f t="shared" si="1170"/>
        <v>337.49999999999994</v>
      </c>
      <c r="M3574" s="11">
        <v>0.3</v>
      </c>
      <c r="O3574" s="15"/>
      <c r="P3574" s="13"/>
      <c r="Q3574" s="1"/>
      <c r="R3574" s="12"/>
    </row>
    <row r="3575" spans="2:18" x14ac:dyDescent="0.3">
      <c r="B3575" s="6" t="s">
        <v>16</v>
      </c>
      <c r="C3575" s="6">
        <v>1185732</v>
      </c>
      <c r="D3575" s="7">
        <v>44383</v>
      </c>
      <c r="E3575" s="6" t="s">
        <v>3</v>
      </c>
      <c r="F3575" s="6" t="s">
        <v>121</v>
      </c>
      <c r="G3575" s="6" t="s">
        <v>122</v>
      </c>
      <c r="H3575" s="6" t="s">
        <v>23</v>
      </c>
      <c r="I3575" s="8">
        <v>0.54999999999999993</v>
      </c>
      <c r="J3575" s="9">
        <v>4000</v>
      </c>
      <c r="K3575" s="10">
        <f t="shared" si="1169"/>
        <v>2199.9999999999995</v>
      </c>
      <c r="L3575" s="10">
        <f t="shared" si="1170"/>
        <v>879.99999999999989</v>
      </c>
      <c r="M3575" s="11">
        <v>0.4</v>
      </c>
      <c r="O3575" s="15"/>
      <c r="P3575" s="13"/>
      <c r="Q3575" s="1"/>
      <c r="R3575" s="12"/>
    </row>
    <row r="3576" spans="2:18" x14ac:dyDescent="0.3">
      <c r="B3576" s="6" t="s">
        <v>16</v>
      </c>
      <c r="C3576" s="6">
        <v>1185732</v>
      </c>
      <c r="D3576" s="7">
        <v>44415</v>
      </c>
      <c r="E3576" s="6" t="s">
        <v>3</v>
      </c>
      <c r="F3576" s="6" t="s">
        <v>121</v>
      </c>
      <c r="G3576" s="6" t="s">
        <v>122</v>
      </c>
      <c r="H3576" s="6" t="s">
        <v>18</v>
      </c>
      <c r="I3576" s="8">
        <v>0.49999999999999994</v>
      </c>
      <c r="J3576" s="9">
        <v>5500</v>
      </c>
      <c r="K3576" s="10">
        <f>I3576*J3576</f>
        <v>2749.9999999999995</v>
      </c>
      <c r="L3576" s="10">
        <f>K3576*M3576</f>
        <v>962.49999999999977</v>
      </c>
      <c r="M3576" s="11">
        <v>0.35</v>
      </c>
      <c r="O3576" s="15"/>
      <c r="P3576" s="13"/>
      <c r="Q3576" s="1"/>
      <c r="R3576" s="12"/>
    </row>
    <row r="3577" spans="2:18" x14ac:dyDescent="0.3">
      <c r="B3577" s="6" t="s">
        <v>16</v>
      </c>
      <c r="C3577" s="6">
        <v>1185732</v>
      </c>
      <c r="D3577" s="7">
        <v>44415</v>
      </c>
      <c r="E3577" s="6" t="s">
        <v>3</v>
      </c>
      <c r="F3577" s="6" t="s">
        <v>121</v>
      </c>
      <c r="G3577" s="6" t="s">
        <v>122</v>
      </c>
      <c r="H3577" s="6" t="s">
        <v>19</v>
      </c>
      <c r="I3577" s="8">
        <v>0.45</v>
      </c>
      <c r="J3577" s="9">
        <v>3250</v>
      </c>
      <c r="K3577" s="10">
        <f>I3577*J3577</f>
        <v>1462.5</v>
      </c>
      <c r="L3577" s="10">
        <f>K3577*M3577</f>
        <v>511.87499999999994</v>
      </c>
      <c r="M3577" s="11">
        <v>0.35</v>
      </c>
      <c r="O3577" s="15"/>
      <c r="P3577" s="13"/>
      <c r="Q3577" s="1"/>
      <c r="R3577" s="12"/>
    </row>
    <row r="3578" spans="2:18" x14ac:dyDescent="0.3">
      <c r="B3578" s="6" t="s">
        <v>16</v>
      </c>
      <c r="C3578" s="6">
        <v>1185732</v>
      </c>
      <c r="D3578" s="7">
        <v>44415</v>
      </c>
      <c r="E3578" s="6" t="s">
        <v>3</v>
      </c>
      <c r="F3578" s="6" t="s">
        <v>121</v>
      </c>
      <c r="G3578" s="6" t="s">
        <v>122</v>
      </c>
      <c r="H3578" s="6" t="s">
        <v>20</v>
      </c>
      <c r="I3578" s="8">
        <v>0.4</v>
      </c>
      <c r="J3578" s="9">
        <v>2500</v>
      </c>
      <c r="K3578" s="10">
        <f t="shared" ref="K3578:K3581" si="1171">I3578*J3578</f>
        <v>1000</v>
      </c>
      <c r="L3578" s="10">
        <f t="shared" ref="L3578:L3581" si="1172">K3578*M3578</f>
        <v>400</v>
      </c>
      <c r="M3578" s="11">
        <v>0.4</v>
      </c>
      <c r="O3578" s="15"/>
      <c r="P3578" s="13"/>
      <c r="Q3578" s="1"/>
      <c r="R3578" s="12"/>
    </row>
    <row r="3579" spans="2:18" x14ac:dyDescent="0.3">
      <c r="B3579" s="6" t="s">
        <v>16</v>
      </c>
      <c r="C3579" s="6">
        <v>1185732</v>
      </c>
      <c r="D3579" s="7">
        <v>44415</v>
      </c>
      <c r="E3579" s="6" t="s">
        <v>3</v>
      </c>
      <c r="F3579" s="6" t="s">
        <v>121</v>
      </c>
      <c r="G3579" s="6" t="s">
        <v>122</v>
      </c>
      <c r="H3579" s="6" t="s">
        <v>21</v>
      </c>
      <c r="I3579" s="8">
        <v>0.4</v>
      </c>
      <c r="J3579" s="9">
        <v>1500</v>
      </c>
      <c r="K3579" s="10">
        <f t="shared" si="1171"/>
        <v>600</v>
      </c>
      <c r="L3579" s="10">
        <f t="shared" si="1172"/>
        <v>240</v>
      </c>
      <c r="M3579" s="11">
        <v>0.4</v>
      </c>
      <c r="O3579" s="15"/>
      <c r="P3579" s="13"/>
      <c r="Q3579" s="1"/>
      <c r="R3579" s="12"/>
    </row>
    <row r="3580" spans="2:18" x14ac:dyDescent="0.3">
      <c r="B3580" s="6" t="s">
        <v>16</v>
      </c>
      <c r="C3580" s="6">
        <v>1185732</v>
      </c>
      <c r="D3580" s="7">
        <v>44415</v>
      </c>
      <c r="E3580" s="6" t="s">
        <v>3</v>
      </c>
      <c r="F3580" s="6" t="s">
        <v>121</v>
      </c>
      <c r="G3580" s="6" t="s">
        <v>122</v>
      </c>
      <c r="H3580" s="6" t="s">
        <v>22</v>
      </c>
      <c r="I3580" s="8">
        <v>0.49999999999999994</v>
      </c>
      <c r="J3580" s="9">
        <v>1250</v>
      </c>
      <c r="K3580" s="10">
        <f t="shared" si="1171"/>
        <v>624.99999999999989</v>
      </c>
      <c r="L3580" s="10">
        <f t="shared" si="1172"/>
        <v>187.49999999999997</v>
      </c>
      <c r="M3580" s="11">
        <v>0.3</v>
      </c>
      <c r="O3580" s="15"/>
      <c r="P3580" s="13"/>
      <c r="Q3580" s="1"/>
      <c r="R3580" s="12"/>
    </row>
    <row r="3581" spans="2:18" x14ac:dyDescent="0.3">
      <c r="B3581" s="6" t="s">
        <v>16</v>
      </c>
      <c r="C3581" s="6">
        <v>1185732</v>
      </c>
      <c r="D3581" s="7">
        <v>44415</v>
      </c>
      <c r="E3581" s="6" t="s">
        <v>3</v>
      </c>
      <c r="F3581" s="6" t="s">
        <v>121</v>
      </c>
      <c r="G3581" s="6" t="s">
        <v>122</v>
      </c>
      <c r="H3581" s="6" t="s">
        <v>23</v>
      </c>
      <c r="I3581" s="8">
        <v>0.54999999999999993</v>
      </c>
      <c r="J3581" s="9">
        <v>3000</v>
      </c>
      <c r="K3581" s="10">
        <f t="shared" si="1171"/>
        <v>1649.9999999999998</v>
      </c>
      <c r="L3581" s="10">
        <f t="shared" si="1172"/>
        <v>660</v>
      </c>
      <c r="M3581" s="11">
        <v>0.4</v>
      </c>
      <c r="O3581" s="15"/>
      <c r="P3581" s="13"/>
      <c r="Q3581" s="1"/>
      <c r="R3581" s="12"/>
    </row>
    <row r="3582" spans="2:18" x14ac:dyDescent="0.3">
      <c r="B3582" s="6" t="s">
        <v>16</v>
      </c>
      <c r="C3582" s="6">
        <v>1185732</v>
      </c>
      <c r="D3582" s="7">
        <v>44445</v>
      </c>
      <c r="E3582" s="6" t="s">
        <v>3</v>
      </c>
      <c r="F3582" s="6" t="s">
        <v>121</v>
      </c>
      <c r="G3582" s="6" t="s">
        <v>122</v>
      </c>
      <c r="H3582" s="6" t="s">
        <v>18</v>
      </c>
      <c r="I3582" s="8">
        <v>0.49999999999999994</v>
      </c>
      <c r="J3582" s="9">
        <v>4250</v>
      </c>
      <c r="K3582" s="10">
        <f>I3582*J3582</f>
        <v>2124.9999999999995</v>
      </c>
      <c r="L3582" s="10">
        <f>K3582*M3582</f>
        <v>743.74999999999977</v>
      </c>
      <c r="M3582" s="11">
        <v>0.35</v>
      </c>
      <c r="O3582" s="15"/>
      <c r="P3582" s="13"/>
      <c r="Q3582" s="1"/>
      <c r="R3582" s="12"/>
    </row>
    <row r="3583" spans="2:18" x14ac:dyDescent="0.3">
      <c r="B3583" s="6" t="s">
        <v>16</v>
      </c>
      <c r="C3583" s="6">
        <v>1185732</v>
      </c>
      <c r="D3583" s="7">
        <v>44445</v>
      </c>
      <c r="E3583" s="6" t="s">
        <v>3</v>
      </c>
      <c r="F3583" s="6" t="s">
        <v>121</v>
      </c>
      <c r="G3583" s="6" t="s">
        <v>122</v>
      </c>
      <c r="H3583" s="6" t="s">
        <v>19</v>
      </c>
      <c r="I3583" s="8">
        <v>0.45</v>
      </c>
      <c r="J3583" s="9">
        <v>2250</v>
      </c>
      <c r="K3583" s="10">
        <f>I3583*J3583</f>
        <v>1012.5</v>
      </c>
      <c r="L3583" s="10">
        <f>K3583*M3583</f>
        <v>354.375</v>
      </c>
      <c r="M3583" s="11">
        <v>0.35</v>
      </c>
      <c r="O3583" s="15"/>
      <c r="P3583" s="13"/>
      <c r="Q3583" s="1"/>
      <c r="R3583" s="12"/>
    </row>
    <row r="3584" spans="2:18" x14ac:dyDescent="0.3">
      <c r="B3584" s="6" t="s">
        <v>16</v>
      </c>
      <c r="C3584" s="6">
        <v>1185732</v>
      </c>
      <c r="D3584" s="7">
        <v>44445</v>
      </c>
      <c r="E3584" s="6" t="s">
        <v>3</v>
      </c>
      <c r="F3584" s="6" t="s">
        <v>121</v>
      </c>
      <c r="G3584" s="6" t="s">
        <v>122</v>
      </c>
      <c r="H3584" s="6" t="s">
        <v>20</v>
      </c>
      <c r="I3584" s="8">
        <v>0.4</v>
      </c>
      <c r="J3584" s="9">
        <v>1250</v>
      </c>
      <c r="K3584" s="10">
        <f t="shared" ref="K3584:K3587" si="1173">I3584*J3584</f>
        <v>500</v>
      </c>
      <c r="L3584" s="10">
        <f t="shared" ref="L3584:L3587" si="1174">K3584*M3584</f>
        <v>200</v>
      </c>
      <c r="M3584" s="11">
        <v>0.4</v>
      </c>
      <c r="O3584" s="15"/>
      <c r="P3584" s="13"/>
      <c r="Q3584" s="1"/>
      <c r="R3584" s="12"/>
    </row>
    <row r="3585" spans="2:18" x14ac:dyDescent="0.3">
      <c r="B3585" s="6" t="s">
        <v>16</v>
      </c>
      <c r="C3585" s="6">
        <v>1185732</v>
      </c>
      <c r="D3585" s="7">
        <v>44445</v>
      </c>
      <c r="E3585" s="6" t="s">
        <v>3</v>
      </c>
      <c r="F3585" s="6" t="s">
        <v>121</v>
      </c>
      <c r="G3585" s="6" t="s">
        <v>122</v>
      </c>
      <c r="H3585" s="6" t="s">
        <v>21</v>
      </c>
      <c r="I3585" s="8">
        <v>0.4</v>
      </c>
      <c r="J3585" s="9">
        <v>1000</v>
      </c>
      <c r="K3585" s="10">
        <f t="shared" si="1173"/>
        <v>400</v>
      </c>
      <c r="L3585" s="10">
        <f t="shared" si="1174"/>
        <v>160</v>
      </c>
      <c r="M3585" s="11">
        <v>0.4</v>
      </c>
      <c r="O3585" s="15"/>
      <c r="P3585" s="13"/>
      <c r="Q3585" s="1"/>
      <c r="R3585" s="12"/>
    </row>
    <row r="3586" spans="2:18" x14ac:dyDescent="0.3">
      <c r="B3586" s="6" t="s">
        <v>16</v>
      </c>
      <c r="C3586" s="6">
        <v>1185732</v>
      </c>
      <c r="D3586" s="7">
        <v>44445</v>
      </c>
      <c r="E3586" s="6" t="s">
        <v>3</v>
      </c>
      <c r="F3586" s="6" t="s">
        <v>121</v>
      </c>
      <c r="G3586" s="6" t="s">
        <v>122</v>
      </c>
      <c r="H3586" s="6" t="s">
        <v>22</v>
      </c>
      <c r="I3586" s="8">
        <v>0.49999999999999994</v>
      </c>
      <c r="J3586" s="9">
        <v>1000</v>
      </c>
      <c r="K3586" s="10">
        <f t="shared" si="1173"/>
        <v>499.99999999999994</v>
      </c>
      <c r="L3586" s="10">
        <f t="shared" si="1174"/>
        <v>149.99999999999997</v>
      </c>
      <c r="M3586" s="11">
        <v>0.3</v>
      </c>
      <c r="O3586" s="15"/>
      <c r="P3586" s="13"/>
      <c r="Q3586" s="1"/>
      <c r="R3586" s="12"/>
    </row>
    <row r="3587" spans="2:18" x14ac:dyDescent="0.3">
      <c r="B3587" s="6" t="s">
        <v>16</v>
      </c>
      <c r="C3587" s="6">
        <v>1185732</v>
      </c>
      <c r="D3587" s="7">
        <v>44445</v>
      </c>
      <c r="E3587" s="6" t="s">
        <v>3</v>
      </c>
      <c r="F3587" s="6" t="s">
        <v>121</v>
      </c>
      <c r="G3587" s="6" t="s">
        <v>122</v>
      </c>
      <c r="H3587" s="6" t="s">
        <v>23</v>
      </c>
      <c r="I3587" s="8">
        <v>0.54999999999999993</v>
      </c>
      <c r="J3587" s="9">
        <v>2000</v>
      </c>
      <c r="K3587" s="10">
        <f t="shared" si="1173"/>
        <v>1099.9999999999998</v>
      </c>
      <c r="L3587" s="10">
        <f t="shared" si="1174"/>
        <v>439.99999999999994</v>
      </c>
      <c r="M3587" s="11">
        <v>0.4</v>
      </c>
      <c r="O3587" s="15"/>
      <c r="P3587" s="13"/>
      <c r="Q3587" s="1"/>
      <c r="R3587" s="12"/>
    </row>
    <row r="3588" spans="2:18" x14ac:dyDescent="0.3">
      <c r="B3588" s="6" t="s">
        <v>16</v>
      </c>
      <c r="C3588" s="6">
        <v>1185732</v>
      </c>
      <c r="D3588" s="7">
        <v>44477</v>
      </c>
      <c r="E3588" s="6" t="s">
        <v>3</v>
      </c>
      <c r="F3588" s="6" t="s">
        <v>121</v>
      </c>
      <c r="G3588" s="6" t="s">
        <v>122</v>
      </c>
      <c r="H3588" s="6" t="s">
        <v>18</v>
      </c>
      <c r="I3588" s="8">
        <v>0.54999999999999993</v>
      </c>
      <c r="J3588" s="9">
        <v>3750</v>
      </c>
      <c r="K3588" s="10">
        <f>I3588*J3588</f>
        <v>2062.4999999999995</v>
      </c>
      <c r="L3588" s="10">
        <f>K3588*M3588</f>
        <v>721.87499999999977</v>
      </c>
      <c r="M3588" s="11">
        <v>0.35</v>
      </c>
      <c r="O3588" s="15"/>
      <c r="P3588" s="13"/>
      <c r="Q3588" s="1"/>
      <c r="R3588" s="12"/>
    </row>
    <row r="3589" spans="2:18" x14ac:dyDescent="0.3">
      <c r="B3589" s="6" t="s">
        <v>16</v>
      </c>
      <c r="C3589" s="6">
        <v>1185732</v>
      </c>
      <c r="D3589" s="7">
        <v>44477</v>
      </c>
      <c r="E3589" s="6" t="s">
        <v>3</v>
      </c>
      <c r="F3589" s="6" t="s">
        <v>121</v>
      </c>
      <c r="G3589" s="6" t="s">
        <v>122</v>
      </c>
      <c r="H3589" s="6" t="s">
        <v>19</v>
      </c>
      <c r="I3589" s="8">
        <v>0.5</v>
      </c>
      <c r="J3589" s="9">
        <v>2000</v>
      </c>
      <c r="K3589" s="10">
        <f>I3589*J3589</f>
        <v>1000</v>
      </c>
      <c r="L3589" s="10">
        <f>K3589*M3589</f>
        <v>350</v>
      </c>
      <c r="M3589" s="11">
        <v>0.35</v>
      </c>
      <c r="O3589" s="15"/>
      <c r="P3589" s="13"/>
      <c r="Q3589" s="1"/>
      <c r="R3589" s="12"/>
    </row>
    <row r="3590" spans="2:18" x14ac:dyDescent="0.3">
      <c r="B3590" s="6" t="s">
        <v>16</v>
      </c>
      <c r="C3590" s="6">
        <v>1185732</v>
      </c>
      <c r="D3590" s="7">
        <v>44477</v>
      </c>
      <c r="E3590" s="6" t="s">
        <v>3</v>
      </c>
      <c r="F3590" s="6" t="s">
        <v>121</v>
      </c>
      <c r="G3590" s="6" t="s">
        <v>122</v>
      </c>
      <c r="H3590" s="6" t="s">
        <v>20</v>
      </c>
      <c r="I3590" s="8">
        <v>0.5</v>
      </c>
      <c r="J3590" s="9">
        <v>1000</v>
      </c>
      <c r="K3590" s="10">
        <f t="shared" ref="K3590:K3593" si="1175">I3590*J3590</f>
        <v>500</v>
      </c>
      <c r="L3590" s="10">
        <f t="shared" ref="L3590:L3593" si="1176">K3590*M3590</f>
        <v>200</v>
      </c>
      <c r="M3590" s="11">
        <v>0.4</v>
      </c>
      <c r="O3590" s="15"/>
      <c r="P3590" s="13"/>
      <c r="Q3590" s="1"/>
      <c r="R3590" s="12"/>
    </row>
    <row r="3591" spans="2:18" x14ac:dyDescent="0.3">
      <c r="B3591" s="6" t="s">
        <v>16</v>
      </c>
      <c r="C3591" s="6">
        <v>1185732</v>
      </c>
      <c r="D3591" s="7">
        <v>44477</v>
      </c>
      <c r="E3591" s="6" t="s">
        <v>3</v>
      </c>
      <c r="F3591" s="6" t="s">
        <v>121</v>
      </c>
      <c r="G3591" s="6" t="s">
        <v>122</v>
      </c>
      <c r="H3591" s="6" t="s">
        <v>21</v>
      </c>
      <c r="I3591" s="8">
        <v>0.5</v>
      </c>
      <c r="J3591" s="9">
        <v>750</v>
      </c>
      <c r="K3591" s="10">
        <f t="shared" si="1175"/>
        <v>375</v>
      </c>
      <c r="L3591" s="10">
        <f t="shared" si="1176"/>
        <v>150</v>
      </c>
      <c r="M3591" s="11">
        <v>0.4</v>
      </c>
      <c r="O3591" s="15"/>
      <c r="P3591" s="13"/>
      <c r="Q3591" s="1"/>
      <c r="R3591" s="12"/>
    </row>
    <row r="3592" spans="2:18" x14ac:dyDescent="0.3">
      <c r="B3592" s="6" t="s">
        <v>16</v>
      </c>
      <c r="C3592" s="6">
        <v>1185732</v>
      </c>
      <c r="D3592" s="7">
        <v>44477</v>
      </c>
      <c r="E3592" s="6" t="s">
        <v>3</v>
      </c>
      <c r="F3592" s="6" t="s">
        <v>121</v>
      </c>
      <c r="G3592" s="6" t="s">
        <v>122</v>
      </c>
      <c r="H3592" s="6" t="s">
        <v>22</v>
      </c>
      <c r="I3592" s="8">
        <v>0.6</v>
      </c>
      <c r="J3592" s="9">
        <v>750</v>
      </c>
      <c r="K3592" s="10">
        <f t="shared" si="1175"/>
        <v>450</v>
      </c>
      <c r="L3592" s="10">
        <f t="shared" si="1176"/>
        <v>135</v>
      </c>
      <c r="M3592" s="11">
        <v>0.3</v>
      </c>
      <c r="O3592" s="15"/>
      <c r="P3592" s="13"/>
      <c r="Q3592" s="1"/>
      <c r="R3592" s="12"/>
    </row>
    <row r="3593" spans="2:18" x14ac:dyDescent="0.3">
      <c r="B3593" s="6" t="s">
        <v>16</v>
      </c>
      <c r="C3593" s="6">
        <v>1185732</v>
      </c>
      <c r="D3593" s="7">
        <v>44477</v>
      </c>
      <c r="E3593" s="6" t="s">
        <v>3</v>
      </c>
      <c r="F3593" s="6" t="s">
        <v>121</v>
      </c>
      <c r="G3593" s="6" t="s">
        <v>122</v>
      </c>
      <c r="H3593" s="6" t="s">
        <v>23</v>
      </c>
      <c r="I3593" s="8">
        <v>0.64999999999999991</v>
      </c>
      <c r="J3593" s="9">
        <v>2000</v>
      </c>
      <c r="K3593" s="10">
        <f t="shared" si="1175"/>
        <v>1299.9999999999998</v>
      </c>
      <c r="L3593" s="10">
        <f t="shared" si="1176"/>
        <v>519.99999999999989</v>
      </c>
      <c r="M3593" s="11">
        <v>0.4</v>
      </c>
      <c r="O3593" s="15"/>
      <c r="P3593" s="13"/>
      <c r="Q3593" s="1"/>
      <c r="R3593" s="12"/>
    </row>
    <row r="3594" spans="2:18" x14ac:dyDescent="0.3">
      <c r="B3594" s="6" t="s">
        <v>16</v>
      </c>
      <c r="C3594" s="6">
        <v>1185732</v>
      </c>
      <c r="D3594" s="7">
        <v>44507</v>
      </c>
      <c r="E3594" s="6" t="s">
        <v>3</v>
      </c>
      <c r="F3594" s="6" t="s">
        <v>121</v>
      </c>
      <c r="G3594" s="6" t="s">
        <v>122</v>
      </c>
      <c r="H3594" s="6" t="s">
        <v>18</v>
      </c>
      <c r="I3594" s="8">
        <v>0.6</v>
      </c>
      <c r="J3594" s="9">
        <v>3500</v>
      </c>
      <c r="K3594" s="10">
        <f>I3594*J3594</f>
        <v>2100</v>
      </c>
      <c r="L3594" s="10">
        <f>K3594*M3594</f>
        <v>735</v>
      </c>
      <c r="M3594" s="11">
        <v>0.35</v>
      </c>
      <c r="O3594" s="15"/>
      <c r="P3594" s="13"/>
      <c r="Q3594" s="1"/>
      <c r="R3594" s="12"/>
    </row>
    <row r="3595" spans="2:18" x14ac:dyDescent="0.3">
      <c r="B3595" s="6" t="s">
        <v>16</v>
      </c>
      <c r="C3595" s="6">
        <v>1185732</v>
      </c>
      <c r="D3595" s="7">
        <v>44507</v>
      </c>
      <c r="E3595" s="6" t="s">
        <v>3</v>
      </c>
      <c r="F3595" s="6" t="s">
        <v>121</v>
      </c>
      <c r="G3595" s="6" t="s">
        <v>122</v>
      </c>
      <c r="H3595" s="6" t="s">
        <v>19</v>
      </c>
      <c r="I3595" s="8">
        <v>0.5</v>
      </c>
      <c r="J3595" s="9">
        <v>2250</v>
      </c>
      <c r="K3595" s="10">
        <f>I3595*J3595</f>
        <v>1125</v>
      </c>
      <c r="L3595" s="10">
        <f>K3595*M3595</f>
        <v>393.75</v>
      </c>
      <c r="M3595" s="11">
        <v>0.35</v>
      </c>
      <c r="O3595" s="15"/>
      <c r="P3595" s="13"/>
      <c r="Q3595" s="1"/>
      <c r="R3595" s="12"/>
    </row>
    <row r="3596" spans="2:18" x14ac:dyDescent="0.3">
      <c r="B3596" s="6" t="s">
        <v>16</v>
      </c>
      <c r="C3596" s="6">
        <v>1185732</v>
      </c>
      <c r="D3596" s="7">
        <v>44507</v>
      </c>
      <c r="E3596" s="6" t="s">
        <v>3</v>
      </c>
      <c r="F3596" s="6" t="s">
        <v>121</v>
      </c>
      <c r="G3596" s="6" t="s">
        <v>122</v>
      </c>
      <c r="H3596" s="6" t="s">
        <v>20</v>
      </c>
      <c r="I3596" s="8">
        <v>0.5</v>
      </c>
      <c r="J3596" s="9">
        <v>2200</v>
      </c>
      <c r="K3596" s="10">
        <f t="shared" ref="K3596:K3599" si="1177">I3596*J3596</f>
        <v>1100</v>
      </c>
      <c r="L3596" s="10">
        <f t="shared" ref="L3596:L3599" si="1178">K3596*M3596</f>
        <v>440</v>
      </c>
      <c r="M3596" s="11">
        <v>0.4</v>
      </c>
      <c r="O3596" s="15"/>
      <c r="P3596" s="13"/>
      <c r="Q3596" s="1"/>
      <c r="R3596" s="12"/>
    </row>
    <row r="3597" spans="2:18" x14ac:dyDescent="0.3">
      <c r="B3597" s="6" t="s">
        <v>16</v>
      </c>
      <c r="C3597" s="6">
        <v>1185732</v>
      </c>
      <c r="D3597" s="7">
        <v>44507</v>
      </c>
      <c r="E3597" s="6" t="s">
        <v>3</v>
      </c>
      <c r="F3597" s="6" t="s">
        <v>121</v>
      </c>
      <c r="G3597" s="6" t="s">
        <v>122</v>
      </c>
      <c r="H3597" s="6" t="s">
        <v>21</v>
      </c>
      <c r="I3597" s="8">
        <v>0.5</v>
      </c>
      <c r="J3597" s="9">
        <v>2000</v>
      </c>
      <c r="K3597" s="10">
        <f t="shared" si="1177"/>
        <v>1000</v>
      </c>
      <c r="L3597" s="10">
        <f t="shared" si="1178"/>
        <v>400</v>
      </c>
      <c r="M3597" s="11">
        <v>0.4</v>
      </c>
      <c r="O3597" s="15"/>
      <c r="P3597" s="13"/>
      <c r="Q3597" s="1"/>
      <c r="R3597" s="12"/>
    </row>
    <row r="3598" spans="2:18" x14ac:dyDescent="0.3">
      <c r="B3598" s="6" t="s">
        <v>16</v>
      </c>
      <c r="C3598" s="6">
        <v>1185732</v>
      </c>
      <c r="D3598" s="7">
        <v>44507</v>
      </c>
      <c r="E3598" s="6" t="s">
        <v>3</v>
      </c>
      <c r="F3598" s="6" t="s">
        <v>121</v>
      </c>
      <c r="G3598" s="6" t="s">
        <v>122</v>
      </c>
      <c r="H3598" s="6" t="s">
        <v>22</v>
      </c>
      <c r="I3598" s="8">
        <v>0.6</v>
      </c>
      <c r="J3598" s="9">
        <v>1750</v>
      </c>
      <c r="K3598" s="10">
        <f t="shared" si="1177"/>
        <v>1050</v>
      </c>
      <c r="L3598" s="10">
        <f t="shared" si="1178"/>
        <v>315</v>
      </c>
      <c r="M3598" s="11">
        <v>0.3</v>
      </c>
      <c r="O3598" s="15"/>
      <c r="P3598" s="13"/>
      <c r="Q3598" s="1"/>
      <c r="R3598" s="12"/>
    </row>
    <row r="3599" spans="2:18" x14ac:dyDescent="0.3">
      <c r="B3599" s="6" t="s">
        <v>16</v>
      </c>
      <c r="C3599" s="6">
        <v>1185732</v>
      </c>
      <c r="D3599" s="7">
        <v>44507</v>
      </c>
      <c r="E3599" s="6" t="s">
        <v>3</v>
      </c>
      <c r="F3599" s="6" t="s">
        <v>121</v>
      </c>
      <c r="G3599" s="6" t="s">
        <v>122</v>
      </c>
      <c r="H3599" s="6" t="s">
        <v>23</v>
      </c>
      <c r="I3599" s="8">
        <v>0.64999999999999991</v>
      </c>
      <c r="J3599" s="9">
        <v>2750</v>
      </c>
      <c r="K3599" s="10">
        <f t="shared" si="1177"/>
        <v>1787.4999999999998</v>
      </c>
      <c r="L3599" s="10">
        <f t="shared" si="1178"/>
        <v>715</v>
      </c>
      <c r="M3599" s="11">
        <v>0.4</v>
      </c>
      <c r="O3599" s="15"/>
      <c r="P3599" s="13"/>
      <c r="Q3599" s="1"/>
      <c r="R3599" s="12"/>
    </row>
    <row r="3600" spans="2:18" x14ac:dyDescent="0.3">
      <c r="B3600" s="6" t="s">
        <v>16</v>
      </c>
      <c r="C3600" s="6">
        <v>1185732</v>
      </c>
      <c r="D3600" s="7">
        <v>44536</v>
      </c>
      <c r="E3600" s="6" t="s">
        <v>3</v>
      </c>
      <c r="F3600" s="6" t="s">
        <v>121</v>
      </c>
      <c r="G3600" s="6" t="s">
        <v>122</v>
      </c>
      <c r="H3600" s="6" t="s">
        <v>18</v>
      </c>
      <c r="I3600" s="8">
        <v>0.6</v>
      </c>
      <c r="J3600" s="9">
        <v>5000</v>
      </c>
      <c r="K3600" s="10">
        <f>I3600*J3600</f>
        <v>3000</v>
      </c>
      <c r="L3600" s="10">
        <f>K3600*M3600</f>
        <v>1050</v>
      </c>
      <c r="M3600" s="11">
        <v>0.35</v>
      </c>
      <c r="O3600" s="15"/>
      <c r="P3600" s="13"/>
      <c r="Q3600" s="1"/>
      <c r="R3600" s="12"/>
    </row>
    <row r="3601" spans="1:18" x14ac:dyDescent="0.3">
      <c r="B3601" s="6" t="s">
        <v>16</v>
      </c>
      <c r="C3601" s="6">
        <v>1185732</v>
      </c>
      <c r="D3601" s="7">
        <v>44536</v>
      </c>
      <c r="E3601" s="6" t="s">
        <v>3</v>
      </c>
      <c r="F3601" s="6" t="s">
        <v>121</v>
      </c>
      <c r="G3601" s="6" t="s">
        <v>122</v>
      </c>
      <c r="H3601" s="6" t="s">
        <v>19</v>
      </c>
      <c r="I3601" s="8">
        <v>0.5</v>
      </c>
      <c r="J3601" s="9">
        <v>3000</v>
      </c>
      <c r="K3601" s="10">
        <f>I3601*J3601</f>
        <v>1500</v>
      </c>
      <c r="L3601" s="10">
        <f>K3601*M3601</f>
        <v>525</v>
      </c>
      <c r="M3601" s="11">
        <v>0.35</v>
      </c>
      <c r="O3601" s="15"/>
      <c r="P3601" s="13"/>
      <c r="Q3601" s="1"/>
      <c r="R3601" s="12"/>
    </row>
    <row r="3602" spans="1:18" x14ac:dyDescent="0.3">
      <c r="B3602" s="6" t="s">
        <v>16</v>
      </c>
      <c r="C3602" s="6">
        <v>1185732</v>
      </c>
      <c r="D3602" s="7">
        <v>44536</v>
      </c>
      <c r="E3602" s="6" t="s">
        <v>3</v>
      </c>
      <c r="F3602" s="6" t="s">
        <v>121</v>
      </c>
      <c r="G3602" s="6" t="s">
        <v>122</v>
      </c>
      <c r="H3602" s="6" t="s">
        <v>20</v>
      </c>
      <c r="I3602" s="8">
        <v>0.5</v>
      </c>
      <c r="J3602" s="9">
        <v>2750</v>
      </c>
      <c r="K3602" s="10">
        <f t="shared" ref="K3602:K3605" si="1179">I3602*J3602</f>
        <v>1375</v>
      </c>
      <c r="L3602" s="10">
        <f t="shared" ref="L3602:L3605" si="1180">K3602*M3602</f>
        <v>550</v>
      </c>
      <c r="M3602" s="11">
        <v>0.4</v>
      </c>
      <c r="O3602" s="15"/>
      <c r="P3602" s="13"/>
      <c r="Q3602" s="1"/>
      <c r="R3602" s="12"/>
    </row>
    <row r="3603" spans="1:18" x14ac:dyDescent="0.3">
      <c r="B3603" s="6" t="s">
        <v>16</v>
      </c>
      <c r="C3603" s="6">
        <v>1185732</v>
      </c>
      <c r="D3603" s="7">
        <v>44536</v>
      </c>
      <c r="E3603" s="6" t="s">
        <v>3</v>
      </c>
      <c r="F3603" s="6" t="s">
        <v>121</v>
      </c>
      <c r="G3603" s="6" t="s">
        <v>122</v>
      </c>
      <c r="H3603" s="6" t="s">
        <v>21</v>
      </c>
      <c r="I3603" s="8">
        <v>0.5</v>
      </c>
      <c r="J3603" s="9">
        <v>2250</v>
      </c>
      <c r="K3603" s="10">
        <f t="shared" si="1179"/>
        <v>1125</v>
      </c>
      <c r="L3603" s="10">
        <f t="shared" si="1180"/>
        <v>450</v>
      </c>
      <c r="M3603" s="11">
        <v>0.4</v>
      </c>
      <c r="O3603" s="15"/>
      <c r="P3603" s="13"/>
      <c r="Q3603" s="1"/>
      <c r="R3603" s="12"/>
    </row>
    <row r="3604" spans="1:18" x14ac:dyDescent="0.3">
      <c r="B3604" s="6" t="s">
        <v>16</v>
      </c>
      <c r="C3604" s="6">
        <v>1185732</v>
      </c>
      <c r="D3604" s="7">
        <v>44536</v>
      </c>
      <c r="E3604" s="6" t="s">
        <v>3</v>
      </c>
      <c r="F3604" s="6" t="s">
        <v>121</v>
      </c>
      <c r="G3604" s="6" t="s">
        <v>122</v>
      </c>
      <c r="H3604" s="6" t="s">
        <v>22</v>
      </c>
      <c r="I3604" s="8">
        <v>0.6</v>
      </c>
      <c r="J3604" s="9">
        <v>2250</v>
      </c>
      <c r="K3604" s="10">
        <f t="shared" si="1179"/>
        <v>1350</v>
      </c>
      <c r="L3604" s="10">
        <f t="shared" si="1180"/>
        <v>405</v>
      </c>
      <c r="M3604" s="11">
        <v>0.3</v>
      </c>
      <c r="O3604" s="15"/>
      <c r="P3604" s="13"/>
      <c r="Q3604" s="1"/>
      <c r="R3604" s="12"/>
    </row>
    <row r="3605" spans="1:18" x14ac:dyDescent="0.3">
      <c r="B3605" s="6" t="s">
        <v>16</v>
      </c>
      <c r="C3605" s="6">
        <v>1185732</v>
      </c>
      <c r="D3605" s="7">
        <v>44536</v>
      </c>
      <c r="E3605" s="6" t="s">
        <v>3</v>
      </c>
      <c r="F3605" s="6" t="s">
        <v>121</v>
      </c>
      <c r="G3605" s="6" t="s">
        <v>122</v>
      </c>
      <c r="H3605" s="6" t="s">
        <v>23</v>
      </c>
      <c r="I3605" s="8">
        <v>0.64999999999999991</v>
      </c>
      <c r="J3605" s="9">
        <v>3250</v>
      </c>
      <c r="K3605" s="10">
        <f t="shared" si="1179"/>
        <v>2112.4999999999995</v>
      </c>
      <c r="L3605" s="10">
        <f t="shared" si="1180"/>
        <v>844.99999999999989</v>
      </c>
      <c r="M3605" s="11">
        <v>0.4</v>
      </c>
      <c r="O3605" s="15"/>
      <c r="P3605" s="13"/>
      <c r="Q3605" s="1"/>
      <c r="R3605" s="12"/>
    </row>
    <row r="3606" spans="1:18" x14ac:dyDescent="0.3">
      <c r="A3606" t="s">
        <v>39</v>
      </c>
      <c r="B3606" s="6" t="s">
        <v>16</v>
      </c>
      <c r="C3606" s="6">
        <v>1185732</v>
      </c>
      <c r="D3606" s="7">
        <v>44213</v>
      </c>
      <c r="E3606" s="6" t="s">
        <v>3</v>
      </c>
      <c r="F3606" s="6" t="s">
        <v>123</v>
      </c>
      <c r="G3606" s="6" t="s">
        <v>124</v>
      </c>
      <c r="H3606" s="6" t="s">
        <v>18</v>
      </c>
      <c r="I3606" s="8">
        <v>0.4</v>
      </c>
      <c r="J3606" s="9">
        <v>4500</v>
      </c>
      <c r="K3606" s="10">
        <f>I3606*J3606</f>
        <v>1800</v>
      </c>
      <c r="L3606" s="10">
        <f>K3606*M3606</f>
        <v>540</v>
      </c>
      <c r="M3606" s="11">
        <v>0.3</v>
      </c>
      <c r="O3606" s="15"/>
      <c r="P3606" s="13"/>
      <c r="Q3606" s="1"/>
      <c r="R3606" s="12"/>
    </row>
    <row r="3607" spans="1:18" x14ac:dyDescent="0.3">
      <c r="B3607" s="6" t="s">
        <v>16</v>
      </c>
      <c r="C3607" s="6">
        <v>1185732</v>
      </c>
      <c r="D3607" s="7">
        <v>44213</v>
      </c>
      <c r="E3607" s="6" t="s">
        <v>3</v>
      </c>
      <c r="F3607" s="6" t="s">
        <v>123</v>
      </c>
      <c r="G3607" s="6" t="s">
        <v>124</v>
      </c>
      <c r="H3607" s="6" t="s">
        <v>19</v>
      </c>
      <c r="I3607" s="8">
        <v>0.4</v>
      </c>
      <c r="J3607" s="9">
        <v>2500</v>
      </c>
      <c r="K3607" s="10">
        <f>I3607*J3607</f>
        <v>1000</v>
      </c>
      <c r="L3607" s="10">
        <f>K3607*M3607</f>
        <v>300</v>
      </c>
      <c r="M3607" s="11">
        <v>0.3</v>
      </c>
      <c r="O3607" s="15"/>
      <c r="P3607" s="13"/>
      <c r="Q3607" s="1"/>
      <c r="R3607" s="12"/>
    </row>
    <row r="3608" spans="1:18" x14ac:dyDescent="0.3">
      <c r="B3608" s="6" t="s">
        <v>16</v>
      </c>
      <c r="C3608" s="6">
        <v>1185732</v>
      </c>
      <c r="D3608" s="7">
        <v>44213</v>
      </c>
      <c r="E3608" s="6" t="s">
        <v>3</v>
      </c>
      <c r="F3608" s="6" t="s">
        <v>123</v>
      </c>
      <c r="G3608" s="6" t="s">
        <v>124</v>
      </c>
      <c r="H3608" s="6" t="s">
        <v>20</v>
      </c>
      <c r="I3608" s="8">
        <v>0.30000000000000004</v>
      </c>
      <c r="J3608" s="9">
        <v>2500</v>
      </c>
      <c r="K3608" s="10">
        <f t="shared" ref="K3608:K3611" si="1181">I3608*J3608</f>
        <v>750.00000000000011</v>
      </c>
      <c r="L3608" s="10">
        <f t="shared" ref="L3608:L3617" si="1182">K3608*M3608</f>
        <v>187.50000000000003</v>
      </c>
      <c r="M3608" s="11">
        <v>0.25</v>
      </c>
      <c r="O3608" s="15"/>
      <c r="P3608" s="13"/>
      <c r="Q3608" s="1"/>
      <c r="R3608" s="12"/>
    </row>
    <row r="3609" spans="1:18" x14ac:dyDescent="0.3">
      <c r="B3609" s="6" t="s">
        <v>16</v>
      </c>
      <c r="C3609" s="6">
        <v>1185732</v>
      </c>
      <c r="D3609" s="7">
        <v>44213</v>
      </c>
      <c r="E3609" s="6" t="s">
        <v>3</v>
      </c>
      <c r="F3609" s="6" t="s">
        <v>123</v>
      </c>
      <c r="G3609" s="6" t="s">
        <v>124</v>
      </c>
      <c r="H3609" s="6" t="s">
        <v>21</v>
      </c>
      <c r="I3609" s="8">
        <v>0.35</v>
      </c>
      <c r="J3609" s="9">
        <v>1000</v>
      </c>
      <c r="K3609" s="10">
        <f t="shared" si="1181"/>
        <v>350</v>
      </c>
      <c r="L3609" s="10">
        <f t="shared" si="1182"/>
        <v>87.5</v>
      </c>
      <c r="M3609" s="11">
        <v>0.25</v>
      </c>
      <c r="O3609" s="15"/>
      <c r="P3609" s="13"/>
      <c r="Q3609" s="1"/>
      <c r="R3609" s="12"/>
    </row>
    <row r="3610" spans="1:18" x14ac:dyDescent="0.3">
      <c r="B3610" s="6" t="s">
        <v>16</v>
      </c>
      <c r="C3610" s="6">
        <v>1185732</v>
      </c>
      <c r="D3610" s="7">
        <v>44213</v>
      </c>
      <c r="E3610" s="6" t="s">
        <v>3</v>
      </c>
      <c r="F3610" s="6" t="s">
        <v>123</v>
      </c>
      <c r="G3610" s="6" t="s">
        <v>124</v>
      </c>
      <c r="H3610" s="6" t="s">
        <v>22</v>
      </c>
      <c r="I3610" s="8">
        <v>0.5</v>
      </c>
      <c r="J3610" s="9">
        <v>1500</v>
      </c>
      <c r="K3610" s="10">
        <f t="shared" si="1181"/>
        <v>750</v>
      </c>
      <c r="L3610" s="10">
        <f t="shared" si="1182"/>
        <v>187.5</v>
      </c>
      <c r="M3610" s="11">
        <v>0.25</v>
      </c>
      <c r="O3610" s="15"/>
      <c r="P3610" s="13"/>
      <c r="Q3610" s="1"/>
      <c r="R3610" s="12"/>
    </row>
    <row r="3611" spans="1:18" x14ac:dyDescent="0.3">
      <c r="B3611" s="6" t="s">
        <v>16</v>
      </c>
      <c r="C3611" s="6">
        <v>1185732</v>
      </c>
      <c r="D3611" s="7">
        <v>44213</v>
      </c>
      <c r="E3611" s="6" t="s">
        <v>3</v>
      </c>
      <c r="F3611" s="6" t="s">
        <v>123</v>
      </c>
      <c r="G3611" s="6" t="s">
        <v>124</v>
      </c>
      <c r="H3611" s="6" t="s">
        <v>23</v>
      </c>
      <c r="I3611" s="8">
        <v>0.4</v>
      </c>
      <c r="J3611" s="9">
        <v>2500</v>
      </c>
      <c r="K3611" s="10">
        <f t="shared" si="1181"/>
        <v>1000</v>
      </c>
      <c r="L3611" s="10">
        <f t="shared" si="1182"/>
        <v>300</v>
      </c>
      <c r="M3611" s="11">
        <v>0.3</v>
      </c>
      <c r="O3611" s="15"/>
      <c r="P3611" s="13"/>
      <c r="Q3611" s="1"/>
      <c r="R3611" s="12"/>
    </row>
    <row r="3612" spans="1:18" x14ac:dyDescent="0.3">
      <c r="B3612" s="6" t="s">
        <v>16</v>
      </c>
      <c r="C3612" s="6">
        <v>1185732</v>
      </c>
      <c r="D3612" s="7">
        <v>44242</v>
      </c>
      <c r="E3612" s="6" t="s">
        <v>3</v>
      </c>
      <c r="F3612" s="6" t="s">
        <v>123</v>
      </c>
      <c r="G3612" s="6" t="s">
        <v>124</v>
      </c>
      <c r="H3612" s="6" t="s">
        <v>18</v>
      </c>
      <c r="I3612" s="8">
        <v>0.4</v>
      </c>
      <c r="J3612" s="9">
        <v>5000</v>
      </c>
      <c r="K3612" s="10">
        <f>I3612*J3612</f>
        <v>2000</v>
      </c>
      <c r="L3612" s="10">
        <f>K3612*M3612</f>
        <v>600</v>
      </c>
      <c r="M3612" s="11">
        <v>0.3</v>
      </c>
      <c r="O3612" s="15"/>
      <c r="P3612" s="13"/>
      <c r="Q3612" s="1"/>
      <c r="R3612" s="12"/>
    </row>
    <row r="3613" spans="1:18" x14ac:dyDescent="0.3">
      <c r="B3613" s="6" t="s">
        <v>16</v>
      </c>
      <c r="C3613" s="6">
        <v>1185732</v>
      </c>
      <c r="D3613" s="7">
        <v>44242</v>
      </c>
      <c r="E3613" s="6" t="s">
        <v>3</v>
      </c>
      <c r="F3613" s="6" t="s">
        <v>123</v>
      </c>
      <c r="G3613" s="6" t="s">
        <v>124</v>
      </c>
      <c r="H3613" s="6" t="s">
        <v>19</v>
      </c>
      <c r="I3613" s="8">
        <v>0.4</v>
      </c>
      <c r="J3613" s="9">
        <v>1500</v>
      </c>
      <c r="K3613" s="10">
        <f>I3613*J3613</f>
        <v>600</v>
      </c>
      <c r="L3613" s="10">
        <f>K3613*M3613</f>
        <v>180</v>
      </c>
      <c r="M3613" s="11">
        <v>0.3</v>
      </c>
      <c r="O3613" s="15"/>
      <c r="P3613" s="13"/>
      <c r="Q3613" s="1"/>
      <c r="R3613" s="12"/>
    </row>
    <row r="3614" spans="1:18" x14ac:dyDescent="0.3">
      <c r="B3614" s="6" t="s">
        <v>16</v>
      </c>
      <c r="C3614" s="6">
        <v>1185732</v>
      </c>
      <c r="D3614" s="7">
        <v>44242</v>
      </c>
      <c r="E3614" s="6" t="s">
        <v>3</v>
      </c>
      <c r="F3614" s="6" t="s">
        <v>123</v>
      </c>
      <c r="G3614" s="6" t="s">
        <v>124</v>
      </c>
      <c r="H3614" s="6" t="s">
        <v>20</v>
      </c>
      <c r="I3614" s="8">
        <v>0.30000000000000004</v>
      </c>
      <c r="J3614" s="9">
        <v>2000</v>
      </c>
      <c r="K3614" s="10">
        <f t="shared" ref="K3614:K3617" si="1183">I3614*J3614</f>
        <v>600.00000000000011</v>
      </c>
      <c r="L3614" s="10">
        <f t="shared" si="1182"/>
        <v>150.00000000000003</v>
      </c>
      <c r="M3614" s="11">
        <v>0.25</v>
      </c>
      <c r="O3614" s="15"/>
      <c r="P3614" s="13"/>
      <c r="Q3614" s="1"/>
      <c r="R3614" s="12"/>
    </row>
    <row r="3615" spans="1:18" x14ac:dyDescent="0.3">
      <c r="B3615" s="6" t="s">
        <v>16</v>
      </c>
      <c r="C3615" s="6">
        <v>1185732</v>
      </c>
      <c r="D3615" s="7">
        <v>44242</v>
      </c>
      <c r="E3615" s="6" t="s">
        <v>3</v>
      </c>
      <c r="F3615" s="6" t="s">
        <v>123</v>
      </c>
      <c r="G3615" s="6" t="s">
        <v>124</v>
      </c>
      <c r="H3615" s="6" t="s">
        <v>21</v>
      </c>
      <c r="I3615" s="8">
        <v>0.35</v>
      </c>
      <c r="J3615" s="9">
        <v>2500</v>
      </c>
      <c r="K3615" s="10">
        <f t="shared" si="1183"/>
        <v>875</v>
      </c>
      <c r="L3615" s="10">
        <f t="shared" si="1182"/>
        <v>218.75</v>
      </c>
      <c r="M3615" s="11">
        <v>0.25</v>
      </c>
      <c r="O3615" s="15"/>
      <c r="P3615" s="13"/>
      <c r="Q3615" s="1"/>
      <c r="R3615" s="12"/>
    </row>
    <row r="3616" spans="1:18" x14ac:dyDescent="0.3">
      <c r="B3616" s="6" t="s">
        <v>16</v>
      </c>
      <c r="C3616" s="6">
        <v>1185732</v>
      </c>
      <c r="D3616" s="7">
        <v>44242</v>
      </c>
      <c r="E3616" s="6" t="s">
        <v>3</v>
      </c>
      <c r="F3616" s="6" t="s">
        <v>123</v>
      </c>
      <c r="G3616" s="6" t="s">
        <v>124</v>
      </c>
      <c r="H3616" s="6" t="s">
        <v>22</v>
      </c>
      <c r="I3616" s="8">
        <v>0.5</v>
      </c>
      <c r="J3616" s="9">
        <v>1500</v>
      </c>
      <c r="K3616" s="10">
        <f t="shared" si="1183"/>
        <v>750</v>
      </c>
      <c r="L3616" s="10">
        <f t="shared" si="1182"/>
        <v>187.5</v>
      </c>
      <c r="M3616" s="11">
        <v>0.25</v>
      </c>
      <c r="O3616" s="15"/>
      <c r="P3616" s="13"/>
      <c r="Q3616" s="1"/>
      <c r="R3616" s="12"/>
    </row>
    <row r="3617" spans="2:18" x14ac:dyDescent="0.3">
      <c r="B3617" s="6" t="s">
        <v>16</v>
      </c>
      <c r="C3617" s="6">
        <v>1185732</v>
      </c>
      <c r="D3617" s="7">
        <v>44242</v>
      </c>
      <c r="E3617" s="6" t="s">
        <v>3</v>
      </c>
      <c r="F3617" s="6" t="s">
        <v>123</v>
      </c>
      <c r="G3617" s="6" t="s">
        <v>124</v>
      </c>
      <c r="H3617" s="6" t="s">
        <v>23</v>
      </c>
      <c r="I3617" s="8">
        <v>0.4</v>
      </c>
      <c r="J3617" s="9">
        <v>2500</v>
      </c>
      <c r="K3617" s="10">
        <f t="shared" si="1183"/>
        <v>1000</v>
      </c>
      <c r="L3617" s="10">
        <f t="shared" si="1182"/>
        <v>300</v>
      </c>
      <c r="M3617" s="11">
        <v>0.3</v>
      </c>
      <c r="O3617" s="15"/>
      <c r="P3617" s="13"/>
      <c r="Q3617" s="1"/>
      <c r="R3617" s="12"/>
    </row>
    <row r="3618" spans="2:18" x14ac:dyDescent="0.3">
      <c r="B3618" s="6" t="s">
        <v>16</v>
      </c>
      <c r="C3618" s="6">
        <v>1185732</v>
      </c>
      <c r="D3618" s="7">
        <v>44268</v>
      </c>
      <c r="E3618" s="6" t="s">
        <v>3</v>
      </c>
      <c r="F3618" s="6" t="s">
        <v>123</v>
      </c>
      <c r="G3618" s="6" t="s">
        <v>124</v>
      </c>
      <c r="H3618" s="6" t="s">
        <v>18</v>
      </c>
      <c r="I3618" s="8">
        <v>0.4</v>
      </c>
      <c r="J3618" s="9">
        <v>4700</v>
      </c>
      <c r="K3618" s="10">
        <f>I3618*J3618</f>
        <v>1880</v>
      </c>
      <c r="L3618" s="10">
        <f>K3618*M3618</f>
        <v>564</v>
      </c>
      <c r="M3618" s="11">
        <v>0.3</v>
      </c>
      <c r="O3618" s="15"/>
      <c r="P3618" s="13"/>
      <c r="Q3618" s="1"/>
      <c r="R3618" s="12"/>
    </row>
    <row r="3619" spans="2:18" x14ac:dyDescent="0.3">
      <c r="B3619" s="6" t="s">
        <v>16</v>
      </c>
      <c r="C3619" s="6">
        <v>1185732</v>
      </c>
      <c r="D3619" s="7">
        <v>44268</v>
      </c>
      <c r="E3619" s="6" t="s">
        <v>3</v>
      </c>
      <c r="F3619" s="6" t="s">
        <v>123</v>
      </c>
      <c r="G3619" s="6" t="s">
        <v>124</v>
      </c>
      <c r="H3619" s="6" t="s">
        <v>19</v>
      </c>
      <c r="I3619" s="8">
        <v>0.4</v>
      </c>
      <c r="J3619" s="9">
        <v>1750</v>
      </c>
      <c r="K3619" s="10">
        <f>I3619*J3619</f>
        <v>700</v>
      </c>
      <c r="L3619" s="10">
        <f>K3619*M3619</f>
        <v>210</v>
      </c>
      <c r="M3619" s="11">
        <v>0.3</v>
      </c>
      <c r="O3619" s="15"/>
      <c r="P3619" s="13"/>
      <c r="Q3619" s="1"/>
      <c r="R3619" s="12"/>
    </row>
    <row r="3620" spans="2:18" x14ac:dyDescent="0.3">
      <c r="B3620" s="6" t="s">
        <v>16</v>
      </c>
      <c r="C3620" s="6">
        <v>1185732</v>
      </c>
      <c r="D3620" s="7">
        <v>44268</v>
      </c>
      <c r="E3620" s="6" t="s">
        <v>3</v>
      </c>
      <c r="F3620" s="6" t="s">
        <v>123</v>
      </c>
      <c r="G3620" s="6" t="s">
        <v>124</v>
      </c>
      <c r="H3620" s="6" t="s">
        <v>20</v>
      </c>
      <c r="I3620" s="8">
        <v>0.30000000000000004</v>
      </c>
      <c r="J3620" s="9">
        <v>2000</v>
      </c>
      <c r="K3620" s="10">
        <f t="shared" ref="K3620:K3623" si="1184">I3620*J3620</f>
        <v>600.00000000000011</v>
      </c>
      <c r="L3620" s="10">
        <f t="shared" ref="L3620:L3623" si="1185">K3620*M3620</f>
        <v>150.00000000000003</v>
      </c>
      <c r="M3620" s="11">
        <v>0.25</v>
      </c>
      <c r="O3620" s="15"/>
      <c r="P3620" s="13"/>
      <c r="Q3620" s="1"/>
      <c r="R3620" s="12"/>
    </row>
    <row r="3621" spans="2:18" x14ac:dyDescent="0.3">
      <c r="B3621" s="6" t="s">
        <v>16</v>
      </c>
      <c r="C3621" s="6">
        <v>1185732</v>
      </c>
      <c r="D3621" s="7">
        <v>44268</v>
      </c>
      <c r="E3621" s="6" t="s">
        <v>3</v>
      </c>
      <c r="F3621" s="6" t="s">
        <v>123</v>
      </c>
      <c r="G3621" s="6" t="s">
        <v>124</v>
      </c>
      <c r="H3621" s="6" t="s">
        <v>21</v>
      </c>
      <c r="I3621" s="8">
        <v>0.35</v>
      </c>
      <c r="J3621" s="9">
        <v>3000</v>
      </c>
      <c r="K3621" s="10">
        <f t="shared" si="1184"/>
        <v>1050</v>
      </c>
      <c r="L3621" s="10">
        <f t="shared" si="1185"/>
        <v>262.5</v>
      </c>
      <c r="M3621" s="11">
        <v>0.25</v>
      </c>
      <c r="O3621" s="15"/>
      <c r="P3621" s="13"/>
      <c r="Q3621" s="1"/>
      <c r="R3621" s="12"/>
    </row>
    <row r="3622" spans="2:18" x14ac:dyDescent="0.3">
      <c r="B3622" s="6" t="s">
        <v>16</v>
      </c>
      <c r="C3622" s="6">
        <v>1185732</v>
      </c>
      <c r="D3622" s="7">
        <v>44268</v>
      </c>
      <c r="E3622" s="6" t="s">
        <v>3</v>
      </c>
      <c r="F3622" s="6" t="s">
        <v>123</v>
      </c>
      <c r="G3622" s="6" t="s">
        <v>124</v>
      </c>
      <c r="H3622" s="6" t="s">
        <v>22</v>
      </c>
      <c r="I3622" s="8">
        <v>0.5</v>
      </c>
      <c r="J3622" s="9">
        <v>1000</v>
      </c>
      <c r="K3622" s="10">
        <f t="shared" si="1184"/>
        <v>500</v>
      </c>
      <c r="L3622" s="10">
        <f t="shared" si="1185"/>
        <v>125</v>
      </c>
      <c r="M3622" s="11">
        <v>0.25</v>
      </c>
      <c r="O3622" s="15"/>
      <c r="P3622" s="13"/>
      <c r="Q3622" s="1"/>
      <c r="R3622" s="12"/>
    </row>
    <row r="3623" spans="2:18" x14ac:dyDescent="0.3">
      <c r="B3623" s="6" t="s">
        <v>16</v>
      </c>
      <c r="C3623" s="6">
        <v>1185732</v>
      </c>
      <c r="D3623" s="7">
        <v>44268</v>
      </c>
      <c r="E3623" s="6" t="s">
        <v>3</v>
      </c>
      <c r="F3623" s="6" t="s">
        <v>123</v>
      </c>
      <c r="G3623" s="6" t="s">
        <v>124</v>
      </c>
      <c r="H3623" s="6" t="s">
        <v>23</v>
      </c>
      <c r="I3623" s="8">
        <v>0.4</v>
      </c>
      <c r="J3623" s="9">
        <v>2000</v>
      </c>
      <c r="K3623" s="10">
        <f t="shared" si="1184"/>
        <v>800</v>
      </c>
      <c r="L3623" s="10">
        <f t="shared" si="1185"/>
        <v>240</v>
      </c>
      <c r="M3623" s="11">
        <v>0.3</v>
      </c>
      <c r="O3623" s="15"/>
      <c r="P3623" s="13"/>
      <c r="Q3623" s="1"/>
      <c r="R3623" s="12"/>
    </row>
    <row r="3624" spans="2:18" x14ac:dyDescent="0.3">
      <c r="B3624" s="6" t="s">
        <v>16</v>
      </c>
      <c r="C3624" s="6">
        <v>1185732</v>
      </c>
      <c r="D3624" s="7">
        <v>44300</v>
      </c>
      <c r="E3624" s="6" t="s">
        <v>3</v>
      </c>
      <c r="F3624" s="6" t="s">
        <v>123</v>
      </c>
      <c r="G3624" s="6" t="s">
        <v>124</v>
      </c>
      <c r="H3624" s="6" t="s">
        <v>18</v>
      </c>
      <c r="I3624" s="8">
        <v>0.4</v>
      </c>
      <c r="J3624" s="9">
        <v>4500</v>
      </c>
      <c r="K3624" s="10">
        <f>I3624*J3624</f>
        <v>1800</v>
      </c>
      <c r="L3624" s="10">
        <f>K3624*M3624</f>
        <v>540</v>
      </c>
      <c r="M3624" s="11">
        <v>0.3</v>
      </c>
      <c r="O3624" s="15"/>
      <c r="P3624" s="13"/>
      <c r="Q3624" s="1"/>
      <c r="R3624" s="12"/>
    </row>
    <row r="3625" spans="2:18" x14ac:dyDescent="0.3">
      <c r="B3625" s="6" t="s">
        <v>16</v>
      </c>
      <c r="C3625" s="6">
        <v>1185732</v>
      </c>
      <c r="D3625" s="7">
        <v>44300</v>
      </c>
      <c r="E3625" s="6" t="s">
        <v>3</v>
      </c>
      <c r="F3625" s="6" t="s">
        <v>123</v>
      </c>
      <c r="G3625" s="6" t="s">
        <v>124</v>
      </c>
      <c r="H3625" s="6" t="s">
        <v>19</v>
      </c>
      <c r="I3625" s="8">
        <v>0.4</v>
      </c>
      <c r="J3625" s="9">
        <v>1500</v>
      </c>
      <c r="K3625" s="10">
        <f>I3625*J3625</f>
        <v>600</v>
      </c>
      <c r="L3625" s="10">
        <f>K3625*M3625</f>
        <v>180</v>
      </c>
      <c r="M3625" s="11">
        <v>0.3</v>
      </c>
      <c r="O3625" s="15"/>
      <c r="P3625" s="13"/>
      <c r="Q3625" s="1"/>
      <c r="R3625" s="12"/>
    </row>
    <row r="3626" spans="2:18" x14ac:dyDescent="0.3">
      <c r="B3626" s="6" t="s">
        <v>16</v>
      </c>
      <c r="C3626" s="6">
        <v>1185732</v>
      </c>
      <c r="D3626" s="7">
        <v>44300</v>
      </c>
      <c r="E3626" s="6" t="s">
        <v>3</v>
      </c>
      <c r="F3626" s="6" t="s">
        <v>123</v>
      </c>
      <c r="G3626" s="6" t="s">
        <v>124</v>
      </c>
      <c r="H3626" s="6" t="s">
        <v>20</v>
      </c>
      <c r="I3626" s="8">
        <v>0.30000000000000004</v>
      </c>
      <c r="J3626" s="9">
        <v>1500</v>
      </c>
      <c r="K3626" s="10">
        <f t="shared" ref="K3626:K3629" si="1186">I3626*J3626</f>
        <v>450.00000000000006</v>
      </c>
      <c r="L3626" s="10">
        <f t="shared" ref="L3626:L3629" si="1187">K3626*M3626</f>
        <v>112.50000000000001</v>
      </c>
      <c r="M3626" s="11">
        <v>0.25</v>
      </c>
      <c r="O3626" s="15"/>
      <c r="P3626" s="13"/>
      <c r="Q3626" s="1"/>
      <c r="R3626" s="12"/>
    </row>
    <row r="3627" spans="2:18" x14ac:dyDescent="0.3">
      <c r="B3627" s="6" t="s">
        <v>16</v>
      </c>
      <c r="C3627" s="6">
        <v>1185732</v>
      </c>
      <c r="D3627" s="7">
        <v>44300</v>
      </c>
      <c r="E3627" s="6" t="s">
        <v>3</v>
      </c>
      <c r="F3627" s="6" t="s">
        <v>123</v>
      </c>
      <c r="G3627" s="6" t="s">
        <v>124</v>
      </c>
      <c r="H3627" s="6" t="s">
        <v>21</v>
      </c>
      <c r="I3627" s="8">
        <v>0.35</v>
      </c>
      <c r="J3627" s="9">
        <v>1250</v>
      </c>
      <c r="K3627" s="10">
        <f t="shared" si="1186"/>
        <v>437.5</v>
      </c>
      <c r="L3627" s="10">
        <f t="shared" si="1187"/>
        <v>109.375</v>
      </c>
      <c r="M3627" s="11">
        <v>0.25</v>
      </c>
      <c r="O3627" s="15"/>
      <c r="P3627" s="13"/>
      <c r="Q3627" s="1"/>
      <c r="R3627" s="12"/>
    </row>
    <row r="3628" spans="2:18" x14ac:dyDescent="0.3">
      <c r="B3628" s="6" t="s">
        <v>16</v>
      </c>
      <c r="C3628" s="6">
        <v>1185732</v>
      </c>
      <c r="D3628" s="7">
        <v>44300</v>
      </c>
      <c r="E3628" s="6" t="s">
        <v>3</v>
      </c>
      <c r="F3628" s="6" t="s">
        <v>123</v>
      </c>
      <c r="G3628" s="6" t="s">
        <v>124</v>
      </c>
      <c r="H3628" s="6" t="s">
        <v>22</v>
      </c>
      <c r="I3628" s="8">
        <v>0.5</v>
      </c>
      <c r="J3628" s="9">
        <v>1250</v>
      </c>
      <c r="K3628" s="10">
        <f t="shared" si="1186"/>
        <v>625</v>
      </c>
      <c r="L3628" s="10">
        <f t="shared" si="1187"/>
        <v>156.25</v>
      </c>
      <c r="M3628" s="11">
        <v>0.25</v>
      </c>
      <c r="O3628" s="15"/>
      <c r="P3628" s="13"/>
      <c r="Q3628" s="1"/>
      <c r="R3628" s="12"/>
    </row>
    <row r="3629" spans="2:18" x14ac:dyDescent="0.3">
      <c r="B3629" s="6" t="s">
        <v>16</v>
      </c>
      <c r="C3629" s="6">
        <v>1185732</v>
      </c>
      <c r="D3629" s="7">
        <v>44300</v>
      </c>
      <c r="E3629" s="6" t="s">
        <v>3</v>
      </c>
      <c r="F3629" s="6" t="s">
        <v>123</v>
      </c>
      <c r="G3629" s="6" t="s">
        <v>124</v>
      </c>
      <c r="H3629" s="6" t="s">
        <v>23</v>
      </c>
      <c r="I3629" s="8">
        <v>0.4</v>
      </c>
      <c r="J3629" s="9">
        <v>2750</v>
      </c>
      <c r="K3629" s="10">
        <f t="shared" si="1186"/>
        <v>1100</v>
      </c>
      <c r="L3629" s="10">
        <f t="shared" si="1187"/>
        <v>330</v>
      </c>
      <c r="M3629" s="11">
        <v>0.3</v>
      </c>
      <c r="O3629" s="15"/>
      <c r="P3629" s="13"/>
      <c r="Q3629" s="1"/>
      <c r="R3629" s="12"/>
    </row>
    <row r="3630" spans="2:18" x14ac:dyDescent="0.3">
      <c r="B3630" s="6" t="s">
        <v>16</v>
      </c>
      <c r="C3630" s="6">
        <v>1185732</v>
      </c>
      <c r="D3630" s="7">
        <v>44329</v>
      </c>
      <c r="E3630" s="6" t="s">
        <v>3</v>
      </c>
      <c r="F3630" s="6" t="s">
        <v>123</v>
      </c>
      <c r="G3630" s="6" t="s">
        <v>124</v>
      </c>
      <c r="H3630" s="6" t="s">
        <v>18</v>
      </c>
      <c r="I3630" s="8">
        <v>0.54999999999999993</v>
      </c>
      <c r="J3630" s="9">
        <v>4950</v>
      </c>
      <c r="K3630" s="10">
        <f>I3630*J3630</f>
        <v>2722.4999999999995</v>
      </c>
      <c r="L3630" s="10">
        <f>K3630*M3630</f>
        <v>816.74999999999989</v>
      </c>
      <c r="M3630" s="11">
        <v>0.3</v>
      </c>
      <c r="O3630" s="15"/>
      <c r="P3630" s="13"/>
      <c r="Q3630" s="1"/>
      <c r="R3630" s="12"/>
    </row>
    <row r="3631" spans="2:18" x14ac:dyDescent="0.3">
      <c r="B3631" s="6" t="s">
        <v>16</v>
      </c>
      <c r="C3631" s="6">
        <v>1185732</v>
      </c>
      <c r="D3631" s="7">
        <v>44329</v>
      </c>
      <c r="E3631" s="6" t="s">
        <v>3</v>
      </c>
      <c r="F3631" s="6" t="s">
        <v>123</v>
      </c>
      <c r="G3631" s="6" t="s">
        <v>124</v>
      </c>
      <c r="H3631" s="6" t="s">
        <v>19</v>
      </c>
      <c r="I3631" s="8">
        <v>0.5</v>
      </c>
      <c r="J3631" s="9">
        <v>2000</v>
      </c>
      <c r="K3631" s="10">
        <f>I3631*J3631</f>
        <v>1000</v>
      </c>
      <c r="L3631" s="10">
        <f>K3631*M3631</f>
        <v>300</v>
      </c>
      <c r="M3631" s="11">
        <v>0.3</v>
      </c>
      <c r="O3631" s="15"/>
      <c r="P3631" s="13"/>
      <c r="Q3631" s="1"/>
      <c r="R3631" s="12"/>
    </row>
    <row r="3632" spans="2:18" x14ac:dyDescent="0.3">
      <c r="B3632" s="6" t="s">
        <v>16</v>
      </c>
      <c r="C3632" s="6">
        <v>1185732</v>
      </c>
      <c r="D3632" s="7">
        <v>44329</v>
      </c>
      <c r="E3632" s="6" t="s">
        <v>3</v>
      </c>
      <c r="F3632" s="6" t="s">
        <v>123</v>
      </c>
      <c r="G3632" s="6" t="s">
        <v>124</v>
      </c>
      <c r="H3632" s="6" t="s">
        <v>20</v>
      </c>
      <c r="I3632" s="8">
        <v>0.45</v>
      </c>
      <c r="J3632" s="9">
        <v>2250</v>
      </c>
      <c r="K3632" s="10">
        <f t="shared" ref="K3632:K3635" si="1188">I3632*J3632</f>
        <v>1012.5</v>
      </c>
      <c r="L3632" s="10">
        <f t="shared" ref="L3632:L3635" si="1189">K3632*M3632</f>
        <v>253.125</v>
      </c>
      <c r="M3632" s="11">
        <v>0.25</v>
      </c>
      <c r="O3632" s="15"/>
      <c r="P3632" s="13"/>
      <c r="Q3632" s="1"/>
      <c r="R3632" s="12"/>
    </row>
    <row r="3633" spans="2:18" x14ac:dyDescent="0.3">
      <c r="B3633" s="6" t="s">
        <v>16</v>
      </c>
      <c r="C3633" s="6">
        <v>1185732</v>
      </c>
      <c r="D3633" s="7">
        <v>44329</v>
      </c>
      <c r="E3633" s="6" t="s">
        <v>3</v>
      </c>
      <c r="F3633" s="6" t="s">
        <v>123</v>
      </c>
      <c r="G3633" s="6" t="s">
        <v>124</v>
      </c>
      <c r="H3633" s="6" t="s">
        <v>21</v>
      </c>
      <c r="I3633" s="8">
        <v>0.45</v>
      </c>
      <c r="J3633" s="9">
        <v>1750</v>
      </c>
      <c r="K3633" s="10">
        <f t="shared" si="1188"/>
        <v>787.5</v>
      </c>
      <c r="L3633" s="10">
        <f t="shared" si="1189"/>
        <v>196.875</v>
      </c>
      <c r="M3633" s="11">
        <v>0.25</v>
      </c>
      <c r="O3633" s="15"/>
      <c r="P3633" s="13"/>
      <c r="Q3633" s="1"/>
      <c r="R3633" s="12"/>
    </row>
    <row r="3634" spans="2:18" x14ac:dyDescent="0.3">
      <c r="B3634" s="6" t="s">
        <v>16</v>
      </c>
      <c r="C3634" s="6">
        <v>1185732</v>
      </c>
      <c r="D3634" s="7">
        <v>44329</v>
      </c>
      <c r="E3634" s="6" t="s">
        <v>3</v>
      </c>
      <c r="F3634" s="6" t="s">
        <v>123</v>
      </c>
      <c r="G3634" s="6" t="s">
        <v>124</v>
      </c>
      <c r="H3634" s="6" t="s">
        <v>22</v>
      </c>
      <c r="I3634" s="8">
        <v>0.54999999999999993</v>
      </c>
      <c r="J3634" s="9">
        <v>2000</v>
      </c>
      <c r="K3634" s="10">
        <f t="shared" si="1188"/>
        <v>1099.9999999999998</v>
      </c>
      <c r="L3634" s="10">
        <f t="shared" si="1189"/>
        <v>274.99999999999994</v>
      </c>
      <c r="M3634" s="11">
        <v>0.25</v>
      </c>
      <c r="O3634" s="15"/>
      <c r="P3634" s="13"/>
      <c r="Q3634" s="1"/>
      <c r="R3634" s="12"/>
    </row>
    <row r="3635" spans="2:18" x14ac:dyDescent="0.3">
      <c r="B3635" s="6" t="s">
        <v>16</v>
      </c>
      <c r="C3635" s="6">
        <v>1185732</v>
      </c>
      <c r="D3635" s="7">
        <v>44329</v>
      </c>
      <c r="E3635" s="6" t="s">
        <v>3</v>
      </c>
      <c r="F3635" s="6" t="s">
        <v>123</v>
      </c>
      <c r="G3635" s="6" t="s">
        <v>124</v>
      </c>
      <c r="H3635" s="6" t="s">
        <v>23</v>
      </c>
      <c r="I3635" s="8">
        <v>0.6</v>
      </c>
      <c r="J3635" s="9">
        <v>3250</v>
      </c>
      <c r="K3635" s="10">
        <f t="shared" si="1188"/>
        <v>1950</v>
      </c>
      <c r="L3635" s="10">
        <f t="shared" si="1189"/>
        <v>585</v>
      </c>
      <c r="M3635" s="11">
        <v>0.3</v>
      </c>
      <c r="O3635" s="15"/>
      <c r="P3635" s="13"/>
      <c r="Q3635" s="1"/>
      <c r="R3635" s="12"/>
    </row>
    <row r="3636" spans="2:18" x14ac:dyDescent="0.3">
      <c r="B3636" s="6" t="s">
        <v>16</v>
      </c>
      <c r="C3636" s="6">
        <v>1185732</v>
      </c>
      <c r="D3636" s="7">
        <v>44362</v>
      </c>
      <c r="E3636" s="6" t="s">
        <v>3</v>
      </c>
      <c r="F3636" s="6" t="s">
        <v>123</v>
      </c>
      <c r="G3636" s="6" t="s">
        <v>124</v>
      </c>
      <c r="H3636" s="6" t="s">
        <v>18</v>
      </c>
      <c r="I3636" s="8">
        <v>0.54999999999999993</v>
      </c>
      <c r="J3636" s="9">
        <v>5750</v>
      </c>
      <c r="K3636" s="10">
        <f>I3636*J3636</f>
        <v>3162.4999999999995</v>
      </c>
      <c r="L3636" s="10">
        <f>K3636*M3636</f>
        <v>948.74999999999977</v>
      </c>
      <c r="M3636" s="11">
        <v>0.3</v>
      </c>
      <c r="O3636" s="15"/>
      <c r="P3636" s="13"/>
      <c r="Q3636" s="1"/>
      <c r="R3636" s="12"/>
    </row>
    <row r="3637" spans="2:18" x14ac:dyDescent="0.3">
      <c r="B3637" s="6" t="s">
        <v>16</v>
      </c>
      <c r="C3637" s="6">
        <v>1185732</v>
      </c>
      <c r="D3637" s="7">
        <v>44362</v>
      </c>
      <c r="E3637" s="6" t="s">
        <v>3</v>
      </c>
      <c r="F3637" s="6" t="s">
        <v>123</v>
      </c>
      <c r="G3637" s="6" t="s">
        <v>124</v>
      </c>
      <c r="H3637" s="6" t="s">
        <v>19</v>
      </c>
      <c r="I3637" s="8">
        <v>0.5</v>
      </c>
      <c r="J3637" s="9">
        <v>3250</v>
      </c>
      <c r="K3637" s="10">
        <f>I3637*J3637</f>
        <v>1625</v>
      </c>
      <c r="L3637" s="10">
        <f>K3637*M3637</f>
        <v>487.5</v>
      </c>
      <c r="M3637" s="11">
        <v>0.3</v>
      </c>
      <c r="O3637" s="15"/>
      <c r="P3637" s="13"/>
      <c r="Q3637" s="1"/>
      <c r="R3637" s="12"/>
    </row>
    <row r="3638" spans="2:18" x14ac:dyDescent="0.3">
      <c r="B3638" s="6" t="s">
        <v>16</v>
      </c>
      <c r="C3638" s="6">
        <v>1185732</v>
      </c>
      <c r="D3638" s="7">
        <v>44362</v>
      </c>
      <c r="E3638" s="6" t="s">
        <v>3</v>
      </c>
      <c r="F3638" s="6" t="s">
        <v>123</v>
      </c>
      <c r="G3638" s="6" t="s">
        <v>124</v>
      </c>
      <c r="H3638" s="6" t="s">
        <v>20</v>
      </c>
      <c r="I3638" s="8">
        <v>0.45</v>
      </c>
      <c r="J3638" s="9">
        <v>2500</v>
      </c>
      <c r="K3638" s="10">
        <f t="shared" ref="K3638:K3641" si="1190">I3638*J3638</f>
        <v>1125</v>
      </c>
      <c r="L3638" s="10">
        <f t="shared" ref="L3638:L3641" si="1191">K3638*M3638</f>
        <v>281.25</v>
      </c>
      <c r="M3638" s="11">
        <v>0.25</v>
      </c>
      <c r="O3638" s="15"/>
      <c r="P3638" s="13"/>
      <c r="Q3638" s="1"/>
      <c r="R3638" s="12"/>
    </row>
    <row r="3639" spans="2:18" x14ac:dyDescent="0.3">
      <c r="B3639" s="6" t="s">
        <v>16</v>
      </c>
      <c r="C3639" s="6">
        <v>1185732</v>
      </c>
      <c r="D3639" s="7">
        <v>44362</v>
      </c>
      <c r="E3639" s="6" t="s">
        <v>3</v>
      </c>
      <c r="F3639" s="6" t="s">
        <v>123</v>
      </c>
      <c r="G3639" s="6" t="s">
        <v>124</v>
      </c>
      <c r="H3639" s="6" t="s">
        <v>21</v>
      </c>
      <c r="I3639" s="8">
        <v>0.45</v>
      </c>
      <c r="J3639" s="9">
        <v>2250</v>
      </c>
      <c r="K3639" s="10">
        <f t="shared" si="1190"/>
        <v>1012.5</v>
      </c>
      <c r="L3639" s="10">
        <f t="shared" si="1191"/>
        <v>253.125</v>
      </c>
      <c r="M3639" s="11">
        <v>0.25</v>
      </c>
      <c r="O3639" s="15"/>
      <c r="P3639" s="13"/>
      <c r="Q3639" s="1"/>
      <c r="R3639" s="12"/>
    </row>
    <row r="3640" spans="2:18" x14ac:dyDescent="0.3">
      <c r="B3640" s="6" t="s">
        <v>16</v>
      </c>
      <c r="C3640" s="6">
        <v>1185732</v>
      </c>
      <c r="D3640" s="7">
        <v>44362</v>
      </c>
      <c r="E3640" s="6" t="s">
        <v>3</v>
      </c>
      <c r="F3640" s="6" t="s">
        <v>123</v>
      </c>
      <c r="G3640" s="6" t="s">
        <v>124</v>
      </c>
      <c r="H3640" s="6" t="s">
        <v>22</v>
      </c>
      <c r="I3640" s="8">
        <v>0.54999999999999993</v>
      </c>
      <c r="J3640" s="9">
        <v>2250</v>
      </c>
      <c r="K3640" s="10">
        <f t="shared" si="1190"/>
        <v>1237.4999999999998</v>
      </c>
      <c r="L3640" s="10">
        <f t="shared" si="1191"/>
        <v>309.37499999999994</v>
      </c>
      <c r="M3640" s="11">
        <v>0.25</v>
      </c>
      <c r="O3640" s="15"/>
      <c r="P3640" s="13"/>
      <c r="Q3640" s="1"/>
      <c r="R3640" s="12"/>
    </row>
    <row r="3641" spans="2:18" x14ac:dyDescent="0.3">
      <c r="B3641" s="6" t="s">
        <v>16</v>
      </c>
      <c r="C3641" s="6">
        <v>1185732</v>
      </c>
      <c r="D3641" s="7">
        <v>44362</v>
      </c>
      <c r="E3641" s="6" t="s">
        <v>3</v>
      </c>
      <c r="F3641" s="6" t="s">
        <v>123</v>
      </c>
      <c r="G3641" s="6" t="s">
        <v>124</v>
      </c>
      <c r="H3641" s="6" t="s">
        <v>23</v>
      </c>
      <c r="I3641" s="8">
        <v>0.6</v>
      </c>
      <c r="J3641" s="9">
        <v>3750</v>
      </c>
      <c r="K3641" s="10">
        <f t="shared" si="1190"/>
        <v>2250</v>
      </c>
      <c r="L3641" s="10">
        <f t="shared" si="1191"/>
        <v>675</v>
      </c>
      <c r="M3641" s="11">
        <v>0.3</v>
      </c>
      <c r="O3641" s="15"/>
      <c r="P3641" s="13"/>
      <c r="Q3641" s="1"/>
      <c r="R3641" s="12"/>
    </row>
    <row r="3642" spans="2:18" x14ac:dyDescent="0.3">
      <c r="B3642" s="6" t="s">
        <v>16</v>
      </c>
      <c r="C3642" s="6">
        <v>1185732</v>
      </c>
      <c r="D3642" s="7">
        <v>44390</v>
      </c>
      <c r="E3642" s="6" t="s">
        <v>3</v>
      </c>
      <c r="F3642" s="6" t="s">
        <v>123</v>
      </c>
      <c r="G3642" s="6" t="s">
        <v>124</v>
      </c>
      <c r="H3642" s="6" t="s">
        <v>18</v>
      </c>
      <c r="I3642" s="8">
        <v>0.54999999999999993</v>
      </c>
      <c r="J3642" s="9">
        <v>6000</v>
      </c>
      <c r="K3642" s="10">
        <f>I3642*J3642</f>
        <v>3299.9999999999995</v>
      </c>
      <c r="L3642" s="10">
        <f>K3642*M3642</f>
        <v>989.99999999999977</v>
      </c>
      <c r="M3642" s="11">
        <v>0.3</v>
      </c>
      <c r="O3642" s="15"/>
      <c r="P3642" s="13"/>
      <c r="Q3642" s="1"/>
      <c r="R3642" s="12"/>
    </row>
    <row r="3643" spans="2:18" x14ac:dyDescent="0.3">
      <c r="B3643" s="6" t="s">
        <v>16</v>
      </c>
      <c r="C3643" s="6">
        <v>1185732</v>
      </c>
      <c r="D3643" s="7">
        <v>44390</v>
      </c>
      <c r="E3643" s="6" t="s">
        <v>3</v>
      </c>
      <c r="F3643" s="6" t="s">
        <v>123</v>
      </c>
      <c r="G3643" s="6" t="s">
        <v>124</v>
      </c>
      <c r="H3643" s="6" t="s">
        <v>19</v>
      </c>
      <c r="I3643" s="8">
        <v>0.5</v>
      </c>
      <c r="J3643" s="9">
        <v>3500</v>
      </c>
      <c r="K3643" s="10">
        <f>I3643*J3643</f>
        <v>1750</v>
      </c>
      <c r="L3643" s="10">
        <f>K3643*M3643</f>
        <v>525</v>
      </c>
      <c r="M3643" s="11">
        <v>0.3</v>
      </c>
      <c r="O3643" s="15"/>
      <c r="P3643" s="13"/>
      <c r="Q3643" s="1"/>
      <c r="R3643" s="12"/>
    </row>
    <row r="3644" spans="2:18" x14ac:dyDescent="0.3">
      <c r="B3644" s="6" t="s">
        <v>16</v>
      </c>
      <c r="C3644" s="6">
        <v>1185732</v>
      </c>
      <c r="D3644" s="7">
        <v>44390</v>
      </c>
      <c r="E3644" s="6" t="s">
        <v>3</v>
      </c>
      <c r="F3644" s="6" t="s">
        <v>123</v>
      </c>
      <c r="G3644" s="6" t="s">
        <v>124</v>
      </c>
      <c r="H3644" s="6" t="s">
        <v>20</v>
      </c>
      <c r="I3644" s="8">
        <v>0.45</v>
      </c>
      <c r="J3644" s="9">
        <v>2750</v>
      </c>
      <c r="K3644" s="10">
        <f t="shared" ref="K3644:K3647" si="1192">I3644*J3644</f>
        <v>1237.5</v>
      </c>
      <c r="L3644" s="10">
        <f t="shared" ref="L3644:L3647" si="1193">K3644*M3644</f>
        <v>309.375</v>
      </c>
      <c r="M3644" s="11">
        <v>0.25</v>
      </c>
      <c r="O3644" s="15"/>
      <c r="P3644" s="13"/>
      <c r="Q3644" s="1"/>
      <c r="R3644" s="12"/>
    </row>
    <row r="3645" spans="2:18" x14ac:dyDescent="0.3">
      <c r="B3645" s="6" t="s">
        <v>16</v>
      </c>
      <c r="C3645" s="6">
        <v>1185732</v>
      </c>
      <c r="D3645" s="7">
        <v>44390</v>
      </c>
      <c r="E3645" s="6" t="s">
        <v>3</v>
      </c>
      <c r="F3645" s="6" t="s">
        <v>123</v>
      </c>
      <c r="G3645" s="6" t="s">
        <v>124</v>
      </c>
      <c r="H3645" s="6" t="s">
        <v>21</v>
      </c>
      <c r="I3645" s="8">
        <v>0.45</v>
      </c>
      <c r="J3645" s="9">
        <v>2250</v>
      </c>
      <c r="K3645" s="10">
        <f t="shared" si="1192"/>
        <v>1012.5</v>
      </c>
      <c r="L3645" s="10">
        <f t="shared" si="1193"/>
        <v>253.125</v>
      </c>
      <c r="M3645" s="11">
        <v>0.25</v>
      </c>
      <c r="O3645" s="15"/>
      <c r="P3645" s="13"/>
      <c r="Q3645" s="1"/>
      <c r="R3645" s="12"/>
    </row>
    <row r="3646" spans="2:18" x14ac:dyDescent="0.3">
      <c r="B3646" s="6" t="s">
        <v>16</v>
      </c>
      <c r="C3646" s="6">
        <v>1185732</v>
      </c>
      <c r="D3646" s="7">
        <v>44390</v>
      </c>
      <c r="E3646" s="6" t="s">
        <v>3</v>
      </c>
      <c r="F3646" s="6" t="s">
        <v>123</v>
      </c>
      <c r="G3646" s="6" t="s">
        <v>124</v>
      </c>
      <c r="H3646" s="6" t="s">
        <v>22</v>
      </c>
      <c r="I3646" s="8">
        <v>0.54999999999999993</v>
      </c>
      <c r="J3646" s="9">
        <v>2500</v>
      </c>
      <c r="K3646" s="10">
        <f t="shared" si="1192"/>
        <v>1374.9999999999998</v>
      </c>
      <c r="L3646" s="10">
        <f t="shared" si="1193"/>
        <v>343.74999999999994</v>
      </c>
      <c r="M3646" s="11">
        <v>0.25</v>
      </c>
      <c r="O3646" s="15"/>
      <c r="P3646" s="13"/>
      <c r="Q3646" s="1"/>
      <c r="R3646" s="12"/>
    </row>
    <row r="3647" spans="2:18" x14ac:dyDescent="0.3">
      <c r="B3647" s="6" t="s">
        <v>16</v>
      </c>
      <c r="C3647" s="6">
        <v>1185732</v>
      </c>
      <c r="D3647" s="7">
        <v>44390</v>
      </c>
      <c r="E3647" s="6" t="s">
        <v>3</v>
      </c>
      <c r="F3647" s="6" t="s">
        <v>123</v>
      </c>
      <c r="G3647" s="6" t="s">
        <v>124</v>
      </c>
      <c r="H3647" s="6" t="s">
        <v>23</v>
      </c>
      <c r="I3647" s="8">
        <v>0.6</v>
      </c>
      <c r="J3647" s="9">
        <v>4250</v>
      </c>
      <c r="K3647" s="10">
        <f t="shared" si="1192"/>
        <v>2550</v>
      </c>
      <c r="L3647" s="10">
        <f t="shared" si="1193"/>
        <v>765</v>
      </c>
      <c r="M3647" s="11">
        <v>0.3</v>
      </c>
      <c r="O3647" s="15"/>
      <c r="P3647" s="13"/>
      <c r="Q3647" s="1"/>
      <c r="R3647" s="12"/>
    </row>
    <row r="3648" spans="2:18" x14ac:dyDescent="0.3">
      <c r="B3648" s="6" t="s">
        <v>16</v>
      </c>
      <c r="C3648" s="6">
        <v>1185732</v>
      </c>
      <c r="D3648" s="7">
        <v>44422</v>
      </c>
      <c r="E3648" s="6" t="s">
        <v>3</v>
      </c>
      <c r="F3648" s="6" t="s">
        <v>123</v>
      </c>
      <c r="G3648" s="6" t="s">
        <v>124</v>
      </c>
      <c r="H3648" s="6" t="s">
        <v>18</v>
      </c>
      <c r="I3648" s="8">
        <v>0.54999999999999993</v>
      </c>
      <c r="J3648" s="9">
        <v>5750</v>
      </c>
      <c r="K3648" s="10">
        <f>I3648*J3648</f>
        <v>3162.4999999999995</v>
      </c>
      <c r="L3648" s="10">
        <f>K3648*M3648</f>
        <v>948.74999999999977</v>
      </c>
      <c r="M3648" s="11">
        <v>0.3</v>
      </c>
      <c r="O3648" s="15"/>
      <c r="P3648" s="13"/>
      <c r="Q3648" s="1"/>
      <c r="R3648" s="12"/>
    </row>
    <row r="3649" spans="2:18" x14ac:dyDescent="0.3">
      <c r="B3649" s="6" t="s">
        <v>16</v>
      </c>
      <c r="C3649" s="6">
        <v>1185732</v>
      </c>
      <c r="D3649" s="7">
        <v>44422</v>
      </c>
      <c r="E3649" s="6" t="s">
        <v>3</v>
      </c>
      <c r="F3649" s="6" t="s">
        <v>123</v>
      </c>
      <c r="G3649" s="6" t="s">
        <v>124</v>
      </c>
      <c r="H3649" s="6" t="s">
        <v>19</v>
      </c>
      <c r="I3649" s="8">
        <v>0.5</v>
      </c>
      <c r="J3649" s="9">
        <v>3500</v>
      </c>
      <c r="K3649" s="10">
        <f>I3649*J3649</f>
        <v>1750</v>
      </c>
      <c r="L3649" s="10">
        <f>K3649*M3649</f>
        <v>525</v>
      </c>
      <c r="M3649" s="11">
        <v>0.3</v>
      </c>
      <c r="O3649" s="15"/>
      <c r="P3649" s="13"/>
      <c r="Q3649" s="1"/>
      <c r="R3649" s="12"/>
    </row>
    <row r="3650" spans="2:18" x14ac:dyDescent="0.3">
      <c r="B3650" s="6" t="s">
        <v>16</v>
      </c>
      <c r="C3650" s="6">
        <v>1185732</v>
      </c>
      <c r="D3650" s="7">
        <v>44422</v>
      </c>
      <c r="E3650" s="6" t="s">
        <v>3</v>
      </c>
      <c r="F3650" s="6" t="s">
        <v>123</v>
      </c>
      <c r="G3650" s="6" t="s">
        <v>124</v>
      </c>
      <c r="H3650" s="6" t="s">
        <v>20</v>
      </c>
      <c r="I3650" s="8">
        <v>0.45</v>
      </c>
      <c r="J3650" s="9">
        <v>2750</v>
      </c>
      <c r="K3650" s="10">
        <f t="shared" ref="K3650:K3653" si="1194">I3650*J3650</f>
        <v>1237.5</v>
      </c>
      <c r="L3650" s="10">
        <f t="shared" ref="L3650:L3653" si="1195">K3650*M3650</f>
        <v>309.375</v>
      </c>
      <c r="M3650" s="11">
        <v>0.25</v>
      </c>
      <c r="O3650" s="15"/>
      <c r="P3650" s="13"/>
      <c r="Q3650" s="1"/>
      <c r="R3650" s="12"/>
    </row>
    <row r="3651" spans="2:18" x14ac:dyDescent="0.3">
      <c r="B3651" s="6" t="s">
        <v>16</v>
      </c>
      <c r="C3651" s="6">
        <v>1185732</v>
      </c>
      <c r="D3651" s="7">
        <v>44422</v>
      </c>
      <c r="E3651" s="6" t="s">
        <v>3</v>
      </c>
      <c r="F3651" s="6" t="s">
        <v>123</v>
      </c>
      <c r="G3651" s="6" t="s">
        <v>124</v>
      </c>
      <c r="H3651" s="6" t="s">
        <v>21</v>
      </c>
      <c r="I3651" s="8">
        <v>0.45</v>
      </c>
      <c r="J3651" s="9">
        <v>1750</v>
      </c>
      <c r="K3651" s="10">
        <f t="shared" si="1194"/>
        <v>787.5</v>
      </c>
      <c r="L3651" s="10">
        <f t="shared" si="1195"/>
        <v>196.875</v>
      </c>
      <c r="M3651" s="11">
        <v>0.25</v>
      </c>
      <c r="O3651" s="15"/>
      <c r="P3651" s="13"/>
      <c r="Q3651" s="1"/>
      <c r="R3651" s="12"/>
    </row>
    <row r="3652" spans="2:18" x14ac:dyDescent="0.3">
      <c r="B3652" s="6" t="s">
        <v>16</v>
      </c>
      <c r="C3652" s="6">
        <v>1185732</v>
      </c>
      <c r="D3652" s="7">
        <v>44422</v>
      </c>
      <c r="E3652" s="6" t="s">
        <v>3</v>
      </c>
      <c r="F3652" s="6" t="s">
        <v>123</v>
      </c>
      <c r="G3652" s="6" t="s">
        <v>124</v>
      </c>
      <c r="H3652" s="6" t="s">
        <v>22</v>
      </c>
      <c r="I3652" s="8">
        <v>0.54999999999999993</v>
      </c>
      <c r="J3652" s="9">
        <v>1500</v>
      </c>
      <c r="K3652" s="10">
        <f t="shared" si="1194"/>
        <v>824.99999999999989</v>
      </c>
      <c r="L3652" s="10">
        <f t="shared" si="1195"/>
        <v>206.24999999999997</v>
      </c>
      <c r="M3652" s="11">
        <v>0.25</v>
      </c>
      <c r="O3652" s="15"/>
      <c r="P3652" s="13"/>
      <c r="Q3652" s="1"/>
      <c r="R3652" s="12"/>
    </row>
    <row r="3653" spans="2:18" x14ac:dyDescent="0.3">
      <c r="B3653" s="6" t="s">
        <v>16</v>
      </c>
      <c r="C3653" s="6">
        <v>1185732</v>
      </c>
      <c r="D3653" s="7">
        <v>44422</v>
      </c>
      <c r="E3653" s="6" t="s">
        <v>3</v>
      </c>
      <c r="F3653" s="6" t="s">
        <v>123</v>
      </c>
      <c r="G3653" s="6" t="s">
        <v>124</v>
      </c>
      <c r="H3653" s="6" t="s">
        <v>23</v>
      </c>
      <c r="I3653" s="8">
        <v>0.6</v>
      </c>
      <c r="J3653" s="9">
        <v>3250</v>
      </c>
      <c r="K3653" s="10">
        <f t="shared" si="1194"/>
        <v>1950</v>
      </c>
      <c r="L3653" s="10">
        <f t="shared" si="1195"/>
        <v>585</v>
      </c>
      <c r="M3653" s="11">
        <v>0.3</v>
      </c>
      <c r="O3653" s="15"/>
      <c r="P3653" s="13"/>
      <c r="Q3653" s="1"/>
      <c r="R3653" s="12"/>
    </row>
    <row r="3654" spans="2:18" x14ac:dyDescent="0.3">
      <c r="B3654" s="6" t="s">
        <v>16</v>
      </c>
      <c r="C3654" s="6">
        <v>1185732</v>
      </c>
      <c r="D3654" s="7">
        <v>44452</v>
      </c>
      <c r="E3654" s="6" t="s">
        <v>3</v>
      </c>
      <c r="F3654" s="6" t="s">
        <v>123</v>
      </c>
      <c r="G3654" s="6" t="s">
        <v>124</v>
      </c>
      <c r="H3654" s="6" t="s">
        <v>18</v>
      </c>
      <c r="I3654" s="8">
        <v>0.54999999999999993</v>
      </c>
      <c r="J3654" s="9">
        <v>4500</v>
      </c>
      <c r="K3654" s="10">
        <f>I3654*J3654</f>
        <v>2474.9999999999995</v>
      </c>
      <c r="L3654" s="10">
        <f>K3654*M3654</f>
        <v>742.49999999999989</v>
      </c>
      <c r="M3654" s="11">
        <v>0.3</v>
      </c>
      <c r="O3654" s="15"/>
      <c r="P3654" s="13"/>
      <c r="Q3654" s="1"/>
      <c r="R3654" s="12"/>
    </row>
    <row r="3655" spans="2:18" x14ac:dyDescent="0.3">
      <c r="B3655" s="6" t="s">
        <v>16</v>
      </c>
      <c r="C3655" s="6">
        <v>1185732</v>
      </c>
      <c r="D3655" s="7">
        <v>44452</v>
      </c>
      <c r="E3655" s="6" t="s">
        <v>3</v>
      </c>
      <c r="F3655" s="6" t="s">
        <v>123</v>
      </c>
      <c r="G3655" s="6" t="s">
        <v>124</v>
      </c>
      <c r="H3655" s="6" t="s">
        <v>19</v>
      </c>
      <c r="I3655" s="8">
        <v>0.5</v>
      </c>
      <c r="J3655" s="9">
        <v>2500</v>
      </c>
      <c r="K3655" s="10">
        <f>I3655*J3655</f>
        <v>1250</v>
      </c>
      <c r="L3655" s="10">
        <f>K3655*M3655</f>
        <v>375</v>
      </c>
      <c r="M3655" s="11">
        <v>0.3</v>
      </c>
      <c r="O3655" s="15"/>
      <c r="P3655" s="13"/>
      <c r="Q3655" s="1"/>
      <c r="R3655" s="12"/>
    </row>
    <row r="3656" spans="2:18" x14ac:dyDescent="0.3">
      <c r="B3656" s="6" t="s">
        <v>16</v>
      </c>
      <c r="C3656" s="6">
        <v>1185732</v>
      </c>
      <c r="D3656" s="7">
        <v>44452</v>
      </c>
      <c r="E3656" s="6" t="s">
        <v>3</v>
      </c>
      <c r="F3656" s="6" t="s">
        <v>123</v>
      </c>
      <c r="G3656" s="6" t="s">
        <v>124</v>
      </c>
      <c r="H3656" s="6" t="s">
        <v>20</v>
      </c>
      <c r="I3656" s="8">
        <v>0.45</v>
      </c>
      <c r="J3656" s="9">
        <v>1500</v>
      </c>
      <c r="K3656" s="10">
        <f t="shared" ref="K3656:K3659" si="1196">I3656*J3656</f>
        <v>675</v>
      </c>
      <c r="L3656" s="10">
        <f t="shared" ref="L3656:L3659" si="1197">K3656*M3656</f>
        <v>168.75</v>
      </c>
      <c r="M3656" s="11">
        <v>0.25</v>
      </c>
      <c r="O3656" s="15"/>
      <c r="P3656" s="13"/>
      <c r="Q3656" s="1"/>
      <c r="R3656" s="12"/>
    </row>
    <row r="3657" spans="2:18" x14ac:dyDescent="0.3">
      <c r="B3657" s="6" t="s">
        <v>16</v>
      </c>
      <c r="C3657" s="6">
        <v>1185732</v>
      </c>
      <c r="D3657" s="7">
        <v>44452</v>
      </c>
      <c r="E3657" s="6" t="s">
        <v>3</v>
      </c>
      <c r="F3657" s="6" t="s">
        <v>123</v>
      </c>
      <c r="G3657" s="6" t="s">
        <v>124</v>
      </c>
      <c r="H3657" s="6" t="s">
        <v>21</v>
      </c>
      <c r="I3657" s="8">
        <v>0.45</v>
      </c>
      <c r="J3657" s="9">
        <v>1250</v>
      </c>
      <c r="K3657" s="10">
        <f t="shared" si="1196"/>
        <v>562.5</v>
      </c>
      <c r="L3657" s="10">
        <f t="shared" si="1197"/>
        <v>140.625</v>
      </c>
      <c r="M3657" s="11">
        <v>0.25</v>
      </c>
      <c r="O3657" s="15"/>
      <c r="P3657" s="13"/>
      <c r="Q3657" s="1"/>
      <c r="R3657" s="12"/>
    </row>
    <row r="3658" spans="2:18" x14ac:dyDescent="0.3">
      <c r="B3658" s="6" t="s">
        <v>16</v>
      </c>
      <c r="C3658" s="6">
        <v>1185732</v>
      </c>
      <c r="D3658" s="7">
        <v>44452</v>
      </c>
      <c r="E3658" s="6" t="s">
        <v>3</v>
      </c>
      <c r="F3658" s="6" t="s">
        <v>123</v>
      </c>
      <c r="G3658" s="6" t="s">
        <v>124</v>
      </c>
      <c r="H3658" s="6" t="s">
        <v>22</v>
      </c>
      <c r="I3658" s="8">
        <v>0.54999999999999993</v>
      </c>
      <c r="J3658" s="9">
        <v>1250</v>
      </c>
      <c r="K3658" s="10">
        <f t="shared" si="1196"/>
        <v>687.49999999999989</v>
      </c>
      <c r="L3658" s="10">
        <f t="shared" si="1197"/>
        <v>171.87499999999997</v>
      </c>
      <c r="M3658" s="11">
        <v>0.25</v>
      </c>
      <c r="O3658" s="15"/>
      <c r="P3658" s="13"/>
      <c r="Q3658" s="1"/>
      <c r="R3658" s="12"/>
    </row>
    <row r="3659" spans="2:18" x14ac:dyDescent="0.3">
      <c r="B3659" s="6" t="s">
        <v>16</v>
      </c>
      <c r="C3659" s="6">
        <v>1185732</v>
      </c>
      <c r="D3659" s="7">
        <v>44452</v>
      </c>
      <c r="E3659" s="6" t="s">
        <v>3</v>
      </c>
      <c r="F3659" s="6" t="s">
        <v>123</v>
      </c>
      <c r="G3659" s="6" t="s">
        <v>124</v>
      </c>
      <c r="H3659" s="6" t="s">
        <v>23</v>
      </c>
      <c r="I3659" s="8">
        <v>0.6</v>
      </c>
      <c r="J3659" s="9">
        <v>2250</v>
      </c>
      <c r="K3659" s="10">
        <f t="shared" si="1196"/>
        <v>1350</v>
      </c>
      <c r="L3659" s="10">
        <f t="shared" si="1197"/>
        <v>405</v>
      </c>
      <c r="M3659" s="11">
        <v>0.3</v>
      </c>
      <c r="O3659" s="15"/>
      <c r="P3659" s="13"/>
      <c r="Q3659" s="1"/>
      <c r="R3659" s="12"/>
    </row>
    <row r="3660" spans="2:18" x14ac:dyDescent="0.3">
      <c r="B3660" s="6" t="s">
        <v>16</v>
      </c>
      <c r="C3660" s="6">
        <v>1185732</v>
      </c>
      <c r="D3660" s="7">
        <v>44484</v>
      </c>
      <c r="E3660" s="6" t="s">
        <v>3</v>
      </c>
      <c r="F3660" s="6" t="s">
        <v>123</v>
      </c>
      <c r="G3660" s="6" t="s">
        <v>124</v>
      </c>
      <c r="H3660" s="6" t="s">
        <v>18</v>
      </c>
      <c r="I3660" s="8">
        <v>0.6</v>
      </c>
      <c r="J3660" s="9">
        <v>4000</v>
      </c>
      <c r="K3660" s="10">
        <f>I3660*J3660</f>
        <v>2400</v>
      </c>
      <c r="L3660" s="10">
        <f>K3660*M3660</f>
        <v>720</v>
      </c>
      <c r="M3660" s="11">
        <v>0.3</v>
      </c>
      <c r="O3660" s="15"/>
      <c r="P3660" s="13"/>
      <c r="Q3660" s="1"/>
      <c r="R3660" s="12"/>
    </row>
    <row r="3661" spans="2:18" x14ac:dyDescent="0.3">
      <c r="B3661" s="6" t="s">
        <v>16</v>
      </c>
      <c r="C3661" s="6">
        <v>1185732</v>
      </c>
      <c r="D3661" s="7">
        <v>44484</v>
      </c>
      <c r="E3661" s="6" t="s">
        <v>3</v>
      </c>
      <c r="F3661" s="6" t="s">
        <v>123</v>
      </c>
      <c r="G3661" s="6" t="s">
        <v>124</v>
      </c>
      <c r="H3661" s="6" t="s">
        <v>19</v>
      </c>
      <c r="I3661" s="8">
        <v>0.55000000000000004</v>
      </c>
      <c r="J3661" s="9">
        <v>2250</v>
      </c>
      <c r="K3661" s="10">
        <f>I3661*J3661</f>
        <v>1237.5</v>
      </c>
      <c r="L3661" s="10">
        <f>K3661*M3661</f>
        <v>371.25</v>
      </c>
      <c r="M3661" s="11">
        <v>0.3</v>
      </c>
      <c r="O3661" s="15"/>
      <c r="P3661" s="13"/>
      <c r="Q3661" s="1"/>
      <c r="R3661" s="12"/>
    </row>
    <row r="3662" spans="2:18" x14ac:dyDescent="0.3">
      <c r="B3662" s="6" t="s">
        <v>16</v>
      </c>
      <c r="C3662" s="6">
        <v>1185732</v>
      </c>
      <c r="D3662" s="7">
        <v>44484</v>
      </c>
      <c r="E3662" s="6" t="s">
        <v>3</v>
      </c>
      <c r="F3662" s="6" t="s">
        <v>123</v>
      </c>
      <c r="G3662" s="6" t="s">
        <v>124</v>
      </c>
      <c r="H3662" s="6" t="s">
        <v>20</v>
      </c>
      <c r="I3662" s="8">
        <v>0.55000000000000004</v>
      </c>
      <c r="J3662" s="9">
        <v>1250</v>
      </c>
      <c r="K3662" s="10">
        <f t="shared" ref="K3662:K3665" si="1198">I3662*J3662</f>
        <v>687.5</v>
      </c>
      <c r="L3662" s="10">
        <f t="shared" ref="L3662:L3665" si="1199">K3662*M3662</f>
        <v>171.875</v>
      </c>
      <c r="M3662" s="11">
        <v>0.25</v>
      </c>
      <c r="O3662" s="15"/>
      <c r="P3662" s="13"/>
      <c r="Q3662" s="1"/>
      <c r="R3662" s="12"/>
    </row>
    <row r="3663" spans="2:18" x14ac:dyDescent="0.3">
      <c r="B3663" s="6" t="s">
        <v>16</v>
      </c>
      <c r="C3663" s="6">
        <v>1185732</v>
      </c>
      <c r="D3663" s="7">
        <v>44484</v>
      </c>
      <c r="E3663" s="6" t="s">
        <v>3</v>
      </c>
      <c r="F3663" s="6" t="s">
        <v>123</v>
      </c>
      <c r="G3663" s="6" t="s">
        <v>124</v>
      </c>
      <c r="H3663" s="6" t="s">
        <v>21</v>
      </c>
      <c r="I3663" s="8">
        <v>0.55000000000000004</v>
      </c>
      <c r="J3663" s="9">
        <v>1000</v>
      </c>
      <c r="K3663" s="10">
        <f t="shared" si="1198"/>
        <v>550</v>
      </c>
      <c r="L3663" s="10">
        <f t="shared" si="1199"/>
        <v>137.5</v>
      </c>
      <c r="M3663" s="11">
        <v>0.25</v>
      </c>
      <c r="O3663" s="15"/>
      <c r="P3663" s="13"/>
      <c r="Q3663" s="1"/>
      <c r="R3663" s="12"/>
    </row>
    <row r="3664" spans="2:18" x14ac:dyDescent="0.3">
      <c r="B3664" s="6" t="s">
        <v>16</v>
      </c>
      <c r="C3664" s="6">
        <v>1185732</v>
      </c>
      <c r="D3664" s="7">
        <v>44484</v>
      </c>
      <c r="E3664" s="6" t="s">
        <v>3</v>
      </c>
      <c r="F3664" s="6" t="s">
        <v>123</v>
      </c>
      <c r="G3664" s="6" t="s">
        <v>124</v>
      </c>
      <c r="H3664" s="6" t="s">
        <v>22</v>
      </c>
      <c r="I3664" s="8">
        <v>0.65</v>
      </c>
      <c r="J3664" s="9">
        <v>1000</v>
      </c>
      <c r="K3664" s="10">
        <f t="shared" si="1198"/>
        <v>650</v>
      </c>
      <c r="L3664" s="10">
        <f t="shared" si="1199"/>
        <v>162.5</v>
      </c>
      <c r="M3664" s="11">
        <v>0.25</v>
      </c>
      <c r="O3664" s="15"/>
      <c r="P3664" s="13"/>
      <c r="Q3664" s="1"/>
      <c r="R3664" s="12"/>
    </row>
    <row r="3665" spans="1:18" x14ac:dyDescent="0.3">
      <c r="B3665" s="6" t="s">
        <v>16</v>
      </c>
      <c r="C3665" s="6">
        <v>1185732</v>
      </c>
      <c r="D3665" s="7">
        <v>44484</v>
      </c>
      <c r="E3665" s="6" t="s">
        <v>3</v>
      </c>
      <c r="F3665" s="6" t="s">
        <v>123</v>
      </c>
      <c r="G3665" s="6" t="s">
        <v>124</v>
      </c>
      <c r="H3665" s="6" t="s">
        <v>23</v>
      </c>
      <c r="I3665" s="8">
        <v>0.7</v>
      </c>
      <c r="J3665" s="9">
        <v>2250</v>
      </c>
      <c r="K3665" s="10">
        <f t="shared" si="1198"/>
        <v>1575</v>
      </c>
      <c r="L3665" s="10">
        <f t="shared" si="1199"/>
        <v>472.5</v>
      </c>
      <c r="M3665" s="11">
        <v>0.3</v>
      </c>
      <c r="O3665" s="15"/>
      <c r="P3665" s="13"/>
      <c r="Q3665" s="1"/>
      <c r="R3665" s="12"/>
    </row>
    <row r="3666" spans="1:18" x14ac:dyDescent="0.3">
      <c r="B3666" s="6" t="s">
        <v>16</v>
      </c>
      <c r="C3666" s="6">
        <v>1185732</v>
      </c>
      <c r="D3666" s="7">
        <v>44514</v>
      </c>
      <c r="E3666" s="6" t="s">
        <v>3</v>
      </c>
      <c r="F3666" s="6" t="s">
        <v>123</v>
      </c>
      <c r="G3666" s="6" t="s">
        <v>124</v>
      </c>
      <c r="H3666" s="6" t="s">
        <v>18</v>
      </c>
      <c r="I3666" s="8">
        <v>0.65</v>
      </c>
      <c r="J3666" s="9">
        <v>3750</v>
      </c>
      <c r="K3666" s="10">
        <f>I3666*J3666</f>
        <v>2437.5</v>
      </c>
      <c r="L3666" s="10">
        <f>K3666*M3666</f>
        <v>731.25</v>
      </c>
      <c r="M3666" s="11">
        <v>0.3</v>
      </c>
      <c r="O3666" s="15"/>
      <c r="P3666" s="13"/>
      <c r="Q3666" s="1"/>
      <c r="R3666" s="12"/>
    </row>
    <row r="3667" spans="1:18" x14ac:dyDescent="0.3">
      <c r="B3667" s="6" t="s">
        <v>16</v>
      </c>
      <c r="C3667" s="6">
        <v>1185732</v>
      </c>
      <c r="D3667" s="7">
        <v>44514</v>
      </c>
      <c r="E3667" s="6" t="s">
        <v>3</v>
      </c>
      <c r="F3667" s="6" t="s">
        <v>123</v>
      </c>
      <c r="G3667" s="6" t="s">
        <v>124</v>
      </c>
      <c r="H3667" s="6" t="s">
        <v>19</v>
      </c>
      <c r="I3667" s="8">
        <v>0.55000000000000004</v>
      </c>
      <c r="J3667" s="9">
        <v>3000</v>
      </c>
      <c r="K3667" s="10">
        <f>I3667*J3667</f>
        <v>1650.0000000000002</v>
      </c>
      <c r="L3667" s="10">
        <f>K3667*M3667</f>
        <v>495.00000000000006</v>
      </c>
      <c r="M3667" s="11">
        <v>0.3</v>
      </c>
      <c r="O3667" s="15"/>
      <c r="P3667" s="13"/>
      <c r="Q3667" s="1"/>
      <c r="R3667" s="12"/>
    </row>
    <row r="3668" spans="1:18" x14ac:dyDescent="0.3">
      <c r="B3668" s="6" t="s">
        <v>16</v>
      </c>
      <c r="C3668" s="6">
        <v>1185732</v>
      </c>
      <c r="D3668" s="7">
        <v>44514</v>
      </c>
      <c r="E3668" s="6" t="s">
        <v>3</v>
      </c>
      <c r="F3668" s="6" t="s">
        <v>123</v>
      </c>
      <c r="G3668" s="6" t="s">
        <v>124</v>
      </c>
      <c r="H3668" s="6" t="s">
        <v>20</v>
      </c>
      <c r="I3668" s="8">
        <v>0.55000000000000004</v>
      </c>
      <c r="J3668" s="9">
        <v>2950</v>
      </c>
      <c r="K3668" s="10">
        <f t="shared" ref="K3668:K3671" si="1200">I3668*J3668</f>
        <v>1622.5000000000002</v>
      </c>
      <c r="L3668" s="10">
        <f t="shared" ref="L3668:L3671" si="1201">K3668*M3668</f>
        <v>405.62500000000006</v>
      </c>
      <c r="M3668" s="11">
        <v>0.25</v>
      </c>
      <c r="O3668" s="15"/>
      <c r="P3668" s="13"/>
      <c r="Q3668" s="1"/>
      <c r="R3668" s="12"/>
    </row>
    <row r="3669" spans="1:18" x14ac:dyDescent="0.3">
      <c r="B3669" s="6" t="s">
        <v>16</v>
      </c>
      <c r="C3669" s="6">
        <v>1185732</v>
      </c>
      <c r="D3669" s="7">
        <v>44514</v>
      </c>
      <c r="E3669" s="6" t="s">
        <v>3</v>
      </c>
      <c r="F3669" s="6" t="s">
        <v>123</v>
      </c>
      <c r="G3669" s="6" t="s">
        <v>124</v>
      </c>
      <c r="H3669" s="6" t="s">
        <v>21</v>
      </c>
      <c r="I3669" s="8">
        <v>0.55000000000000004</v>
      </c>
      <c r="J3669" s="9">
        <v>2750</v>
      </c>
      <c r="K3669" s="10">
        <f t="shared" si="1200"/>
        <v>1512.5000000000002</v>
      </c>
      <c r="L3669" s="10">
        <f t="shared" si="1201"/>
        <v>378.12500000000006</v>
      </c>
      <c r="M3669" s="11">
        <v>0.25</v>
      </c>
      <c r="O3669" s="15"/>
      <c r="P3669" s="13"/>
      <c r="Q3669" s="1"/>
      <c r="R3669" s="12"/>
    </row>
    <row r="3670" spans="1:18" x14ac:dyDescent="0.3">
      <c r="B3670" s="6" t="s">
        <v>16</v>
      </c>
      <c r="C3670" s="6">
        <v>1185732</v>
      </c>
      <c r="D3670" s="7">
        <v>44514</v>
      </c>
      <c r="E3670" s="6" t="s">
        <v>3</v>
      </c>
      <c r="F3670" s="6" t="s">
        <v>123</v>
      </c>
      <c r="G3670" s="6" t="s">
        <v>124</v>
      </c>
      <c r="H3670" s="6" t="s">
        <v>22</v>
      </c>
      <c r="I3670" s="8">
        <v>0.65</v>
      </c>
      <c r="J3670" s="9">
        <v>2500</v>
      </c>
      <c r="K3670" s="10">
        <f t="shared" si="1200"/>
        <v>1625</v>
      </c>
      <c r="L3670" s="10">
        <f t="shared" si="1201"/>
        <v>406.25</v>
      </c>
      <c r="M3670" s="11">
        <v>0.25</v>
      </c>
      <c r="O3670" s="15"/>
      <c r="P3670" s="13"/>
      <c r="Q3670" s="1"/>
      <c r="R3670" s="12"/>
    </row>
    <row r="3671" spans="1:18" x14ac:dyDescent="0.3">
      <c r="B3671" s="6" t="s">
        <v>16</v>
      </c>
      <c r="C3671" s="6">
        <v>1185732</v>
      </c>
      <c r="D3671" s="7">
        <v>44514</v>
      </c>
      <c r="E3671" s="6" t="s">
        <v>3</v>
      </c>
      <c r="F3671" s="6" t="s">
        <v>123</v>
      </c>
      <c r="G3671" s="6" t="s">
        <v>124</v>
      </c>
      <c r="H3671" s="6" t="s">
        <v>23</v>
      </c>
      <c r="I3671" s="8">
        <v>0.7</v>
      </c>
      <c r="J3671" s="9">
        <v>3500</v>
      </c>
      <c r="K3671" s="10">
        <f t="shared" si="1200"/>
        <v>2450</v>
      </c>
      <c r="L3671" s="10">
        <f t="shared" si="1201"/>
        <v>735</v>
      </c>
      <c r="M3671" s="11">
        <v>0.3</v>
      </c>
      <c r="O3671" s="15"/>
      <c r="P3671" s="13"/>
      <c r="Q3671" s="1"/>
      <c r="R3671" s="12"/>
    </row>
    <row r="3672" spans="1:18" x14ac:dyDescent="0.3">
      <c r="B3672" s="6" t="s">
        <v>16</v>
      </c>
      <c r="C3672" s="6">
        <v>1185732</v>
      </c>
      <c r="D3672" s="7">
        <v>44543</v>
      </c>
      <c r="E3672" s="6" t="s">
        <v>3</v>
      </c>
      <c r="F3672" s="6" t="s">
        <v>123</v>
      </c>
      <c r="G3672" s="6" t="s">
        <v>124</v>
      </c>
      <c r="H3672" s="6" t="s">
        <v>18</v>
      </c>
      <c r="I3672" s="8">
        <v>0.65</v>
      </c>
      <c r="J3672" s="9">
        <v>5750</v>
      </c>
      <c r="K3672" s="10">
        <f>I3672*J3672</f>
        <v>3737.5</v>
      </c>
      <c r="L3672" s="10">
        <f>K3672*M3672</f>
        <v>1121.25</v>
      </c>
      <c r="M3672" s="11">
        <v>0.3</v>
      </c>
      <c r="O3672" s="15"/>
      <c r="P3672" s="13"/>
      <c r="Q3672" s="1"/>
      <c r="R3672" s="12"/>
    </row>
    <row r="3673" spans="1:18" x14ac:dyDescent="0.3">
      <c r="B3673" s="6" t="s">
        <v>16</v>
      </c>
      <c r="C3673" s="6">
        <v>1185732</v>
      </c>
      <c r="D3673" s="7">
        <v>44543</v>
      </c>
      <c r="E3673" s="6" t="s">
        <v>3</v>
      </c>
      <c r="F3673" s="6" t="s">
        <v>123</v>
      </c>
      <c r="G3673" s="6" t="s">
        <v>124</v>
      </c>
      <c r="H3673" s="6" t="s">
        <v>19</v>
      </c>
      <c r="I3673" s="8">
        <v>0.55000000000000004</v>
      </c>
      <c r="J3673" s="9">
        <v>3750</v>
      </c>
      <c r="K3673" s="10">
        <f>I3673*J3673</f>
        <v>2062.5</v>
      </c>
      <c r="L3673" s="10">
        <f>K3673*M3673</f>
        <v>618.75</v>
      </c>
      <c r="M3673" s="11">
        <v>0.3</v>
      </c>
      <c r="O3673" s="15"/>
      <c r="P3673" s="13"/>
      <c r="Q3673" s="1"/>
      <c r="R3673" s="12"/>
    </row>
    <row r="3674" spans="1:18" x14ac:dyDescent="0.3">
      <c r="B3674" s="6" t="s">
        <v>16</v>
      </c>
      <c r="C3674" s="6">
        <v>1185732</v>
      </c>
      <c r="D3674" s="7">
        <v>44543</v>
      </c>
      <c r="E3674" s="6" t="s">
        <v>3</v>
      </c>
      <c r="F3674" s="6" t="s">
        <v>123</v>
      </c>
      <c r="G3674" s="6" t="s">
        <v>124</v>
      </c>
      <c r="H3674" s="6" t="s">
        <v>20</v>
      </c>
      <c r="I3674" s="8">
        <v>0.55000000000000004</v>
      </c>
      <c r="J3674" s="9">
        <v>3500</v>
      </c>
      <c r="K3674" s="10">
        <f t="shared" ref="K3674:K3677" si="1202">I3674*J3674</f>
        <v>1925.0000000000002</v>
      </c>
      <c r="L3674" s="10">
        <f t="shared" ref="L3674:L3677" si="1203">K3674*M3674</f>
        <v>481.25000000000006</v>
      </c>
      <c r="M3674" s="11">
        <v>0.25</v>
      </c>
      <c r="O3674" s="15"/>
      <c r="P3674" s="13"/>
      <c r="Q3674" s="1"/>
      <c r="R3674" s="12"/>
    </row>
    <row r="3675" spans="1:18" x14ac:dyDescent="0.3">
      <c r="B3675" s="6" t="s">
        <v>16</v>
      </c>
      <c r="C3675" s="6">
        <v>1185732</v>
      </c>
      <c r="D3675" s="7">
        <v>44543</v>
      </c>
      <c r="E3675" s="6" t="s">
        <v>3</v>
      </c>
      <c r="F3675" s="6" t="s">
        <v>123</v>
      </c>
      <c r="G3675" s="6" t="s">
        <v>124</v>
      </c>
      <c r="H3675" s="6" t="s">
        <v>21</v>
      </c>
      <c r="I3675" s="8">
        <v>0.55000000000000004</v>
      </c>
      <c r="J3675" s="9">
        <v>3000</v>
      </c>
      <c r="K3675" s="10">
        <f t="shared" si="1202"/>
        <v>1650.0000000000002</v>
      </c>
      <c r="L3675" s="10">
        <f t="shared" si="1203"/>
        <v>412.50000000000006</v>
      </c>
      <c r="M3675" s="11">
        <v>0.25</v>
      </c>
      <c r="O3675" s="15"/>
      <c r="P3675" s="13"/>
      <c r="Q3675" s="1"/>
      <c r="R3675" s="12"/>
    </row>
    <row r="3676" spans="1:18" x14ac:dyDescent="0.3">
      <c r="B3676" s="6" t="s">
        <v>16</v>
      </c>
      <c r="C3676" s="6">
        <v>1185732</v>
      </c>
      <c r="D3676" s="7">
        <v>44543</v>
      </c>
      <c r="E3676" s="6" t="s">
        <v>3</v>
      </c>
      <c r="F3676" s="6" t="s">
        <v>123</v>
      </c>
      <c r="G3676" s="6" t="s">
        <v>124</v>
      </c>
      <c r="H3676" s="6" t="s">
        <v>22</v>
      </c>
      <c r="I3676" s="8">
        <v>0.65</v>
      </c>
      <c r="J3676" s="9">
        <v>3000</v>
      </c>
      <c r="K3676" s="10">
        <f t="shared" si="1202"/>
        <v>1950</v>
      </c>
      <c r="L3676" s="10">
        <f t="shared" si="1203"/>
        <v>487.5</v>
      </c>
      <c r="M3676" s="11">
        <v>0.25</v>
      </c>
      <c r="O3676" s="15"/>
      <c r="P3676" s="13"/>
      <c r="Q3676" s="1"/>
      <c r="R3676" s="12"/>
    </row>
    <row r="3677" spans="1:18" x14ac:dyDescent="0.3">
      <c r="B3677" s="6" t="s">
        <v>16</v>
      </c>
      <c r="C3677" s="6">
        <v>1185732</v>
      </c>
      <c r="D3677" s="7">
        <v>44543</v>
      </c>
      <c r="E3677" s="6" t="s">
        <v>3</v>
      </c>
      <c r="F3677" s="6" t="s">
        <v>123</v>
      </c>
      <c r="G3677" s="6" t="s">
        <v>124</v>
      </c>
      <c r="H3677" s="6" t="s">
        <v>23</v>
      </c>
      <c r="I3677" s="8">
        <v>0.7</v>
      </c>
      <c r="J3677" s="9">
        <v>4000</v>
      </c>
      <c r="K3677" s="10">
        <f t="shared" si="1202"/>
        <v>2800</v>
      </c>
      <c r="L3677" s="10">
        <f t="shared" si="1203"/>
        <v>840</v>
      </c>
      <c r="M3677" s="11">
        <v>0.3</v>
      </c>
      <c r="O3677" s="15"/>
      <c r="P3677" s="13"/>
      <c r="Q3677" s="1"/>
      <c r="R3677" s="12"/>
    </row>
    <row r="3678" spans="1:18" x14ac:dyDescent="0.3">
      <c r="A3678" t="s">
        <v>39</v>
      </c>
      <c r="B3678" s="6" t="s">
        <v>16</v>
      </c>
      <c r="C3678" s="6">
        <v>1185732</v>
      </c>
      <c r="D3678" s="7">
        <v>44210</v>
      </c>
      <c r="E3678" s="6" t="s">
        <v>3</v>
      </c>
      <c r="F3678" s="6" t="s">
        <v>125</v>
      </c>
      <c r="G3678" s="6" t="s">
        <v>126</v>
      </c>
      <c r="H3678" s="6" t="s">
        <v>18</v>
      </c>
      <c r="I3678" s="8">
        <v>0.45</v>
      </c>
      <c r="J3678" s="9">
        <v>5250</v>
      </c>
      <c r="K3678" s="10">
        <f>I3678*J3678</f>
        <v>2362.5</v>
      </c>
      <c r="L3678" s="10">
        <f>K3678*M3678</f>
        <v>1063.125</v>
      </c>
      <c r="M3678" s="11">
        <v>0.45</v>
      </c>
      <c r="O3678" s="15"/>
      <c r="P3678" s="13"/>
      <c r="Q3678" s="1"/>
      <c r="R3678" s="12"/>
    </row>
    <row r="3679" spans="1:18" x14ac:dyDescent="0.3">
      <c r="B3679" s="6" t="s">
        <v>16</v>
      </c>
      <c r="C3679" s="6">
        <v>1185732</v>
      </c>
      <c r="D3679" s="7">
        <v>44210</v>
      </c>
      <c r="E3679" s="6" t="s">
        <v>3</v>
      </c>
      <c r="F3679" s="6" t="s">
        <v>125</v>
      </c>
      <c r="G3679" s="6" t="s">
        <v>126</v>
      </c>
      <c r="H3679" s="6" t="s">
        <v>19</v>
      </c>
      <c r="I3679" s="8">
        <v>0.45</v>
      </c>
      <c r="J3679" s="9">
        <v>3250</v>
      </c>
      <c r="K3679" s="10">
        <f>I3679*J3679</f>
        <v>1462.5</v>
      </c>
      <c r="L3679" s="10">
        <f>K3679*M3679</f>
        <v>658.125</v>
      </c>
      <c r="M3679" s="11">
        <v>0.45</v>
      </c>
      <c r="O3679" s="15"/>
      <c r="P3679" s="13"/>
      <c r="Q3679" s="1"/>
      <c r="R3679" s="12"/>
    </row>
    <row r="3680" spans="1:18" x14ac:dyDescent="0.3">
      <c r="B3680" s="6" t="s">
        <v>16</v>
      </c>
      <c r="C3680" s="6">
        <v>1185732</v>
      </c>
      <c r="D3680" s="7">
        <v>44210</v>
      </c>
      <c r="E3680" s="6" t="s">
        <v>3</v>
      </c>
      <c r="F3680" s="6" t="s">
        <v>125</v>
      </c>
      <c r="G3680" s="6" t="s">
        <v>126</v>
      </c>
      <c r="H3680" s="6" t="s">
        <v>20</v>
      </c>
      <c r="I3680" s="8">
        <v>0.35000000000000003</v>
      </c>
      <c r="J3680" s="9">
        <v>3250</v>
      </c>
      <c r="K3680" s="10">
        <f t="shared" ref="K3680:K3683" si="1204">I3680*J3680</f>
        <v>1137.5</v>
      </c>
      <c r="L3680" s="10">
        <f t="shared" ref="L3680:L3689" si="1205">K3680*M3680</f>
        <v>398.125</v>
      </c>
      <c r="M3680" s="11">
        <v>0.35</v>
      </c>
      <c r="O3680" s="15"/>
      <c r="P3680" s="13"/>
      <c r="Q3680" s="1"/>
      <c r="R3680" s="12"/>
    </row>
    <row r="3681" spans="2:18" x14ac:dyDescent="0.3">
      <c r="B3681" s="6" t="s">
        <v>16</v>
      </c>
      <c r="C3681" s="6">
        <v>1185732</v>
      </c>
      <c r="D3681" s="7">
        <v>44210</v>
      </c>
      <c r="E3681" s="6" t="s">
        <v>3</v>
      </c>
      <c r="F3681" s="6" t="s">
        <v>125</v>
      </c>
      <c r="G3681" s="6" t="s">
        <v>126</v>
      </c>
      <c r="H3681" s="6" t="s">
        <v>21</v>
      </c>
      <c r="I3681" s="8">
        <v>0.39999999999999997</v>
      </c>
      <c r="J3681" s="9">
        <v>1750</v>
      </c>
      <c r="K3681" s="10">
        <f t="shared" si="1204"/>
        <v>699.99999999999989</v>
      </c>
      <c r="L3681" s="10">
        <f t="shared" si="1205"/>
        <v>244.99999999999994</v>
      </c>
      <c r="M3681" s="11">
        <v>0.35</v>
      </c>
      <c r="O3681" s="15"/>
      <c r="P3681" s="13"/>
      <c r="Q3681" s="1"/>
      <c r="R3681" s="12"/>
    </row>
    <row r="3682" spans="2:18" x14ac:dyDescent="0.3">
      <c r="B3682" s="6" t="s">
        <v>16</v>
      </c>
      <c r="C3682" s="6">
        <v>1185732</v>
      </c>
      <c r="D3682" s="7">
        <v>44210</v>
      </c>
      <c r="E3682" s="6" t="s">
        <v>3</v>
      </c>
      <c r="F3682" s="6" t="s">
        <v>125</v>
      </c>
      <c r="G3682" s="6" t="s">
        <v>126</v>
      </c>
      <c r="H3682" s="6" t="s">
        <v>22</v>
      </c>
      <c r="I3682" s="8">
        <v>0.55000000000000004</v>
      </c>
      <c r="J3682" s="9">
        <v>2250</v>
      </c>
      <c r="K3682" s="10">
        <f t="shared" si="1204"/>
        <v>1237.5</v>
      </c>
      <c r="L3682" s="10">
        <f t="shared" si="1205"/>
        <v>433.125</v>
      </c>
      <c r="M3682" s="11">
        <v>0.35</v>
      </c>
      <c r="O3682" s="15"/>
      <c r="P3682" s="13"/>
      <c r="Q3682" s="1"/>
      <c r="R3682" s="12"/>
    </row>
    <row r="3683" spans="2:18" x14ac:dyDescent="0.3">
      <c r="B3683" s="6" t="s">
        <v>16</v>
      </c>
      <c r="C3683" s="6">
        <v>1185732</v>
      </c>
      <c r="D3683" s="7">
        <v>44210</v>
      </c>
      <c r="E3683" s="6" t="s">
        <v>3</v>
      </c>
      <c r="F3683" s="6" t="s">
        <v>125</v>
      </c>
      <c r="G3683" s="6" t="s">
        <v>126</v>
      </c>
      <c r="H3683" s="6" t="s">
        <v>23</v>
      </c>
      <c r="I3683" s="8">
        <v>0.45</v>
      </c>
      <c r="J3683" s="9">
        <v>3250</v>
      </c>
      <c r="K3683" s="10">
        <f t="shared" si="1204"/>
        <v>1462.5</v>
      </c>
      <c r="L3683" s="10">
        <f t="shared" si="1205"/>
        <v>585</v>
      </c>
      <c r="M3683" s="11">
        <v>0.39999999999999997</v>
      </c>
      <c r="O3683" s="15"/>
      <c r="P3683" s="13"/>
      <c r="Q3683" s="1"/>
      <c r="R3683" s="12"/>
    </row>
    <row r="3684" spans="2:18" x14ac:dyDescent="0.3">
      <c r="B3684" s="6" t="s">
        <v>16</v>
      </c>
      <c r="C3684" s="6">
        <v>1185732</v>
      </c>
      <c r="D3684" s="7">
        <v>44239</v>
      </c>
      <c r="E3684" s="6" t="s">
        <v>3</v>
      </c>
      <c r="F3684" s="6" t="s">
        <v>125</v>
      </c>
      <c r="G3684" s="6" t="s">
        <v>126</v>
      </c>
      <c r="H3684" s="6" t="s">
        <v>18</v>
      </c>
      <c r="I3684" s="8">
        <v>0.45</v>
      </c>
      <c r="J3684" s="9">
        <v>5750</v>
      </c>
      <c r="K3684" s="10">
        <f>I3684*J3684</f>
        <v>2587.5</v>
      </c>
      <c r="L3684" s="10">
        <f>K3684*M3684</f>
        <v>1164.375</v>
      </c>
      <c r="M3684" s="11">
        <v>0.45</v>
      </c>
      <c r="O3684" s="15"/>
      <c r="P3684" s="13"/>
      <c r="Q3684" s="1"/>
      <c r="R3684" s="12"/>
    </row>
    <row r="3685" spans="2:18" x14ac:dyDescent="0.3">
      <c r="B3685" s="6" t="s">
        <v>16</v>
      </c>
      <c r="C3685" s="6">
        <v>1185732</v>
      </c>
      <c r="D3685" s="7">
        <v>44239</v>
      </c>
      <c r="E3685" s="6" t="s">
        <v>3</v>
      </c>
      <c r="F3685" s="6" t="s">
        <v>125</v>
      </c>
      <c r="G3685" s="6" t="s">
        <v>126</v>
      </c>
      <c r="H3685" s="6" t="s">
        <v>19</v>
      </c>
      <c r="I3685" s="8">
        <v>0.45</v>
      </c>
      <c r="J3685" s="9">
        <v>2250</v>
      </c>
      <c r="K3685" s="10">
        <f>I3685*J3685</f>
        <v>1012.5</v>
      </c>
      <c r="L3685" s="10">
        <f>K3685*M3685</f>
        <v>455.625</v>
      </c>
      <c r="M3685" s="11">
        <v>0.45</v>
      </c>
      <c r="O3685" s="15"/>
      <c r="P3685" s="13"/>
      <c r="Q3685" s="1"/>
      <c r="R3685" s="12"/>
    </row>
    <row r="3686" spans="2:18" x14ac:dyDescent="0.3">
      <c r="B3686" s="6" t="s">
        <v>16</v>
      </c>
      <c r="C3686" s="6">
        <v>1185732</v>
      </c>
      <c r="D3686" s="7">
        <v>44239</v>
      </c>
      <c r="E3686" s="6" t="s">
        <v>3</v>
      </c>
      <c r="F3686" s="6" t="s">
        <v>125</v>
      </c>
      <c r="G3686" s="6" t="s">
        <v>126</v>
      </c>
      <c r="H3686" s="6" t="s">
        <v>20</v>
      </c>
      <c r="I3686" s="8">
        <v>0.35000000000000003</v>
      </c>
      <c r="J3686" s="9">
        <v>2750</v>
      </c>
      <c r="K3686" s="10">
        <f t="shared" ref="K3686:K3689" si="1206">I3686*J3686</f>
        <v>962.50000000000011</v>
      </c>
      <c r="L3686" s="10">
        <f t="shared" si="1205"/>
        <v>336.875</v>
      </c>
      <c r="M3686" s="11">
        <v>0.35</v>
      </c>
      <c r="O3686" s="15"/>
      <c r="P3686" s="13"/>
      <c r="Q3686" s="1"/>
      <c r="R3686" s="12"/>
    </row>
    <row r="3687" spans="2:18" x14ac:dyDescent="0.3">
      <c r="B3687" s="6" t="s">
        <v>16</v>
      </c>
      <c r="C3687" s="6">
        <v>1185732</v>
      </c>
      <c r="D3687" s="7">
        <v>44239</v>
      </c>
      <c r="E3687" s="6" t="s">
        <v>3</v>
      </c>
      <c r="F3687" s="6" t="s">
        <v>125</v>
      </c>
      <c r="G3687" s="6" t="s">
        <v>126</v>
      </c>
      <c r="H3687" s="6" t="s">
        <v>21</v>
      </c>
      <c r="I3687" s="8">
        <v>0.39999999999999997</v>
      </c>
      <c r="J3687" s="9">
        <v>1500</v>
      </c>
      <c r="K3687" s="10">
        <f t="shared" si="1206"/>
        <v>600</v>
      </c>
      <c r="L3687" s="10">
        <f t="shared" si="1205"/>
        <v>210</v>
      </c>
      <c r="M3687" s="11">
        <v>0.35</v>
      </c>
      <c r="O3687" s="15"/>
      <c r="P3687" s="13"/>
      <c r="Q3687" s="1"/>
      <c r="R3687" s="12"/>
    </row>
    <row r="3688" spans="2:18" x14ac:dyDescent="0.3">
      <c r="B3688" s="6" t="s">
        <v>16</v>
      </c>
      <c r="C3688" s="6">
        <v>1185732</v>
      </c>
      <c r="D3688" s="7">
        <v>44239</v>
      </c>
      <c r="E3688" s="6" t="s">
        <v>3</v>
      </c>
      <c r="F3688" s="6" t="s">
        <v>125</v>
      </c>
      <c r="G3688" s="6" t="s">
        <v>126</v>
      </c>
      <c r="H3688" s="6" t="s">
        <v>22</v>
      </c>
      <c r="I3688" s="8">
        <v>0.55000000000000004</v>
      </c>
      <c r="J3688" s="9">
        <v>2250</v>
      </c>
      <c r="K3688" s="10">
        <f t="shared" si="1206"/>
        <v>1237.5</v>
      </c>
      <c r="L3688" s="10">
        <f t="shared" si="1205"/>
        <v>433.125</v>
      </c>
      <c r="M3688" s="11">
        <v>0.35</v>
      </c>
      <c r="O3688" s="15"/>
      <c r="P3688" s="13"/>
      <c r="Q3688" s="1"/>
      <c r="R3688" s="12"/>
    </row>
    <row r="3689" spans="2:18" x14ac:dyDescent="0.3">
      <c r="B3689" s="6" t="s">
        <v>16</v>
      </c>
      <c r="C3689" s="6">
        <v>1185732</v>
      </c>
      <c r="D3689" s="7">
        <v>44239</v>
      </c>
      <c r="E3689" s="6" t="s">
        <v>3</v>
      </c>
      <c r="F3689" s="6" t="s">
        <v>125</v>
      </c>
      <c r="G3689" s="6" t="s">
        <v>126</v>
      </c>
      <c r="H3689" s="6" t="s">
        <v>23</v>
      </c>
      <c r="I3689" s="8">
        <v>0.45</v>
      </c>
      <c r="J3689" s="9">
        <v>3250</v>
      </c>
      <c r="K3689" s="10">
        <f t="shared" si="1206"/>
        <v>1462.5</v>
      </c>
      <c r="L3689" s="10">
        <f t="shared" si="1205"/>
        <v>585</v>
      </c>
      <c r="M3689" s="11">
        <v>0.39999999999999997</v>
      </c>
      <c r="O3689" s="15"/>
      <c r="P3689" s="13"/>
      <c r="Q3689" s="1"/>
      <c r="R3689" s="12"/>
    </row>
    <row r="3690" spans="2:18" x14ac:dyDescent="0.3">
      <c r="B3690" s="6" t="s">
        <v>16</v>
      </c>
      <c r="C3690" s="6">
        <v>1185732</v>
      </c>
      <c r="D3690" s="7">
        <v>44265</v>
      </c>
      <c r="E3690" s="6" t="s">
        <v>3</v>
      </c>
      <c r="F3690" s="6" t="s">
        <v>125</v>
      </c>
      <c r="G3690" s="6" t="s">
        <v>126</v>
      </c>
      <c r="H3690" s="6" t="s">
        <v>18</v>
      </c>
      <c r="I3690" s="8">
        <v>0.45</v>
      </c>
      <c r="J3690" s="9">
        <v>5450</v>
      </c>
      <c r="K3690" s="10">
        <f>I3690*J3690</f>
        <v>2452.5</v>
      </c>
      <c r="L3690" s="10">
        <f>K3690*M3690</f>
        <v>1103.625</v>
      </c>
      <c r="M3690" s="11">
        <v>0.45</v>
      </c>
      <c r="O3690" s="15"/>
      <c r="P3690" s="13"/>
      <c r="Q3690" s="1"/>
      <c r="R3690" s="12"/>
    </row>
    <row r="3691" spans="2:18" x14ac:dyDescent="0.3">
      <c r="B3691" s="6" t="s">
        <v>16</v>
      </c>
      <c r="C3691" s="6">
        <v>1185732</v>
      </c>
      <c r="D3691" s="7">
        <v>44265</v>
      </c>
      <c r="E3691" s="6" t="s">
        <v>3</v>
      </c>
      <c r="F3691" s="6" t="s">
        <v>125</v>
      </c>
      <c r="G3691" s="6" t="s">
        <v>126</v>
      </c>
      <c r="H3691" s="6" t="s">
        <v>19</v>
      </c>
      <c r="I3691" s="8">
        <v>0.45</v>
      </c>
      <c r="J3691" s="9">
        <v>2500</v>
      </c>
      <c r="K3691" s="10">
        <f>I3691*J3691</f>
        <v>1125</v>
      </c>
      <c r="L3691" s="10">
        <f>K3691*M3691</f>
        <v>506.25</v>
      </c>
      <c r="M3691" s="11">
        <v>0.45</v>
      </c>
      <c r="O3691" s="15"/>
      <c r="P3691" s="13"/>
      <c r="Q3691" s="1"/>
      <c r="R3691" s="12"/>
    </row>
    <row r="3692" spans="2:18" x14ac:dyDescent="0.3">
      <c r="B3692" s="6" t="s">
        <v>16</v>
      </c>
      <c r="C3692" s="6">
        <v>1185732</v>
      </c>
      <c r="D3692" s="7">
        <v>44265</v>
      </c>
      <c r="E3692" s="6" t="s">
        <v>3</v>
      </c>
      <c r="F3692" s="6" t="s">
        <v>125</v>
      </c>
      <c r="G3692" s="6" t="s">
        <v>126</v>
      </c>
      <c r="H3692" s="6" t="s">
        <v>20</v>
      </c>
      <c r="I3692" s="8">
        <v>0.35000000000000003</v>
      </c>
      <c r="J3692" s="9">
        <v>2750</v>
      </c>
      <c r="K3692" s="10">
        <f t="shared" ref="K3692:K3695" si="1207">I3692*J3692</f>
        <v>962.50000000000011</v>
      </c>
      <c r="L3692" s="10">
        <f t="shared" ref="L3692:L3695" si="1208">K3692*M3692</f>
        <v>336.875</v>
      </c>
      <c r="M3692" s="11">
        <v>0.35</v>
      </c>
      <c r="O3692" s="15"/>
      <c r="P3692" s="13"/>
      <c r="Q3692" s="1"/>
      <c r="R3692" s="12"/>
    </row>
    <row r="3693" spans="2:18" x14ac:dyDescent="0.3">
      <c r="B3693" s="6" t="s">
        <v>16</v>
      </c>
      <c r="C3693" s="6">
        <v>1185732</v>
      </c>
      <c r="D3693" s="7">
        <v>44265</v>
      </c>
      <c r="E3693" s="6" t="s">
        <v>3</v>
      </c>
      <c r="F3693" s="6" t="s">
        <v>125</v>
      </c>
      <c r="G3693" s="6" t="s">
        <v>126</v>
      </c>
      <c r="H3693" s="6" t="s">
        <v>21</v>
      </c>
      <c r="I3693" s="8">
        <v>0.39999999999999997</v>
      </c>
      <c r="J3693" s="9">
        <v>1250</v>
      </c>
      <c r="K3693" s="10">
        <f t="shared" si="1207"/>
        <v>499.99999999999994</v>
      </c>
      <c r="L3693" s="10">
        <f t="shared" si="1208"/>
        <v>174.99999999999997</v>
      </c>
      <c r="M3693" s="11">
        <v>0.35</v>
      </c>
      <c r="O3693" s="15"/>
      <c r="P3693" s="13"/>
      <c r="Q3693" s="1"/>
      <c r="R3693" s="12"/>
    </row>
    <row r="3694" spans="2:18" x14ac:dyDescent="0.3">
      <c r="B3694" s="6" t="s">
        <v>16</v>
      </c>
      <c r="C3694" s="6">
        <v>1185732</v>
      </c>
      <c r="D3694" s="7">
        <v>44265</v>
      </c>
      <c r="E3694" s="6" t="s">
        <v>3</v>
      </c>
      <c r="F3694" s="6" t="s">
        <v>125</v>
      </c>
      <c r="G3694" s="6" t="s">
        <v>126</v>
      </c>
      <c r="H3694" s="6" t="s">
        <v>22</v>
      </c>
      <c r="I3694" s="8">
        <v>0.55000000000000004</v>
      </c>
      <c r="J3694" s="9">
        <v>1750</v>
      </c>
      <c r="K3694" s="10">
        <f t="shared" si="1207"/>
        <v>962.50000000000011</v>
      </c>
      <c r="L3694" s="10">
        <f t="shared" si="1208"/>
        <v>336.875</v>
      </c>
      <c r="M3694" s="11">
        <v>0.35</v>
      </c>
      <c r="O3694" s="15"/>
      <c r="P3694" s="13"/>
      <c r="Q3694" s="1"/>
      <c r="R3694" s="12"/>
    </row>
    <row r="3695" spans="2:18" x14ac:dyDescent="0.3">
      <c r="B3695" s="6" t="s">
        <v>16</v>
      </c>
      <c r="C3695" s="6">
        <v>1185732</v>
      </c>
      <c r="D3695" s="7">
        <v>44265</v>
      </c>
      <c r="E3695" s="6" t="s">
        <v>3</v>
      </c>
      <c r="F3695" s="6" t="s">
        <v>125</v>
      </c>
      <c r="G3695" s="6" t="s">
        <v>126</v>
      </c>
      <c r="H3695" s="6" t="s">
        <v>23</v>
      </c>
      <c r="I3695" s="8">
        <v>0.45</v>
      </c>
      <c r="J3695" s="9">
        <v>2750</v>
      </c>
      <c r="K3695" s="10">
        <f t="shared" si="1207"/>
        <v>1237.5</v>
      </c>
      <c r="L3695" s="10">
        <f t="shared" si="1208"/>
        <v>494.99999999999994</v>
      </c>
      <c r="M3695" s="11">
        <v>0.39999999999999997</v>
      </c>
      <c r="O3695" s="15"/>
      <c r="P3695" s="13"/>
      <c r="Q3695" s="1"/>
      <c r="R3695" s="12"/>
    </row>
    <row r="3696" spans="2:18" x14ac:dyDescent="0.3">
      <c r="B3696" s="6" t="s">
        <v>16</v>
      </c>
      <c r="C3696" s="6">
        <v>1185732</v>
      </c>
      <c r="D3696" s="7">
        <v>44297</v>
      </c>
      <c r="E3696" s="6" t="s">
        <v>3</v>
      </c>
      <c r="F3696" s="6" t="s">
        <v>125</v>
      </c>
      <c r="G3696" s="6" t="s">
        <v>126</v>
      </c>
      <c r="H3696" s="6" t="s">
        <v>18</v>
      </c>
      <c r="I3696" s="8">
        <v>0.45</v>
      </c>
      <c r="J3696" s="9">
        <v>5250</v>
      </c>
      <c r="K3696" s="10">
        <f>I3696*J3696</f>
        <v>2362.5</v>
      </c>
      <c r="L3696" s="10">
        <f>K3696*M3696</f>
        <v>1063.125</v>
      </c>
      <c r="M3696" s="11">
        <v>0.45</v>
      </c>
      <c r="O3696" s="15"/>
      <c r="P3696" s="13"/>
      <c r="Q3696" s="1"/>
      <c r="R3696" s="12"/>
    </row>
    <row r="3697" spans="2:18" x14ac:dyDescent="0.3">
      <c r="B3697" s="6" t="s">
        <v>16</v>
      </c>
      <c r="C3697" s="6">
        <v>1185732</v>
      </c>
      <c r="D3697" s="7">
        <v>44297</v>
      </c>
      <c r="E3697" s="6" t="s">
        <v>3</v>
      </c>
      <c r="F3697" s="6" t="s">
        <v>125</v>
      </c>
      <c r="G3697" s="6" t="s">
        <v>126</v>
      </c>
      <c r="H3697" s="6" t="s">
        <v>19</v>
      </c>
      <c r="I3697" s="8">
        <v>0.45</v>
      </c>
      <c r="J3697" s="9">
        <v>2250</v>
      </c>
      <c r="K3697" s="10">
        <f>I3697*J3697</f>
        <v>1012.5</v>
      </c>
      <c r="L3697" s="10">
        <f>K3697*M3697</f>
        <v>455.625</v>
      </c>
      <c r="M3697" s="11">
        <v>0.45</v>
      </c>
      <c r="O3697" s="15"/>
      <c r="P3697" s="13"/>
      <c r="Q3697" s="1"/>
      <c r="R3697" s="12"/>
    </row>
    <row r="3698" spans="2:18" x14ac:dyDescent="0.3">
      <c r="B3698" s="6" t="s">
        <v>16</v>
      </c>
      <c r="C3698" s="6">
        <v>1185732</v>
      </c>
      <c r="D3698" s="7">
        <v>44297</v>
      </c>
      <c r="E3698" s="6" t="s">
        <v>3</v>
      </c>
      <c r="F3698" s="6" t="s">
        <v>125</v>
      </c>
      <c r="G3698" s="6" t="s">
        <v>126</v>
      </c>
      <c r="H3698" s="6" t="s">
        <v>20</v>
      </c>
      <c r="I3698" s="8">
        <v>0.35000000000000003</v>
      </c>
      <c r="J3698" s="9">
        <v>2250</v>
      </c>
      <c r="K3698" s="10">
        <f t="shared" ref="K3698:K3701" si="1209">I3698*J3698</f>
        <v>787.50000000000011</v>
      </c>
      <c r="L3698" s="10">
        <f t="shared" ref="L3698:L3701" si="1210">K3698*M3698</f>
        <v>275.625</v>
      </c>
      <c r="M3698" s="11">
        <v>0.35</v>
      </c>
      <c r="O3698" s="15"/>
      <c r="P3698" s="13"/>
      <c r="Q3698" s="1"/>
      <c r="R3698" s="12"/>
    </row>
    <row r="3699" spans="2:18" x14ac:dyDescent="0.3">
      <c r="B3699" s="6" t="s">
        <v>16</v>
      </c>
      <c r="C3699" s="6">
        <v>1185732</v>
      </c>
      <c r="D3699" s="7">
        <v>44297</v>
      </c>
      <c r="E3699" s="6" t="s">
        <v>3</v>
      </c>
      <c r="F3699" s="6" t="s">
        <v>125</v>
      </c>
      <c r="G3699" s="6" t="s">
        <v>126</v>
      </c>
      <c r="H3699" s="6" t="s">
        <v>21</v>
      </c>
      <c r="I3699" s="8">
        <v>0.39999999999999997</v>
      </c>
      <c r="J3699" s="9">
        <v>1500</v>
      </c>
      <c r="K3699" s="10">
        <f t="shared" si="1209"/>
        <v>600</v>
      </c>
      <c r="L3699" s="10">
        <f t="shared" si="1210"/>
        <v>210</v>
      </c>
      <c r="M3699" s="11">
        <v>0.35</v>
      </c>
      <c r="O3699" s="15"/>
      <c r="P3699" s="13"/>
      <c r="Q3699" s="1"/>
      <c r="R3699" s="12"/>
    </row>
    <row r="3700" spans="2:18" x14ac:dyDescent="0.3">
      <c r="B3700" s="6" t="s">
        <v>16</v>
      </c>
      <c r="C3700" s="6">
        <v>1185732</v>
      </c>
      <c r="D3700" s="7">
        <v>44297</v>
      </c>
      <c r="E3700" s="6" t="s">
        <v>3</v>
      </c>
      <c r="F3700" s="6" t="s">
        <v>125</v>
      </c>
      <c r="G3700" s="6" t="s">
        <v>126</v>
      </c>
      <c r="H3700" s="6" t="s">
        <v>22</v>
      </c>
      <c r="I3700" s="8">
        <v>0.55000000000000004</v>
      </c>
      <c r="J3700" s="9">
        <v>1500</v>
      </c>
      <c r="K3700" s="10">
        <f t="shared" si="1209"/>
        <v>825.00000000000011</v>
      </c>
      <c r="L3700" s="10">
        <f t="shared" si="1210"/>
        <v>288.75</v>
      </c>
      <c r="M3700" s="11">
        <v>0.35</v>
      </c>
      <c r="O3700" s="15"/>
      <c r="P3700" s="13"/>
      <c r="Q3700" s="1"/>
      <c r="R3700" s="12"/>
    </row>
    <row r="3701" spans="2:18" x14ac:dyDescent="0.3">
      <c r="B3701" s="6" t="s">
        <v>16</v>
      </c>
      <c r="C3701" s="6">
        <v>1185732</v>
      </c>
      <c r="D3701" s="7">
        <v>44297</v>
      </c>
      <c r="E3701" s="6" t="s">
        <v>3</v>
      </c>
      <c r="F3701" s="6" t="s">
        <v>125</v>
      </c>
      <c r="G3701" s="6" t="s">
        <v>126</v>
      </c>
      <c r="H3701" s="6" t="s">
        <v>23</v>
      </c>
      <c r="I3701" s="8">
        <v>0.45</v>
      </c>
      <c r="J3701" s="9">
        <v>3000</v>
      </c>
      <c r="K3701" s="10">
        <f t="shared" si="1209"/>
        <v>1350</v>
      </c>
      <c r="L3701" s="10">
        <f t="shared" si="1210"/>
        <v>540</v>
      </c>
      <c r="M3701" s="11">
        <v>0.39999999999999997</v>
      </c>
      <c r="O3701" s="15"/>
      <c r="P3701" s="13"/>
      <c r="Q3701" s="1"/>
      <c r="R3701" s="12"/>
    </row>
    <row r="3702" spans="2:18" x14ac:dyDescent="0.3">
      <c r="B3702" s="6" t="s">
        <v>16</v>
      </c>
      <c r="C3702" s="6">
        <v>1185732</v>
      </c>
      <c r="D3702" s="7">
        <v>44326</v>
      </c>
      <c r="E3702" s="6" t="s">
        <v>3</v>
      </c>
      <c r="F3702" s="6" t="s">
        <v>125</v>
      </c>
      <c r="G3702" s="6" t="s">
        <v>126</v>
      </c>
      <c r="H3702" s="6" t="s">
        <v>18</v>
      </c>
      <c r="I3702" s="8">
        <v>0.6</v>
      </c>
      <c r="J3702" s="9">
        <v>5700</v>
      </c>
      <c r="K3702" s="10">
        <f>I3702*J3702</f>
        <v>3420</v>
      </c>
      <c r="L3702" s="10">
        <f>K3702*M3702</f>
        <v>1539</v>
      </c>
      <c r="M3702" s="11">
        <v>0.45</v>
      </c>
      <c r="O3702" s="15"/>
      <c r="P3702" s="13"/>
      <c r="Q3702" s="1"/>
      <c r="R3702" s="12"/>
    </row>
    <row r="3703" spans="2:18" x14ac:dyDescent="0.3">
      <c r="B3703" s="6" t="s">
        <v>16</v>
      </c>
      <c r="C3703" s="6">
        <v>1185732</v>
      </c>
      <c r="D3703" s="7">
        <v>44326</v>
      </c>
      <c r="E3703" s="6" t="s">
        <v>3</v>
      </c>
      <c r="F3703" s="6" t="s">
        <v>125</v>
      </c>
      <c r="G3703" s="6" t="s">
        <v>126</v>
      </c>
      <c r="H3703" s="6" t="s">
        <v>19</v>
      </c>
      <c r="I3703" s="8">
        <v>0.55000000000000004</v>
      </c>
      <c r="J3703" s="9">
        <v>2750</v>
      </c>
      <c r="K3703" s="10">
        <f>I3703*J3703</f>
        <v>1512.5000000000002</v>
      </c>
      <c r="L3703" s="10">
        <f>K3703*M3703</f>
        <v>680.62500000000011</v>
      </c>
      <c r="M3703" s="11">
        <v>0.45</v>
      </c>
      <c r="O3703" s="15"/>
      <c r="P3703" s="13"/>
      <c r="Q3703" s="1"/>
      <c r="R3703" s="12"/>
    </row>
    <row r="3704" spans="2:18" x14ac:dyDescent="0.3">
      <c r="B3704" s="6" t="s">
        <v>16</v>
      </c>
      <c r="C3704" s="6">
        <v>1185732</v>
      </c>
      <c r="D3704" s="7">
        <v>44326</v>
      </c>
      <c r="E3704" s="6" t="s">
        <v>3</v>
      </c>
      <c r="F3704" s="6" t="s">
        <v>125</v>
      </c>
      <c r="G3704" s="6" t="s">
        <v>126</v>
      </c>
      <c r="H3704" s="6" t="s">
        <v>20</v>
      </c>
      <c r="I3704" s="8">
        <v>0.5</v>
      </c>
      <c r="J3704" s="9">
        <v>3000</v>
      </c>
      <c r="K3704" s="10">
        <f t="shared" ref="K3704:K3707" si="1211">I3704*J3704</f>
        <v>1500</v>
      </c>
      <c r="L3704" s="10">
        <f t="shared" ref="L3704:L3707" si="1212">K3704*M3704</f>
        <v>525</v>
      </c>
      <c r="M3704" s="11">
        <v>0.35</v>
      </c>
      <c r="O3704" s="15"/>
      <c r="P3704" s="13"/>
      <c r="Q3704" s="1"/>
      <c r="R3704" s="12"/>
    </row>
    <row r="3705" spans="2:18" x14ac:dyDescent="0.3">
      <c r="B3705" s="6" t="s">
        <v>16</v>
      </c>
      <c r="C3705" s="6">
        <v>1185732</v>
      </c>
      <c r="D3705" s="7">
        <v>44326</v>
      </c>
      <c r="E3705" s="6" t="s">
        <v>3</v>
      </c>
      <c r="F3705" s="6" t="s">
        <v>125</v>
      </c>
      <c r="G3705" s="6" t="s">
        <v>126</v>
      </c>
      <c r="H3705" s="6" t="s">
        <v>21</v>
      </c>
      <c r="I3705" s="8">
        <v>0.5</v>
      </c>
      <c r="J3705" s="9">
        <v>2500</v>
      </c>
      <c r="K3705" s="10">
        <f t="shared" si="1211"/>
        <v>1250</v>
      </c>
      <c r="L3705" s="10">
        <f t="shared" si="1212"/>
        <v>437.5</v>
      </c>
      <c r="M3705" s="11">
        <v>0.35</v>
      </c>
      <c r="O3705" s="15"/>
      <c r="P3705" s="13"/>
      <c r="Q3705" s="1"/>
      <c r="R3705" s="12"/>
    </row>
    <row r="3706" spans="2:18" x14ac:dyDescent="0.3">
      <c r="B3706" s="6" t="s">
        <v>16</v>
      </c>
      <c r="C3706" s="6">
        <v>1185732</v>
      </c>
      <c r="D3706" s="7">
        <v>44326</v>
      </c>
      <c r="E3706" s="6" t="s">
        <v>3</v>
      </c>
      <c r="F3706" s="6" t="s">
        <v>125</v>
      </c>
      <c r="G3706" s="6" t="s">
        <v>126</v>
      </c>
      <c r="H3706" s="6" t="s">
        <v>22</v>
      </c>
      <c r="I3706" s="8">
        <v>0.6</v>
      </c>
      <c r="J3706" s="9">
        <v>2750</v>
      </c>
      <c r="K3706" s="10">
        <f t="shared" si="1211"/>
        <v>1650</v>
      </c>
      <c r="L3706" s="10">
        <f t="shared" si="1212"/>
        <v>577.5</v>
      </c>
      <c r="M3706" s="11">
        <v>0.35</v>
      </c>
      <c r="O3706" s="15"/>
      <c r="P3706" s="13"/>
      <c r="Q3706" s="1"/>
      <c r="R3706" s="12"/>
    </row>
    <row r="3707" spans="2:18" x14ac:dyDescent="0.3">
      <c r="B3707" s="6" t="s">
        <v>16</v>
      </c>
      <c r="C3707" s="6">
        <v>1185732</v>
      </c>
      <c r="D3707" s="7">
        <v>44326</v>
      </c>
      <c r="E3707" s="6" t="s">
        <v>3</v>
      </c>
      <c r="F3707" s="6" t="s">
        <v>125</v>
      </c>
      <c r="G3707" s="6" t="s">
        <v>126</v>
      </c>
      <c r="H3707" s="6" t="s">
        <v>23</v>
      </c>
      <c r="I3707" s="8">
        <v>0.65</v>
      </c>
      <c r="J3707" s="9">
        <v>4000</v>
      </c>
      <c r="K3707" s="10">
        <f t="shared" si="1211"/>
        <v>2600</v>
      </c>
      <c r="L3707" s="10">
        <f t="shared" si="1212"/>
        <v>1040</v>
      </c>
      <c r="M3707" s="11">
        <v>0.39999999999999997</v>
      </c>
      <c r="O3707" s="15"/>
      <c r="P3707" s="13"/>
      <c r="Q3707" s="1"/>
      <c r="R3707" s="12"/>
    </row>
    <row r="3708" spans="2:18" x14ac:dyDescent="0.3">
      <c r="B3708" s="6" t="s">
        <v>16</v>
      </c>
      <c r="C3708" s="6">
        <v>1185732</v>
      </c>
      <c r="D3708" s="7">
        <v>44359</v>
      </c>
      <c r="E3708" s="6" t="s">
        <v>3</v>
      </c>
      <c r="F3708" s="6" t="s">
        <v>125</v>
      </c>
      <c r="G3708" s="6" t="s">
        <v>126</v>
      </c>
      <c r="H3708" s="6" t="s">
        <v>18</v>
      </c>
      <c r="I3708" s="8">
        <v>0.6</v>
      </c>
      <c r="J3708" s="9">
        <v>6500</v>
      </c>
      <c r="K3708" s="10">
        <f>I3708*J3708</f>
        <v>3900</v>
      </c>
      <c r="L3708" s="10">
        <f>K3708*M3708</f>
        <v>1755</v>
      </c>
      <c r="M3708" s="11">
        <v>0.45</v>
      </c>
      <c r="O3708" s="15"/>
      <c r="P3708" s="13"/>
      <c r="Q3708" s="1"/>
      <c r="R3708" s="12"/>
    </row>
    <row r="3709" spans="2:18" x14ac:dyDescent="0.3">
      <c r="B3709" s="6" t="s">
        <v>16</v>
      </c>
      <c r="C3709" s="6">
        <v>1185732</v>
      </c>
      <c r="D3709" s="7">
        <v>44359</v>
      </c>
      <c r="E3709" s="6" t="s">
        <v>3</v>
      </c>
      <c r="F3709" s="6" t="s">
        <v>125</v>
      </c>
      <c r="G3709" s="6" t="s">
        <v>126</v>
      </c>
      <c r="H3709" s="6" t="s">
        <v>19</v>
      </c>
      <c r="I3709" s="8">
        <v>0.55000000000000004</v>
      </c>
      <c r="J3709" s="9">
        <v>4000</v>
      </c>
      <c r="K3709" s="10">
        <f>I3709*J3709</f>
        <v>2200</v>
      </c>
      <c r="L3709" s="10">
        <f>K3709*M3709</f>
        <v>990</v>
      </c>
      <c r="M3709" s="11">
        <v>0.45</v>
      </c>
      <c r="O3709" s="15"/>
      <c r="P3709" s="13"/>
      <c r="Q3709" s="1"/>
      <c r="R3709" s="12"/>
    </row>
    <row r="3710" spans="2:18" x14ac:dyDescent="0.3">
      <c r="B3710" s="6" t="s">
        <v>16</v>
      </c>
      <c r="C3710" s="6">
        <v>1185732</v>
      </c>
      <c r="D3710" s="7">
        <v>44359</v>
      </c>
      <c r="E3710" s="6" t="s">
        <v>3</v>
      </c>
      <c r="F3710" s="6" t="s">
        <v>125</v>
      </c>
      <c r="G3710" s="6" t="s">
        <v>126</v>
      </c>
      <c r="H3710" s="6" t="s">
        <v>20</v>
      </c>
      <c r="I3710" s="8">
        <v>0.5</v>
      </c>
      <c r="J3710" s="9">
        <v>3250</v>
      </c>
      <c r="K3710" s="10">
        <f t="shared" ref="K3710:K3713" si="1213">I3710*J3710</f>
        <v>1625</v>
      </c>
      <c r="L3710" s="10">
        <f t="shared" ref="L3710:L3713" si="1214">K3710*M3710</f>
        <v>568.75</v>
      </c>
      <c r="M3710" s="11">
        <v>0.35</v>
      </c>
      <c r="O3710" s="15"/>
      <c r="P3710" s="13"/>
      <c r="Q3710" s="1"/>
      <c r="R3710" s="12"/>
    </row>
    <row r="3711" spans="2:18" x14ac:dyDescent="0.3">
      <c r="B3711" s="6" t="s">
        <v>16</v>
      </c>
      <c r="C3711" s="6">
        <v>1185732</v>
      </c>
      <c r="D3711" s="7">
        <v>44359</v>
      </c>
      <c r="E3711" s="6" t="s">
        <v>3</v>
      </c>
      <c r="F3711" s="6" t="s">
        <v>125</v>
      </c>
      <c r="G3711" s="6" t="s">
        <v>126</v>
      </c>
      <c r="H3711" s="6" t="s">
        <v>21</v>
      </c>
      <c r="I3711" s="8">
        <v>0.5</v>
      </c>
      <c r="J3711" s="9">
        <v>3000</v>
      </c>
      <c r="K3711" s="10">
        <f t="shared" si="1213"/>
        <v>1500</v>
      </c>
      <c r="L3711" s="10">
        <f t="shared" si="1214"/>
        <v>525</v>
      </c>
      <c r="M3711" s="11">
        <v>0.35</v>
      </c>
      <c r="O3711" s="15"/>
      <c r="P3711" s="13"/>
      <c r="Q3711" s="1"/>
      <c r="R3711" s="12"/>
    </row>
    <row r="3712" spans="2:18" x14ac:dyDescent="0.3">
      <c r="B3712" s="6" t="s">
        <v>16</v>
      </c>
      <c r="C3712" s="6">
        <v>1185732</v>
      </c>
      <c r="D3712" s="7">
        <v>44359</v>
      </c>
      <c r="E3712" s="6" t="s">
        <v>3</v>
      </c>
      <c r="F3712" s="6" t="s">
        <v>125</v>
      </c>
      <c r="G3712" s="6" t="s">
        <v>126</v>
      </c>
      <c r="H3712" s="6" t="s">
        <v>22</v>
      </c>
      <c r="I3712" s="8">
        <v>0.6</v>
      </c>
      <c r="J3712" s="9">
        <v>3000</v>
      </c>
      <c r="K3712" s="10">
        <f t="shared" si="1213"/>
        <v>1800</v>
      </c>
      <c r="L3712" s="10">
        <f t="shared" si="1214"/>
        <v>630</v>
      </c>
      <c r="M3712" s="11">
        <v>0.35</v>
      </c>
      <c r="O3712" s="15"/>
      <c r="P3712" s="13"/>
      <c r="Q3712" s="1"/>
      <c r="R3712" s="12"/>
    </row>
    <row r="3713" spans="2:18" x14ac:dyDescent="0.3">
      <c r="B3713" s="6" t="s">
        <v>16</v>
      </c>
      <c r="C3713" s="6">
        <v>1185732</v>
      </c>
      <c r="D3713" s="7">
        <v>44359</v>
      </c>
      <c r="E3713" s="6" t="s">
        <v>3</v>
      </c>
      <c r="F3713" s="6" t="s">
        <v>125</v>
      </c>
      <c r="G3713" s="6" t="s">
        <v>126</v>
      </c>
      <c r="H3713" s="6" t="s">
        <v>23</v>
      </c>
      <c r="I3713" s="8">
        <v>0.65</v>
      </c>
      <c r="J3713" s="9">
        <v>4500</v>
      </c>
      <c r="K3713" s="10">
        <f t="shared" si="1213"/>
        <v>2925</v>
      </c>
      <c r="L3713" s="10">
        <f t="shared" si="1214"/>
        <v>1170</v>
      </c>
      <c r="M3713" s="11">
        <v>0.39999999999999997</v>
      </c>
      <c r="O3713" s="15"/>
      <c r="P3713" s="13"/>
      <c r="Q3713" s="1"/>
      <c r="R3713" s="12"/>
    </row>
    <row r="3714" spans="2:18" x14ac:dyDescent="0.3">
      <c r="B3714" s="6" t="s">
        <v>16</v>
      </c>
      <c r="C3714" s="6">
        <v>1185732</v>
      </c>
      <c r="D3714" s="7">
        <v>44387</v>
      </c>
      <c r="E3714" s="6" t="s">
        <v>3</v>
      </c>
      <c r="F3714" s="6" t="s">
        <v>125</v>
      </c>
      <c r="G3714" s="6" t="s">
        <v>126</v>
      </c>
      <c r="H3714" s="6" t="s">
        <v>18</v>
      </c>
      <c r="I3714" s="8">
        <v>0.6</v>
      </c>
      <c r="J3714" s="9">
        <v>6750</v>
      </c>
      <c r="K3714" s="10">
        <f>I3714*J3714</f>
        <v>4050</v>
      </c>
      <c r="L3714" s="10">
        <f>K3714*M3714</f>
        <v>1822.5</v>
      </c>
      <c r="M3714" s="11">
        <v>0.45</v>
      </c>
      <c r="O3714" s="15"/>
      <c r="P3714" s="13"/>
      <c r="Q3714" s="1"/>
      <c r="R3714" s="12"/>
    </row>
    <row r="3715" spans="2:18" x14ac:dyDescent="0.3">
      <c r="B3715" s="6" t="s">
        <v>16</v>
      </c>
      <c r="C3715" s="6">
        <v>1185732</v>
      </c>
      <c r="D3715" s="7">
        <v>44387</v>
      </c>
      <c r="E3715" s="6" t="s">
        <v>3</v>
      </c>
      <c r="F3715" s="6" t="s">
        <v>125</v>
      </c>
      <c r="G3715" s="6" t="s">
        <v>126</v>
      </c>
      <c r="H3715" s="6" t="s">
        <v>19</v>
      </c>
      <c r="I3715" s="8">
        <v>0.55000000000000004</v>
      </c>
      <c r="J3715" s="9">
        <v>4250</v>
      </c>
      <c r="K3715" s="10">
        <f>I3715*J3715</f>
        <v>2337.5</v>
      </c>
      <c r="L3715" s="10">
        <f>K3715*M3715</f>
        <v>1051.875</v>
      </c>
      <c r="M3715" s="11">
        <v>0.45</v>
      </c>
      <c r="O3715" s="15"/>
      <c r="P3715" s="13"/>
      <c r="Q3715" s="1"/>
      <c r="R3715" s="12"/>
    </row>
    <row r="3716" spans="2:18" x14ac:dyDescent="0.3">
      <c r="B3716" s="6" t="s">
        <v>16</v>
      </c>
      <c r="C3716" s="6">
        <v>1185732</v>
      </c>
      <c r="D3716" s="7">
        <v>44387</v>
      </c>
      <c r="E3716" s="6" t="s">
        <v>3</v>
      </c>
      <c r="F3716" s="6" t="s">
        <v>125</v>
      </c>
      <c r="G3716" s="6" t="s">
        <v>126</v>
      </c>
      <c r="H3716" s="6" t="s">
        <v>20</v>
      </c>
      <c r="I3716" s="8">
        <v>0.5</v>
      </c>
      <c r="J3716" s="9">
        <v>3500</v>
      </c>
      <c r="K3716" s="10">
        <f t="shared" ref="K3716:K3719" si="1215">I3716*J3716</f>
        <v>1750</v>
      </c>
      <c r="L3716" s="10">
        <f t="shared" ref="L3716:L3719" si="1216">K3716*M3716</f>
        <v>612.5</v>
      </c>
      <c r="M3716" s="11">
        <v>0.35</v>
      </c>
      <c r="O3716" s="15"/>
      <c r="P3716" s="13"/>
      <c r="Q3716" s="1"/>
      <c r="R3716" s="12"/>
    </row>
    <row r="3717" spans="2:18" x14ac:dyDescent="0.3">
      <c r="B3717" s="6" t="s">
        <v>16</v>
      </c>
      <c r="C3717" s="6">
        <v>1185732</v>
      </c>
      <c r="D3717" s="7">
        <v>44387</v>
      </c>
      <c r="E3717" s="6" t="s">
        <v>3</v>
      </c>
      <c r="F3717" s="6" t="s">
        <v>125</v>
      </c>
      <c r="G3717" s="6" t="s">
        <v>126</v>
      </c>
      <c r="H3717" s="6" t="s">
        <v>21</v>
      </c>
      <c r="I3717" s="8">
        <v>0.5</v>
      </c>
      <c r="J3717" s="9">
        <v>3000</v>
      </c>
      <c r="K3717" s="10">
        <f t="shared" si="1215"/>
        <v>1500</v>
      </c>
      <c r="L3717" s="10">
        <f t="shared" si="1216"/>
        <v>525</v>
      </c>
      <c r="M3717" s="11">
        <v>0.35</v>
      </c>
      <c r="O3717" s="15"/>
      <c r="P3717" s="13"/>
      <c r="Q3717" s="1"/>
      <c r="R3717" s="12"/>
    </row>
    <row r="3718" spans="2:18" x14ac:dyDescent="0.3">
      <c r="B3718" s="6" t="s">
        <v>16</v>
      </c>
      <c r="C3718" s="6">
        <v>1185732</v>
      </c>
      <c r="D3718" s="7">
        <v>44387</v>
      </c>
      <c r="E3718" s="6" t="s">
        <v>3</v>
      </c>
      <c r="F3718" s="6" t="s">
        <v>125</v>
      </c>
      <c r="G3718" s="6" t="s">
        <v>126</v>
      </c>
      <c r="H3718" s="6" t="s">
        <v>22</v>
      </c>
      <c r="I3718" s="8">
        <v>0.6</v>
      </c>
      <c r="J3718" s="9">
        <v>3250</v>
      </c>
      <c r="K3718" s="10">
        <f t="shared" si="1215"/>
        <v>1950</v>
      </c>
      <c r="L3718" s="10">
        <f t="shared" si="1216"/>
        <v>682.5</v>
      </c>
      <c r="M3718" s="11">
        <v>0.35</v>
      </c>
      <c r="O3718" s="15"/>
      <c r="P3718" s="13"/>
      <c r="Q3718" s="1"/>
      <c r="R3718" s="12"/>
    </row>
    <row r="3719" spans="2:18" x14ac:dyDescent="0.3">
      <c r="B3719" s="6" t="s">
        <v>16</v>
      </c>
      <c r="C3719" s="6">
        <v>1185732</v>
      </c>
      <c r="D3719" s="7">
        <v>44387</v>
      </c>
      <c r="E3719" s="6" t="s">
        <v>3</v>
      </c>
      <c r="F3719" s="6" t="s">
        <v>125</v>
      </c>
      <c r="G3719" s="6" t="s">
        <v>126</v>
      </c>
      <c r="H3719" s="6" t="s">
        <v>23</v>
      </c>
      <c r="I3719" s="8">
        <v>0.65</v>
      </c>
      <c r="J3719" s="9">
        <v>5000</v>
      </c>
      <c r="K3719" s="10">
        <f t="shared" si="1215"/>
        <v>3250</v>
      </c>
      <c r="L3719" s="10">
        <f t="shared" si="1216"/>
        <v>1300</v>
      </c>
      <c r="M3719" s="11">
        <v>0.39999999999999997</v>
      </c>
      <c r="O3719" s="15"/>
      <c r="P3719" s="13"/>
      <c r="Q3719" s="1"/>
      <c r="R3719" s="12"/>
    </row>
    <row r="3720" spans="2:18" x14ac:dyDescent="0.3">
      <c r="B3720" s="6" t="s">
        <v>16</v>
      </c>
      <c r="C3720" s="6">
        <v>1185732</v>
      </c>
      <c r="D3720" s="7">
        <v>44419</v>
      </c>
      <c r="E3720" s="6" t="s">
        <v>3</v>
      </c>
      <c r="F3720" s="6" t="s">
        <v>125</v>
      </c>
      <c r="G3720" s="6" t="s">
        <v>126</v>
      </c>
      <c r="H3720" s="6" t="s">
        <v>18</v>
      </c>
      <c r="I3720" s="8">
        <v>0.6</v>
      </c>
      <c r="J3720" s="9">
        <v>6500</v>
      </c>
      <c r="K3720" s="10">
        <f>I3720*J3720</f>
        <v>3900</v>
      </c>
      <c r="L3720" s="10">
        <f>K3720*M3720</f>
        <v>1755</v>
      </c>
      <c r="M3720" s="11">
        <v>0.45</v>
      </c>
      <c r="O3720" s="15"/>
      <c r="P3720" s="13"/>
      <c r="Q3720" s="1"/>
      <c r="R3720" s="12"/>
    </row>
    <row r="3721" spans="2:18" x14ac:dyDescent="0.3">
      <c r="B3721" s="6" t="s">
        <v>16</v>
      </c>
      <c r="C3721" s="6">
        <v>1185732</v>
      </c>
      <c r="D3721" s="7">
        <v>44419</v>
      </c>
      <c r="E3721" s="6" t="s">
        <v>3</v>
      </c>
      <c r="F3721" s="6" t="s">
        <v>125</v>
      </c>
      <c r="G3721" s="6" t="s">
        <v>126</v>
      </c>
      <c r="H3721" s="6" t="s">
        <v>19</v>
      </c>
      <c r="I3721" s="8">
        <v>0.55000000000000004</v>
      </c>
      <c r="J3721" s="9">
        <v>4250</v>
      </c>
      <c r="K3721" s="10">
        <f>I3721*J3721</f>
        <v>2337.5</v>
      </c>
      <c r="L3721" s="10">
        <f>K3721*M3721</f>
        <v>1051.875</v>
      </c>
      <c r="M3721" s="11">
        <v>0.45</v>
      </c>
      <c r="O3721" s="15"/>
      <c r="P3721" s="13"/>
      <c r="Q3721" s="1"/>
      <c r="R3721" s="12"/>
    </row>
    <row r="3722" spans="2:18" x14ac:dyDescent="0.3">
      <c r="B3722" s="6" t="s">
        <v>16</v>
      </c>
      <c r="C3722" s="6">
        <v>1185732</v>
      </c>
      <c r="D3722" s="7">
        <v>44419</v>
      </c>
      <c r="E3722" s="6" t="s">
        <v>3</v>
      </c>
      <c r="F3722" s="6" t="s">
        <v>125</v>
      </c>
      <c r="G3722" s="6" t="s">
        <v>126</v>
      </c>
      <c r="H3722" s="6" t="s">
        <v>20</v>
      </c>
      <c r="I3722" s="8">
        <v>0.5</v>
      </c>
      <c r="J3722" s="9">
        <v>3500</v>
      </c>
      <c r="K3722" s="10">
        <f t="shared" ref="K3722:K3725" si="1217">I3722*J3722</f>
        <v>1750</v>
      </c>
      <c r="L3722" s="10">
        <f t="shared" ref="L3722:L3725" si="1218">K3722*M3722</f>
        <v>612.5</v>
      </c>
      <c r="M3722" s="11">
        <v>0.35</v>
      </c>
      <c r="O3722" s="15"/>
      <c r="P3722" s="13"/>
      <c r="Q3722" s="1"/>
      <c r="R3722" s="12"/>
    </row>
    <row r="3723" spans="2:18" x14ac:dyDescent="0.3">
      <c r="B3723" s="6" t="s">
        <v>16</v>
      </c>
      <c r="C3723" s="6">
        <v>1185732</v>
      </c>
      <c r="D3723" s="7">
        <v>44419</v>
      </c>
      <c r="E3723" s="6" t="s">
        <v>3</v>
      </c>
      <c r="F3723" s="6" t="s">
        <v>125</v>
      </c>
      <c r="G3723" s="6" t="s">
        <v>126</v>
      </c>
      <c r="H3723" s="6" t="s">
        <v>21</v>
      </c>
      <c r="I3723" s="8">
        <v>0.5</v>
      </c>
      <c r="J3723" s="9">
        <v>2500</v>
      </c>
      <c r="K3723" s="10">
        <f t="shared" si="1217"/>
        <v>1250</v>
      </c>
      <c r="L3723" s="10">
        <f t="shared" si="1218"/>
        <v>437.5</v>
      </c>
      <c r="M3723" s="11">
        <v>0.35</v>
      </c>
      <c r="O3723" s="15"/>
      <c r="P3723" s="13"/>
      <c r="Q3723" s="1"/>
      <c r="R3723" s="12"/>
    </row>
    <row r="3724" spans="2:18" x14ac:dyDescent="0.3">
      <c r="B3724" s="6" t="s">
        <v>16</v>
      </c>
      <c r="C3724" s="6">
        <v>1185732</v>
      </c>
      <c r="D3724" s="7">
        <v>44419</v>
      </c>
      <c r="E3724" s="6" t="s">
        <v>3</v>
      </c>
      <c r="F3724" s="6" t="s">
        <v>125</v>
      </c>
      <c r="G3724" s="6" t="s">
        <v>126</v>
      </c>
      <c r="H3724" s="6" t="s">
        <v>22</v>
      </c>
      <c r="I3724" s="8">
        <v>0.6</v>
      </c>
      <c r="J3724" s="9">
        <v>2250</v>
      </c>
      <c r="K3724" s="10">
        <f t="shared" si="1217"/>
        <v>1350</v>
      </c>
      <c r="L3724" s="10">
        <f t="shared" si="1218"/>
        <v>472.49999999999994</v>
      </c>
      <c r="M3724" s="11">
        <v>0.35</v>
      </c>
      <c r="O3724" s="15"/>
      <c r="P3724" s="13"/>
      <c r="Q3724" s="1"/>
      <c r="R3724" s="12"/>
    </row>
    <row r="3725" spans="2:18" x14ac:dyDescent="0.3">
      <c r="B3725" s="6" t="s">
        <v>16</v>
      </c>
      <c r="C3725" s="6">
        <v>1185732</v>
      </c>
      <c r="D3725" s="7">
        <v>44419</v>
      </c>
      <c r="E3725" s="6" t="s">
        <v>3</v>
      </c>
      <c r="F3725" s="6" t="s">
        <v>125</v>
      </c>
      <c r="G3725" s="6" t="s">
        <v>126</v>
      </c>
      <c r="H3725" s="6" t="s">
        <v>23</v>
      </c>
      <c r="I3725" s="8">
        <v>0.65</v>
      </c>
      <c r="J3725" s="9">
        <v>4000</v>
      </c>
      <c r="K3725" s="10">
        <f t="shared" si="1217"/>
        <v>2600</v>
      </c>
      <c r="L3725" s="10">
        <f t="shared" si="1218"/>
        <v>1040</v>
      </c>
      <c r="M3725" s="11">
        <v>0.39999999999999997</v>
      </c>
      <c r="O3725" s="15"/>
      <c r="P3725" s="13"/>
      <c r="Q3725" s="1"/>
      <c r="R3725" s="12"/>
    </row>
    <row r="3726" spans="2:18" x14ac:dyDescent="0.3">
      <c r="B3726" s="6" t="s">
        <v>16</v>
      </c>
      <c r="C3726" s="6">
        <v>1185732</v>
      </c>
      <c r="D3726" s="7">
        <v>44449</v>
      </c>
      <c r="E3726" s="6" t="s">
        <v>3</v>
      </c>
      <c r="F3726" s="6" t="s">
        <v>125</v>
      </c>
      <c r="G3726" s="6" t="s">
        <v>126</v>
      </c>
      <c r="H3726" s="6" t="s">
        <v>18</v>
      </c>
      <c r="I3726" s="8">
        <v>0.6</v>
      </c>
      <c r="J3726" s="9">
        <v>5250</v>
      </c>
      <c r="K3726" s="10">
        <f>I3726*J3726</f>
        <v>3150</v>
      </c>
      <c r="L3726" s="10">
        <f>K3726*M3726</f>
        <v>1417.5</v>
      </c>
      <c r="M3726" s="11">
        <v>0.45</v>
      </c>
      <c r="O3726" s="15"/>
      <c r="P3726" s="13"/>
      <c r="Q3726" s="1"/>
      <c r="R3726" s="12"/>
    </row>
    <row r="3727" spans="2:18" x14ac:dyDescent="0.3">
      <c r="B3727" s="6" t="s">
        <v>16</v>
      </c>
      <c r="C3727" s="6">
        <v>1185732</v>
      </c>
      <c r="D3727" s="7">
        <v>44449</v>
      </c>
      <c r="E3727" s="6" t="s">
        <v>3</v>
      </c>
      <c r="F3727" s="6" t="s">
        <v>125</v>
      </c>
      <c r="G3727" s="6" t="s">
        <v>126</v>
      </c>
      <c r="H3727" s="6" t="s">
        <v>19</v>
      </c>
      <c r="I3727" s="8">
        <v>0.55000000000000004</v>
      </c>
      <c r="J3727" s="9">
        <v>3250</v>
      </c>
      <c r="K3727" s="10">
        <f>I3727*J3727</f>
        <v>1787.5000000000002</v>
      </c>
      <c r="L3727" s="10">
        <f>K3727*M3727</f>
        <v>804.37500000000011</v>
      </c>
      <c r="M3727" s="11">
        <v>0.45</v>
      </c>
      <c r="O3727" s="15"/>
      <c r="P3727" s="13"/>
      <c r="Q3727" s="1"/>
      <c r="R3727" s="12"/>
    </row>
    <row r="3728" spans="2:18" x14ac:dyDescent="0.3">
      <c r="B3728" s="6" t="s">
        <v>16</v>
      </c>
      <c r="C3728" s="6">
        <v>1185732</v>
      </c>
      <c r="D3728" s="7">
        <v>44449</v>
      </c>
      <c r="E3728" s="6" t="s">
        <v>3</v>
      </c>
      <c r="F3728" s="6" t="s">
        <v>125</v>
      </c>
      <c r="G3728" s="6" t="s">
        <v>126</v>
      </c>
      <c r="H3728" s="6" t="s">
        <v>20</v>
      </c>
      <c r="I3728" s="8">
        <v>0.5</v>
      </c>
      <c r="J3728" s="9">
        <v>2250</v>
      </c>
      <c r="K3728" s="10">
        <f t="shared" ref="K3728:K3731" si="1219">I3728*J3728</f>
        <v>1125</v>
      </c>
      <c r="L3728" s="10">
        <f t="shared" ref="L3728:L3731" si="1220">K3728*M3728</f>
        <v>393.75</v>
      </c>
      <c r="M3728" s="11">
        <v>0.35</v>
      </c>
      <c r="O3728" s="15"/>
      <c r="P3728" s="13"/>
      <c r="Q3728" s="1"/>
      <c r="R3728" s="12"/>
    </row>
    <row r="3729" spans="2:18" x14ac:dyDescent="0.3">
      <c r="B3729" s="6" t="s">
        <v>16</v>
      </c>
      <c r="C3729" s="6">
        <v>1185732</v>
      </c>
      <c r="D3729" s="7">
        <v>44449</v>
      </c>
      <c r="E3729" s="6" t="s">
        <v>3</v>
      </c>
      <c r="F3729" s="6" t="s">
        <v>125</v>
      </c>
      <c r="G3729" s="6" t="s">
        <v>126</v>
      </c>
      <c r="H3729" s="6" t="s">
        <v>21</v>
      </c>
      <c r="I3729" s="8">
        <v>0.5</v>
      </c>
      <c r="J3729" s="9">
        <v>2000</v>
      </c>
      <c r="K3729" s="10">
        <f t="shared" si="1219"/>
        <v>1000</v>
      </c>
      <c r="L3729" s="10">
        <f t="shared" si="1220"/>
        <v>350</v>
      </c>
      <c r="M3729" s="11">
        <v>0.35</v>
      </c>
      <c r="O3729" s="15"/>
      <c r="P3729" s="13"/>
      <c r="Q3729" s="1"/>
      <c r="R3729" s="12"/>
    </row>
    <row r="3730" spans="2:18" x14ac:dyDescent="0.3">
      <c r="B3730" s="6" t="s">
        <v>16</v>
      </c>
      <c r="C3730" s="6">
        <v>1185732</v>
      </c>
      <c r="D3730" s="7">
        <v>44449</v>
      </c>
      <c r="E3730" s="6" t="s">
        <v>3</v>
      </c>
      <c r="F3730" s="6" t="s">
        <v>125</v>
      </c>
      <c r="G3730" s="6" t="s">
        <v>126</v>
      </c>
      <c r="H3730" s="6" t="s">
        <v>22</v>
      </c>
      <c r="I3730" s="8">
        <v>0.6</v>
      </c>
      <c r="J3730" s="9">
        <v>2000</v>
      </c>
      <c r="K3730" s="10">
        <f t="shared" si="1219"/>
        <v>1200</v>
      </c>
      <c r="L3730" s="10">
        <f t="shared" si="1220"/>
        <v>420</v>
      </c>
      <c r="M3730" s="11">
        <v>0.35</v>
      </c>
      <c r="O3730" s="15"/>
      <c r="P3730" s="13"/>
      <c r="Q3730" s="1"/>
      <c r="R3730" s="12"/>
    </row>
    <row r="3731" spans="2:18" x14ac:dyDescent="0.3">
      <c r="B3731" s="6" t="s">
        <v>16</v>
      </c>
      <c r="C3731" s="6">
        <v>1185732</v>
      </c>
      <c r="D3731" s="7">
        <v>44449</v>
      </c>
      <c r="E3731" s="6" t="s">
        <v>3</v>
      </c>
      <c r="F3731" s="6" t="s">
        <v>125</v>
      </c>
      <c r="G3731" s="6" t="s">
        <v>126</v>
      </c>
      <c r="H3731" s="6" t="s">
        <v>23</v>
      </c>
      <c r="I3731" s="8">
        <v>0.65</v>
      </c>
      <c r="J3731" s="9">
        <v>3000</v>
      </c>
      <c r="K3731" s="10">
        <f t="shared" si="1219"/>
        <v>1950</v>
      </c>
      <c r="L3731" s="10">
        <f t="shared" si="1220"/>
        <v>779.99999999999989</v>
      </c>
      <c r="M3731" s="11">
        <v>0.39999999999999997</v>
      </c>
      <c r="O3731" s="15"/>
      <c r="P3731" s="13"/>
      <c r="Q3731" s="1"/>
      <c r="R3731" s="12"/>
    </row>
    <row r="3732" spans="2:18" x14ac:dyDescent="0.3">
      <c r="B3732" s="6" t="s">
        <v>16</v>
      </c>
      <c r="C3732" s="6">
        <v>1185732</v>
      </c>
      <c r="D3732" s="7">
        <v>44481</v>
      </c>
      <c r="E3732" s="6" t="s">
        <v>3</v>
      </c>
      <c r="F3732" s="6" t="s">
        <v>125</v>
      </c>
      <c r="G3732" s="6" t="s">
        <v>126</v>
      </c>
      <c r="H3732" s="6" t="s">
        <v>18</v>
      </c>
      <c r="I3732" s="8">
        <v>0.65</v>
      </c>
      <c r="J3732" s="9">
        <v>4750</v>
      </c>
      <c r="K3732" s="10">
        <f>I3732*J3732</f>
        <v>3087.5</v>
      </c>
      <c r="L3732" s="10">
        <f>K3732*M3732</f>
        <v>1389.375</v>
      </c>
      <c r="M3732" s="11">
        <v>0.45</v>
      </c>
      <c r="O3732" s="15"/>
      <c r="P3732" s="13"/>
      <c r="Q3732" s="1"/>
      <c r="R3732" s="12"/>
    </row>
    <row r="3733" spans="2:18" x14ac:dyDescent="0.3">
      <c r="B3733" s="6" t="s">
        <v>16</v>
      </c>
      <c r="C3733" s="6">
        <v>1185732</v>
      </c>
      <c r="D3733" s="7">
        <v>44481</v>
      </c>
      <c r="E3733" s="6" t="s">
        <v>3</v>
      </c>
      <c r="F3733" s="6" t="s">
        <v>125</v>
      </c>
      <c r="G3733" s="6" t="s">
        <v>126</v>
      </c>
      <c r="H3733" s="6" t="s">
        <v>19</v>
      </c>
      <c r="I3733" s="8">
        <v>0.60000000000000009</v>
      </c>
      <c r="J3733" s="9">
        <v>3000</v>
      </c>
      <c r="K3733" s="10">
        <f>I3733*J3733</f>
        <v>1800.0000000000002</v>
      </c>
      <c r="L3733" s="10">
        <f>K3733*M3733</f>
        <v>810.00000000000011</v>
      </c>
      <c r="M3733" s="11">
        <v>0.45</v>
      </c>
      <c r="O3733" s="15"/>
      <c r="P3733" s="13"/>
      <c r="Q3733" s="1"/>
      <c r="R3733" s="12"/>
    </row>
    <row r="3734" spans="2:18" x14ac:dyDescent="0.3">
      <c r="B3734" s="6" t="s">
        <v>16</v>
      </c>
      <c r="C3734" s="6">
        <v>1185732</v>
      </c>
      <c r="D3734" s="7">
        <v>44481</v>
      </c>
      <c r="E3734" s="6" t="s">
        <v>3</v>
      </c>
      <c r="F3734" s="6" t="s">
        <v>125</v>
      </c>
      <c r="G3734" s="6" t="s">
        <v>126</v>
      </c>
      <c r="H3734" s="6" t="s">
        <v>20</v>
      </c>
      <c r="I3734" s="8">
        <v>0.60000000000000009</v>
      </c>
      <c r="J3734" s="9">
        <v>2000</v>
      </c>
      <c r="K3734" s="10">
        <f t="shared" ref="K3734:K3737" si="1221">I3734*J3734</f>
        <v>1200.0000000000002</v>
      </c>
      <c r="L3734" s="10">
        <f t="shared" ref="L3734:L3737" si="1222">K3734*M3734</f>
        <v>420.00000000000006</v>
      </c>
      <c r="M3734" s="11">
        <v>0.35</v>
      </c>
      <c r="O3734" s="15"/>
      <c r="P3734" s="13"/>
      <c r="Q3734" s="1"/>
      <c r="R3734" s="12"/>
    </row>
    <row r="3735" spans="2:18" x14ac:dyDescent="0.3">
      <c r="B3735" s="6" t="s">
        <v>16</v>
      </c>
      <c r="C3735" s="6">
        <v>1185732</v>
      </c>
      <c r="D3735" s="7">
        <v>44481</v>
      </c>
      <c r="E3735" s="6" t="s">
        <v>3</v>
      </c>
      <c r="F3735" s="6" t="s">
        <v>125</v>
      </c>
      <c r="G3735" s="6" t="s">
        <v>126</v>
      </c>
      <c r="H3735" s="6" t="s">
        <v>21</v>
      </c>
      <c r="I3735" s="8">
        <v>0.60000000000000009</v>
      </c>
      <c r="J3735" s="9">
        <v>1750</v>
      </c>
      <c r="K3735" s="10">
        <f t="shared" si="1221"/>
        <v>1050.0000000000002</v>
      </c>
      <c r="L3735" s="10">
        <f t="shared" si="1222"/>
        <v>367.50000000000006</v>
      </c>
      <c r="M3735" s="11">
        <v>0.35</v>
      </c>
      <c r="O3735" s="15"/>
      <c r="P3735" s="13"/>
      <c r="Q3735" s="1"/>
      <c r="R3735" s="12"/>
    </row>
    <row r="3736" spans="2:18" x14ac:dyDescent="0.3">
      <c r="B3736" s="6" t="s">
        <v>16</v>
      </c>
      <c r="C3736" s="6">
        <v>1185732</v>
      </c>
      <c r="D3736" s="7">
        <v>44481</v>
      </c>
      <c r="E3736" s="6" t="s">
        <v>3</v>
      </c>
      <c r="F3736" s="6" t="s">
        <v>125</v>
      </c>
      <c r="G3736" s="6" t="s">
        <v>126</v>
      </c>
      <c r="H3736" s="6" t="s">
        <v>22</v>
      </c>
      <c r="I3736" s="8">
        <v>0.70000000000000007</v>
      </c>
      <c r="J3736" s="9">
        <v>1750</v>
      </c>
      <c r="K3736" s="10">
        <f t="shared" si="1221"/>
        <v>1225.0000000000002</v>
      </c>
      <c r="L3736" s="10">
        <f t="shared" si="1222"/>
        <v>428.75000000000006</v>
      </c>
      <c r="M3736" s="11">
        <v>0.35</v>
      </c>
      <c r="O3736" s="15"/>
      <c r="P3736" s="13"/>
      <c r="Q3736" s="1"/>
      <c r="R3736" s="12"/>
    </row>
    <row r="3737" spans="2:18" x14ac:dyDescent="0.3">
      <c r="B3737" s="6" t="s">
        <v>16</v>
      </c>
      <c r="C3737" s="6">
        <v>1185732</v>
      </c>
      <c r="D3737" s="7">
        <v>44481</v>
      </c>
      <c r="E3737" s="6" t="s">
        <v>3</v>
      </c>
      <c r="F3737" s="6" t="s">
        <v>125</v>
      </c>
      <c r="G3737" s="6" t="s">
        <v>126</v>
      </c>
      <c r="H3737" s="6" t="s">
        <v>23</v>
      </c>
      <c r="I3737" s="8">
        <v>0.75</v>
      </c>
      <c r="J3737" s="9">
        <v>3000</v>
      </c>
      <c r="K3737" s="10">
        <f t="shared" si="1221"/>
        <v>2250</v>
      </c>
      <c r="L3737" s="10">
        <f t="shared" si="1222"/>
        <v>899.99999999999989</v>
      </c>
      <c r="M3737" s="11">
        <v>0.39999999999999997</v>
      </c>
      <c r="O3737" s="15"/>
      <c r="P3737" s="13"/>
      <c r="Q3737" s="1"/>
      <c r="R3737" s="12"/>
    </row>
    <row r="3738" spans="2:18" x14ac:dyDescent="0.3">
      <c r="B3738" s="6" t="s">
        <v>16</v>
      </c>
      <c r="C3738" s="6">
        <v>1185732</v>
      </c>
      <c r="D3738" s="7">
        <v>44511</v>
      </c>
      <c r="E3738" s="6" t="s">
        <v>3</v>
      </c>
      <c r="F3738" s="6" t="s">
        <v>125</v>
      </c>
      <c r="G3738" s="6" t="s">
        <v>126</v>
      </c>
      <c r="H3738" s="6" t="s">
        <v>18</v>
      </c>
      <c r="I3738" s="8">
        <v>0.70000000000000007</v>
      </c>
      <c r="J3738" s="9">
        <v>4500</v>
      </c>
      <c r="K3738" s="10">
        <f>I3738*J3738</f>
        <v>3150.0000000000005</v>
      </c>
      <c r="L3738" s="10">
        <f>K3738*M3738</f>
        <v>1417.5000000000002</v>
      </c>
      <c r="M3738" s="11">
        <v>0.45</v>
      </c>
      <c r="O3738" s="15"/>
      <c r="P3738" s="13"/>
      <c r="Q3738" s="1"/>
      <c r="R3738" s="12"/>
    </row>
    <row r="3739" spans="2:18" x14ac:dyDescent="0.3">
      <c r="B3739" s="6" t="s">
        <v>16</v>
      </c>
      <c r="C3739" s="6">
        <v>1185732</v>
      </c>
      <c r="D3739" s="7">
        <v>44511</v>
      </c>
      <c r="E3739" s="6" t="s">
        <v>3</v>
      </c>
      <c r="F3739" s="6" t="s">
        <v>125</v>
      </c>
      <c r="G3739" s="6" t="s">
        <v>126</v>
      </c>
      <c r="H3739" s="6" t="s">
        <v>19</v>
      </c>
      <c r="I3739" s="8">
        <v>0.60000000000000009</v>
      </c>
      <c r="J3739" s="9">
        <v>3250</v>
      </c>
      <c r="K3739" s="10">
        <f>I3739*J3739</f>
        <v>1950.0000000000002</v>
      </c>
      <c r="L3739" s="10">
        <f>K3739*M3739</f>
        <v>877.50000000000011</v>
      </c>
      <c r="M3739" s="11">
        <v>0.45</v>
      </c>
      <c r="O3739" s="15"/>
      <c r="P3739" s="13"/>
      <c r="Q3739" s="1"/>
      <c r="R3739" s="12"/>
    </row>
    <row r="3740" spans="2:18" x14ac:dyDescent="0.3">
      <c r="B3740" s="6" t="s">
        <v>16</v>
      </c>
      <c r="C3740" s="6">
        <v>1185732</v>
      </c>
      <c r="D3740" s="7">
        <v>44511</v>
      </c>
      <c r="E3740" s="6" t="s">
        <v>3</v>
      </c>
      <c r="F3740" s="6" t="s">
        <v>125</v>
      </c>
      <c r="G3740" s="6" t="s">
        <v>126</v>
      </c>
      <c r="H3740" s="6" t="s">
        <v>20</v>
      </c>
      <c r="I3740" s="8">
        <v>0.60000000000000009</v>
      </c>
      <c r="J3740" s="9">
        <v>3200</v>
      </c>
      <c r="K3740" s="10">
        <f t="shared" ref="K3740:K3743" si="1223">I3740*J3740</f>
        <v>1920.0000000000002</v>
      </c>
      <c r="L3740" s="10">
        <f t="shared" ref="L3740:L3743" si="1224">K3740*M3740</f>
        <v>672</v>
      </c>
      <c r="M3740" s="11">
        <v>0.35</v>
      </c>
      <c r="O3740" s="15"/>
      <c r="P3740" s="13"/>
      <c r="Q3740" s="1"/>
      <c r="R3740" s="12"/>
    </row>
    <row r="3741" spans="2:18" x14ac:dyDescent="0.3">
      <c r="B3741" s="6" t="s">
        <v>16</v>
      </c>
      <c r="C3741" s="6">
        <v>1185732</v>
      </c>
      <c r="D3741" s="7">
        <v>44511</v>
      </c>
      <c r="E3741" s="6" t="s">
        <v>3</v>
      </c>
      <c r="F3741" s="6" t="s">
        <v>125</v>
      </c>
      <c r="G3741" s="6" t="s">
        <v>126</v>
      </c>
      <c r="H3741" s="6" t="s">
        <v>21</v>
      </c>
      <c r="I3741" s="8">
        <v>0.60000000000000009</v>
      </c>
      <c r="J3741" s="9">
        <v>3000</v>
      </c>
      <c r="K3741" s="10">
        <f t="shared" si="1223"/>
        <v>1800.0000000000002</v>
      </c>
      <c r="L3741" s="10">
        <f t="shared" si="1224"/>
        <v>630</v>
      </c>
      <c r="M3741" s="11">
        <v>0.35</v>
      </c>
      <c r="O3741" s="15"/>
      <c r="P3741" s="13"/>
      <c r="Q3741" s="1"/>
      <c r="R3741" s="12"/>
    </row>
    <row r="3742" spans="2:18" x14ac:dyDescent="0.3">
      <c r="B3742" s="6" t="s">
        <v>16</v>
      </c>
      <c r="C3742" s="6">
        <v>1185732</v>
      </c>
      <c r="D3742" s="7">
        <v>44511</v>
      </c>
      <c r="E3742" s="6" t="s">
        <v>3</v>
      </c>
      <c r="F3742" s="6" t="s">
        <v>125</v>
      </c>
      <c r="G3742" s="6" t="s">
        <v>126</v>
      </c>
      <c r="H3742" s="6" t="s">
        <v>22</v>
      </c>
      <c r="I3742" s="8">
        <v>0.70000000000000007</v>
      </c>
      <c r="J3742" s="9">
        <v>2750</v>
      </c>
      <c r="K3742" s="10">
        <f t="shared" si="1223"/>
        <v>1925.0000000000002</v>
      </c>
      <c r="L3742" s="10">
        <f t="shared" si="1224"/>
        <v>673.75</v>
      </c>
      <c r="M3742" s="11">
        <v>0.35</v>
      </c>
      <c r="O3742" s="15"/>
      <c r="P3742" s="13"/>
      <c r="Q3742" s="1"/>
      <c r="R3742" s="12"/>
    </row>
    <row r="3743" spans="2:18" x14ac:dyDescent="0.3">
      <c r="B3743" s="6" t="s">
        <v>16</v>
      </c>
      <c r="C3743" s="6">
        <v>1185732</v>
      </c>
      <c r="D3743" s="7">
        <v>44511</v>
      </c>
      <c r="E3743" s="6" t="s">
        <v>3</v>
      </c>
      <c r="F3743" s="6" t="s">
        <v>125</v>
      </c>
      <c r="G3743" s="6" t="s">
        <v>126</v>
      </c>
      <c r="H3743" s="6" t="s">
        <v>23</v>
      </c>
      <c r="I3743" s="8">
        <v>0.75</v>
      </c>
      <c r="J3743" s="9">
        <v>3750</v>
      </c>
      <c r="K3743" s="10">
        <f t="shared" si="1223"/>
        <v>2812.5</v>
      </c>
      <c r="L3743" s="10">
        <f t="shared" si="1224"/>
        <v>1125</v>
      </c>
      <c r="M3743" s="11">
        <v>0.39999999999999997</v>
      </c>
      <c r="O3743" s="15"/>
      <c r="P3743" s="13"/>
      <c r="Q3743" s="1"/>
      <c r="R3743" s="12"/>
    </row>
    <row r="3744" spans="2:18" x14ac:dyDescent="0.3">
      <c r="B3744" s="6" t="s">
        <v>16</v>
      </c>
      <c r="C3744" s="6">
        <v>1185732</v>
      </c>
      <c r="D3744" s="7">
        <v>44540</v>
      </c>
      <c r="E3744" s="6" t="s">
        <v>3</v>
      </c>
      <c r="F3744" s="6" t="s">
        <v>125</v>
      </c>
      <c r="G3744" s="6" t="s">
        <v>126</v>
      </c>
      <c r="H3744" s="6" t="s">
        <v>18</v>
      </c>
      <c r="I3744" s="8">
        <v>0.70000000000000007</v>
      </c>
      <c r="J3744" s="9">
        <v>6000</v>
      </c>
      <c r="K3744" s="10">
        <f>I3744*J3744</f>
        <v>4200</v>
      </c>
      <c r="L3744" s="10">
        <f>K3744*M3744</f>
        <v>1890</v>
      </c>
      <c r="M3744" s="11">
        <v>0.45</v>
      </c>
      <c r="O3744" s="15"/>
      <c r="P3744" s="13"/>
      <c r="Q3744" s="1"/>
      <c r="R3744" s="12"/>
    </row>
    <row r="3745" spans="1:18" x14ac:dyDescent="0.3">
      <c r="B3745" s="6" t="s">
        <v>16</v>
      </c>
      <c r="C3745" s="6">
        <v>1185732</v>
      </c>
      <c r="D3745" s="7">
        <v>44540</v>
      </c>
      <c r="E3745" s="6" t="s">
        <v>3</v>
      </c>
      <c r="F3745" s="6" t="s">
        <v>125</v>
      </c>
      <c r="G3745" s="6" t="s">
        <v>126</v>
      </c>
      <c r="H3745" s="6" t="s">
        <v>19</v>
      </c>
      <c r="I3745" s="8">
        <v>0.60000000000000009</v>
      </c>
      <c r="J3745" s="9">
        <v>4000</v>
      </c>
      <c r="K3745" s="10">
        <f>I3745*J3745</f>
        <v>2400.0000000000005</v>
      </c>
      <c r="L3745" s="10">
        <f>K3745*M3745</f>
        <v>1080.0000000000002</v>
      </c>
      <c r="M3745" s="11">
        <v>0.45</v>
      </c>
      <c r="O3745" s="15"/>
      <c r="P3745" s="13"/>
      <c r="Q3745" s="1"/>
      <c r="R3745" s="12"/>
    </row>
    <row r="3746" spans="1:18" x14ac:dyDescent="0.3">
      <c r="B3746" s="6" t="s">
        <v>16</v>
      </c>
      <c r="C3746" s="6">
        <v>1185732</v>
      </c>
      <c r="D3746" s="7">
        <v>44540</v>
      </c>
      <c r="E3746" s="6" t="s">
        <v>3</v>
      </c>
      <c r="F3746" s="6" t="s">
        <v>125</v>
      </c>
      <c r="G3746" s="6" t="s">
        <v>126</v>
      </c>
      <c r="H3746" s="6" t="s">
        <v>20</v>
      </c>
      <c r="I3746" s="8">
        <v>0.60000000000000009</v>
      </c>
      <c r="J3746" s="9">
        <v>3750</v>
      </c>
      <c r="K3746" s="10">
        <f t="shared" ref="K3746:K3749" si="1225">I3746*J3746</f>
        <v>2250.0000000000005</v>
      </c>
      <c r="L3746" s="10">
        <f t="shared" ref="L3746:L3749" si="1226">K3746*M3746</f>
        <v>787.50000000000011</v>
      </c>
      <c r="M3746" s="11">
        <v>0.35</v>
      </c>
      <c r="O3746" s="15"/>
      <c r="P3746" s="13"/>
      <c r="Q3746" s="1"/>
      <c r="R3746" s="12"/>
    </row>
    <row r="3747" spans="1:18" x14ac:dyDescent="0.3">
      <c r="B3747" s="6" t="s">
        <v>16</v>
      </c>
      <c r="C3747" s="6">
        <v>1185732</v>
      </c>
      <c r="D3747" s="7">
        <v>44540</v>
      </c>
      <c r="E3747" s="6" t="s">
        <v>3</v>
      </c>
      <c r="F3747" s="6" t="s">
        <v>125</v>
      </c>
      <c r="G3747" s="6" t="s">
        <v>126</v>
      </c>
      <c r="H3747" s="6" t="s">
        <v>21</v>
      </c>
      <c r="I3747" s="8">
        <v>0.60000000000000009</v>
      </c>
      <c r="J3747" s="9">
        <v>3250</v>
      </c>
      <c r="K3747" s="10">
        <f t="shared" si="1225"/>
        <v>1950.0000000000002</v>
      </c>
      <c r="L3747" s="10">
        <f t="shared" si="1226"/>
        <v>682.5</v>
      </c>
      <c r="M3747" s="11">
        <v>0.35</v>
      </c>
      <c r="O3747" s="15"/>
      <c r="P3747" s="13"/>
      <c r="Q3747" s="1"/>
      <c r="R3747" s="12"/>
    </row>
    <row r="3748" spans="1:18" x14ac:dyDescent="0.3">
      <c r="B3748" s="6" t="s">
        <v>16</v>
      </c>
      <c r="C3748" s="6">
        <v>1185732</v>
      </c>
      <c r="D3748" s="7">
        <v>44540</v>
      </c>
      <c r="E3748" s="6" t="s">
        <v>3</v>
      </c>
      <c r="F3748" s="6" t="s">
        <v>125</v>
      </c>
      <c r="G3748" s="6" t="s">
        <v>126</v>
      </c>
      <c r="H3748" s="6" t="s">
        <v>22</v>
      </c>
      <c r="I3748" s="8">
        <v>0.70000000000000007</v>
      </c>
      <c r="J3748" s="9">
        <v>3250</v>
      </c>
      <c r="K3748" s="10">
        <f t="shared" si="1225"/>
        <v>2275</v>
      </c>
      <c r="L3748" s="10">
        <f t="shared" si="1226"/>
        <v>796.25</v>
      </c>
      <c r="M3748" s="11">
        <v>0.35</v>
      </c>
      <c r="O3748" s="15"/>
      <c r="P3748" s="13"/>
      <c r="Q3748" s="1"/>
      <c r="R3748" s="12"/>
    </row>
    <row r="3749" spans="1:18" x14ac:dyDescent="0.3">
      <c r="B3749" s="6" t="s">
        <v>16</v>
      </c>
      <c r="C3749" s="6">
        <v>1185732</v>
      </c>
      <c r="D3749" s="7">
        <v>44540</v>
      </c>
      <c r="E3749" s="6" t="s">
        <v>3</v>
      </c>
      <c r="F3749" s="6" t="s">
        <v>125</v>
      </c>
      <c r="G3749" s="6" t="s">
        <v>126</v>
      </c>
      <c r="H3749" s="6" t="s">
        <v>23</v>
      </c>
      <c r="I3749" s="8">
        <v>0.75</v>
      </c>
      <c r="J3749" s="9">
        <v>4250</v>
      </c>
      <c r="K3749" s="10">
        <f t="shared" si="1225"/>
        <v>3187.5</v>
      </c>
      <c r="L3749" s="10">
        <f t="shared" si="1226"/>
        <v>1275</v>
      </c>
      <c r="M3749" s="11">
        <v>0.39999999999999997</v>
      </c>
      <c r="O3749" s="15"/>
      <c r="P3749" s="13"/>
      <c r="Q3749" s="1"/>
      <c r="R3749" s="12"/>
    </row>
    <row r="3750" spans="1:18" x14ac:dyDescent="0.3">
      <c r="A3750" t="s">
        <v>39</v>
      </c>
      <c r="B3750" s="6" t="s">
        <v>16</v>
      </c>
      <c r="C3750" s="6">
        <v>1185732</v>
      </c>
      <c r="D3750" s="7">
        <v>44217</v>
      </c>
      <c r="E3750" s="6" t="s">
        <v>3</v>
      </c>
      <c r="F3750" s="6" t="s">
        <v>127</v>
      </c>
      <c r="G3750" s="6" t="s">
        <v>128</v>
      </c>
      <c r="H3750" s="6" t="s">
        <v>18</v>
      </c>
      <c r="I3750" s="8">
        <v>0.5</v>
      </c>
      <c r="J3750" s="9">
        <v>5250</v>
      </c>
      <c r="K3750" s="10">
        <f>I3750*J3750</f>
        <v>2625</v>
      </c>
      <c r="L3750" s="10">
        <f>K3750*M3750</f>
        <v>1050</v>
      </c>
      <c r="M3750" s="11">
        <v>0.4</v>
      </c>
      <c r="O3750" s="15"/>
      <c r="P3750" s="13"/>
      <c r="Q3750" s="1"/>
      <c r="R3750" s="12"/>
    </row>
    <row r="3751" spans="1:18" x14ac:dyDescent="0.3">
      <c r="B3751" s="6" t="s">
        <v>16</v>
      </c>
      <c r="C3751" s="6">
        <v>1185732</v>
      </c>
      <c r="D3751" s="7">
        <v>44217</v>
      </c>
      <c r="E3751" s="6" t="s">
        <v>3</v>
      </c>
      <c r="F3751" s="6" t="s">
        <v>127</v>
      </c>
      <c r="G3751" s="6" t="s">
        <v>128</v>
      </c>
      <c r="H3751" s="6" t="s">
        <v>19</v>
      </c>
      <c r="I3751" s="8">
        <v>0.5</v>
      </c>
      <c r="J3751" s="9">
        <v>3250</v>
      </c>
      <c r="K3751" s="10">
        <f>I3751*J3751</f>
        <v>1625</v>
      </c>
      <c r="L3751" s="10">
        <f>K3751*M3751</f>
        <v>650</v>
      </c>
      <c r="M3751" s="11">
        <v>0.4</v>
      </c>
      <c r="O3751" s="15"/>
      <c r="P3751" s="13"/>
      <c r="Q3751" s="1"/>
      <c r="R3751" s="12"/>
    </row>
    <row r="3752" spans="1:18" x14ac:dyDescent="0.3">
      <c r="B3752" s="6" t="s">
        <v>16</v>
      </c>
      <c r="C3752" s="6">
        <v>1185732</v>
      </c>
      <c r="D3752" s="7">
        <v>44217</v>
      </c>
      <c r="E3752" s="6" t="s">
        <v>3</v>
      </c>
      <c r="F3752" s="6" t="s">
        <v>127</v>
      </c>
      <c r="G3752" s="6" t="s">
        <v>128</v>
      </c>
      <c r="H3752" s="6" t="s">
        <v>20</v>
      </c>
      <c r="I3752" s="8">
        <v>0.4</v>
      </c>
      <c r="J3752" s="9">
        <v>3250</v>
      </c>
      <c r="K3752" s="10">
        <f t="shared" ref="K3752:K3755" si="1227">I3752*J3752</f>
        <v>1300</v>
      </c>
      <c r="L3752" s="10">
        <f t="shared" ref="L3752:L3761" si="1228">K3752*M3752</f>
        <v>390</v>
      </c>
      <c r="M3752" s="11">
        <v>0.3</v>
      </c>
      <c r="O3752" s="15"/>
      <c r="P3752" s="13"/>
      <c r="Q3752" s="1"/>
      <c r="R3752" s="12"/>
    </row>
    <row r="3753" spans="1:18" x14ac:dyDescent="0.3">
      <c r="B3753" s="6" t="s">
        <v>16</v>
      </c>
      <c r="C3753" s="6">
        <v>1185732</v>
      </c>
      <c r="D3753" s="7">
        <v>44217</v>
      </c>
      <c r="E3753" s="6" t="s">
        <v>3</v>
      </c>
      <c r="F3753" s="6" t="s">
        <v>127</v>
      </c>
      <c r="G3753" s="6" t="s">
        <v>128</v>
      </c>
      <c r="H3753" s="6" t="s">
        <v>21</v>
      </c>
      <c r="I3753" s="8">
        <v>0.44999999999999996</v>
      </c>
      <c r="J3753" s="9">
        <v>1750</v>
      </c>
      <c r="K3753" s="10">
        <f t="shared" si="1227"/>
        <v>787.49999999999989</v>
      </c>
      <c r="L3753" s="10">
        <f t="shared" si="1228"/>
        <v>236.24999999999994</v>
      </c>
      <c r="M3753" s="11">
        <v>0.3</v>
      </c>
      <c r="O3753" s="15"/>
      <c r="P3753" s="13"/>
      <c r="Q3753" s="1"/>
      <c r="R3753" s="12"/>
    </row>
    <row r="3754" spans="1:18" x14ac:dyDescent="0.3">
      <c r="B3754" s="6" t="s">
        <v>16</v>
      </c>
      <c r="C3754" s="6">
        <v>1185732</v>
      </c>
      <c r="D3754" s="7">
        <v>44217</v>
      </c>
      <c r="E3754" s="6" t="s">
        <v>3</v>
      </c>
      <c r="F3754" s="6" t="s">
        <v>127</v>
      </c>
      <c r="G3754" s="6" t="s">
        <v>128</v>
      </c>
      <c r="H3754" s="6" t="s">
        <v>22</v>
      </c>
      <c r="I3754" s="8">
        <v>0.60000000000000009</v>
      </c>
      <c r="J3754" s="9">
        <v>2250</v>
      </c>
      <c r="K3754" s="10">
        <f t="shared" si="1227"/>
        <v>1350.0000000000002</v>
      </c>
      <c r="L3754" s="10">
        <f t="shared" si="1228"/>
        <v>405.00000000000006</v>
      </c>
      <c r="M3754" s="11">
        <v>0.3</v>
      </c>
      <c r="O3754" s="15"/>
      <c r="P3754" s="13"/>
      <c r="Q3754" s="1"/>
      <c r="R3754" s="12"/>
    </row>
    <row r="3755" spans="1:18" x14ac:dyDescent="0.3">
      <c r="B3755" s="6" t="s">
        <v>16</v>
      </c>
      <c r="C3755" s="6">
        <v>1185732</v>
      </c>
      <c r="D3755" s="7">
        <v>44217</v>
      </c>
      <c r="E3755" s="6" t="s">
        <v>3</v>
      </c>
      <c r="F3755" s="6" t="s">
        <v>127</v>
      </c>
      <c r="G3755" s="6" t="s">
        <v>128</v>
      </c>
      <c r="H3755" s="6" t="s">
        <v>23</v>
      </c>
      <c r="I3755" s="8">
        <v>0.5</v>
      </c>
      <c r="J3755" s="9">
        <v>3250</v>
      </c>
      <c r="K3755" s="10">
        <f t="shared" si="1227"/>
        <v>1625</v>
      </c>
      <c r="L3755" s="10">
        <f t="shared" si="1228"/>
        <v>568.75</v>
      </c>
      <c r="M3755" s="11">
        <v>0.35</v>
      </c>
      <c r="O3755" s="15"/>
      <c r="P3755" s="13"/>
      <c r="Q3755" s="1"/>
      <c r="R3755" s="12"/>
    </row>
    <row r="3756" spans="1:18" x14ac:dyDescent="0.3">
      <c r="B3756" s="6" t="s">
        <v>16</v>
      </c>
      <c r="C3756" s="6">
        <v>1185732</v>
      </c>
      <c r="D3756" s="7">
        <v>44246</v>
      </c>
      <c r="E3756" s="6" t="s">
        <v>3</v>
      </c>
      <c r="F3756" s="6" t="s">
        <v>127</v>
      </c>
      <c r="G3756" s="6" t="s">
        <v>128</v>
      </c>
      <c r="H3756" s="6" t="s">
        <v>18</v>
      </c>
      <c r="I3756" s="8">
        <v>0.5</v>
      </c>
      <c r="J3756" s="9">
        <v>6000</v>
      </c>
      <c r="K3756" s="10">
        <f>I3756*J3756</f>
        <v>3000</v>
      </c>
      <c r="L3756" s="10">
        <f>K3756*M3756</f>
        <v>1200</v>
      </c>
      <c r="M3756" s="11">
        <v>0.4</v>
      </c>
      <c r="O3756" s="15"/>
      <c r="P3756" s="13"/>
      <c r="Q3756" s="1"/>
      <c r="R3756" s="12"/>
    </row>
    <row r="3757" spans="1:18" x14ac:dyDescent="0.3">
      <c r="B3757" s="6" t="s">
        <v>16</v>
      </c>
      <c r="C3757" s="6">
        <v>1185732</v>
      </c>
      <c r="D3757" s="7">
        <v>44246</v>
      </c>
      <c r="E3757" s="6" t="s">
        <v>3</v>
      </c>
      <c r="F3757" s="6" t="s">
        <v>127</v>
      </c>
      <c r="G3757" s="6" t="s">
        <v>128</v>
      </c>
      <c r="H3757" s="6" t="s">
        <v>19</v>
      </c>
      <c r="I3757" s="8">
        <v>0.5</v>
      </c>
      <c r="J3757" s="9">
        <v>2500</v>
      </c>
      <c r="K3757" s="10">
        <f>I3757*J3757</f>
        <v>1250</v>
      </c>
      <c r="L3757" s="10">
        <f>K3757*M3757</f>
        <v>500</v>
      </c>
      <c r="M3757" s="11">
        <v>0.4</v>
      </c>
      <c r="O3757" s="15"/>
      <c r="P3757" s="13"/>
      <c r="Q3757" s="1"/>
      <c r="R3757" s="12"/>
    </row>
    <row r="3758" spans="1:18" x14ac:dyDescent="0.3">
      <c r="B3758" s="6" t="s">
        <v>16</v>
      </c>
      <c r="C3758" s="6">
        <v>1185732</v>
      </c>
      <c r="D3758" s="7">
        <v>44246</v>
      </c>
      <c r="E3758" s="6" t="s">
        <v>3</v>
      </c>
      <c r="F3758" s="6" t="s">
        <v>127</v>
      </c>
      <c r="G3758" s="6" t="s">
        <v>128</v>
      </c>
      <c r="H3758" s="6" t="s">
        <v>20</v>
      </c>
      <c r="I3758" s="8">
        <v>0.4</v>
      </c>
      <c r="J3758" s="9">
        <v>3000</v>
      </c>
      <c r="K3758" s="10">
        <f t="shared" ref="K3758:K3761" si="1229">I3758*J3758</f>
        <v>1200</v>
      </c>
      <c r="L3758" s="10">
        <f t="shared" si="1228"/>
        <v>360</v>
      </c>
      <c r="M3758" s="11">
        <v>0.3</v>
      </c>
      <c r="O3758" s="15"/>
      <c r="P3758" s="13"/>
      <c r="Q3758" s="1"/>
      <c r="R3758" s="12"/>
    </row>
    <row r="3759" spans="1:18" x14ac:dyDescent="0.3">
      <c r="B3759" s="6" t="s">
        <v>16</v>
      </c>
      <c r="C3759" s="6">
        <v>1185732</v>
      </c>
      <c r="D3759" s="7">
        <v>44246</v>
      </c>
      <c r="E3759" s="6" t="s">
        <v>3</v>
      </c>
      <c r="F3759" s="6" t="s">
        <v>127</v>
      </c>
      <c r="G3759" s="6" t="s">
        <v>128</v>
      </c>
      <c r="H3759" s="6" t="s">
        <v>21</v>
      </c>
      <c r="I3759" s="8">
        <v>0.44999999999999996</v>
      </c>
      <c r="J3759" s="9">
        <v>2000</v>
      </c>
      <c r="K3759" s="10">
        <f t="shared" si="1229"/>
        <v>899.99999999999989</v>
      </c>
      <c r="L3759" s="10">
        <f t="shared" si="1228"/>
        <v>269.99999999999994</v>
      </c>
      <c r="M3759" s="11">
        <v>0.3</v>
      </c>
      <c r="O3759" s="15"/>
      <c r="P3759" s="13"/>
      <c r="Q3759" s="1"/>
      <c r="R3759" s="12"/>
    </row>
    <row r="3760" spans="1:18" x14ac:dyDescent="0.3">
      <c r="B3760" s="6" t="s">
        <v>16</v>
      </c>
      <c r="C3760" s="6">
        <v>1185732</v>
      </c>
      <c r="D3760" s="7">
        <v>44246</v>
      </c>
      <c r="E3760" s="6" t="s">
        <v>3</v>
      </c>
      <c r="F3760" s="6" t="s">
        <v>127</v>
      </c>
      <c r="G3760" s="6" t="s">
        <v>128</v>
      </c>
      <c r="H3760" s="6" t="s">
        <v>22</v>
      </c>
      <c r="I3760" s="8">
        <v>0.60000000000000009</v>
      </c>
      <c r="J3760" s="9">
        <v>2750</v>
      </c>
      <c r="K3760" s="10">
        <f t="shared" si="1229"/>
        <v>1650.0000000000002</v>
      </c>
      <c r="L3760" s="10">
        <f t="shared" si="1228"/>
        <v>495.00000000000006</v>
      </c>
      <c r="M3760" s="11">
        <v>0.3</v>
      </c>
      <c r="O3760" s="15"/>
      <c r="P3760" s="13"/>
      <c r="Q3760" s="1"/>
      <c r="R3760" s="12"/>
    </row>
    <row r="3761" spans="2:18" x14ac:dyDescent="0.3">
      <c r="B3761" s="6" t="s">
        <v>16</v>
      </c>
      <c r="C3761" s="6">
        <v>1185732</v>
      </c>
      <c r="D3761" s="7">
        <v>44246</v>
      </c>
      <c r="E3761" s="6" t="s">
        <v>3</v>
      </c>
      <c r="F3761" s="6" t="s">
        <v>127</v>
      </c>
      <c r="G3761" s="6" t="s">
        <v>128</v>
      </c>
      <c r="H3761" s="6" t="s">
        <v>23</v>
      </c>
      <c r="I3761" s="8">
        <v>0.5</v>
      </c>
      <c r="J3761" s="9">
        <v>3750</v>
      </c>
      <c r="K3761" s="10">
        <f t="shared" si="1229"/>
        <v>1875</v>
      </c>
      <c r="L3761" s="10">
        <f t="shared" si="1228"/>
        <v>656.25</v>
      </c>
      <c r="M3761" s="11">
        <v>0.35</v>
      </c>
      <c r="O3761" s="15"/>
      <c r="P3761" s="13"/>
      <c r="Q3761" s="1"/>
      <c r="R3761" s="12"/>
    </row>
    <row r="3762" spans="2:18" x14ac:dyDescent="0.3">
      <c r="B3762" s="6" t="s">
        <v>16</v>
      </c>
      <c r="C3762" s="6">
        <v>1185732</v>
      </c>
      <c r="D3762" s="7">
        <v>44272</v>
      </c>
      <c r="E3762" s="6" t="s">
        <v>3</v>
      </c>
      <c r="F3762" s="6" t="s">
        <v>127</v>
      </c>
      <c r="G3762" s="6" t="s">
        <v>128</v>
      </c>
      <c r="H3762" s="6" t="s">
        <v>18</v>
      </c>
      <c r="I3762" s="8">
        <v>0.5</v>
      </c>
      <c r="J3762" s="9">
        <v>5700</v>
      </c>
      <c r="K3762" s="10">
        <f>I3762*J3762</f>
        <v>2850</v>
      </c>
      <c r="L3762" s="10">
        <f>K3762*M3762</f>
        <v>1140</v>
      </c>
      <c r="M3762" s="11">
        <v>0.4</v>
      </c>
      <c r="O3762" s="15"/>
      <c r="P3762" s="13"/>
      <c r="Q3762" s="1"/>
      <c r="R3762" s="12"/>
    </row>
    <row r="3763" spans="2:18" x14ac:dyDescent="0.3">
      <c r="B3763" s="6" t="s">
        <v>16</v>
      </c>
      <c r="C3763" s="6">
        <v>1185732</v>
      </c>
      <c r="D3763" s="7">
        <v>44272</v>
      </c>
      <c r="E3763" s="6" t="s">
        <v>3</v>
      </c>
      <c r="F3763" s="6" t="s">
        <v>127</v>
      </c>
      <c r="G3763" s="6" t="s">
        <v>128</v>
      </c>
      <c r="H3763" s="6" t="s">
        <v>19</v>
      </c>
      <c r="I3763" s="8">
        <v>0.5</v>
      </c>
      <c r="J3763" s="9">
        <v>2750</v>
      </c>
      <c r="K3763" s="10">
        <f>I3763*J3763</f>
        <v>1375</v>
      </c>
      <c r="L3763" s="10">
        <f>K3763*M3763</f>
        <v>550</v>
      </c>
      <c r="M3763" s="11">
        <v>0.4</v>
      </c>
      <c r="O3763" s="15"/>
      <c r="P3763" s="13"/>
      <c r="Q3763" s="1"/>
      <c r="R3763" s="12"/>
    </row>
    <row r="3764" spans="2:18" x14ac:dyDescent="0.3">
      <c r="B3764" s="6" t="s">
        <v>16</v>
      </c>
      <c r="C3764" s="6">
        <v>1185732</v>
      </c>
      <c r="D3764" s="7">
        <v>44272</v>
      </c>
      <c r="E3764" s="6" t="s">
        <v>3</v>
      </c>
      <c r="F3764" s="6" t="s">
        <v>127</v>
      </c>
      <c r="G3764" s="6" t="s">
        <v>128</v>
      </c>
      <c r="H3764" s="6" t="s">
        <v>20</v>
      </c>
      <c r="I3764" s="8">
        <v>0.4</v>
      </c>
      <c r="J3764" s="9">
        <v>3000</v>
      </c>
      <c r="K3764" s="10">
        <f t="shared" ref="K3764:K3767" si="1230">I3764*J3764</f>
        <v>1200</v>
      </c>
      <c r="L3764" s="10">
        <f t="shared" ref="L3764:L3767" si="1231">K3764*M3764</f>
        <v>360</v>
      </c>
      <c r="M3764" s="11">
        <v>0.3</v>
      </c>
      <c r="O3764" s="15"/>
      <c r="P3764" s="13"/>
      <c r="Q3764" s="1"/>
      <c r="R3764" s="12"/>
    </row>
    <row r="3765" spans="2:18" x14ac:dyDescent="0.3">
      <c r="B3765" s="6" t="s">
        <v>16</v>
      </c>
      <c r="C3765" s="6">
        <v>1185732</v>
      </c>
      <c r="D3765" s="7">
        <v>44272</v>
      </c>
      <c r="E3765" s="6" t="s">
        <v>3</v>
      </c>
      <c r="F3765" s="6" t="s">
        <v>127</v>
      </c>
      <c r="G3765" s="6" t="s">
        <v>128</v>
      </c>
      <c r="H3765" s="6" t="s">
        <v>21</v>
      </c>
      <c r="I3765" s="8">
        <v>0.44999999999999996</v>
      </c>
      <c r="J3765" s="9">
        <v>1500</v>
      </c>
      <c r="K3765" s="10">
        <f t="shared" si="1230"/>
        <v>674.99999999999989</v>
      </c>
      <c r="L3765" s="10">
        <f t="shared" si="1231"/>
        <v>202.49999999999997</v>
      </c>
      <c r="M3765" s="11">
        <v>0.3</v>
      </c>
      <c r="O3765" s="15"/>
      <c r="P3765" s="13"/>
      <c r="Q3765" s="1"/>
      <c r="R3765" s="12"/>
    </row>
    <row r="3766" spans="2:18" x14ac:dyDescent="0.3">
      <c r="B3766" s="6" t="s">
        <v>16</v>
      </c>
      <c r="C3766" s="6">
        <v>1185732</v>
      </c>
      <c r="D3766" s="7">
        <v>44272</v>
      </c>
      <c r="E3766" s="6" t="s">
        <v>3</v>
      </c>
      <c r="F3766" s="6" t="s">
        <v>127</v>
      </c>
      <c r="G3766" s="6" t="s">
        <v>128</v>
      </c>
      <c r="H3766" s="6" t="s">
        <v>22</v>
      </c>
      <c r="I3766" s="8">
        <v>0.60000000000000009</v>
      </c>
      <c r="J3766" s="9">
        <v>2000</v>
      </c>
      <c r="K3766" s="10">
        <f t="shared" si="1230"/>
        <v>1200.0000000000002</v>
      </c>
      <c r="L3766" s="10">
        <f t="shared" si="1231"/>
        <v>360.00000000000006</v>
      </c>
      <c r="M3766" s="11">
        <v>0.3</v>
      </c>
      <c r="O3766" s="15"/>
      <c r="P3766" s="13"/>
      <c r="Q3766" s="1"/>
      <c r="R3766" s="12"/>
    </row>
    <row r="3767" spans="2:18" x14ac:dyDescent="0.3">
      <c r="B3767" s="6" t="s">
        <v>16</v>
      </c>
      <c r="C3767" s="6">
        <v>1185732</v>
      </c>
      <c r="D3767" s="7">
        <v>44272</v>
      </c>
      <c r="E3767" s="6" t="s">
        <v>3</v>
      </c>
      <c r="F3767" s="6" t="s">
        <v>127</v>
      </c>
      <c r="G3767" s="6" t="s">
        <v>128</v>
      </c>
      <c r="H3767" s="6" t="s">
        <v>23</v>
      </c>
      <c r="I3767" s="8">
        <v>0.5</v>
      </c>
      <c r="J3767" s="9">
        <v>3000</v>
      </c>
      <c r="K3767" s="10">
        <f t="shared" si="1230"/>
        <v>1500</v>
      </c>
      <c r="L3767" s="10">
        <f t="shared" si="1231"/>
        <v>525</v>
      </c>
      <c r="M3767" s="11">
        <v>0.35</v>
      </c>
      <c r="O3767" s="15"/>
      <c r="P3767" s="13"/>
      <c r="Q3767" s="1"/>
      <c r="R3767" s="12"/>
    </row>
    <row r="3768" spans="2:18" x14ac:dyDescent="0.3">
      <c r="B3768" s="6" t="s">
        <v>16</v>
      </c>
      <c r="C3768" s="6">
        <v>1185732</v>
      </c>
      <c r="D3768" s="7">
        <v>44304</v>
      </c>
      <c r="E3768" s="6" t="s">
        <v>3</v>
      </c>
      <c r="F3768" s="6" t="s">
        <v>127</v>
      </c>
      <c r="G3768" s="6" t="s">
        <v>128</v>
      </c>
      <c r="H3768" s="6" t="s">
        <v>18</v>
      </c>
      <c r="I3768" s="8">
        <v>0.5</v>
      </c>
      <c r="J3768" s="9">
        <v>5500</v>
      </c>
      <c r="K3768" s="10">
        <f>I3768*J3768</f>
        <v>2750</v>
      </c>
      <c r="L3768" s="10">
        <f>K3768*M3768</f>
        <v>1100</v>
      </c>
      <c r="M3768" s="11">
        <v>0.4</v>
      </c>
      <c r="O3768" s="15"/>
      <c r="P3768" s="13"/>
      <c r="Q3768" s="1"/>
      <c r="R3768" s="12"/>
    </row>
    <row r="3769" spans="2:18" x14ac:dyDescent="0.3">
      <c r="B3769" s="6" t="s">
        <v>16</v>
      </c>
      <c r="C3769" s="6">
        <v>1185732</v>
      </c>
      <c r="D3769" s="7">
        <v>44304</v>
      </c>
      <c r="E3769" s="6" t="s">
        <v>3</v>
      </c>
      <c r="F3769" s="6" t="s">
        <v>127</v>
      </c>
      <c r="G3769" s="6" t="s">
        <v>128</v>
      </c>
      <c r="H3769" s="6" t="s">
        <v>19</v>
      </c>
      <c r="I3769" s="8">
        <v>0.5</v>
      </c>
      <c r="J3769" s="9">
        <v>2500</v>
      </c>
      <c r="K3769" s="10">
        <f>I3769*J3769</f>
        <v>1250</v>
      </c>
      <c r="L3769" s="10">
        <f>K3769*M3769</f>
        <v>500</v>
      </c>
      <c r="M3769" s="11">
        <v>0.4</v>
      </c>
      <c r="O3769" s="15"/>
      <c r="P3769" s="13"/>
      <c r="Q3769" s="1"/>
      <c r="R3769" s="12"/>
    </row>
    <row r="3770" spans="2:18" x14ac:dyDescent="0.3">
      <c r="B3770" s="6" t="s">
        <v>16</v>
      </c>
      <c r="C3770" s="6">
        <v>1185732</v>
      </c>
      <c r="D3770" s="7">
        <v>44304</v>
      </c>
      <c r="E3770" s="6" t="s">
        <v>3</v>
      </c>
      <c r="F3770" s="6" t="s">
        <v>127</v>
      </c>
      <c r="G3770" s="6" t="s">
        <v>128</v>
      </c>
      <c r="H3770" s="6" t="s">
        <v>20</v>
      </c>
      <c r="I3770" s="8">
        <v>0.4</v>
      </c>
      <c r="J3770" s="9">
        <v>2500</v>
      </c>
      <c r="K3770" s="10">
        <f t="shared" ref="K3770:K3773" si="1232">I3770*J3770</f>
        <v>1000</v>
      </c>
      <c r="L3770" s="10">
        <f t="shared" ref="L3770:L3773" si="1233">K3770*M3770</f>
        <v>300</v>
      </c>
      <c r="M3770" s="11">
        <v>0.3</v>
      </c>
      <c r="O3770" s="15"/>
      <c r="P3770" s="13"/>
      <c r="Q3770" s="1"/>
      <c r="R3770" s="12"/>
    </row>
    <row r="3771" spans="2:18" x14ac:dyDescent="0.3">
      <c r="B3771" s="6" t="s">
        <v>16</v>
      </c>
      <c r="C3771" s="6">
        <v>1185732</v>
      </c>
      <c r="D3771" s="7">
        <v>44304</v>
      </c>
      <c r="E3771" s="6" t="s">
        <v>3</v>
      </c>
      <c r="F3771" s="6" t="s">
        <v>127</v>
      </c>
      <c r="G3771" s="6" t="s">
        <v>128</v>
      </c>
      <c r="H3771" s="6" t="s">
        <v>21</v>
      </c>
      <c r="I3771" s="8">
        <v>0.44999999999999996</v>
      </c>
      <c r="J3771" s="9">
        <v>1750</v>
      </c>
      <c r="K3771" s="10">
        <f t="shared" si="1232"/>
        <v>787.49999999999989</v>
      </c>
      <c r="L3771" s="10">
        <f t="shared" si="1233"/>
        <v>236.24999999999994</v>
      </c>
      <c r="M3771" s="11">
        <v>0.3</v>
      </c>
      <c r="O3771" s="15"/>
      <c r="P3771" s="13"/>
      <c r="Q3771" s="1"/>
      <c r="R3771" s="12"/>
    </row>
    <row r="3772" spans="2:18" x14ac:dyDescent="0.3">
      <c r="B3772" s="6" t="s">
        <v>16</v>
      </c>
      <c r="C3772" s="6">
        <v>1185732</v>
      </c>
      <c r="D3772" s="7">
        <v>44304</v>
      </c>
      <c r="E3772" s="6" t="s">
        <v>3</v>
      </c>
      <c r="F3772" s="6" t="s">
        <v>127</v>
      </c>
      <c r="G3772" s="6" t="s">
        <v>128</v>
      </c>
      <c r="H3772" s="6" t="s">
        <v>22</v>
      </c>
      <c r="I3772" s="8">
        <v>0.60000000000000009</v>
      </c>
      <c r="J3772" s="9">
        <v>1750</v>
      </c>
      <c r="K3772" s="10">
        <f t="shared" si="1232"/>
        <v>1050.0000000000002</v>
      </c>
      <c r="L3772" s="10">
        <f t="shared" si="1233"/>
        <v>315.00000000000006</v>
      </c>
      <c r="M3772" s="11">
        <v>0.3</v>
      </c>
      <c r="O3772" s="15"/>
      <c r="P3772" s="13"/>
      <c r="Q3772" s="1"/>
      <c r="R3772" s="12"/>
    </row>
    <row r="3773" spans="2:18" x14ac:dyDescent="0.3">
      <c r="B3773" s="6" t="s">
        <v>16</v>
      </c>
      <c r="C3773" s="6">
        <v>1185732</v>
      </c>
      <c r="D3773" s="7">
        <v>44304</v>
      </c>
      <c r="E3773" s="6" t="s">
        <v>3</v>
      </c>
      <c r="F3773" s="6" t="s">
        <v>127</v>
      </c>
      <c r="G3773" s="6" t="s">
        <v>128</v>
      </c>
      <c r="H3773" s="6" t="s">
        <v>23</v>
      </c>
      <c r="I3773" s="8">
        <v>0.5</v>
      </c>
      <c r="J3773" s="9">
        <v>3250</v>
      </c>
      <c r="K3773" s="10">
        <f t="shared" si="1232"/>
        <v>1625</v>
      </c>
      <c r="L3773" s="10">
        <f t="shared" si="1233"/>
        <v>568.75</v>
      </c>
      <c r="M3773" s="11">
        <v>0.35</v>
      </c>
      <c r="O3773" s="15"/>
      <c r="P3773" s="13"/>
      <c r="Q3773" s="1"/>
      <c r="R3773" s="12"/>
    </row>
    <row r="3774" spans="2:18" x14ac:dyDescent="0.3">
      <c r="B3774" s="6" t="s">
        <v>16</v>
      </c>
      <c r="C3774" s="6">
        <v>1185732</v>
      </c>
      <c r="D3774" s="7">
        <v>44333</v>
      </c>
      <c r="E3774" s="6" t="s">
        <v>3</v>
      </c>
      <c r="F3774" s="6" t="s">
        <v>127</v>
      </c>
      <c r="G3774" s="6" t="s">
        <v>128</v>
      </c>
      <c r="H3774" s="6" t="s">
        <v>18</v>
      </c>
      <c r="I3774" s="8">
        <v>0.65</v>
      </c>
      <c r="J3774" s="9">
        <v>5950</v>
      </c>
      <c r="K3774" s="10">
        <f>I3774*J3774</f>
        <v>3867.5</v>
      </c>
      <c r="L3774" s="10">
        <f>K3774*M3774</f>
        <v>1547</v>
      </c>
      <c r="M3774" s="11">
        <v>0.4</v>
      </c>
      <c r="O3774" s="15"/>
      <c r="P3774" s="13"/>
      <c r="Q3774" s="1"/>
      <c r="R3774" s="12"/>
    </row>
    <row r="3775" spans="2:18" x14ac:dyDescent="0.3">
      <c r="B3775" s="6" t="s">
        <v>16</v>
      </c>
      <c r="C3775" s="6">
        <v>1185732</v>
      </c>
      <c r="D3775" s="7">
        <v>44333</v>
      </c>
      <c r="E3775" s="6" t="s">
        <v>3</v>
      </c>
      <c r="F3775" s="6" t="s">
        <v>127</v>
      </c>
      <c r="G3775" s="6" t="s">
        <v>128</v>
      </c>
      <c r="H3775" s="6" t="s">
        <v>19</v>
      </c>
      <c r="I3775" s="8">
        <v>0.60000000000000009</v>
      </c>
      <c r="J3775" s="9">
        <v>3000</v>
      </c>
      <c r="K3775" s="10">
        <f>I3775*J3775</f>
        <v>1800.0000000000002</v>
      </c>
      <c r="L3775" s="10">
        <f>K3775*M3775</f>
        <v>720.00000000000011</v>
      </c>
      <c r="M3775" s="11">
        <v>0.4</v>
      </c>
      <c r="O3775" s="15"/>
      <c r="P3775" s="13"/>
      <c r="Q3775" s="1"/>
      <c r="R3775" s="12"/>
    </row>
    <row r="3776" spans="2:18" x14ac:dyDescent="0.3">
      <c r="B3776" s="6" t="s">
        <v>16</v>
      </c>
      <c r="C3776" s="6">
        <v>1185732</v>
      </c>
      <c r="D3776" s="7">
        <v>44333</v>
      </c>
      <c r="E3776" s="6" t="s">
        <v>3</v>
      </c>
      <c r="F3776" s="6" t="s">
        <v>127</v>
      </c>
      <c r="G3776" s="6" t="s">
        <v>128</v>
      </c>
      <c r="H3776" s="6" t="s">
        <v>20</v>
      </c>
      <c r="I3776" s="8">
        <v>0.55000000000000004</v>
      </c>
      <c r="J3776" s="9">
        <v>3250</v>
      </c>
      <c r="K3776" s="10">
        <f t="shared" ref="K3776:K3779" si="1234">I3776*J3776</f>
        <v>1787.5000000000002</v>
      </c>
      <c r="L3776" s="10">
        <f t="shared" ref="L3776:L3779" si="1235">K3776*M3776</f>
        <v>536.25</v>
      </c>
      <c r="M3776" s="11">
        <v>0.3</v>
      </c>
      <c r="O3776" s="15"/>
      <c r="P3776" s="13"/>
      <c r="Q3776" s="1"/>
      <c r="R3776" s="12"/>
    </row>
    <row r="3777" spans="2:18" x14ac:dyDescent="0.3">
      <c r="B3777" s="6" t="s">
        <v>16</v>
      </c>
      <c r="C3777" s="6">
        <v>1185732</v>
      </c>
      <c r="D3777" s="7">
        <v>44333</v>
      </c>
      <c r="E3777" s="6" t="s">
        <v>3</v>
      </c>
      <c r="F3777" s="6" t="s">
        <v>127</v>
      </c>
      <c r="G3777" s="6" t="s">
        <v>128</v>
      </c>
      <c r="H3777" s="6" t="s">
        <v>21</v>
      </c>
      <c r="I3777" s="8">
        <v>0.55000000000000004</v>
      </c>
      <c r="J3777" s="9">
        <v>2750</v>
      </c>
      <c r="K3777" s="10">
        <f t="shared" si="1234"/>
        <v>1512.5000000000002</v>
      </c>
      <c r="L3777" s="10">
        <f t="shared" si="1235"/>
        <v>453.75000000000006</v>
      </c>
      <c r="M3777" s="11">
        <v>0.3</v>
      </c>
      <c r="O3777" s="15"/>
      <c r="P3777" s="13"/>
      <c r="Q3777" s="1"/>
      <c r="R3777" s="12"/>
    </row>
    <row r="3778" spans="2:18" x14ac:dyDescent="0.3">
      <c r="B3778" s="6" t="s">
        <v>16</v>
      </c>
      <c r="C3778" s="6">
        <v>1185732</v>
      </c>
      <c r="D3778" s="7">
        <v>44333</v>
      </c>
      <c r="E3778" s="6" t="s">
        <v>3</v>
      </c>
      <c r="F3778" s="6" t="s">
        <v>127</v>
      </c>
      <c r="G3778" s="6" t="s">
        <v>128</v>
      </c>
      <c r="H3778" s="6" t="s">
        <v>22</v>
      </c>
      <c r="I3778" s="8">
        <v>0.65</v>
      </c>
      <c r="J3778" s="9">
        <v>3000</v>
      </c>
      <c r="K3778" s="10">
        <f t="shared" si="1234"/>
        <v>1950</v>
      </c>
      <c r="L3778" s="10">
        <f t="shared" si="1235"/>
        <v>585</v>
      </c>
      <c r="M3778" s="11">
        <v>0.3</v>
      </c>
      <c r="O3778" s="15"/>
      <c r="P3778" s="13"/>
      <c r="Q3778" s="1"/>
      <c r="R3778" s="12"/>
    </row>
    <row r="3779" spans="2:18" x14ac:dyDescent="0.3">
      <c r="B3779" s="6" t="s">
        <v>16</v>
      </c>
      <c r="C3779" s="6">
        <v>1185732</v>
      </c>
      <c r="D3779" s="7">
        <v>44333</v>
      </c>
      <c r="E3779" s="6" t="s">
        <v>3</v>
      </c>
      <c r="F3779" s="6" t="s">
        <v>127</v>
      </c>
      <c r="G3779" s="6" t="s">
        <v>128</v>
      </c>
      <c r="H3779" s="6" t="s">
        <v>23</v>
      </c>
      <c r="I3779" s="8">
        <v>0.70000000000000007</v>
      </c>
      <c r="J3779" s="9">
        <v>4250</v>
      </c>
      <c r="K3779" s="10">
        <f t="shared" si="1234"/>
        <v>2975.0000000000005</v>
      </c>
      <c r="L3779" s="10">
        <f t="shared" si="1235"/>
        <v>1041.25</v>
      </c>
      <c r="M3779" s="11">
        <v>0.35</v>
      </c>
      <c r="O3779" s="15"/>
      <c r="P3779" s="13"/>
      <c r="Q3779" s="1"/>
      <c r="R3779" s="12"/>
    </row>
    <row r="3780" spans="2:18" x14ac:dyDescent="0.3">
      <c r="B3780" s="6" t="s">
        <v>16</v>
      </c>
      <c r="C3780" s="6">
        <v>1185732</v>
      </c>
      <c r="D3780" s="7">
        <v>44366</v>
      </c>
      <c r="E3780" s="6" t="s">
        <v>3</v>
      </c>
      <c r="F3780" s="6" t="s">
        <v>127</v>
      </c>
      <c r="G3780" s="6" t="s">
        <v>128</v>
      </c>
      <c r="H3780" s="6" t="s">
        <v>18</v>
      </c>
      <c r="I3780" s="8">
        <v>0.65</v>
      </c>
      <c r="J3780" s="9">
        <v>6750</v>
      </c>
      <c r="K3780" s="10">
        <f>I3780*J3780</f>
        <v>4387.5</v>
      </c>
      <c r="L3780" s="10">
        <f>K3780*M3780</f>
        <v>1755</v>
      </c>
      <c r="M3780" s="11">
        <v>0.4</v>
      </c>
      <c r="O3780" s="15"/>
      <c r="P3780" s="13"/>
      <c r="Q3780" s="1"/>
      <c r="R3780" s="12"/>
    </row>
    <row r="3781" spans="2:18" x14ac:dyDescent="0.3">
      <c r="B3781" s="6" t="s">
        <v>16</v>
      </c>
      <c r="C3781" s="6">
        <v>1185732</v>
      </c>
      <c r="D3781" s="7">
        <v>44366</v>
      </c>
      <c r="E3781" s="6" t="s">
        <v>3</v>
      </c>
      <c r="F3781" s="6" t="s">
        <v>127</v>
      </c>
      <c r="G3781" s="6" t="s">
        <v>128</v>
      </c>
      <c r="H3781" s="6" t="s">
        <v>19</v>
      </c>
      <c r="I3781" s="8">
        <v>0.60000000000000009</v>
      </c>
      <c r="J3781" s="9">
        <v>4250</v>
      </c>
      <c r="K3781" s="10">
        <f>I3781*J3781</f>
        <v>2550.0000000000005</v>
      </c>
      <c r="L3781" s="10">
        <f>K3781*M3781</f>
        <v>1020.0000000000002</v>
      </c>
      <c r="M3781" s="11">
        <v>0.4</v>
      </c>
      <c r="O3781" s="15"/>
      <c r="P3781" s="13"/>
      <c r="Q3781" s="1"/>
      <c r="R3781" s="12"/>
    </row>
    <row r="3782" spans="2:18" x14ac:dyDescent="0.3">
      <c r="B3782" s="6" t="s">
        <v>16</v>
      </c>
      <c r="C3782" s="6">
        <v>1185732</v>
      </c>
      <c r="D3782" s="7">
        <v>44366</v>
      </c>
      <c r="E3782" s="6" t="s">
        <v>3</v>
      </c>
      <c r="F3782" s="6" t="s">
        <v>127</v>
      </c>
      <c r="G3782" s="6" t="s">
        <v>128</v>
      </c>
      <c r="H3782" s="6" t="s">
        <v>20</v>
      </c>
      <c r="I3782" s="8">
        <v>0.55000000000000004</v>
      </c>
      <c r="J3782" s="9">
        <v>3500</v>
      </c>
      <c r="K3782" s="10">
        <f t="shared" ref="K3782:K3785" si="1236">I3782*J3782</f>
        <v>1925.0000000000002</v>
      </c>
      <c r="L3782" s="10">
        <f t="shared" ref="L3782:L3785" si="1237">K3782*M3782</f>
        <v>577.5</v>
      </c>
      <c r="M3782" s="11">
        <v>0.3</v>
      </c>
      <c r="O3782" s="15"/>
      <c r="P3782" s="13"/>
      <c r="Q3782" s="1"/>
      <c r="R3782" s="12"/>
    </row>
    <row r="3783" spans="2:18" x14ac:dyDescent="0.3">
      <c r="B3783" s="6" t="s">
        <v>16</v>
      </c>
      <c r="C3783" s="6">
        <v>1185732</v>
      </c>
      <c r="D3783" s="7">
        <v>44366</v>
      </c>
      <c r="E3783" s="6" t="s">
        <v>3</v>
      </c>
      <c r="F3783" s="6" t="s">
        <v>127</v>
      </c>
      <c r="G3783" s="6" t="s">
        <v>128</v>
      </c>
      <c r="H3783" s="6" t="s">
        <v>21</v>
      </c>
      <c r="I3783" s="8">
        <v>0.55000000000000004</v>
      </c>
      <c r="J3783" s="9">
        <v>3250</v>
      </c>
      <c r="K3783" s="10">
        <f t="shared" si="1236"/>
        <v>1787.5000000000002</v>
      </c>
      <c r="L3783" s="10">
        <f t="shared" si="1237"/>
        <v>536.25</v>
      </c>
      <c r="M3783" s="11">
        <v>0.3</v>
      </c>
      <c r="O3783" s="15"/>
      <c r="P3783" s="13"/>
      <c r="Q3783" s="1"/>
      <c r="R3783" s="12"/>
    </row>
    <row r="3784" spans="2:18" x14ac:dyDescent="0.3">
      <c r="B3784" s="6" t="s">
        <v>16</v>
      </c>
      <c r="C3784" s="6">
        <v>1185732</v>
      </c>
      <c r="D3784" s="7">
        <v>44366</v>
      </c>
      <c r="E3784" s="6" t="s">
        <v>3</v>
      </c>
      <c r="F3784" s="6" t="s">
        <v>127</v>
      </c>
      <c r="G3784" s="6" t="s">
        <v>128</v>
      </c>
      <c r="H3784" s="6" t="s">
        <v>22</v>
      </c>
      <c r="I3784" s="8">
        <v>0.65</v>
      </c>
      <c r="J3784" s="9">
        <v>3250</v>
      </c>
      <c r="K3784" s="10">
        <f t="shared" si="1236"/>
        <v>2112.5</v>
      </c>
      <c r="L3784" s="10">
        <f t="shared" si="1237"/>
        <v>633.75</v>
      </c>
      <c r="M3784" s="11">
        <v>0.3</v>
      </c>
      <c r="O3784" s="15"/>
      <c r="P3784" s="13"/>
      <c r="Q3784" s="1"/>
      <c r="R3784" s="12"/>
    </row>
    <row r="3785" spans="2:18" x14ac:dyDescent="0.3">
      <c r="B3785" s="6" t="s">
        <v>16</v>
      </c>
      <c r="C3785" s="6">
        <v>1185732</v>
      </c>
      <c r="D3785" s="7">
        <v>44366</v>
      </c>
      <c r="E3785" s="6" t="s">
        <v>3</v>
      </c>
      <c r="F3785" s="6" t="s">
        <v>127</v>
      </c>
      <c r="G3785" s="6" t="s">
        <v>128</v>
      </c>
      <c r="H3785" s="6" t="s">
        <v>23</v>
      </c>
      <c r="I3785" s="8">
        <v>0.70000000000000007</v>
      </c>
      <c r="J3785" s="9">
        <v>4750</v>
      </c>
      <c r="K3785" s="10">
        <f t="shared" si="1236"/>
        <v>3325.0000000000005</v>
      </c>
      <c r="L3785" s="10">
        <f t="shared" si="1237"/>
        <v>1163.75</v>
      </c>
      <c r="M3785" s="11">
        <v>0.35</v>
      </c>
      <c r="O3785" s="15"/>
      <c r="P3785" s="13"/>
      <c r="Q3785" s="1"/>
      <c r="R3785" s="12"/>
    </row>
    <row r="3786" spans="2:18" x14ac:dyDescent="0.3">
      <c r="B3786" s="6" t="s">
        <v>16</v>
      </c>
      <c r="C3786" s="6">
        <v>1185732</v>
      </c>
      <c r="D3786" s="7">
        <v>44394</v>
      </c>
      <c r="E3786" s="6" t="s">
        <v>3</v>
      </c>
      <c r="F3786" s="6" t="s">
        <v>127</v>
      </c>
      <c r="G3786" s="6" t="s">
        <v>128</v>
      </c>
      <c r="H3786" s="6" t="s">
        <v>18</v>
      </c>
      <c r="I3786" s="8">
        <v>0.65</v>
      </c>
      <c r="J3786" s="9">
        <v>7000</v>
      </c>
      <c r="K3786" s="10">
        <f>I3786*J3786</f>
        <v>4550</v>
      </c>
      <c r="L3786" s="10">
        <f>K3786*M3786</f>
        <v>1820</v>
      </c>
      <c r="M3786" s="11">
        <v>0.4</v>
      </c>
      <c r="O3786" s="15"/>
      <c r="P3786" s="13"/>
      <c r="Q3786" s="1"/>
      <c r="R3786" s="12"/>
    </row>
    <row r="3787" spans="2:18" x14ac:dyDescent="0.3">
      <c r="B3787" s="6" t="s">
        <v>16</v>
      </c>
      <c r="C3787" s="6">
        <v>1185732</v>
      </c>
      <c r="D3787" s="7">
        <v>44394</v>
      </c>
      <c r="E3787" s="6" t="s">
        <v>3</v>
      </c>
      <c r="F3787" s="6" t="s">
        <v>127</v>
      </c>
      <c r="G3787" s="6" t="s">
        <v>128</v>
      </c>
      <c r="H3787" s="6" t="s">
        <v>19</v>
      </c>
      <c r="I3787" s="8">
        <v>0.60000000000000009</v>
      </c>
      <c r="J3787" s="9">
        <v>4500</v>
      </c>
      <c r="K3787" s="10">
        <f>I3787*J3787</f>
        <v>2700.0000000000005</v>
      </c>
      <c r="L3787" s="10">
        <f>K3787*M3787</f>
        <v>1080.0000000000002</v>
      </c>
      <c r="M3787" s="11">
        <v>0.4</v>
      </c>
      <c r="O3787" s="15"/>
      <c r="P3787" s="13"/>
      <c r="Q3787" s="1"/>
      <c r="R3787" s="12"/>
    </row>
    <row r="3788" spans="2:18" x14ac:dyDescent="0.3">
      <c r="B3788" s="6" t="s">
        <v>16</v>
      </c>
      <c r="C3788" s="6">
        <v>1185732</v>
      </c>
      <c r="D3788" s="7">
        <v>44394</v>
      </c>
      <c r="E3788" s="6" t="s">
        <v>3</v>
      </c>
      <c r="F3788" s="6" t="s">
        <v>127</v>
      </c>
      <c r="G3788" s="6" t="s">
        <v>128</v>
      </c>
      <c r="H3788" s="6" t="s">
        <v>20</v>
      </c>
      <c r="I3788" s="8">
        <v>0.55000000000000004</v>
      </c>
      <c r="J3788" s="9">
        <v>3750</v>
      </c>
      <c r="K3788" s="10">
        <f t="shared" ref="K3788:K3791" si="1238">I3788*J3788</f>
        <v>2062.5</v>
      </c>
      <c r="L3788" s="10">
        <f t="shared" ref="L3788:L3791" si="1239">K3788*M3788</f>
        <v>618.75</v>
      </c>
      <c r="M3788" s="11">
        <v>0.3</v>
      </c>
      <c r="O3788" s="15"/>
      <c r="P3788" s="13"/>
      <c r="Q3788" s="1"/>
      <c r="R3788" s="12"/>
    </row>
    <row r="3789" spans="2:18" x14ac:dyDescent="0.3">
      <c r="B3789" s="6" t="s">
        <v>16</v>
      </c>
      <c r="C3789" s="6">
        <v>1185732</v>
      </c>
      <c r="D3789" s="7">
        <v>44394</v>
      </c>
      <c r="E3789" s="6" t="s">
        <v>3</v>
      </c>
      <c r="F3789" s="6" t="s">
        <v>127</v>
      </c>
      <c r="G3789" s="6" t="s">
        <v>128</v>
      </c>
      <c r="H3789" s="6" t="s">
        <v>21</v>
      </c>
      <c r="I3789" s="8">
        <v>0.55000000000000004</v>
      </c>
      <c r="J3789" s="9">
        <v>3250</v>
      </c>
      <c r="K3789" s="10">
        <f t="shared" si="1238"/>
        <v>1787.5000000000002</v>
      </c>
      <c r="L3789" s="10">
        <f t="shared" si="1239"/>
        <v>536.25</v>
      </c>
      <c r="M3789" s="11">
        <v>0.3</v>
      </c>
      <c r="O3789" s="15"/>
      <c r="P3789" s="13"/>
      <c r="Q3789" s="1"/>
      <c r="R3789" s="12"/>
    </row>
    <row r="3790" spans="2:18" x14ac:dyDescent="0.3">
      <c r="B3790" s="6" t="s">
        <v>16</v>
      </c>
      <c r="C3790" s="6">
        <v>1185732</v>
      </c>
      <c r="D3790" s="7">
        <v>44394</v>
      </c>
      <c r="E3790" s="6" t="s">
        <v>3</v>
      </c>
      <c r="F3790" s="6" t="s">
        <v>127</v>
      </c>
      <c r="G3790" s="6" t="s">
        <v>128</v>
      </c>
      <c r="H3790" s="6" t="s">
        <v>22</v>
      </c>
      <c r="I3790" s="8">
        <v>0.65</v>
      </c>
      <c r="J3790" s="9">
        <v>3500</v>
      </c>
      <c r="K3790" s="10">
        <f t="shared" si="1238"/>
        <v>2275</v>
      </c>
      <c r="L3790" s="10">
        <f t="shared" si="1239"/>
        <v>682.5</v>
      </c>
      <c r="M3790" s="11">
        <v>0.3</v>
      </c>
      <c r="O3790" s="15"/>
      <c r="P3790" s="13"/>
      <c r="Q3790" s="1"/>
      <c r="R3790" s="12"/>
    </row>
    <row r="3791" spans="2:18" x14ac:dyDescent="0.3">
      <c r="B3791" s="6" t="s">
        <v>16</v>
      </c>
      <c r="C3791" s="6">
        <v>1185732</v>
      </c>
      <c r="D3791" s="7">
        <v>44394</v>
      </c>
      <c r="E3791" s="6" t="s">
        <v>3</v>
      </c>
      <c r="F3791" s="6" t="s">
        <v>127</v>
      </c>
      <c r="G3791" s="6" t="s">
        <v>128</v>
      </c>
      <c r="H3791" s="6" t="s">
        <v>23</v>
      </c>
      <c r="I3791" s="8">
        <v>0.70000000000000007</v>
      </c>
      <c r="J3791" s="9">
        <v>5250</v>
      </c>
      <c r="K3791" s="10">
        <f t="shared" si="1238"/>
        <v>3675.0000000000005</v>
      </c>
      <c r="L3791" s="10">
        <f t="shared" si="1239"/>
        <v>1286.25</v>
      </c>
      <c r="M3791" s="11">
        <v>0.35</v>
      </c>
      <c r="O3791" s="15"/>
      <c r="P3791" s="13"/>
      <c r="Q3791" s="1"/>
      <c r="R3791" s="12"/>
    </row>
    <row r="3792" spans="2:18" x14ac:dyDescent="0.3">
      <c r="B3792" s="6" t="s">
        <v>16</v>
      </c>
      <c r="C3792" s="6">
        <v>1185732</v>
      </c>
      <c r="D3792" s="7">
        <v>44426</v>
      </c>
      <c r="E3792" s="6" t="s">
        <v>3</v>
      </c>
      <c r="F3792" s="6" t="s">
        <v>127</v>
      </c>
      <c r="G3792" s="6" t="s">
        <v>128</v>
      </c>
      <c r="H3792" s="6" t="s">
        <v>18</v>
      </c>
      <c r="I3792" s="8">
        <v>0.65</v>
      </c>
      <c r="J3792" s="9">
        <v>6750</v>
      </c>
      <c r="K3792" s="10">
        <f>I3792*J3792</f>
        <v>4387.5</v>
      </c>
      <c r="L3792" s="10">
        <f>K3792*M3792</f>
        <v>1755</v>
      </c>
      <c r="M3792" s="11">
        <v>0.4</v>
      </c>
      <c r="O3792" s="15"/>
      <c r="P3792" s="13"/>
      <c r="Q3792" s="1"/>
      <c r="R3792" s="12"/>
    </row>
    <row r="3793" spans="2:18" x14ac:dyDescent="0.3">
      <c r="B3793" s="6" t="s">
        <v>16</v>
      </c>
      <c r="C3793" s="6">
        <v>1185732</v>
      </c>
      <c r="D3793" s="7">
        <v>44426</v>
      </c>
      <c r="E3793" s="6" t="s">
        <v>3</v>
      </c>
      <c r="F3793" s="6" t="s">
        <v>127</v>
      </c>
      <c r="G3793" s="6" t="s">
        <v>128</v>
      </c>
      <c r="H3793" s="6" t="s">
        <v>19</v>
      </c>
      <c r="I3793" s="8">
        <v>0.60000000000000009</v>
      </c>
      <c r="J3793" s="9">
        <v>4500</v>
      </c>
      <c r="K3793" s="10">
        <f>I3793*J3793</f>
        <v>2700.0000000000005</v>
      </c>
      <c r="L3793" s="10">
        <f>K3793*M3793</f>
        <v>1080.0000000000002</v>
      </c>
      <c r="M3793" s="11">
        <v>0.4</v>
      </c>
      <c r="O3793" s="15"/>
      <c r="P3793" s="13"/>
      <c r="Q3793" s="1"/>
      <c r="R3793" s="12"/>
    </row>
    <row r="3794" spans="2:18" x14ac:dyDescent="0.3">
      <c r="B3794" s="6" t="s">
        <v>16</v>
      </c>
      <c r="C3794" s="6">
        <v>1185732</v>
      </c>
      <c r="D3794" s="7">
        <v>44426</v>
      </c>
      <c r="E3794" s="6" t="s">
        <v>3</v>
      </c>
      <c r="F3794" s="6" t="s">
        <v>127</v>
      </c>
      <c r="G3794" s="6" t="s">
        <v>128</v>
      </c>
      <c r="H3794" s="6" t="s">
        <v>20</v>
      </c>
      <c r="I3794" s="8">
        <v>0.55000000000000004</v>
      </c>
      <c r="J3794" s="9">
        <v>3750</v>
      </c>
      <c r="K3794" s="10">
        <f t="shared" ref="K3794:K3797" si="1240">I3794*J3794</f>
        <v>2062.5</v>
      </c>
      <c r="L3794" s="10">
        <f t="shared" ref="L3794:L3797" si="1241">K3794*M3794</f>
        <v>618.75</v>
      </c>
      <c r="M3794" s="11">
        <v>0.3</v>
      </c>
      <c r="O3794" s="15"/>
      <c r="P3794" s="13"/>
      <c r="Q3794" s="1"/>
      <c r="R3794" s="12"/>
    </row>
    <row r="3795" spans="2:18" x14ac:dyDescent="0.3">
      <c r="B3795" s="6" t="s">
        <v>16</v>
      </c>
      <c r="C3795" s="6">
        <v>1185732</v>
      </c>
      <c r="D3795" s="7">
        <v>44426</v>
      </c>
      <c r="E3795" s="6" t="s">
        <v>3</v>
      </c>
      <c r="F3795" s="6" t="s">
        <v>127</v>
      </c>
      <c r="G3795" s="6" t="s">
        <v>128</v>
      </c>
      <c r="H3795" s="6" t="s">
        <v>21</v>
      </c>
      <c r="I3795" s="8">
        <v>0.55000000000000004</v>
      </c>
      <c r="J3795" s="9">
        <v>2750</v>
      </c>
      <c r="K3795" s="10">
        <f t="shared" si="1240"/>
        <v>1512.5000000000002</v>
      </c>
      <c r="L3795" s="10">
        <f t="shared" si="1241"/>
        <v>453.75000000000006</v>
      </c>
      <c r="M3795" s="11">
        <v>0.3</v>
      </c>
      <c r="O3795" s="15"/>
      <c r="P3795" s="13"/>
      <c r="Q3795" s="1"/>
      <c r="R3795" s="12"/>
    </row>
    <row r="3796" spans="2:18" x14ac:dyDescent="0.3">
      <c r="B3796" s="6" t="s">
        <v>16</v>
      </c>
      <c r="C3796" s="6">
        <v>1185732</v>
      </c>
      <c r="D3796" s="7">
        <v>44426</v>
      </c>
      <c r="E3796" s="6" t="s">
        <v>3</v>
      </c>
      <c r="F3796" s="6" t="s">
        <v>127</v>
      </c>
      <c r="G3796" s="6" t="s">
        <v>128</v>
      </c>
      <c r="H3796" s="6" t="s">
        <v>22</v>
      </c>
      <c r="I3796" s="8">
        <v>0.65</v>
      </c>
      <c r="J3796" s="9">
        <v>2500</v>
      </c>
      <c r="K3796" s="10">
        <f t="shared" si="1240"/>
        <v>1625</v>
      </c>
      <c r="L3796" s="10">
        <f t="shared" si="1241"/>
        <v>487.5</v>
      </c>
      <c r="M3796" s="11">
        <v>0.3</v>
      </c>
      <c r="O3796" s="15"/>
      <c r="P3796" s="13"/>
      <c r="Q3796" s="1"/>
      <c r="R3796" s="12"/>
    </row>
    <row r="3797" spans="2:18" x14ac:dyDescent="0.3">
      <c r="B3797" s="6" t="s">
        <v>16</v>
      </c>
      <c r="C3797" s="6">
        <v>1185732</v>
      </c>
      <c r="D3797" s="7">
        <v>44426</v>
      </c>
      <c r="E3797" s="6" t="s">
        <v>3</v>
      </c>
      <c r="F3797" s="6" t="s">
        <v>127</v>
      </c>
      <c r="G3797" s="6" t="s">
        <v>128</v>
      </c>
      <c r="H3797" s="6" t="s">
        <v>23</v>
      </c>
      <c r="I3797" s="8">
        <v>0.70000000000000007</v>
      </c>
      <c r="J3797" s="9">
        <v>4250</v>
      </c>
      <c r="K3797" s="10">
        <f t="shared" si="1240"/>
        <v>2975.0000000000005</v>
      </c>
      <c r="L3797" s="10">
        <f t="shared" si="1241"/>
        <v>1041.25</v>
      </c>
      <c r="M3797" s="11">
        <v>0.35</v>
      </c>
      <c r="O3797" s="15"/>
      <c r="P3797" s="13"/>
      <c r="Q3797" s="1"/>
      <c r="R3797" s="12"/>
    </row>
    <row r="3798" spans="2:18" x14ac:dyDescent="0.3">
      <c r="B3798" s="6" t="s">
        <v>16</v>
      </c>
      <c r="C3798" s="6">
        <v>1185732</v>
      </c>
      <c r="D3798" s="7">
        <v>44456</v>
      </c>
      <c r="E3798" s="6" t="s">
        <v>3</v>
      </c>
      <c r="F3798" s="6" t="s">
        <v>127</v>
      </c>
      <c r="G3798" s="6" t="s">
        <v>128</v>
      </c>
      <c r="H3798" s="6" t="s">
        <v>18</v>
      </c>
      <c r="I3798" s="8">
        <v>0.65</v>
      </c>
      <c r="J3798" s="9">
        <v>5500</v>
      </c>
      <c r="K3798" s="10">
        <f>I3798*J3798</f>
        <v>3575</v>
      </c>
      <c r="L3798" s="10">
        <f>K3798*M3798</f>
        <v>1430</v>
      </c>
      <c r="M3798" s="11">
        <v>0.4</v>
      </c>
      <c r="O3798" s="15"/>
      <c r="P3798" s="13"/>
      <c r="Q3798" s="1"/>
      <c r="R3798" s="12"/>
    </row>
    <row r="3799" spans="2:18" x14ac:dyDescent="0.3">
      <c r="B3799" s="6" t="s">
        <v>16</v>
      </c>
      <c r="C3799" s="6">
        <v>1185732</v>
      </c>
      <c r="D3799" s="7">
        <v>44456</v>
      </c>
      <c r="E3799" s="6" t="s">
        <v>3</v>
      </c>
      <c r="F3799" s="6" t="s">
        <v>127</v>
      </c>
      <c r="G3799" s="6" t="s">
        <v>128</v>
      </c>
      <c r="H3799" s="6" t="s">
        <v>19</v>
      </c>
      <c r="I3799" s="8">
        <v>0.60000000000000009</v>
      </c>
      <c r="J3799" s="9">
        <v>3500</v>
      </c>
      <c r="K3799" s="10">
        <f>I3799*J3799</f>
        <v>2100.0000000000005</v>
      </c>
      <c r="L3799" s="10">
        <f>K3799*M3799</f>
        <v>840.00000000000023</v>
      </c>
      <c r="M3799" s="11">
        <v>0.4</v>
      </c>
      <c r="O3799" s="15"/>
      <c r="P3799" s="13"/>
      <c r="Q3799" s="1"/>
      <c r="R3799" s="12"/>
    </row>
    <row r="3800" spans="2:18" x14ac:dyDescent="0.3">
      <c r="B3800" s="6" t="s">
        <v>16</v>
      </c>
      <c r="C3800" s="6">
        <v>1185732</v>
      </c>
      <c r="D3800" s="7">
        <v>44456</v>
      </c>
      <c r="E3800" s="6" t="s">
        <v>3</v>
      </c>
      <c r="F3800" s="6" t="s">
        <v>127</v>
      </c>
      <c r="G3800" s="6" t="s">
        <v>128</v>
      </c>
      <c r="H3800" s="6" t="s">
        <v>20</v>
      </c>
      <c r="I3800" s="8">
        <v>0.55000000000000004</v>
      </c>
      <c r="J3800" s="9">
        <v>2500</v>
      </c>
      <c r="K3800" s="10">
        <f t="shared" ref="K3800:K3803" si="1242">I3800*J3800</f>
        <v>1375</v>
      </c>
      <c r="L3800" s="10">
        <f t="shared" ref="L3800:L3803" si="1243">K3800*M3800</f>
        <v>412.5</v>
      </c>
      <c r="M3800" s="11">
        <v>0.3</v>
      </c>
      <c r="O3800" s="15"/>
      <c r="P3800" s="13"/>
      <c r="Q3800" s="1"/>
      <c r="R3800" s="12"/>
    </row>
    <row r="3801" spans="2:18" x14ac:dyDescent="0.3">
      <c r="B3801" s="6" t="s">
        <v>16</v>
      </c>
      <c r="C3801" s="6">
        <v>1185732</v>
      </c>
      <c r="D3801" s="7">
        <v>44456</v>
      </c>
      <c r="E3801" s="6" t="s">
        <v>3</v>
      </c>
      <c r="F3801" s="6" t="s">
        <v>127</v>
      </c>
      <c r="G3801" s="6" t="s">
        <v>128</v>
      </c>
      <c r="H3801" s="6" t="s">
        <v>21</v>
      </c>
      <c r="I3801" s="8">
        <v>0.55000000000000004</v>
      </c>
      <c r="J3801" s="9">
        <v>2250</v>
      </c>
      <c r="K3801" s="10">
        <f t="shared" si="1242"/>
        <v>1237.5</v>
      </c>
      <c r="L3801" s="10">
        <f t="shared" si="1243"/>
        <v>371.25</v>
      </c>
      <c r="M3801" s="11">
        <v>0.3</v>
      </c>
      <c r="O3801" s="15"/>
      <c r="P3801" s="13"/>
      <c r="Q3801" s="1"/>
      <c r="R3801" s="12"/>
    </row>
    <row r="3802" spans="2:18" x14ac:dyDescent="0.3">
      <c r="B3802" s="6" t="s">
        <v>16</v>
      </c>
      <c r="C3802" s="6">
        <v>1185732</v>
      </c>
      <c r="D3802" s="7">
        <v>44456</v>
      </c>
      <c r="E3802" s="6" t="s">
        <v>3</v>
      </c>
      <c r="F3802" s="6" t="s">
        <v>127</v>
      </c>
      <c r="G3802" s="6" t="s">
        <v>128</v>
      </c>
      <c r="H3802" s="6" t="s">
        <v>22</v>
      </c>
      <c r="I3802" s="8">
        <v>0.65</v>
      </c>
      <c r="J3802" s="9">
        <v>2250</v>
      </c>
      <c r="K3802" s="10">
        <f t="shared" si="1242"/>
        <v>1462.5</v>
      </c>
      <c r="L3802" s="10">
        <f t="shared" si="1243"/>
        <v>438.75</v>
      </c>
      <c r="M3802" s="11">
        <v>0.3</v>
      </c>
      <c r="O3802" s="15"/>
      <c r="P3802" s="13"/>
      <c r="Q3802" s="1"/>
      <c r="R3802" s="12"/>
    </row>
    <row r="3803" spans="2:18" x14ac:dyDescent="0.3">
      <c r="B3803" s="6" t="s">
        <v>16</v>
      </c>
      <c r="C3803" s="6">
        <v>1185732</v>
      </c>
      <c r="D3803" s="7">
        <v>44456</v>
      </c>
      <c r="E3803" s="6" t="s">
        <v>3</v>
      </c>
      <c r="F3803" s="6" t="s">
        <v>127</v>
      </c>
      <c r="G3803" s="6" t="s">
        <v>128</v>
      </c>
      <c r="H3803" s="6" t="s">
        <v>23</v>
      </c>
      <c r="I3803" s="8">
        <v>0.70000000000000007</v>
      </c>
      <c r="J3803" s="9">
        <v>3250</v>
      </c>
      <c r="K3803" s="10">
        <f t="shared" si="1242"/>
        <v>2275</v>
      </c>
      <c r="L3803" s="10">
        <f t="shared" si="1243"/>
        <v>796.25</v>
      </c>
      <c r="M3803" s="11">
        <v>0.35</v>
      </c>
      <c r="O3803" s="15"/>
      <c r="P3803" s="13"/>
      <c r="Q3803" s="1"/>
      <c r="R3803" s="12"/>
    </row>
    <row r="3804" spans="2:18" x14ac:dyDescent="0.3">
      <c r="B3804" s="6" t="s">
        <v>16</v>
      </c>
      <c r="C3804" s="6">
        <v>1185732</v>
      </c>
      <c r="D3804" s="7">
        <v>44488</v>
      </c>
      <c r="E3804" s="6" t="s">
        <v>3</v>
      </c>
      <c r="F3804" s="6" t="s">
        <v>127</v>
      </c>
      <c r="G3804" s="6" t="s">
        <v>128</v>
      </c>
      <c r="H3804" s="6" t="s">
        <v>18</v>
      </c>
      <c r="I3804" s="8">
        <v>0.70000000000000007</v>
      </c>
      <c r="J3804" s="9">
        <v>4750</v>
      </c>
      <c r="K3804" s="10">
        <f>I3804*J3804</f>
        <v>3325.0000000000005</v>
      </c>
      <c r="L3804" s="10">
        <f>K3804*M3804</f>
        <v>1330.0000000000002</v>
      </c>
      <c r="M3804" s="11">
        <v>0.4</v>
      </c>
      <c r="O3804" s="15"/>
      <c r="P3804" s="13"/>
      <c r="Q3804" s="1"/>
      <c r="R3804" s="12"/>
    </row>
    <row r="3805" spans="2:18" x14ac:dyDescent="0.3">
      <c r="B3805" s="6" t="s">
        <v>16</v>
      </c>
      <c r="C3805" s="6">
        <v>1185732</v>
      </c>
      <c r="D3805" s="7">
        <v>44488</v>
      </c>
      <c r="E3805" s="6" t="s">
        <v>3</v>
      </c>
      <c r="F3805" s="6" t="s">
        <v>127</v>
      </c>
      <c r="G3805" s="6" t="s">
        <v>128</v>
      </c>
      <c r="H3805" s="6" t="s">
        <v>19</v>
      </c>
      <c r="I3805" s="8">
        <v>0.65000000000000013</v>
      </c>
      <c r="J3805" s="9">
        <v>3000</v>
      </c>
      <c r="K3805" s="10">
        <f>I3805*J3805</f>
        <v>1950.0000000000005</v>
      </c>
      <c r="L3805" s="10">
        <f>K3805*M3805</f>
        <v>780.00000000000023</v>
      </c>
      <c r="M3805" s="11">
        <v>0.4</v>
      </c>
      <c r="O3805" s="15"/>
      <c r="P3805" s="13"/>
      <c r="Q3805" s="1"/>
      <c r="R3805" s="12"/>
    </row>
    <row r="3806" spans="2:18" x14ac:dyDescent="0.3">
      <c r="B3806" s="6" t="s">
        <v>16</v>
      </c>
      <c r="C3806" s="6">
        <v>1185732</v>
      </c>
      <c r="D3806" s="7">
        <v>44488</v>
      </c>
      <c r="E3806" s="6" t="s">
        <v>3</v>
      </c>
      <c r="F3806" s="6" t="s">
        <v>127</v>
      </c>
      <c r="G3806" s="6" t="s">
        <v>128</v>
      </c>
      <c r="H3806" s="6" t="s">
        <v>20</v>
      </c>
      <c r="I3806" s="8">
        <v>0.65000000000000013</v>
      </c>
      <c r="J3806" s="9">
        <v>2000</v>
      </c>
      <c r="K3806" s="10">
        <f t="shared" ref="K3806:K3809" si="1244">I3806*J3806</f>
        <v>1300.0000000000002</v>
      </c>
      <c r="L3806" s="10">
        <f t="shared" ref="L3806:L3809" si="1245">K3806*M3806</f>
        <v>390.00000000000006</v>
      </c>
      <c r="M3806" s="11">
        <v>0.3</v>
      </c>
      <c r="O3806" s="15"/>
      <c r="P3806" s="13"/>
      <c r="Q3806" s="1"/>
      <c r="R3806" s="12"/>
    </row>
    <row r="3807" spans="2:18" x14ac:dyDescent="0.3">
      <c r="B3807" s="6" t="s">
        <v>16</v>
      </c>
      <c r="C3807" s="6">
        <v>1185732</v>
      </c>
      <c r="D3807" s="7">
        <v>44488</v>
      </c>
      <c r="E3807" s="6" t="s">
        <v>3</v>
      </c>
      <c r="F3807" s="6" t="s">
        <v>127</v>
      </c>
      <c r="G3807" s="6" t="s">
        <v>128</v>
      </c>
      <c r="H3807" s="6" t="s">
        <v>21</v>
      </c>
      <c r="I3807" s="8">
        <v>0.65000000000000013</v>
      </c>
      <c r="J3807" s="9">
        <v>1750</v>
      </c>
      <c r="K3807" s="10">
        <f t="shared" si="1244"/>
        <v>1137.5000000000002</v>
      </c>
      <c r="L3807" s="10">
        <f t="shared" si="1245"/>
        <v>341.25000000000006</v>
      </c>
      <c r="M3807" s="11">
        <v>0.3</v>
      </c>
      <c r="O3807" s="15"/>
      <c r="P3807" s="13"/>
      <c r="Q3807" s="1"/>
      <c r="R3807" s="12"/>
    </row>
    <row r="3808" spans="2:18" x14ac:dyDescent="0.3">
      <c r="B3808" s="6" t="s">
        <v>16</v>
      </c>
      <c r="C3808" s="6">
        <v>1185732</v>
      </c>
      <c r="D3808" s="7">
        <v>44488</v>
      </c>
      <c r="E3808" s="6" t="s">
        <v>3</v>
      </c>
      <c r="F3808" s="6" t="s">
        <v>127</v>
      </c>
      <c r="G3808" s="6" t="s">
        <v>128</v>
      </c>
      <c r="H3808" s="6" t="s">
        <v>22</v>
      </c>
      <c r="I3808" s="8">
        <v>0.75000000000000011</v>
      </c>
      <c r="J3808" s="9">
        <v>1750</v>
      </c>
      <c r="K3808" s="10">
        <f t="shared" si="1244"/>
        <v>1312.5000000000002</v>
      </c>
      <c r="L3808" s="10">
        <f t="shared" si="1245"/>
        <v>393.75000000000006</v>
      </c>
      <c r="M3808" s="11">
        <v>0.3</v>
      </c>
      <c r="O3808" s="15"/>
      <c r="P3808" s="13"/>
      <c r="Q3808" s="1"/>
      <c r="R3808" s="12"/>
    </row>
    <row r="3809" spans="1:18" x14ac:dyDescent="0.3">
      <c r="B3809" s="6" t="s">
        <v>16</v>
      </c>
      <c r="C3809" s="6">
        <v>1185732</v>
      </c>
      <c r="D3809" s="7">
        <v>44488</v>
      </c>
      <c r="E3809" s="6" t="s">
        <v>3</v>
      </c>
      <c r="F3809" s="6" t="s">
        <v>127</v>
      </c>
      <c r="G3809" s="6" t="s">
        <v>128</v>
      </c>
      <c r="H3809" s="6" t="s">
        <v>23</v>
      </c>
      <c r="I3809" s="8">
        <v>0.8</v>
      </c>
      <c r="J3809" s="9">
        <v>3000</v>
      </c>
      <c r="K3809" s="10">
        <f t="shared" si="1244"/>
        <v>2400</v>
      </c>
      <c r="L3809" s="10">
        <f t="shared" si="1245"/>
        <v>840</v>
      </c>
      <c r="M3809" s="11">
        <v>0.35</v>
      </c>
      <c r="O3809" s="15"/>
      <c r="P3809" s="13"/>
      <c r="Q3809" s="1"/>
      <c r="R3809" s="12"/>
    </row>
    <row r="3810" spans="1:18" x14ac:dyDescent="0.3">
      <c r="B3810" s="6" t="s">
        <v>16</v>
      </c>
      <c r="C3810" s="6">
        <v>1185732</v>
      </c>
      <c r="D3810" s="7">
        <v>44518</v>
      </c>
      <c r="E3810" s="6" t="s">
        <v>3</v>
      </c>
      <c r="F3810" s="6" t="s">
        <v>127</v>
      </c>
      <c r="G3810" s="6" t="s">
        <v>128</v>
      </c>
      <c r="H3810" s="6" t="s">
        <v>18</v>
      </c>
      <c r="I3810" s="8">
        <v>0.75000000000000011</v>
      </c>
      <c r="J3810" s="9">
        <v>4500</v>
      </c>
      <c r="K3810" s="10">
        <f>I3810*J3810</f>
        <v>3375.0000000000005</v>
      </c>
      <c r="L3810" s="10">
        <f>K3810*M3810</f>
        <v>1350.0000000000002</v>
      </c>
      <c r="M3810" s="11">
        <v>0.4</v>
      </c>
      <c r="O3810" s="15"/>
      <c r="P3810" s="13"/>
      <c r="Q3810" s="1"/>
      <c r="R3810" s="12"/>
    </row>
    <row r="3811" spans="1:18" x14ac:dyDescent="0.3">
      <c r="B3811" s="6" t="s">
        <v>16</v>
      </c>
      <c r="C3811" s="6">
        <v>1185732</v>
      </c>
      <c r="D3811" s="7">
        <v>44518</v>
      </c>
      <c r="E3811" s="6" t="s">
        <v>3</v>
      </c>
      <c r="F3811" s="6" t="s">
        <v>127</v>
      </c>
      <c r="G3811" s="6" t="s">
        <v>128</v>
      </c>
      <c r="H3811" s="6" t="s">
        <v>19</v>
      </c>
      <c r="I3811" s="8">
        <v>0.65000000000000013</v>
      </c>
      <c r="J3811" s="9">
        <v>3250</v>
      </c>
      <c r="K3811" s="10">
        <f>I3811*J3811</f>
        <v>2112.5000000000005</v>
      </c>
      <c r="L3811" s="10">
        <f>K3811*M3811</f>
        <v>845.00000000000023</v>
      </c>
      <c r="M3811" s="11">
        <v>0.4</v>
      </c>
      <c r="O3811" s="15"/>
      <c r="P3811" s="13"/>
      <c r="Q3811" s="1"/>
      <c r="R3811" s="12"/>
    </row>
    <row r="3812" spans="1:18" x14ac:dyDescent="0.3">
      <c r="B3812" s="6" t="s">
        <v>16</v>
      </c>
      <c r="C3812" s="6">
        <v>1185732</v>
      </c>
      <c r="D3812" s="7">
        <v>44518</v>
      </c>
      <c r="E3812" s="6" t="s">
        <v>3</v>
      </c>
      <c r="F3812" s="6" t="s">
        <v>127</v>
      </c>
      <c r="G3812" s="6" t="s">
        <v>128</v>
      </c>
      <c r="H3812" s="6" t="s">
        <v>20</v>
      </c>
      <c r="I3812" s="8">
        <v>0.65000000000000013</v>
      </c>
      <c r="J3812" s="9">
        <v>3450</v>
      </c>
      <c r="K3812" s="10">
        <f t="shared" ref="K3812:K3815" si="1246">I3812*J3812</f>
        <v>2242.5000000000005</v>
      </c>
      <c r="L3812" s="10">
        <f t="shared" ref="L3812:L3815" si="1247">K3812*M3812</f>
        <v>672.75000000000011</v>
      </c>
      <c r="M3812" s="11">
        <v>0.3</v>
      </c>
      <c r="O3812" s="15"/>
      <c r="P3812" s="13"/>
      <c r="Q3812" s="1"/>
      <c r="R3812" s="12"/>
    </row>
    <row r="3813" spans="1:18" x14ac:dyDescent="0.3">
      <c r="B3813" s="6" t="s">
        <v>16</v>
      </c>
      <c r="C3813" s="6">
        <v>1185732</v>
      </c>
      <c r="D3813" s="7">
        <v>44518</v>
      </c>
      <c r="E3813" s="6" t="s">
        <v>3</v>
      </c>
      <c r="F3813" s="6" t="s">
        <v>127</v>
      </c>
      <c r="G3813" s="6" t="s">
        <v>128</v>
      </c>
      <c r="H3813" s="6" t="s">
        <v>21</v>
      </c>
      <c r="I3813" s="8">
        <v>0.65000000000000013</v>
      </c>
      <c r="J3813" s="9">
        <v>3250</v>
      </c>
      <c r="K3813" s="10">
        <f t="shared" si="1246"/>
        <v>2112.5000000000005</v>
      </c>
      <c r="L3813" s="10">
        <f t="shared" si="1247"/>
        <v>633.75000000000011</v>
      </c>
      <c r="M3813" s="11">
        <v>0.3</v>
      </c>
      <c r="O3813" s="15"/>
      <c r="P3813" s="13"/>
      <c r="Q3813" s="1"/>
      <c r="R3813" s="12"/>
    </row>
    <row r="3814" spans="1:18" x14ac:dyDescent="0.3">
      <c r="B3814" s="6" t="s">
        <v>16</v>
      </c>
      <c r="C3814" s="6">
        <v>1185732</v>
      </c>
      <c r="D3814" s="7">
        <v>44518</v>
      </c>
      <c r="E3814" s="6" t="s">
        <v>3</v>
      </c>
      <c r="F3814" s="6" t="s">
        <v>127</v>
      </c>
      <c r="G3814" s="6" t="s">
        <v>128</v>
      </c>
      <c r="H3814" s="6" t="s">
        <v>22</v>
      </c>
      <c r="I3814" s="8">
        <v>0.75000000000000011</v>
      </c>
      <c r="J3814" s="9">
        <v>3000</v>
      </c>
      <c r="K3814" s="10">
        <f t="shared" si="1246"/>
        <v>2250.0000000000005</v>
      </c>
      <c r="L3814" s="10">
        <f t="shared" si="1247"/>
        <v>675.00000000000011</v>
      </c>
      <c r="M3814" s="11">
        <v>0.3</v>
      </c>
      <c r="O3814" s="15"/>
      <c r="P3814" s="13"/>
      <c r="Q3814" s="1"/>
      <c r="R3814" s="12"/>
    </row>
    <row r="3815" spans="1:18" x14ac:dyDescent="0.3">
      <c r="B3815" s="6" t="s">
        <v>16</v>
      </c>
      <c r="C3815" s="6">
        <v>1185732</v>
      </c>
      <c r="D3815" s="7">
        <v>44518</v>
      </c>
      <c r="E3815" s="6" t="s">
        <v>3</v>
      </c>
      <c r="F3815" s="6" t="s">
        <v>127</v>
      </c>
      <c r="G3815" s="6" t="s">
        <v>128</v>
      </c>
      <c r="H3815" s="6" t="s">
        <v>23</v>
      </c>
      <c r="I3815" s="8">
        <v>0.8</v>
      </c>
      <c r="J3815" s="9">
        <v>4000</v>
      </c>
      <c r="K3815" s="10">
        <f t="shared" si="1246"/>
        <v>3200</v>
      </c>
      <c r="L3815" s="10">
        <f t="shared" si="1247"/>
        <v>1120</v>
      </c>
      <c r="M3815" s="11">
        <v>0.35</v>
      </c>
      <c r="O3815" s="15"/>
      <c r="P3815" s="13"/>
      <c r="Q3815" s="1"/>
      <c r="R3815" s="12"/>
    </row>
    <row r="3816" spans="1:18" x14ac:dyDescent="0.3">
      <c r="B3816" s="6" t="s">
        <v>16</v>
      </c>
      <c r="C3816" s="6">
        <v>1185732</v>
      </c>
      <c r="D3816" s="7">
        <v>44547</v>
      </c>
      <c r="E3816" s="6" t="s">
        <v>3</v>
      </c>
      <c r="F3816" s="6" t="s">
        <v>127</v>
      </c>
      <c r="G3816" s="6" t="s">
        <v>128</v>
      </c>
      <c r="H3816" s="6" t="s">
        <v>18</v>
      </c>
      <c r="I3816" s="8">
        <v>0.75000000000000011</v>
      </c>
      <c r="J3816" s="9">
        <v>6250</v>
      </c>
      <c r="K3816" s="10">
        <f>I3816*J3816</f>
        <v>4687.5000000000009</v>
      </c>
      <c r="L3816" s="10">
        <f>K3816*M3816</f>
        <v>1875.0000000000005</v>
      </c>
      <c r="M3816" s="11">
        <v>0.4</v>
      </c>
      <c r="O3816" s="15"/>
      <c r="P3816" s="13"/>
      <c r="Q3816" s="1"/>
      <c r="R3816" s="12"/>
    </row>
    <row r="3817" spans="1:18" x14ac:dyDescent="0.3">
      <c r="B3817" s="6" t="s">
        <v>16</v>
      </c>
      <c r="C3817" s="6">
        <v>1185732</v>
      </c>
      <c r="D3817" s="7">
        <v>44547</v>
      </c>
      <c r="E3817" s="6" t="s">
        <v>3</v>
      </c>
      <c r="F3817" s="6" t="s">
        <v>127</v>
      </c>
      <c r="G3817" s="6" t="s">
        <v>128</v>
      </c>
      <c r="H3817" s="6" t="s">
        <v>19</v>
      </c>
      <c r="I3817" s="8">
        <v>0.65000000000000013</v>
      </c>
      <c r="J3817" s="9">
        <v>4250</v>
      </c>
      <c r="K3817" s="10">
        <f>I3817*J3817</f>
        <v>2762.5000000000005</v>
      </c>
      <c r="L3817" s="10">
        <f>K3817*M3817</f>
        <v>1105.0000000000002</v>
      </c>
      <c r="M3817" s="11">
        <v>0.4</v>
      </c>
      <c r="O3817" s="15"/>
      <c r="P3817" s="13"/>
      <c r="Q3817" s="1"/>
      <c r="R3817" s="12"/>
    </row>
    <row r="3818" spans="1:18" x14ac:dyDescent="0.3">
      <c r="B3818" s="6" t="s">
        <v>16</v>
      </c>
      <c r="C3818" s="6">
        <v>1185732</v>
      </c>
      <c r="D3818" s="7">
        <v>44547</v>
      </c>
      <c r="E3818" s="6" t="s">
        <v>3</v>
      </c>
      <c r="F3818" s="6" t="s">
        <v>127</v>
      </c>
      <c r="G3818" s="6" t="s">
        <v>128</v>
      </c>
      <c r="H3818" s="6" t="s">
        <v>20</v>
      </c>
      <c r="I3818" s="8">
        <v>0.65000000000000013</v>
      </c>
      <c r="J3818" s="9">
        <v>4000</v>
      </c>
      <c r="K3818" s="10">
        <f t="shared" ref="K3818:K3821" si="1248">I3818*J3818</f>
        <v>2600.0000000000005</v>
      </c>
      <c r="L3818" s="10">
        <f t="shared" ref="L3818:L3821" si="1249">K3818*M3818</f>
        <v>780.00000000000011</v>
      </c>
      <c r="M3818" s="11">
        <v>0.3</v>
      </c>
      <c r="O3818" s="15"/>
      <c r="P3818" s="13"/>
      <c r="Q3818" s="1"/>
      <c r="R3818" s="12"/>
    </row>
    <row r="3819" spans="1:18" x14ac:dyDescent="0.3">
      <c r="B3819" s="6" t="s">
        <v>16</v>
      </c>
      <c r="C3819" s="6">
        <v>1185732</v>
      </c>
      <c r="D3819" s="7">
        <v>44547</v>
      </c>
      <c r="E3819" s="6" t="s">
        <v>3</v>
      </c>
      <c r="F3819" s="6" t="s">
        <v>127</v>
      </c>
      <c r="G3819" s="6" t="s">
        <v>128</v>
      </c>
      <c r="H3819" s="6" t="s">
        <v>21</v>
      </c>
      <c r="I3819" s="8">
        <v>0.65000000000000013</v>
      </c>
      <c r="J3819" s="9">
        <v>3500</v>
      </c>
      <c r="K3819" s="10">
        <f t="shared" si="1248"/>
        <v>2275.0000000000005</v>
      </c>
      <c r="L3819" s="10">
        <f t="shared" si="1249"/>
        <v>682.50000000000011</v>
      </c>
      <c r="M3819" s="11">
        <v>0.3</v>
      </c>
      <c r="O3819" s="15"/>
      <c r="P3819" s="13"/>
      <c r="Q3819" s="1"/>
      <c r="R3819" s="12"/>
    </row>
    <row r="3820" spans="1:18" x14ac:dyDescent="0.3">
      <c r="B3820" s="6" t="s">
        <v>16</v>
      </c>
      <c r="C3820" s="6">
        <v>1185732</v>
      </c>
      <c r="D3820" s="7">
        <v>44547</v>
      </c>
      <c r="E3820" s="6" t="s">
        <v>3</v>
      </c>
      <c r="F3820" s="6" t="s">
        <v>127</v>
      </c>
      <c r="G3820" s="6" t="s">
        <v>128</v>
      </c>
      <c r="H3820" s="6" t="s">
        <v>22</v>
      </c>
      <c r="I3820" s="8">
        <v>0.75000000000000011</v>
      </c>
      <c r="J3820" s="9">
        <v>3500</v>
      </c>
      <c r="K3820" s="10">
        <f t="shared" si="1248"/>
        <v>2625.0000000000005</v>
      </c>
      <c r="L3820" s="10">
        <f t="shared" si="1249"/>
        <v>787.50000000000011</v>
      </c>
      <c r="M3820" s="11">
        <v>0.3</v>
      </c>
      <c r="O3820" s="15"/>
      <c r="P3820" s="13"/>
      <c r="Q3820" s="1"/>
      <c r="R3820" s="12"/>
    </row>
    <row r="3821" spans="1:18" x14ac:dyDescent="0.3">
      <c r="B3821" s="6" t="s">
        <v>16</v>
      </c>
      <c r="C3821" s="6">
        <v>1185732</v>
      </c>
      <c r="D3821" s="7">
        <v>44547</v>
      </c>
      <c r="E3821" s="6" t="s">
        <v>3</v>
      </c>
      <c r="F3821" s="6" t="s">
        <v>127</v>
      </c>
      <c r="G3821" s="6" t="s">
        <v>128</v>
      </c>
      <c r="H3821" s="6" t="s">
        <v>23</v>
      </c>
      <c r="I3821" s="8">
        <v>0.8</v>
      </c>
      <c r="J3821" s="9">
        <v>4500</v>
      </c>
      <c r="K3821" s="10">
        <f t="shared" si="1248"/>
        <v>3600</v>
      </c>
      <c r="L3821" s="10">
        <f t="shared" si="1249"/>
        <v>1260</v>
      </c>
      <c r="M3821" s="11">
        <v>0.35</v>
      </c>
      <c r="O3821" s="15"/>
      <c r="P3821" s="13"/>
      <c r="Q3821" s="1"/>
      <c r="R3821" s="12"/>
    </row>
    <row r="3822" spans="1:18" x14ac:dyDescent="0.3">
      <c r="A3822" t="s">
        <v>39</v>
      </c>
      <c r="B3822" s="6" t="s">
        <v>16</v>
      </c>
      <c r="C3822" s="6">
        <v>1185732</v>
      </c>
      <c r="D3822" s="7">
        <v>44220</v>
      </c>
      <c r="E3822" s="6" t="s">
        <v>3</v>
      </c>
      <c r="F3822" s="6" t="s">
        <v>129</v>
      </c>
      <c r="G3822" s="6" t="s">
        <v>130</v>
      </c>
      <c r="H3822" s="6" t="s">
        <v>18</v>
      </c>
      <c r="I3822" s="8">
        <v>0.55000000000000004</v>
      </c>
      <c r="J3822" s="9">
        <v>5000</v>
      </c>
      <c r="K3822" s="10">
        <f>I3822*J3822</f>
        <v>2750</v>
      </c>
      <c r="L3822" s="10">
        <f>K3822*M3822</f>
        <v>962.50000000000011</v>
      </c>
      <c r="M3822" s="11">
        <v>0.35000000000000003</v>
      </c>
      <c r="O3822" s="15"/>
      <c r="P3822" s="13">
        <f>Table1[[#This Row],[Price per Unit]]+0.05</f>
        <v>0.60000000000000009</v>
      </c>
      <c r="Q3822" s="1">
        <f>Table1[[#This Row],[Units Sold]]-250</f>
        <v>4750</v>
      </c>
      <c r="R3822" s="12">
        <f>Table1[[#This Row],[Operating Margin]]-5%</f>
        <v>0.30000000000000004</v>
      </c>
    </row>
    <row r="3823" spans="1:18" x14ac:dyDescent="0.3">
      <c r="B3823" s="6" t="s">
        <v>16</v>
      </c>
      <c r="C3823" s="6">
        <v>1185732</v>
      </c>
      <c r="D3823" s="7">
        <v>44220</v>
      </c>
      <c r="E3823" s="6" t="s">
        <v>3</v>
      </c>
      <c r="F3823" s="6" t="s">
        <v>129</v>
      </c>
      <c r="G3823" s="6" t="s">
        <v>130</v>
      </c>
      <c r="H3823" s="6" t="s">
        <v>19</v>
      </c>
      <c r="I3823" s="8">
        <v>0.55000000000000004</v>
      </c>
      <c r="J3823" s="9">
        <v>3000</v>
      </c>
      <c r="K3823" s="10">
        <f>I3823*J3823</f>
        <v>1650.0000000000002</v>
      </c>
      <c r="L3823" s="10">
        <f>K3823*M3823</f>
        <v>577.50000000000011</v>
      </c>
      <c r="M3823" s="11">
        <v>0.35000000000000003</v>
      </c>
      <c r="O3823" s="15"/>
      <c r="P3823" s="13">
        <f>Table1[[#This Row],[Price per Unit]]+0.05</f>
        <v>0.60000000000000009</v>
      </c>
      <c r="Q3823" s="1">
        <f>Table1[[#This Row],[Units Sold]]-250</f>
        <v>2750</v>
      </c>
      <c r="R3823" s="12">
        <f>Table1[[#This Row],[Operating Margin]]-5%</f>
        <v>0.30000000000000004</v>
      </c>
    </row>
    <row r="3824" spans="1:18" x14ac:dyDescent="0.3">
      <c r="B3824" s="6" t="s">
        <v>16</v>
      </c>
      <c r="C3824" s="6">
        <v>1185732</v>
      </c>
      <c r="D3824" s="7">
        <v>44220</v>
      </c>
      <c r="E3824" s="6" t="s">
        <v>3</v>
      </c>
      <c r="F3824" s="6" t="s">
        <v>129</v>
      </c>
      <c r="G3824" s="6" t="s">
        <v>130</v>
      </c>
      <c r="H3824" s="6" t="s">
        <v>20</v>
      </c>
      <c r="I3824" s="8">
        <v>0.45</v>
      </c>
      <c r="J3824" s="9">
        <v>3000</v>
      </c>
      <c r="K3824" s="10">
        <f t="shared" ref="K3824:K3827" si="1250">I3824*J3824</f>
        <v>1350</v>
      </c>
      <c r="L3824" s="10">
        <f t="shared" ref="L3824:L3833" si="1251">K3824*M3824</f>
        <v>337.5</v>
      </c>
      <c r="M3824" s="11">
        <v>0.25</v>
      </c>
      <c r="O3824" s="15"/>
      <c r="P3824" s="13">
        <f>Table1[[#This Row],[Price per Unit]]+0.05</f>
        <v>0.5</v>
      </c>
      <c r="Q3824" s="1">
        <f>Table1[[#This Row],[Units Sold]]-250</f>
        <v>2750</v>
      </c>
      <c r="R3824" s="12">
        <f>Table1[[#This Row],[Operating Margin]]-5%</f>
        <v>0.2</v>
      </c>
    </row>
    <row r="3825" spans="2:18" x14ac:dyDescent="0.3">
      <c r="B3825" s="6" t="s">
        <v>16</v>
      </c>
      <c r="C3825" s="6">
        <v>1185732</v>
      </c>
      <c r="D3825" s="7">
        <v>44220</v>
      </c>
      <c r="E3825" s="6" t="s">
        <v>3</v>
      </c>
      <c r="F3825" s="6" t="s">
        <v>129</v>
      </c>
      <c r="G3825" s="6" t="s">
        <v>130</v>
      </c>
      <c r="H3825" s="6" t="s">
        <v>21</v>
      </c>
      <c r="I3825" s="8">
        <v>0.49999999999999994</v>
      </c>
      <c r="J3825" s="9">
        <v>1500</v>
      </c>
      <c r="K3825" s="10">
        <f t="shared" si="1250"/>
        <v>749.99999999999989</v>
      </c>
      <c r="L3825" s="10">
        <f t="shared" si="1251"/>
        <v>187.49999999999997</v>
      </c>
      <c r="M3825" s="11">
        <v>0.25</v>
      </c>
      <c r="O3825" s="15"/>
      <c r="P3825" s="13">
        <f>Table1[[#This Row],[Price per Unit]]+0.05</f>
        <v>0.54999999999999993</v>
      </c>
      <c r="Q3825" s="1">
        <f>Table1[[#This Row],[Units Sold]]-250</f>
        <v>1250</v>
      </c>
      <c r="R3825" s="12">
        <f>Table1[[#This Row],[Operating Margin]]-5%</f>
        <v>0.2</v>
      </c>
    </row>
    <row r="3826" spans="2:18" x14ac:dyDescent="0.3">
      <c r="B3826" s="6" t="s">
        <v>16</v>
      </c>
      <c r="C3826" s="6">
        <v>1185732</v>
      </c>
      <c r="D3826" s="7">
        <v>44220</v>
      </c>
      <c r="E3826" s="6" t="s">
        <v>3</v>
      </c>
      <c r="F3826" s="6" t="s">
        <v>129</v>
      </c>
      <c r="G3826" s="6" t="s">
        <v>130</v>
      </c>
      <c r="H3826" s="6" t="s">
        <v>22</v>
      </c>
      <c r="I3826" s="8">
        <v>0.65000000000000013</v>
      </c>
      <c r="J3826" s="9">
        <v>2000</v>
      </c>
      <c r="K3826" s="10">
        <f t="shared" si="1250"/>
        <v>1300.0000000000002</v>
      </c>
      <c r="L3826" s="10">
        <f t="shared" si="1251"/>
        <v>325.00000000000006</v>
      </c>
      <c r="M3826" s="11">
        <v>0.25</v>
      </c>
      <c r="O3826" s="15"/>
      <c r="P3826" s="13">
        <f>Table1[[#This Row],[Price per Unit]]+0.05</f>
        <v>0.70000000000000018</v>
      </c>
      <c r="Q3826" s="1">
        <f>Table1[[#This Row],[Units Sold]]-250</f>
        <v>1750</v>
      </c>
      <c r="R3826" s="12">
        <f>Table1[[#This Row],[Operating Margin]]-5%</f>
        <v>0.2</v>
      </c>
    </row>
    <row r="3827" spans="2:18" x14ac:dyDescent="0.3">
      <c r="B3827" s="6" t="s">
        <v>16</v>
      </c>
      <c r="C3827" s="6">
        <v>1185732</v>
      </c>
      <c r="D3827" s="7">
        <v>44220</v>
      </c>
      <c r="E3827" s="6" t="s">
        <v>3</v>
      </c>
      <c r="F3827" s="6" t="s">
        <v>129</v>
      </c>
      <c r="G3827" s="6" t="s">
        <v>130</v>
      </c>
      <c r="H3827" s="6" t="s">
        <v>23</v>
      </c>
      <c r="I3827" s="8">
        <v>0.55000000000000004</v>
      </c>
      <c r="J3827" s="9">
        <v>3000</v>
      </c>
      <c r="K3827" s="10">
        <f t="shared" si="1250"/>
        <v>1650.0000000000002</v>
      </c>
      <c r="L3827" s="10">
        <f t="shared" si="1251"/>
        <v>495.00000000000006</v>
      </c>
      <c r="M3827" s="11">
        <v>0.3</v>
      </c>
      <c r="O3827" s="15"/>
      <c r="P3827" s="13">
        <f>Table1[[#This Row],[Price per Unit]]+0.05</f>
        <v>0.60000000000000009</v>
      </c>
      <c r="Q3827" s="1">
        <f>Table1[[#This Row],[Units Sold]]-250</f>
        <v>2750</v>
      </c>
      <c r="R3827" s="12">
        <f>Table1[[#This Row],[Operating Margin]]-5%</f>
        <v>0.25</v>
      </c>
    </row>
    <row r="3828" spans="2:18" x14ac:dyDescent="0.3">
      <c r="B3828" s="6" t="s">
        <v>16</v>
      </c>
      <c r="C3828" s="6">
        <v>1185732</v>
      </c>
      <c r="D3828" s="7">
        <v>44249</v>
      </c>
      <c r="E3828" s="6" t="s">
        <v>3</v>
      </c>
      <c r="F3828" s="6" t="s">
        <v>129</v>
      </c>
      <c r="G3828" s="6" t="s">
        <v>130</v>
      </c>
      <c r="H3828" s="6" t="s">
        <v>18</v>
      </c>
      <c r="I3828" s="8">
        <v>0.55000000000000004</v>
      </c>
      <c r="J3828" s="9">
        <v>5750</v>
      </c>
      <c r="K3828" s="10">
        <f>I3828*J3828</f>
        <v>3162.5000000000005</v>
      </c>
      <c r="L3828" s="10">
        <f>K3828*M3828</f>
        <v>1106.8750000000002</v>
      </c>
      <c r="M3828" s="11">
        <v>0.35000000000000003</v>
      </c>
      <c r="O3828" s="15"/>
      <c r="P3828" s="13">
        <f>Table1[[#This Row],[Price per Unit]]+0.05</f>
        <v>0.60000000000000009</v>
      </c>
      <c r="Q3828" s="1">
        <f>Table1[[#This Row],[Units Sold]]-250</f>
        <v>5500</v>
      </c>
      <c r="R3828" s="12">
        <f>Table1[[#This Row],[Operating Margin]]-5%</f>
        <v>0.30000000000000004</v>
      </c>
    </row>
    <row r="3829" spans="2:18" x14ac:dyDescent="0.3">
      <c r="B3829" s="6" t="s">
        <v>16</v>
      </c>
      <c r="C3829" s="6">
        <v>1185732</v>
      </c>
      <c r="D3829" s="7">
        <v>44249</v>
      </c>
      <c r="E3829" s="6" t="s">
        <v>3</v>
      </c>
      <c r="F3829" s="6" t="s">
        <v>129</v>
      </c>
      <c r="G3829" s="6" t="s">
        <v>130</v>
      </c>
      <c r="H3829" s="6" t="s">
        <v>19</v>
      </c>
      <c r="I3829" s="8">
        <v>0.55000000000000004</v>
      </c>
      <c r="J3829" s="9">
        <v>2250</v>
      </c>
      <c r="K3829" s="10">
        <f>I3829*J3829</f>
        <v>1237.5</v>
      </c>
      <c r="L3829" s="10">
        <f>K3829*M3829</f>
        <v>433.12500000000006</v>
      </c>
      <c r="M3829" s="11">
        <v>0.35000000000000003</v>
      </c>
      <c r="O3829" s="15"/>
      <c r="P3829" s="13">
        <f>Table1[[#This Row],[Price per Unit]]+0.05</f>
        <v>0.60000000000000009</v>
      </c>
      <c r="Q3829" s="1">
        <f>Table1[[#This Row],[Units Sold]]-250</f>
        <v>2000</v>
      </c>
      <c r="R3829" s="12">
        <f>Table1[[#This Row],[Operating Margin]]-5%</f>
        <v>0.30000000000000004</v>
      </c>
    </row>
    <row r="3830" spans="2:18" x14ac:dyDescent="0.3">
      <c r="B3830" s="6" t="s">
        <v>16</v>
      </c>
      <c r="C3830" s="6">
        <v>1185732</v>
      </c>
      <c r="D3830" s="7">
        <v>44249</v>
      </c>
      <c r="E3830" s="6" t="s">
        <v>3</v>
      </c>
      <c r="F3830" s="6" t="s">
        <v>129</v>
      </c>
      <c r="G3830" s="6" t="s">
        <v>130</v>
      </c>
      <c r="H3830" s="6" t="s">
        <v>20</v>
      </c>
      <c r="I3830" s="8">
        <v>0.45</v>
      </c>
      <c r="J3830" s="9">
        <v>2750</v>
      </c>
      <c r="K3830" s="10">
        <f t="shared" ref="K3830:K3833" si="1252">I3830*J3830</f>
        <v>1237.5</v>
      </c>
      <c r="L3830" s="10">
        <f t="shared" si="1251"/>
        <v>309.375</v>
      </c>
      <c r="M3830" s="11">
        <v>0.25</v>
      </c>
      <c r="O3830" s="15"/>
      <c r="P3830" s="13">
        <f>Table1[[#This Row],[Price per Unit]]+0.05</f>
        <v>0.5</v>
      </c>
      <c r="Q3830" s="1">
        <f>Table1[[#This Row],[Units Sold]]-250</f>
        <v>2500</v>
      </c>
      <c r="R3830" s="12">
        <f>Table1[[#This Row],[Operating Margin]]-5%</f>
        <v>0.2</v>
      </c>
    </row>
    <row r="3831" spans="2:18" x14ac:dyDescent="0.3">
      <c r="B3831" s="6" t="s">
        <v>16</v>
      </c>
      <c r="C3831" s="6">
        <v>1185732</v>
      </c>
      <c r="D3831" s="7">
        <v>44249</v>
      </c>
      <c r="E3831" s="6" t="s">
        <v>3</v>
      </c>
      <c r="F3831" s="6" t="s">
        <v>129</v>
      </c>
      <c r="G3831" s="6" t="s">
        <v>130</v>
      </c>
      <c r="H3831" s="6" t="s">
        <v>21</v>
      </c>
      <c r="I3831" s="8">
        <v>0.49999999999999994</v>
      </c>
      <c r="J3831" s="9">
        <v>1750</v>
      </c>
      <c r="K3831" s="10">
        <f t="shared" si="1252"/>
        <v>874.99999999999989</v>
      </c>
      <c r="L3831" s="10">
        <f t="shared" si="1251"/>
        <v>218.74999999999997</v>
      </c>
      <c r="M3831" s="11">
        <v>0.25</v>
      </c>
      <c r="O3831" s="15"/>
      <c r="P3831" s="13">
        <f>Table1[[#This Row],[Price per Unit]]+0.05</f>
        <v>0.54999999999999993</v>
      </c>
      <c r="Q3831" s="1">
        <f>Table1[[#This Row],[Units Sold]]-250</f>
        <v>1500</v>
      </c>
      <c r="R3831" s="12">
        <f>Table1[[#This Row],[Operating Margin]]-5%</f>
        <v>0.2</v>
      </c>
    </row>
    <row r="3832" spans="2:18" x14ac:dyDescent="0.3">
      <c r="B3832" s="6" t="s">
        <v>16</v>
      </c>
      <c r="C3832" s="6">
        <v>1185732</v>
      </c>
      <c r="D3832" s="7">
        <v>44249</v>
      </c>
      <c r="E3832" s="6" t="s">
        <v>3</v>
      </c>
      <c r="F3832" s="6" t="s">
        <v>129</v>
      </c>
      <c r="G3832" s="6" t="s">
        <v>130</v>
      </c>
      <c r="H3832" s="6" t="s">
        <v>22</v>
      </c>
      <c r="I3832" s="8">
        <v>0.65000000000000013</v>
      </c>
      <c r="J3832" s="9">
        <v>2500</v>
      </c>
      <c r="K3832" s="10">
        <f t="shared" si="1252"/>
        <v>1625.0000000000002</v>
      </c>
      <c r="L3832" s="10">
        <f t="shared" si="1251"/>
        <v>406.25000000000006</v>
      </c>
      <c r="M3832" s="11">
        <v>0.25</v>
      </c>
      <c r="O3832" s="15"/>
      <c r="P3832" s="13">
        <f>Table1[[#This Row],[Price per Unit]]+0.05</f>
        <v>0.70000000000000018</v>
      </c>
      <c r="Q3832" s="1">
        <f>Table1[[#This Row],[Units Sold]]-250</f>
        <v>2250</v>
      </c>
      <c r="R3832" s="12">
        <f>Table1[[#This Row],[Operating Margin]]-5%</f>
        <v>0.2</v>
      </c>
    </row>
    <row r="3833" spans="2:18" x14ac:dyDescent="0.3">
      <c r="B3833" s="6" t="s">
        <v>16</v>
      </c>
      <c r="C3833" s="6">
        <v>1185732</v>
      </c>
      <c r="D3833" s="7">
        <v>44249</v>
      </c>
      <c r="E3833" s="6" t="s">
        <v>3</v>
      </c>
      <c r="F3833" s="6" t="s">
        <v>129</v>
      </c>
      <c r="G3833" s="6" t="s">
        <v>130</v>
      </c>
      <c r="H3833" s="6" t="s">
        <v>23</v>
      </c>
      <c r="I3833" s="8">
        <v>0.55000000000000004</v>
      </c>
      <c r="J3833" s="9">
        <v>3500</v>
      </c>
      <c r="K3833" s="10">
        <f t="shared" si="1252"/>
        <v>1925.0000000000002</v>
      </c>
      <c r="L3833" s="10">
        <f t="shared" si="1251"/>
        <v>577.5</v>
      </c>
      <c r="M3833" s="11">
        <v>0.3</v>
      </c>
      <c r="O3833" s="15"/>
      <c r="P3833" s="13">
        <f>Table1[[#This Row],[Price per Unit]]+0.05</f>
        <v>0.60000000000000009</v>
      </c>
      <c r="Q3833" s="1">
        <f>Table1[[#This Row],[Units Sold]]-250</f>
        <v>3250</v>
      </c>
      <c r="R3833" s="12">
        <f>Table1[[#This Row],[Operating Margin]]-5%</f>
        <v>0.25</v>
      </c>
    </row>
    <row r="3834" spans="2:18" x14ac:dyDescent="0.3">
      <c r="B3834" s="6" t="s">
        <v>16</v>
      </c>
      <c r="C3834" s="6">
        <v>1185732</v>
      </c>
      <c r="D3834" s="7">
        <v>44275</v>
      </c>
      <c r="E3834" s="6" t="s">
        <v>3</v>
      </c>
      <c r="F3834" s="6" t="s">
        <v>129</v>
      </c>
      <c r="G3834" s="6" t="s">
        <v>130</v>
      </c>
      <c r="H3834" s="6" t="s">
        <v>18</v>
      </c>
      <c r="I3834" s="8">
        <v>0.55000000000000004</v>
      </c>
      <c r="J3834" s="9">
        <v>5450</v>
      </c>
      <c r="K3834" s="10">
        <f>I3834*J3834</f>
        <v>2997.5000000000005</v>
      </c>
      <c r="L3834" s="10">
        <f>K3834*M3834</f>
        <v>1049.1250000000002</v>
      </c>
      <c r="M3834" s="11">
        <v>0.35000000000000003</v>
      </c>
      <c r="O3834" s="15"/>
      <c r="P3834" s="13">
        <f>Table1[[#This Row],[Price per Unit]]+0.05</f>
        <v>0.60000000000000009</v>
      </c>
      <c r="Q3834" s="1">
        <f>Table1[[#This Row],[Units Sold]]-250</f>
        <v>5200</v>
      </c>
      <c r="R3834" s="12">
        <f>Table1[[#This Row],[Operating Margin]]-5%</f>
        <v>0.30000000000000004</v>
      </c>
    </row>
    <row r="3835" spans="2:18" x14ac:dyDescent="0.3">
      <c r="B3835" s="6" t="s">
        <v>16</v>
      </c>
      <c r="C3835" s="6">
        <v>1185732</v>
      </c>
      <c r="D3835" s="7">
        <v>44275</v>
      </c>
      <c r="E3835" s="6" t="s">
        <v>3</v>
      </c>
      <c r="F3835" s="6" t="s">
        <v>129</v>
      </c>
      <c r="G3835" s="6" t="s">
        <v>130</v>
      </c>
      <c r="H3835" s="6" t="s">
        <v>19</v>
      </c>
      <c r="I3835" s="8">
        <v>0.55000000000000004</v>
      </c>
      <c r="J3835" s="9">
        <v>2500</v>
      </c>
      <c r="K3835" s="10">
        <f>I3835*J3835</f>
        <v>1375</v>
      </c>
      <c r="L3835" s="10">
        <f>K3835*M3835</f>
        <v>481.25000000000006</v>
      </c>
      <c r="M3835" s="11">
        <v>0.35000000000000003</v>
      </c>
      <c r="O3835" s="15"/>
      <c r="P3835" s="13">
        <f>Table1[[#This Row],[Price per Unit]]+0.05</f>
        <v>0.60000000000000009</v>
      </c>
      <c r="Q3835" s="1">
        <f>Table1[[#This Row],[Units Sold]]-250</f>
        <v>2250</v>
      </c>
      <c r="R3835" s="12">
        <f>Table1[[#This Row],[Operating Margin]]-5%</f>
        <v>0.30000000000000004</v>
      </c>
    </row>
    <row r="3836" spans="2:18" x14ac:dyDescent="0.3">
      <c r="B3836" s="6" t="s">
        <v>16</v>
      </c>
      <c r="C3836" s="6">
        <v>1185732</v>
      </c>
      <c r="D3836" s="7">
        <v>44275</v>
      </c>
      <c r="E3836" s="6" t="s">
        <v>3</v>
      </c>
      <c r="F3836" s="6" t="s">
        <v>129</v>
      </c>
      <c r="G3836" s="6" t="s">
        <v>130</v>
      </c>
      <c r="H3836" s="6" t="s">
        <v>20</v>
      </c>
      <c r="I3836" s="8">
        <v>0.45</v>
      </c>
      <c r="J3836" s="9">
        <v>2750</v>
      </c>
      <c r="K3836" s="10">
        <f t="shared" ref="K3836:K3839" si="1253">I3836*J3836</f>
        <v>1237.5</v>
      </c>
      <c r="L3836" s="10">
        <f t="shared" ref="L3836:L3839" si="1254">K3836*M3836</f>
        <v>309.375</v>
      </c>
      <c r="M3836" s="11">
        <v>0.25</v>
      </c>
      <c r="O3836" s="15"/>
      <c r="P3836" s="13">
        <f>Table1[[#This Row],[Price per Unit]]+0.05</f>
        <v>0.5</v>
      </c>
      <c r="Q3836" s="1">
        <f>Table1[[#This Row],[Units Sold]]-250</f>
        <v>2500</v>
      </c>
      <c r="R3836" s="12">
        <f>Table1[[#This Row],[Operating Margin]]-5%</f>
        <v>0.2</v>
      </c>
    </row>
    <row r="3837" spans="2:18" x14ac:dyDescent="0.3">
      <c r="B3837" s="6" t="s">
        <v>16</v>
      </c>
      <c r="C3837" s="6">
        <v>1185732</v>
      </c>
      <c r="D3837" s="7">
        <v>44275</v>
      </c>
      <c r="E3837" s="6" t="s">
        <v>3</v>
      </c>
      <c r="F3837" s="6" t="s">
        <v>129</v>
      </c>
      <c r="G3837" s="6" t="s">
        <v>130</v>
      </c>
      <c r="H3837" s="6" t="s">
        <v>21</v>
      </c>
      <c r="I3837" s="8">
        <v>0.49999999999999994</v>
      </c>
      <c r="J3837" s="9">
        <v>1250</v>
      </c>
      <c r="K3837" s="10">
        <f t="shared" si="1253"/>
        <v>624.99999999999989</v>
      </c>
      <c r="L3837" s="10">
        <f t="shared" si="1254"/>
        <v>156.24999999999997</v>
      </c>
      <c r="M3837" s="11">
        <v>0.25</v>
      </c>
      <c r="O3837" s="15"/>
      <c r="P3837" s="13">
        <f>Table1[[#This Row],[Price per Unit]]+0.05</f>
        <v>0.54999999999999993</v>
      </c>
      <c r="Q3837" s="1">
        <f>Table1[[#This Row],[Units Sold]]-250</f>
        <v>1000</v>
      </c>
      <c r="R3837" s="12">
        <f>Table1[[#This Row],[Operating Margin]]-5%</f>
        <v>0.2</v>
      </c>
    </row>
    <row r="3838" spans="2:18" x14ac:dyDescent="0.3">
      <c r="B3838" s="6" t="s">
        <v>16</v>
      </c>
      <c r="C3838" s="6">
        <v>1185732</v>
      </c>
      <c r="D3838" s="7">
        <v>44275</v>
      </c>
      <c r="E3838" s="6" t="s">
        <v>3</v>
      </c>
      <c r="F3838" s="6" t="s">
        <v>129</v>
      </c>
      <c r="G3838" s="6" t="s">
        <v>130</v>
      </c>
      <c r="H3838" s="6" t="s">
        <v>22</v>
      </c>
      <c r="I3838" s="8">
        <v>0.65000000000000013</v>
      </c>
      <c r="J3838" s="9">
        <v>1750</v>
      </c>
      <c r="K3838" s="10">
        <f t="shared" si="1253"/>
        <v>1137.5000000000002</v>
      </c>
      <c r="L3838" s="10">
        <f t="shared" si="1254"/>
        <v>284.37500000000006</v>
      </c>
      <c r="M3838" s="11">
        <v>0.25</v>
      </c>
      <c r="O3838" s="15"/>
      <c r="P3838" s="13">
        <f>Table1[[#This Row],[Price per Unit]]+0.05</f>
        <v>0.70000000000000018</v>
      </c>
      <c r="Q3838" s="1">
        <f>Table1[[#This Row],[Units Sold]]-250</f>
        <v>1500</v>
      </c>
      <c r="R3838" s="12">
        <f>Table1[[#This Row],[Operating Margin]]-5%</f>
        <v>0.2</v>
      </c>
    </row>
    <row r="3839" spans="2:18" x14ac:dyDescent="0.3">
      <c r="B3839" s="6" t="s">
        <v>16</v>
      </c>
      <c r="C3839" s="6">
        <v>1185732</v>
      </c>
      <c r="D3839" s="7">
        <v>44275</v>
      </c>
      <c r="E3839" s="6" t="s">
        <v>3</v>
      </c>
      <c r="F3839" s="6" t="s">
        <v>129</v>
      </c>
      <c r="G3839" s="6" t="s">
        <v>130</v>
      </c>
      <c r="H3839" s="6" t="s">
        <v>23</v>
      </c>
      <c r="I3839" s="8">
        <v>0.55000000000000004</v>
      </c>
      <c r="J3839" s="9">
        <v>2750</v>
      </c>
      <c r="K3839" s="10">
        <f t="shared" si="1253"/>
        <v>1512.5000000000002</v>
      </c>
      <c r="L3839" s="10">
        <f t="shared" si="1254"/>
        <v>453.75000000000006</v>
      </c>
      <c r="M3839" s="11">
        <v>0.3</v>
      </c>
      <c r="O3839" s="15"/>
      <c r="P3839" s="13">
        <f>Table1[[#This Row],[Price per Unit]]+0.05</f>
        <v>0.60000000000000009</v>
      </c>
      <c r="Q3839" s="1">
        <f>Table1[[#This Row],[Units Sold]]-250</f>
        <v>2500</v>
      </c>
      <c r="R3839" s="12">
        <f>Table1[[#This Row],[Operating Margin]]-5%</f>
        <v>0.25</v>
      </c>
    </row>
    <row r="3840" spans="2:18" x14ac:dyDescent="0.3">
      <c r="B3840" s="6" t="s">
        <v>16</v>
      </c>
      <c r="C3840" s="6">
        <v>1185732</v>
      </c>
      <c r="D3840" s="7">
        <v>44307</v>
      </c>
      <c r="E3840" s="6" t="s">
        <v>3</v>
      </c>
      <c r="F3840" s="6" t="s">
        <v>129</v>
      </c>
      <c r="G3840" s="6" t="s">
        <v>130</v>
      </c>
      <c r="H3840" s="6" t="s">
        <v>18</v>
      </c>
      <c r="I3840" s="8">
        <v>0.55000000000000004</v>
      </c>
      <c r="J3840" s="9">
        <v>5250</v>
      </c>
      <c r="K3840" s="10">
        <f>I3840*J3840</f>
        <v>2887.5000000000005</v>
      </c>
      <c r="L3840" s="10">
        <f>K3840*M3840</f>
        <v>1010.6250000000002</v>
      </c>
      <c r="M3840" s="11">
        <v>0.35000000000000003</v>
      </c>
      <c r="O3840" s="15"/>
      <c r="P3840" s="13">
        <f>Table1[[#This Row],[Price per Unit]]+0.05</f>
        <v>0.60000000000000009</v>
      </c>
      <c r="Q3840" s="1">
        <f>Table1[[#This Row],[Units Sold]]-250</f>
        <v>5000</v>
      </c>
      <c r="R3840" s="12">
        <f>Table1[[#This Row],[Operating Margin]]-5%</f>
        <v>0.30000000000000004</v>
      </c>
    </row>
    <row r="3841" spans="2:18" x14ac:dyDescent="0.3">
      <c r="B3841" s="6" t="s">
        <v>16</v>
      </c>
      <c r="C3841" s="6">
        <v>1185732</v>
      </c>
      <c r="D3841" s="7">
        <v>44307</v>
      </c>
      <c r="E3841" s="6" t="s">
        <v>3</v>
      </c>
      <c r="F3841" s="6" t="s">
        <v>129</v>
      </c>
      <c r="G3841" s="6" t="s">
        <v>130</v>
      </c>
      <c r="H3841" s="6" t="s">
        <v>19</v>
      </c>
      <c r="I3841" s="8">
        <v>0.55000000000000004</v>
      </c>
      <c r="J3841" s="9">
        <v>2250</v>
      </c>
      <c r="K3841" s="10">
        <f>I3841*J3841</f>
        <v>1237.5</v>
      </c>
      <c r="L3841" s="10">
        <f>K3841*M3841</f>
        <v>433.12500000000006</v>
      </c>
      <c r="M3841" s="11">
        <v>0.35000000000000003</v>
      </c>
      <c r="O3841" s="15"/>
      <c r="P3841" s="13">
        <f>Table1[[#This Row],[Price per Unit]]+0.05</f>
        <v>0.60000000000000009</v>
      </c>
      <c r="Q3841" s="1">
        <f>Table1[[#This Row],[Units Sold]]-250</f>
        <v>2000</v>
      </c>
      <c r="R3841" s="12">
        <f>Table1[[#This Row],[Operating Margin]]-5%</f>
        <v>0.30000000000000004</v>
      </c>
    </row>
    <row r="3842" spans="2:18" x14ac:dyDescent="0.3">
      <c r="B3842" s="6" t="s">
        <v>16</v>
      </c>
      <c r="C3842" s="6">
        <v>1185732</v>
      </c>
      <c r="D3842" s="7">
        <v>44307</v>
      </c>
      <c r="E3842" s="6" t="s">
        <v>3</v>
      </c>
      <c r="F3842" s="6" t="s">
        <v>129</v>
      </c>
      <c r="G3842" s="6" t="s">
        <v>130</v>
      </c>
      <c r="H3842" s="6" t="s">
        <v>20</v>
      </c>
      <c r="I3842" s="8">
        <v>0.45</v>
      </c>
      <c r="J3842" s="9">
        <v>2250</v>
      </c>
      <c r="K3842" s="10">
        <f t="shared" ref="K3842:K3845" si="1255">I3842*J3842</f>
        <v>1012.5</v>
      </c>
      <c r="L3842" s="10">
        <f t="shared" ref="L3842:L3845" si="1256">K3842*M3842</f>
        <v>253.125</v>
      </c>
      <c r="M3842" s="11">
        <v>0.25</v>
      </c>
      <c r="O3842" s="15"/>
      <c r="P3842" s="13">
        <f>Table1[[#This Row],[Price per Unit]]+0.05</f>
        <v>0.5</v>
      </c>
      <c r="Q3842" s="1">
        <f>Table1[[#This Row],[Units Sold]]-250</f>
        <v>2000</v>
      </c>
      <c r="R3842" s="12">
        <f>Table1[[#This Row],[Operating Margin]]-5%</f>
        <v>0.2</v>
      </c>
    </row>
    <row r="3843" spans="2:18" x14ac:dyDescent="0.3">
      <c r="B3843" s="6" t="s">
        <v>16</v>
      </c>
      <c r="C3843" s="6">
        <v>1185732</v>
      </c>
      <c r="D3843" s="7">
        <v>44307</v>
      </c>
      <c r="E3843" s="6" t="s">
        <v>3</v>
      </c>
      <c r="F3843" s="6" t="s">
        <v>129</v>
      </c>
      <c r="G3843" s="6" t="s">
        <v>130</v>
      </c>
      <c r="H3843" s="6" t="s">
        <v>21</v>
      </c>
      <c r="I3843" s="8">
        <v>0.49999999999999994</v>
      </c>
      <c r="J3843" s="9">
        <v>1500</v>
      </c>
      <c r="K3843" s="10">
        <f t="shared" si="1255"/>
        <v>749.99999999999989</v>
      </c>
      <c r="L3843" s="10">
        <f t="shared" si="1256"/>
        <v>187.49999999999997</v>
      </c>
      <c r="M3843" s="11">
        <v>0.25</v>
      </c>
      <c r="O3843" s="15"/>
      <c r="P3843" s="13">
        <f>Table1[[#This Row],[Price per Unit]]+0.05</f>
        <v>0.54999999999999993</v>
      </c>
      <c r="Q3843" s="1">
        <f>Table1[[#This Row],[Units Sold]]-250</f>
        <v>1250</v>
      </c>
      <c r="R3843" s="12">
        <f>Table1[[#This Row],[Operating Margin]]-5%</f>
        <v>0.2</v>
      </c>
    </row>
    <row r="3844" spans="2:18" x14ac:dyDescent="0.3">
      <c r="B3844" s="6" t="s">
        <v>16</v>
      </c>
      <c r="C3844" s="6">
        <v>1185732</v>
      </c>
      <c r="D3844" s="7">
        <v>44307</v>
      </c>
      <c r="E3844" s="6" t="s">
        <v>3</v>
      </c>
      <c r="F3844" s="6" t="s">
        <v>129</v>
      </c>
      <c r="G3844" s="6" t="s">
        <v>130</v>
      </c>
      <c r="H3844" s="6" t="s">
        <v>22</v>
      </c>
      <c r="I3844" s="8">
        <v>0.60000000000000009</v>
      </c>
      <c r="J3844" s="9">
        <v>1500</v>
      </c>
      <c r="K3844" s="10">
        <f t="shared" si="1255"/>
        <v>900.00000000000011</v>
      </c>
      <c r="L3844" s="10">
        <f t="shared" si="1256"/>
        <v>225.00000000000003</v>
      </c>
      <c r="M3844" s="11">
        <v>0.25</v>
      </c>
      <c r="O3844" s="15"/>
      <c r="P3844" s="13">
        <f>Table1[[#This Row],[Price per Unit]]+0</f>
        <v>0.60000000000000009</v>
      </c>
      <c r="Q3844" s="1">
        <f>Table1[[#This Row],[Units Sold]]-250</f>
        <v>1250</v>
      </c>
      <c r="R3844" s="12">
        <f>Table1[[#This Row],[Operating Margin]]-5%</f>
        <v>0.2</v>
      </c>
    </row>
    <row r="3845" spans="2:18" x14ac:dyDescent="0.3">
      <c r="B3845" s="6" t="s">
        <v>16</v>
      </c>
      <c r="C3845" s="6">
        <v>1185732</v>
      </c>
      <c r="D3845" s="7">
        <v>44307</v>
      </c>
      <c r="E3845" s="6" t="s">
        <v>3</v>
      </c>
      <c r="F3845" s="6" t="s">
        <v>129</v>
      </c>
      <c r="G3845" s="6" t="s">
        <v>130</v>
      </c>
      <c r="H3845" s="6" t="s">
        <v>23</v>
      </c>
      <c r="I3845" s="8">
        <v>0.5</v>
      </c>
      <c r="J3845" s="9">
        <v>3000</v>
      </c>
      <c r="K3845" s="10">
        <f t="shared" si="1255"/>
        <v>1500</v>
      </c>
      <c r="L3845" s="10">
        <f t="shared" si="1256"/>
        <v>450</v>
      </c>
      <c r="M3845" s="11">
        <v>0.3</v>
      </c>
      <c r="O3845" s="15"/>
      <c r="P3845" s="13">
        <f>Table1[[#This Row],[Price per Unit]]+0</f>
        <v>0.5</v>
      </c>
      <c r="Q3845" s="1">
        <f>Table1[[#This Row],[Units Sold]]-250</f>
        <v>2750</v>
      </c>
      <c r="R3845" s="12">
        <f>Table1[[#This Row],[Operating Margin]]-5%</f>
        <v>0.25</v>
      </c>
    </row>
    <row r="3846" spans="2:18" x14ac:dyDescent="0.3">
      <c r="B3846" s="6" t="s">
        <v>16</v>
      </c>
      <c r="C3846" s="6">
        <v>1185732</v>
      </c>
      <c r="D3846" s="7">
        <v>44336</v>
      </c>
      <c r="E3846" s="6" t="s">
        <v>3</v>
      </c>
      <c r="F3846" s="6" t="s">
        <v>129</v>
      </c>
      <c r="G3846" s="6" t="s">
        <v>130</v>
      </c>
      <c r="H3846" s="6" t="s">
        <v>18</v>
      </c>
      <c r="I3846" s="8">
        <v>0.65</v>
      </c>
      <c r="J3846" s="9">
        <v>5700</v>
      </c>
      <c r="K3846" s="10">
        <f>I3846*J3846</f>
        <v>3705</v>
      </c>
      <c r="L3846" s="10">
        <f>K3846*M3846</f>
        <v>1296.7500000000002</v>
      </c>
      <c r="M3846" s="11">
        <v>0.35000000000000003</v>
      </c>
      <c r="O3846" s="15"/>
      <c r="P3846" s="13">
        <f>Table1[[#This Row],[Price per Unit]]+0</f>
        <v>0.65</v>
      </c>
      <c r="Q3846" s="1">
        <f>Table1[[#This Row],[Units Sold]]-250</f>
        <v>5450</v>
      </c>
      <c r="R3846" s="12">
        <f>Table1[[#This Row],[Operating Margin]]-5%</f>
        <v>0.30000000000000004</v>
      </c>
    </row>
    <row r="3847" spans="2:18" x14ac:dyDescent="0.3">
      <c r="B3847" s="6" t="s">
        <v>16</v>
      </c>
      <c r="C3847" s="6">
        <v>1185732</v>
      </c>
      <c r="D3847" s="7">
        <v>44336</v>
      </c>
      <c r="E3847" s="6" t="s">
        <v>3</v>
      </c>
      <c r="F3847" s="6" t="s">
        <v>129</v>
      </c>
      <c r="G3847" s="6" t="s">
        <v>130</v>
      </c>
      <c r="H3847" s="6" t="s">
        <v>19</v>
      </c>
      <c r="I3847" s="8">
        <v>0.60000000000000009</v>
      </c>
      <c r="J3847" s="9">
        <v>2750</v>
      </c>
      <c r="K3847" s="10">
        <f>I3847*J3847</f>
        <v>1650.0000000000002</v>
      </c>
      <c r="L3847" s="10">
        <f>K3847*M3847</f>
        <v>577.50000000000011</v>
      </c>
      <c r="M3847" s="11">
        <v>0.35000000000000003</v>
      </c>
      <c r="O3847" s="15"/>
      <c r="P3847" s="13">
        <f>Table1[[#This Row],[Price per Unit]]+0</f>
        <v>0.60000000000000009</v>
      </c>
      <c r="Q3847" s="1">
        <f>Table1[[#This Row],[Units Sold]]-250</f>
        <v>2500</v>
      </c>
      <c r="R3847" s="12">
        <f>Table1[[#This Row],[Operating Margin]]-5%</f>
        <v>0.30000000000000004</v>
      </c>
    </row>
    <row r="3848" spans="2:18" x14ac:dyDescent="0.3">
      <c r="B3848" s="6" t="s">
        <v>16</v>
      </c>
      <c r="C3848" s="6">
        <v>1185732</v>
      </c>
      <c r="D3848" s="7">
        <v>44336</v>
      </c>
      <c r="E3848" s="6" t="s">
        <v>3</v>
      </c>
      <c r="F3848" s="6" t="s">
        <v>129</v>
      </c>
      <c r="G3848" s="6" t="s">
        <v>130</v>
      </c>
      <c r="H3848" s="6" t="s">
        <v>20</v>
      </c>
      <c r="I3848" s="8">
        <v>0.55000000000000004</v>
      </c>
      <c r="J3848" s="9">
        <v>3000</v>
      </c>
      <c r="K3848" s="10">
        <f t="shared" ref="K3848:K3851" si="1257">I3848*J3848</f>
        <v>1650.0000000000002</v>
      </c>
      <c r="L3848" s="10">
        <f t="shared" ref="L3848:L3851" si="1258">K3848*M3848</f>
        <v>412.50000000000006</v>
      </c>
      <c r="M3848" s="11">
        <v>0.25</v>
      </c>
      <c r="O3848" s="15"/>
      <c r="P3848" s="13">
        <f>Table1[[#This Row],[Price per Unit]]+0</f>
        <v>0.55000000000000004</v>
      </c>
      <c r="Q3848" s="1">
        <f>Table1[[#This Row],[Units Sold]]-250</f>
        <v>2750</v>
      </c>
      <c r="R3848" s="12">
        <f>Table1[[#This Row],[Operating Margin]]-5%</f>
        <v>0.2</v>
      </c>
    </row>
    <row r="3849" spans="2:18" x14ac:dyDescent="0.3">
      <c r="B3849" s="6" t="s">
        <v>16</v>
      </c>
      <c r="C3849" s="6">
        <v>1185732</v>
      </c>
      <c r="D3849" s="7">
        <v>44336</v>
      </c>
      <c r="E3849" s="6" t="s">
        <v>3</v>
      </c>
      <c r="F3849" s="6" t="s">
        <v>129</v>
      </c>
      <c r="G3849" s="6" t="s">
        <v>130</v>
      </c>
      <c r="H3849" s="6" t="s">
        <v>21</v>
      </c>
      <c r="I3849" s="8">
        <v>0.55000000000000004</v>
      </c>
      <c r="J3849" s="9">
        <v>2500</v>
      </c>
      <c r="K3849" s="10">
        <f t="shared" si="1257"/>
        <v>1375</v>
      </c>
      <c r="L3849" s="10">
        <f t="shared" si="1258"/>
        <v>343.75</v>
      </c>
      <c r="M3849" s="11">
        <v>0.25</v>
      </c>
      <c r="O3849" s="15"/>
      <c r="P3849" s="13">
        <f>Table1[[#This Row],[Price per Unit]]+0</f>
        <v>0.55000000000000004</v>
      </c>
      <c r="Q3849" s="1">
        <f>Table1[[#This Row],[Units Sold]]-250</f>
        <v>2250</v>
      </c>
      <c r="R3849" s="12">
        <f>Table1[[#This Row],[Operating Margin]]-5%</f>
        <v>0.2</v>
      </c>
    </row>
    <row r="3850" spans="2:18" x14ac:dyDescent="0.3">
      <c r="B3850" s="6" t="s">
        <v>16</v>
      </c>
      <c r="C3850" s="6">
        <v>1185732</v>
      </c>
      <c r="D3850" s="7">
        <v>44336</v>
      </c>
      <c r="E3850" s="6" t="s">
        <v>3</v>
      </c>
      <c r="F3850" s="6" t="s">
        <v>129</v>
      </c>
      <c r="G3850" s="6" t="s">
        <v>130</v>
      </c>
      <c r="H3850" s="6" t="s">
        <v>22</v>
      </c>
      <c r="I3850" s="8">
        <v>0.65</v>
      </c>
      <c r="J3850" s="9">
        <v>2750</v>
      </c>
      <c r="K3850" s="10">
        <f t="shared" si="1257"/>
        <v>1787.5</v>
      </c>
      <c r="L3850" s="10">
        <f t="shared" si="1258"/>
        <v>446.875</v>
      </c>
      <c r="M3850" s="11">
        <v>0.25</v>
      </c>
      <c r="O3850" s="15"/>
      <c r="P3850" s="13">
        <f>Table1[[#This Row],[Price per Unit]]+0</f>
        <v>0.65</v>
      </c>
      <c r="Q3850" s="1">
        <f>Table1[[#This Row],[Units Sold]]-250</f>
        <v>2500</v>
      </c>
      <c r="R3850" s="12">
        <f>Table1[[#This Row],[Operating Margin]]-5%</f>
        <v>0.2</v>
      </c>
    </row>
    <row r="3851" spans="2:18" x14ac:dyDescent="0.3">
      <c r="B3851" s="6" t="s">
        <v>16</v>
      </c>
      <c r="C3851" s="6">
        <v>1185732</v>
      </c>
      <c r="D3851" s="7">
        <v>44336</v>
      </c>
      <c r="E3851" s="6" t="s">
        <v>3</v>
      </c>
      <c r="F3851" s="6" t="s">
        <v>129</v>
      </c>
      <c r="G3851" s="6" t="s">
        <v>130</v>
      </c>
      <c r="H3851" s="6" t="s">
        <v>23</v>
      </c>
      <c r="I3851" s="8">
        <v>0.70000000000000007</v>
      </c>
      <c r="J3851" s="9">
        <v>4000</v>
      </c>
      <c r="K3851" s="10">
        <f t="shared" si="1257"/>
        <v>2800.0000000000005</v>
      </c>
      <c r="L3851" s="10">
        <f t="shared" si="1258"/>
        <v>840.00000000000011</v>
      </c>
      <c r="M3851" s="11">
        <v>0.3</v>
      </c>
      <c r="O3851" s="15"/>
      <c r="P3851" s="13">
        <f>Table1[[#This Row],[Price per Unit]]+0</f>
        <v>0.70000000000000007</v>
      </c>
      <c r="Q3851" s="1">
        <f>Table1[[#This Row],[Units Sold]]-250</f>
        <v>3750</v>
      </c>
      <c r="R3851" s="12">
        <f>Table1[[#This Row],[Operating Margin]]-5%</f>
        <v>0.25</v>
      </c>
    </row>
    <row r="3852" spans="2:18" x14ac:dyDescent="0.3">
      <c r="B3852" s="6" t="s">
        <v>16</v>
      </c>
      <c r="C3852" s="6">
        <v>1185732</v>
      </c>
      <c r="D3852" s="7">
        <v>44369</v>
      </c>
      <c r="E3852" s="6" t="s">
        <v>3</v>
      </c>
      <c r="F3852" s="6" t="s">
        <v>129</v>
      </c>
      <c r="G3852" s="6" t="s">
        <v>130</v>
      </c>
      <c r="H3852" s="6" t="s">
        <v>18</v>
      </c>
      <c r="I3852" s="8">
        <v>0.65</v>
      </c>
      <c r="J3852" s="9">
        <v>6500</v>
      </c>
      <c r="K3852" s="10">
        <f>I3852*J3852</f>
        <v>4225</v>
      </c>
      <c r="L3852" s="10">
        <f>K3852*M3852</f>
        <v>1478.7500000000002</v>
      </c>
      <c r="M3852" s="11">
        <v>0.35000000000000003</v>
      </c>
      <c r="O3852" s="15"/>
      <c r="P3852" s="13">
        <f>Table1[[#This Row],[Price per Unit]]+0</f>
        <v>0.65</v>
      </c>
      <c r="Q3852" s="1">
        <f>Table1[[#This Row],[Units Sold]]-250</f>
        <v>6250</v>
      </c>
      <c r="R3852" s="12">
        <f>Table1[[#This Row],[Operating Margin]]-5%</f>
        <v>0.30000000000000004</v>
      </c>
    </row>
    <row r="3853" spans="2:18" x14ac:dyDescent="0.3">
      <c r="B3853" s="6" t="s">
        <v>16</v>
      </c>
      <c r="C3853" s="6">
        <v>1185732</v>
      </c>
      <c r="D3853" s="7">
        <v>44369</v>
      </c>
      <c r="E3853" s="6" t="s">
        <v>3</v>
      </c>
      <c r="F3853" s="6" t="s">
        <v>129</v>
      </c>
      <c r="G3853" s="6" t="s">
        <v>130</v>
      </c>
      <c r="H3853" s="6" t="s">
        <v>19</v>
      </c>
      <c r="I3853" s="8">
        <v>0.60000000000000009</v>
      </c>
      <c r="J3853" s="9">
        <v>4000</v>
      </c>
      <c r="K3853" s="10">
        <f>I3853*J3853</f>
        <v>2400.0000000000005</v>
      </c>
      <c r="L3853" s="10">
        <f>K3853*M3853</f>
        <v>840.00000000000023</v>
      </c>
      <c r="M3853" s="11">
        <v>0.35000000000000003</v>
      </c>
      <c r="O3853" s="15"/>
      <c r="P3853" s="13">
        <f>Table1[[#This Row],[Price per Unit]]+0</f>
        <v>0.60000000000000009</v>
      </c>
      <c r="Q3853" s="1">
        <f>Table1[[#This Row],[Units Sold]]-250</f>
        <v>3750</v>
      </c>
      <c r="R3853" s="12">
        <f>Table1[[#This Row],[Operating Margin]]-5%</f>
        <v>0.30000000000000004</v>
      </c>
    </row>
    <row r="3854" spans="2:18" x14ac:dyDescent="0.3">
      <c r="B3854" s="6" t="s">
        <v>16</v>
      </c>
      <c r="C3854" s="6">
        <v>1185732</v>
      </c>
      <c r="D3854" s="7">
        <v>44369</v>
      </c>
      <c r="E3854" s="6" t="s">
        <v>3</v>
      </c>
      <c r="F3854" s="6" t="s">
        <v>129</v>
      </c>
      <c r="G3854" s="6" t="s">
        <v>130</v>
      </c>
      <c r="H3854" s="6" t="s">
        <v>20</v>
      </c>
      <c r="I3854" s="8">
        <v>0.55000000000000004</v>
      </c>
      <c r="J3854" s="9">
        <v>3250</v>
      </c>
      <c r="K3854" s="10">
        <f t="shared" ref="K3854:K3857" si="1259">I3854*J3854</f>
        <v>1787.5000000000002</v>
      </c>
      <c r="L3854" s="10">
        <f t="shared" ref="L3854:L3857" si="1260">K3854*M3854</f>
        <v>446.87500000000006</v>
      </c>
      <c r="M3854" s="11">
        <v>0.25</v>
      </c>
      <c r="O3854" s="15"/>
      <c r="P3854" s="13">
        <f>Table1[[#This Row],[Price per Unit]]+0</f>
        <v>0.55000000000000004</v>
      </c>
      <c r="Q3854" s="1">
        <f>Table1[[#This Row],[Units Sold]]-250</f>
        <v>3000</v>
      </c>
      <c r="R3854" s="12">
        <f>Table1[[#This Row],[Operating Margin]]-5%</f>
        <v>0.2</v>
      </c>
    </row>
    <row r="3855" spans="2:18" x14ac:dyDescent="0.3">
      <c r="B3855" s="6" t="s">
        <v>16</v>
      </c>
      <c r="C3855" s="6">
        <v>1185732</v>
      </c>
      <c r="D3855" s="7">
        <v>44369</v>
      </c>
      <c r="E3855" s="6" t="s">
        <v>3</v>
      </c>
      <c r="F3855" s="6" t="s">
        <v>129</v>
      </c>
      <c r="G3855" s="6" t="s">
        <v>130</v>
      </c>
      <c r="H3855" s="6" t="s">
        <v>21</v>
      </c>
      <c r="I3855" s="8">
        <v>0.55000000000000004</v>
      </c>
      <c r="J3855" s="9">
        <v>3000</v>
      </c>
      <c r="K3855" s="10">
        <f t="shared" si="1259"/>
        <v>1650.0000000000002</v>
      </c>
      <c r="L3855" s="10">
        <f t="shared" si="1260"/>
        <v>412.50000000000006</v>
      </c>
      <c r="M3855" s="11">
        <v>0.25</v>
      </c>
      <c r="O3855" s="15"/>
      <c r="P3855" s="13">
        <f>Table1[[#This Row],[Price per Unit]]+0</f>
        <v>0.55000000000000004</v>
      </c>
      <c r="Q3855" s="1">
        <f>Table1[[#This Row],[Units Sold]]-250</f>
        <v>2750</v>
      </c>
      <c r="R3855" s="12">
        <f>Table1[[#This Row],[Operating Margin]]-5%</f>
        <v>0.2</v>
      </c>
    </row>
    <row r="3856" spans="2:18" x14ac:dyDescent="0.3">
      <c r="B3856" s="6" t="s">
        <v>16</v>
      </c>
      <c r="C3856" s="6">
        <v>1185732</v>
      </c>
      <c r="D3856" s="7">
        <v>44369</v>
      </c>
      <c r="E3856" s="6" t="s">
        <v>3</v>
      </c>
      <c r="F3856" s="6" t="s">
        <v>129</v>
      </c>
      <c r="G3856" s="6" t="s">
        <v>130</v>
      </c>
      <c r="H3856" s="6" t="s">
        <v>22</v>
      </c>
      <c r="I3856" s="8">
        <v>0.65</v>
      </c>
      <c r="J3856" s="9">
        <v>3000</v>
      </c>
      <c r="K3856" s="10">
        <f t="shared" si="1259"/>
        <v>1950</v>
      </c>
      <c r="L3856" s="10">
        <f t="shared" si="1260"/>
        <v>487.5</v>
      </c>
      <c r="M3856" s="11">
        <v>0.25</v>
      </c>
      <c r="O3856" s="15"/>
      <c r="P3856" s="13">
        <f>Table1[[#This Row],[Price per Unit]]+0</f>
        <v>0.65</v>
      </c>
      <c r="Q3856" s="1">
        <f>Table1[[#This Row],[Units Sold]]-250</f>
        <v>2750</v>
      </c>
      <c r="R3856" s="12">
        <f>Table1[[#This Row],[Operating Margin]]-5%</f>
        <v>0.2</v>
      </c>
    </row>
    <row r="3857" spans="2:18" x14ac:dyDescent="0.3">
      <c r="B3857" s="6" t="s">
        <v>16</v>
      </c>
      <c r="C3857" s="6">
        <v>1185732</v>
      </c>
      <c r="D3857" s="7">
        <v>44369</v>
      </c>
      <c r="E3857" s="6" t="s">
        <v>3</v>
      </c>
      <c r="F3857" s="6" t="s">
        <v>129</v>
      </c>
      <c r="G3857" s="6" t="s">
        <v>130</v>
      </c>
      <c r="H3857" s="6" t="s">
        <v>23</v>
      </c>
      <c r="I3857" s="8">
        <v>0.70000000000000007</v>
      </c>
      <c r="J3857" s="9">
        <v>4500</v>
      </c>
      <c r="K3857" s="10">
        <f t="shared" si="1259"/>
        <v>3150.0000000000005</v>
      </c>
      <c r="L3857" s="10">
        <f t="shared" si="1260"/>
        <v>945.00000000000011</v>
      </c>
      <c r="M3857" s="11">
        <v>0.3</v>
      </c>
      <c r="O3857" s="15"/>
      <c r="P3857" s="13">
        <f>Table1[[#This Row],[Price per Unit]]+0</f>
        <v>0.70000000000000007</v>
      </c>
      <c r="Q3857" s="1">
        <f>Table1[[#This Row],[Units Sold]]-250</f>
        <v>4250</v>
      </c>
      <c r="R3857" s="12">
        <f>Table1[[#This Row],[Operating Margin]]-5%</f>
        <v>0.25</v>
      </c>
    </row>
    <row r="3858" spans="2:18" x14ac:dyDescent="0.3">
      <c r="B3858" s="6" t="s">
        <v>16</v>
      </c>
      <c r="C3858" s="6">
        <v>1185732</v>
      </c>
      <c r="D3858" s="7">
        <v>44397</v>
      </c>
      <c r="E3858" s="6" t="s">
        <v>3</v>
      </c>
      <c r="F3858" s="6" t="s">
        <v>129</v>
      </c>
      <c r="G3858" s="6" t="s">
        <v>130</v>
      </c>
      <c r="H3858" s="6" t="s">
        <v>18</v>
      </c>
      <c r="I3858" s="8">
        <v>0.65</v>
      </c>
      <c r="J3858" s="9">
        <v>6750</v>
      </c>
      <c r="K3858" s="10">
        <f>I3858*J3858</f>
        <v>4387.5</v>
      </c>
      <c r="L3858" s="10">
        <f>K3858*M3858</f>
        <v>1535.6250000000002</v>
      </c>
      <c r="M3858" s="11">
        <v>0.35000000000000003</v>
      </c>
      <c r="O3858" s="15"/>
      <c r="P3858" s="13">
        <f>Table1[[#This Row],[Price per Unit]]+0</f>
        <v>0.65</v>
      </c>
      <c r="Q3858" s="1">
        <f>Table1[[#This Row],[Units Sold]]-250</f>
        <v>6500</v>
      </c>
      <c r="R3858" s="12">
        <f>Table1[[#This Row],[Operating Margin]]-5%</f>
        <v>0.30000000000000004</v>
      </c>
    </row>
    <row r="3859" spans="2:18" x14ac:dyDescent="0.3">
      <c r="B3859" s="6" t="s">
        <v>16</v>
      </c>
      <c r="C3859" s="6">
        <v>1185732</v>
      </c>
      <c r="D3859" s="7">
        <v>44397</v>
      </c>
      <c r="E3859" s="6" t="s">
        <v>3</v>
      </c>
      <c r="F3859" s="6" t="s">
        <v>129</v>
      </c>
      <c r="G3859" s="6" t="s">
        <v>130</v>
      </c>
      <c r="H3859" s="6" t="s">
        <v>19</v>
      </c>
      <c r="I3859" s="8">
        <v>0.60000000000000009</v>
      </c>
      <c r="J3859" s="9">
        <v>4250</v>
      </c>
      <c r="K3859" s="10">
        <f>I3859*J3859</f>
        <v>2550.0000000000005</v>
      </c>
      <c r="L3859" s="10">
        <f>K3859*M3859</f>
        <v>892.50000000000023</v>
      </c>
      <c r="M3859" s="11">
        <v>0.35000000000000003</v>
      </c>
      <c r="O3859" s="15"/>
      <c r="P3859" s="13">
        <f>Table1[[#This Row],[Price per Unit]]+0</f>
        <v>0.60000000000000009</v>
      </c>
      <c r="Q3859" s="1">
        <f>Table1[[#This Row],[Units Sold]]-250</f>
        <v>4000</v>
      </c>
      <c r="R3859" s="12">
        <f>Table1[[#This Row],[Operating Margin]]-5%</f>
        <v>0.30000000000000004</v>
      </c>
    </row>
    <row r="3860" spans="2:18" x14ac:dyDescent="0.3">
      <c r="B3860" s="6" t="s">
        <v>16</v>
      </c>
      <c r="C3860" s="6">
        <v>1185732</v>
      </c>
      <c r="D3860" s="7">
        <v>44397</v>
      </c>
      <c r="E3860" s="6" t="s">
        <v>3</v>
      </c>
      <c r="F3860" s="6" t="s">
        <v>129</v>
      </c>
      <c r="G3860" s="6" t="s">
        <v>130</v>
      </c>
      <c r="H3860" s="6" t="s">
        <v>20</v>
      </c>
      <c r="I3860" s="8">
        <v>0.55000000000000004</v>
      </c>
      <c r="J3860" s="9">
        <v>3500</v>
      </c>
      <c r="K3860" s="10">
        <f t="shared" ref="K3860:K3863" si="1261">I3860*J3860</f>
        <v>1925.0000000000002</v>
      </c>
      <c r="L3860" s="10">
        <f t="shared" ref="L3860:L3863" si="1262">K3860*M3860</f>
        <v>481.25000000000006</v>
      </c>
      <c r="M3860" s="11">
        <v>0.25</v>
      </c>
      <c r="O3860" s="15"/>
      <c r="P3860" s="13">
        <f>Table1[[#This Row],[Price per Unit]]+0</f>
        <v>0.55000000000000004</v>
      </c>
      <c r="Q3860" s="1">
        <f>Table1[[#This Row],[Units Sold]]-250</f>
        <v>3250</v>
      </c>
      <c r="R3860" s="12">
        <f>Table1[[#This Row],[Operating Margin]]-5%</f>
        <v>0.2</v>
      </c>
    </row>
    <row r="3861" spans="2:18" x14ac:dyDescent="0.3">
      <c r="B3861" s="6" t="s">
        <v>16</v>
      </c>
      <c r="C3861" s="6">
        <v>1185732</v>
      </c>
      <c r="D3861" s="7">
        <v>44397</v>
      </c>
      <c r="E3861" s="6" t="s">
        <v>3</v>
      </c>
      <c r="F3861" s="6" t="s">
        <v>129</v>
      </c>
      <c r="G3861" s="6" t="s">
        <v>130</v>
      </c>
      <c r="H3861" s="6" t="s">
        <v>21</v>
      </c>
      <c r="I3861" s="8">
        <v>0.55000000000000004</v>
      </c>
      <c r="J3861" s="9">
        <v>3000</v>
      </c>
      <c r="K3861" s="10">
        <f t="shared" si="1261"/>
        <v>1650.0000000000002</v>
      </c>
      <c r="L3861" s="10">
        <f t="shared" si="1262"/>
        <v>412.50000000000006</v>
      </c>
      <c r="M3861" s="11">
        <v>0.25</v>
      </c>
      <c r="O3861" s="15"/>
      <c r="P3861" s="13">
        <f>Table1[[#This Row],[Price per Unit]]+0</f>
        <v>0.55000000000000004</v>
      </c>
      <c r="Q3861" s="1">
        <f>Table1[[#This Row],[Units Sold]]-250</f>
        <v>2750</v>
      </c>
      <c r="R3861" s="12">
        <f>Table1[[#This Row],[Operating Margin]]-5%</f>
        <v>0.2</v>
      </c>
    </row>
    <row r="3862" spans="2:18" x14ac:dyDescent="0.3">
      <c r="B3862" s="6" t="s">
        <v>16</v>
      </c>
      <c r="C3862" s="6">
        <v>1185732</v>
      </c>
      <c r="D3862" s="7">
        <v>44397</v>
      </c>
      <c r="E3862" s="6" t="s">
        <v>3</v>
      </c>
      <c r="F3862" s="6" t="s">
        <v>129</v>
      </c>
      <c r="G3862" s="6" t="s">
        <v>130</v>
      </c>
      <c r="H3862" s="6" t="s">
        <v>22</v>
      </c>
      <c r="I3862" s="8">
        <v>0.65</v>
      </c>
      <c r="J3862" s="9">
        <v>3250</v>
      </c>
      <c r="K3862" s="10">
        <f t="shared" si="1261"/>
        <v>2112.5</v>
      </c>
      <c r="L3862" s="10">
        <f t="shared" si="1262"/>
        <v>528.125</v>
      </c>
      <c r="M3862" s="11">
        <v>0.25</v>
      </c>
      <c r="O3862" s="15"/>
      <c r="P3862" s="13">
        <f>Table1[[#This Row],[Price per Unit]]+0</f>
        <v>0.65</v>
      </c>
      <c r="Q3862" s="1">
        <f>Table1[[#This Row],[Units Sold]]-250</f>
        <v>3000</v>
      </c>
      <c r="R3862" s="12">
        <f>Table1[[#This Row],[Operating Margin]]-5%</f>
        <v>0.2</v>
      </c>
    </row>
    <row r="3863" spans="2:18" x14ac:dyDescent="0.3">
      <c r="B3863" s="6" t="s">
        <v>16</v>
      </c>
      <c r="C3863" s="6">
        <v>1185732</v>
      </c>
      <c r="D3863" s="7">
        <v>44397</v>
      </c>
      <c r="E3863" s="6" t="s">
        <v>3</v>
      </c>
      <c r="F3863" s="6" t="s">
        <v>129</v>
      </c>
      <c r="G3863" s="6" t="s">
        <v>130</v>
      </c>
      <c r="H3863" s="6" t="s">
        <v>23</v>
      </c>
      <c r="I3863" s="8">
        <v>0.70000000000000007</v>
      </c>
      <c r="J3863" s="9">
        <v>5000</v>
      </c>
      <c r="K3863" s="10">
        <f t="shared" si="1261"/>
        <v>3500.0000000000005</v>
      </c>
      <c r="L3863" s="10">
        <f t="shared" si="1262"/>
        <v>1050</v>
      </c>
      <c r="M3863" s="11">
        <v>0.3</v>
      </c>
      <c r="O3863" s="15"/>
      <c r="P3863" s="13">
        <f>Table1[[#This Row],[Price per Unit]]+0</f>
        <v>0.70000000000000007</v>
      </c>
      <c r="Q3863" s="1">
        <f>Table1[[#This Row],[Units Sold]]-250</f>
        <v>4750</v>
      </c>
      <c r="R3863" s="12">
        <f>Table1[[#This Row],[Operating Margin]]-5%</f>
        <v>0.25</v>
      </c>
    </row>
    <row r="3864" spans="2:18" x14ac:dyDescent="0.3">
      <c r="B3864" s="6" t="s">
        <v>16</v>
      </c>
      <c r="C3864" s="6">
        <v>1185732</v>
      </c>
      <c r="D3864" s="7">
        <v>44429</v>
      </c>
      <c r="E3864" s="6" t="s">
        <v>3</v>
      </c>
      <c r="F3864" s="6" t="s">
        <v>129</v>
      </c>
      <c r="G3864" s="6" t="s">
        <v>130</v>
      </c>
      <c r="H3864" s="6" t="s">
        <v>18</v>
      </c>
      <c r="I3864" s="8">
        <v>0.65</v>
      </c>
      <c r="J3864" s="9">
        <v>6500</v>
      </c>
      <c r="K3864" s="10">
        <f>I3864*J3864</f>
        <v>4225</v>
      </c>
      <c r="L3864" s="10">
        <f>K3864*M3864</f>
        <v>1478.7500000000002</v>
      </c>
      <c r="M3864" s="11">
        <v>0.35000000000000003</v>
      </c>
      <c r="O3864" s="15"/>
      <c r="P3864" s="13">
        <f>Table1[[#This Row],[Price per Unit]]+0</f>
        <v>0.65</v>
      </c>
      <c r="Q3864" s="1">
        <f>Table1[[#This Row],[Units Sold]]-250</f>
        <v>6250</v>
      </c>
      <c r="R3864" s="12">
        <f>Table1[[#This Row],[Operating Margin]]-5%</f>
        <v>0.30000000000000004</v>
      </c>
    </row>
    <row r="3865" spans="2:18" x14ac:dyDescent="0.3">
      <c r="B3865" s="6" t="s">
        <v>16</v>
      </c>
      <c r="C3865" s="6">
        <v>1185732</v>
      </c>
      <c r="D3865" s="7">
        <v>44429</v>
      </c>
      <c r="E3865" s="6" t="s">
        <v>3</v>
      </c>
      <c r="F3865" s="6" t="s">
        <v>129</v>
      </c>
      <c r="G3865" s="6" t="s">
        <v>130</v>
      </c>
      <c r="H3865" s="6" t="s">
        <v>19</v>
      </c>
      <c r="I3865" s="8">
        <v>0.60000000000000009</v>
      </c>
      <c r="J3865" s="9">
        <v>4250</v>
      </c>
      <c r="K3865" s="10">
        <f>I3865*J3865</f>
        <v>2550.0000000000005</v>
      </c>
      <c r="L3865" s="10">
        <f>K3865*M3865</f>
        <v>892.50000000000023</v>
      </c>
      <c r="M3865" s="11">
        <v>0.35000000000000003</v>
      </c>
      <c r="O3865" s="15"/>
      <c r="P3865" s="13">
        <f>Table1[[#This Row],[Price per Unit]]+0</f>
        <v>0.60000000000000009</v>
      </c>
      <c r="Q3865" s="1">
        <f>Table1[[#This Row],[Units Sold]]-250</f>
        <v>4000</v>
      </c>
      <c r="R3865" s="12">
        <f>Table1[[#This Row],[Operating Margin]]-5%</f>
        <v>0.30000000000000004</v>
      </c>
    </row>
    <row r="3866" spans="2:18" x14ac:dyDescent="0.3">
      <c r="B3866" s="6" t="s">
        <v>16</v>
      </c>
      <c r="C3866" s="6">
        <v>1185732</v>
      </c>
      <c r="D3866" s="7">
        <v>44429</v>
      </c>
      <c r="E3866" s="6" t="s">
        <v>3</v>
      </c>
      <c r="F3866" s="6" t="s">
        <v>129</v>
      </c>
      <c r="G3866" s="6" t="s">
        <v>130</v>
      </c>
      <c r="H3866" s="6" t="s">
        <v>20</v>
      </c>
      <c r="I3866" s="8">
        <v>0.55000000000000004</v>
      </c>
      <c r="J3866" s="9">
        <v>3500</v>
      </c>
      <c r="K3866" s="10">
        <f t="shared" ref="K3866:K3869" si="1263">I3866*J3866</f>
        <v>1925.0000000000002</v>
      </c>
      <c r="L3866" s="10">
        <f t="shared" ref="L3866:L3869" si="1264">K3866*M3866</f>
        <v>481.25000000000006</v>
      </c>
      <c r="M3866" s="11">
        <v>0.25</v>
      </c>
      <c r="O3866" s="15"/>
      <c r="P3866" s="13">
        <f>Table1[[#This Row],[Price per Unit]]+0</f>
        <v>0.55000000000000004</v>
      </c>
      <c r="Q3866" s="1">
        <f>Table1[[#This Row],[Units Sold]]-250</f>
        <v>3250</v>
      </c>
      <c r="R3866" s="12">
        <f>Table1[[#This Row],[Operating Margin]]-5%</f>
        <v>0.2</v>
      </c>
    </row>
    <row r="3867" spans="2:18" x14ac:dyDescent="0.3">
      <c r="B3867" s="6" t="s">
        <v>16</v>
      </c>
      <c r="C3867" s="6">
        <v>1185732</v>
      </c>
      <c r="D3867" s="7">
        <v>44429</v>
      </c>
      <c r="E3867" s="6" t="s">
        <v>3</v>
      </c>
      <c r="F3867" s="6" t="s">
        <v>129</v>
      </c>
      <c r="G3867" s="6" t="s">
        <v>130</v>
      </c>
      <c r="H3867" s="6" t="s">
        <v>21</v>
      </c>
      <c r="I3867" s="8">
        <v>0.55000000000000004</v>
      </c>
      <c r="J3867" s="9">
        <v>2500</v>
      </c>
      <c r="K3867" s="10">
        <f t="shared" si="1263"/>
        <v>1375</v>
      </c>
      <c r="L3867" s="10">
        <f t="shared" si="1264"/>
        <v>343.75</v>
      </c>
      <c r="M3867" s="11">
        <v>0.25</v>
      </c>
      <c r="O3867" s="15"/>
      <c r="P3867" s="13">
        <f>Table1[[#This Row],[Price per Unit]]+0</f>
        <v>0.55000000000000004</v>
      </c>
      <c r="Q3867" s="1">
        <f>Table1[[#This Row],[Units Sold]]-250</f>
        <v>2250</v>
      </c>
      <c r="R3867" s="12">
        <f>Table1[[#This Row],[Operating Margin]]-5%</f>
        <v>0.2</v>
      </c>
    </row>
    <row r="3868" spans="2:18" x14ac:dyDescent="0.3">
      <c r="B3868" s="6" t="s">
        <v>16</v>
      </c>
      <c r="C3868" s="6">
        <v>1185732</v>
      </c>
      <c r="D3868" s="7">
        <v>44429</v>
      </c>
      <c r="E3868" s="6" t="s">
        <v>3</v>
      </c>
      <c r="F3868" s="6" t="s">
        <v>129</v>
      </c>
      <c r="G3868" s="6" t="s">
        <v>130</v>
      </c>
      <c r="H3868" s="6" t="s">
        <v>22</v>
      </c>
      <c r="I3868" s="8">
        <v>0.65</v>
      </c>
      <c r="J3868" s="9">
        <v>2250</v>
      </c>
      <c r="K3868" s="10">
        <f t="shared" si="1263"/>
        <v>1462.5</v>
      </c>
      <c r="L3868" s="10">
        <f t="shared" si="1264"/>
        <v>365.625</v>
      </c>
      <c r="M3868" s="11">
        <v>0.25</v>
      </c>
      <c r="O3868" s="15"/>
      <c r="P3868" s="13">
        <f>Table1[[#This Row],[Price per Unit]]+0</f>
        <v>0.65</v>
      </c>
      <c r="Q3868" s="1">
        <f>Table1[[#This Row],[Units Sold]]-250</f>
        <v>2000</v>
      </c>
      <c r="R3868" s="12">
        <f>Table1[[#This Row],[Operating Margin]]-5%</f>
        <v>0.2</v>
      </c>
    </row>
    <row r="3869" spans="2:18" x14ac:dyDescent="0.3">
      <c r="B3869" s="6" t="s">
        <v>16</v>
      </c>
      <c r="C3869" s="6">
        <v>1185732</v>
      </c>
      <c r="D3869" s="7">
        <v>44429</v>
      </c>
      <c r="E3869" s="6" t="s">
        <v>3</v>
      </c>
      <c r="F3869" s="6" t="s">
        <v>129</v>
      </c>
      <c r="G3869" s="6" t="s">
        <v>130</v>
      </c>
      <c r="H3869" s="6" t="s">
        <v>23</v>
      </c>
      <c r="I3869" s="8">
        <v>0.70000000000000007</v>
      </c>
      <c r="J3869" s="9">
        <v>4000</v>
      </c>
      <c r="K3869" s="10">
        <f t="shared" si="1263"/>
        <v>2800.0000000000005</v>
      </c>
      <c r="L3869" s="10">
        <f t="shared" si="1264"/>
        <v>840.00000000000011</v>
      </c>
      <c r="M3869" s="11">
        <v>0.3</v>
      </c>
      <c r="O3869" s="15"/>
      <c r="P3869" s="13">
        <f>Table1[[#This Row],[Price per Unit]]+0</f>
        <v>0.70000000000000007</v>
      </c>
      <c r="Q3869" s="1">
        <f>Table1[[#This Row],[Units Sold]]-250</f>
        <v>3750</v>
      </c>
      <c r="R3869" s="12">
        <f>Table1[[#This Row],[Operating Margin]]-5%</f>
        <v>0.25</v>
      </c>
    </row>
    <row r="3870" spans="2:18" x14ac:dyDescent="0.3">
      <c r="B3870" s="6" t="s">
        <v>16</v>
      </c>
      <c r="C3870" s="6">
        <v>1185732</v>
      </c>
      <c r="D3870" s="7">
        <v>44459</v>
      </c>
      <c r="E3870" s="6" t="s">
        <v>3</v>
      </c>
      <c r="F3870" s="6" t="s">
        <v>129</v>
      </c>
      <c r="G3870" s="6" t="s">
        <v>130</v>
      </c>
      <c r="H3870" s="6" t="s">
        <v>18</v>
      </c>
      <c r="I3870" s="8">
        <v>0.65</v>
      </c>
      <c r="J3870" s="9">
        <v>5250</v>
      </c>
      <c r="K3870" s="10">
        <f>I3870*J3870</f>
        <v>3412.5</v>
      </c>
      <c r="L3870" s="10">
        <f>K3870*M3870</f>
        <v>1194.375</v>
      </c>
      <c r="M3870" s="11">
        <v>0.35000000000000003</v>
      </c>
      <c r="O3870" s="15"/>
      <c r="P3870" s="13">
        <f>Table1[[#This Row],[Price per Unit]]+0</f>
        <v>0.65</v>
      </c>
      <c r="Q3870" s="1">
        <f>Table1[[#This Row],[Units Sold]]-250</f>
        <v>5000</v>
      </c>
      <c r="R3870" s="12">
        <f>Table1[[#This Row],[Operating Margin]]-5%</f>
        <v>0.30000000000000004</v>
      </c>
    </row>
    <row r="3871" spans="2:18" x14ac:dyDescent="0.3">
      <c r="B3871" s="6" t="s">
        <v>16</v>
      </c>
      <c r="C3871" s="6">
        <v>1185732</v>
      </c>
      <c r="D3871" s="7">
        <v>44459</v>
      </c>
      <c r="E3871" s="6" t="s">
        <v>3</v>
      </c>
      <c r="F3871" s="6" t="s">
        <v>129</v>
      </c>
      <c r="G3871" s="6" t="s">
        <v>130</v>
      </c>
      <c r="H3871" s="6" t="s">
        <v>19</v>
      </c>
      <c r="I3871" s="8">
        <v>0.60000000000000009</v>
      </c>
      <c r="J3871" s="9">
        <v>3250</v>
      </c>
      <c r="K3871" s="10">
        <f>I3871*J3871</f>
        <v>1950.0000000000002</v>
      </c>
      <c r="L3871" s="10">
        <f>K3871*M3871</f>
        <v>682.50000000000011</v>
      </c>
      <c r="M3871" s="11">
        <v>0.35000000000000003</v>
      </c>
      <c r="O3871" s="15"/>
      <c r="P3871" s="13">
        <f>Table1[[#This Row],[Price per Unit]]+0</f>
        <v>0.60000000000000009</v>
      </c>
      <c r="Q3871" s="1">
        <f>Table1[[#This Row],[Units Sold]]-250</f>
        <v>3000</v>
      </c>
      <c r="R3871" s="12">
        <f>Table1[[#This Row],[Operating Margin]]-5%</f>
        <v>0.30000000000000004</v>
      </c>
    </row>
    <row r="3872" spans="2:18" x14ac:dyDescent="0.3">
      <c r="B3872" s="6" t="s">
        <v>16</v>
      </c>
      <c r="C3872" s="6">
        <v>1185732</v>
      </c>
      <c r="D3872" s="7">
        <v>44459</v>
      </c>
      <c r="E3872" s="6" t="s">
        <v>3</v>
      </c>
      <c r="F3872" s="6" t="s">
        <v>129</v>
      </c>
      <c r="G3872" s="6" t="s">
        <v>130</v>
      </c>
      <c r="H3872" s="6" t="s">
        <v>20</v>
      </c>
      <c r="I3872" s="8">
        <v>0.55000000000000004</v>
      </c>
      <c r="J3872" s="9">
        <v>2250</v>
      </c>
      <c r="K3872" s="10">
        <f t="shared" ref="K3872:K3875" si="1265">I3872*J3872</f>
        <v>1237.5</v>
      </c>
      <c r="L3872" s="10">
        <f t="shared" ref="L3872:L3875" si="1266">K3872*M3872</f>
        <v>309.375</v>
      </c>
      <c r="M3872" s="11">
        <v>0.25</v>
      </c>
      <c r="O3872" s="15"/>
      <c r="P3872" s="13">
        <f>Table1[[#This Row],[Price per Unit]]+0</f>
        <v>0.55000000000000004</v>
      </c>
      <c r="Q3872" s="1">
        <f>Table1[[#This Row],[Units Sold]]-250</f>
        <v>2000</v>
      </c>
      <c r="R3872" s="12">
        <f>Table1[[#This Row],[Operating Margin]]-5%</f>
        <v>0.2</v>
      </c>
    </row>
    <row r="3873" spans="2:18" x14ac:dyDescent="0.3">
      <c r="B3873" s="6" t="s">
        <v>16</v>
      </c>
      <c r="C3873" s="6">
        <v>1185732</v>
      </c>
      <c r="D3873" s="7">
        <v>44459</v>
      </c>
      <c r="E3873" s="6" t="s">
        <v>3</v>
      </c>
      <c r="F3873" s="6" t="s">
        <v>129</v>
      </c>
      <c r="G3873" s="6" t="s">
        <v>130</v>
      </c>
      <c r="H3873" s="6" t="s">
        <v>21</v>
      </c>
      <c r="I3873" s="8">
        <v>0.55000000000000004</v>
      </c>
      <c r="J3873" s="9">
        <v>2000</v>
      </c>
      <c r="K3873" s="10">
        <f t="shared" si="1265"/>
        <v>1100</v>
      </c>
      <c r="L3873" s="10">
        <f t="shared" si="1266"/>
        <v>275</v>
      </c>
      <c r="M3873" s="11">
        <v>0.25</v>
      </c>
      <c r="O3873" s="15"/>
      <c r="P3873" s="13">
        <f>Table1[[#This Row],[Price per Unit]]+0</f>
        <v>0.55000000000000004</v>
      </c>
      <c r="Q3873" s="1">
        <f>Table1[[#This Row],[Units Sold]]-250</f>
        <v>1750</v>
      </c>
      <c r="R3873" s="12">
        <f>Table1[[#This Row],[Operating Margin]]-5%</f>
        <v>0.2</v>
      </c>
    </row>
    <row r="3874" spans="2:18" x14ac:dyDescent="0.3">
      <c r="B3874" s="6" t="s">
        <v>16</v>
      </c>
      <c r="C3874" s="6">
        <v>1185732</v>
      </c>
      <c r="D3874" s="7">
        <v>44459</v>
      </c>
      <c r="E3874" s="6" t="s">
        <v>3</v>
      </c>
      <c r="F3874" s="6" t="s">
        <v>129</v>
      </c>
      <c r="G3874" s="6" t="s">
        <v>130</v>
      </c>
      <c r="H3874" s="6" t="s">
        <v>22</v>
      </c>
      <c r="I3874" s="8">
        <v>0.65</v>
      </c>
      <c r="J3874" s="9">
        <v>2000</v>
      </c>
      <c r="K3874" s="10">
        <f t="shared" si="1265"/>
        <v>1300</v>
      </c>
      <c r="L3874" s="10">
        <f t="shared" si="1266"/>
        <v>325</v>
      </c>
      <c r="M3874" s="11">
        <v>0.25</v>
      </c>
      <c r="O3874" s="15"/>
      <c r="P3874" s="13">
        <f>Table1[[#This Row],[Price per Unit]]+0</f>
        <v>0.65</v>
      </c>
      <c r="Q3874" s="1">
        <f>Table1[[#This Row],[Units Sold]]-250</f>
        <v>1750</v>
      </c>
      <c r="R3874" s="12">
        <f>Table1[[#This Row],[Operating Margin]]-5%</f>
        <v>0.2</v>
      </c>
    </row>
    <row r="3875" spans="2:18" x14ac:dyDescent="0.3">
      <c r="B3875" s="6" t="s">
        <v>16</v>
      </c>
      <c r="C3875" s="6">
        <v>1185732</v>
      </c>
      <c r="D3875" s="7">
        <v>44459</v>
      </c>
      <c r="E3875" s="6" t="s">
        <v>3</v>
      </c>
      <c r="F3875" s="6" t="s">
        <v>129</v>
      </c>
      <c r="G3875" s="6" t="s">
        <v>130</v>
      </c>
      <c r="H3875" s="6" t="s">
        <v>23</v>
      </c>
      <c r="I3875" s="8">
        <v>0.70000000000000007</v>
      </c>
      <c r="J3875" s="9">
        <v>3000</v>
      </c>
      <c r="K3875" s="10">
        <f t="shared" si="1265"/>
        <v>2100</v>
      </c>
      <c r="L3875" s="10">
        <f t="shared" si="1266"/>
        <v>630</v>
      </c>
      <c r="M3875" s="11">
        <v>0.3</v>
      </c>
      <c r="O3875" s="15"/>
      <c r="P3875" s="13">
        <f>Table1[[#This Row],[Price per Unit]]+0</f>
        <v>0.70000000000000007</v>
      </c>
      <c r="Q3875" s="1">
        <f>Table1[[#This Row],[Units Sold]]-250</f>
        <v>2750</v>
      </c>
      <c r="R3875" s="12">
        <f>Table1[[#This Row],[Operating Margin]]-5%</f>
        <v>0.25</v>
      </c>
    </row>
    <row r="3876" spans="2:18" x14ac:dyDescent="0.3">
      <c r="B3876" s="6" t="s">
        <v>16</v>
      </c>
      <c r="C3876" s="6">
        <v>1185732</v>
      </c>
      <c r="D3876" s="7">
        <v>44491</v>
      </c>
      <c r="E3876" s="6" t="s">
        <v>3</v>
      </c>
      <c r="F3876" s="6" t="s">
        <v>129</v>
      </c>
      <c r="G3876" s="6" t="s">
        <v>130</v>
      </c>
      <c r="H3876" s="6" t="s">
        <v>18</v>
      </c>
      <c r="I3876" s="8">
        <v>0.70000000000000007</v>
      </c>
      <c r="J3876" s="9">
        <v>4500</v>
      </c>
      <c r="K3876" s="10">
        <f>I3876*J3876</f>
        <v>3150.0000000000005</v>
      </c>
      <c r="L3876" s="10">
        <f>K3876*M3876</f>
        <v>1102.5000000000002</v>
      </c>
      <c r="M3876" s="11">
        <v>0.35000000000000003</v>
      </c>
      <c r="O3876" s="15"/>
      <c r="P3876" s="13">
        <f>Table1[[#This Row],[Price per Unit]]+0</f>
        <v>0.70000000000000007</v>
      </c>
      <c r="Q3876" s="1">
        <f>Table1[[#This Row],[Units Sold]]-250</f>
        <v>4250</v>
      </c>
      <c r="R3876" s="12">
        <f>Table1[[#This Row],[Operating Margin]]-5%</f>
        <v>0.30000000000000004</v>
      </c>
    </row>
    <row r="3877" spans="2:18" x14ac:dyDescent="0.3">
      <c r="B3877" s="6" t="s">
        <v>16</v>
      </c>
      <c r="C3877" s="6">
        <v>1185732</v>
      </c>
      <c r="D3877" s="7">
        <v>44491</v>
      </c>
      <c r="E3877" s="6" t="s">
        <v>3</v>
      </c>
      <c r="F3877" s="6" t="s">
        <v>129</v>
      </c>
      <c r="G3877" s="6" t="s">
        <v>130</v>
      </c>
      <c r="H3877" s="6" t="s">
        <v>19</v>
      </c>
      <c r="I3877" s="8">
        <v>0.65000000000000013</v>
      </c>
      <c r="J3877" s="9">
        <v>2750</v>
      </c>
      <c r="K3877" s="10">
        <f>I3877*J3877</f>
        <v>1787.5000000000005</v>
      </c>
      <c r="L3877" s="10">
        <f>K3877*M3877</f>
        <v>625.62500000000023</v>
      </c>
      <c r="M3877" s="11">
        <v>0.35000000000000003</v>
      </c>
      <c r="O3877" s="15"/>
      <c r="P3877" s="13">
        <f>Table1[[#This Row],[Price per Unit]]+0</f>
        <v>0.65000000000000013</v>
      </c>
      <c r="Q3877" s="1">
        <f>Table1[[#This Row],[Units Sold]]-250</f>
        <v>2500</v>
      </c>
      <c r="R3877" s="12">
        <f>Table1[[#This Row],[Operating Margin]]-5%</f>
        <v>0.30000000000000004</v>
      </c>
    </row>
    <row r="3878" spans="2:18" x14ac:dyDescent="0.3">
      <c r="B3878" s="6" t="s">
        <v>16</v>
      </c>
      <c r="C3878" s="6">
        <v>1185732</v>
      </c>
      <c r="D3878" s="7">
        <v>44491</v>
      </c>
      <c r="E3878" s="6" t="s">
        <v>3</v>
      </c>
      <c r="F3878" s="6" t="s">
        <v>129</v>
      </c>
      <c r="G3878" s="6" t="s">
        <v>130</v>
      </c>
      <c r="H3878" s="6" t="s">
        <v>20</v>
      </c>
      <c r="I3878" s="8">
        <v>0.65000000000000013</v>
      </c>
      <c r="J3878" s="9">
        <v>1750</v>
      </c>
      <c r="K3878" s="10">
        <f t="shared" ref="K3878:K3881" si="1267">I3878*J3878</f>
        <v>1137.5000000000002</v>
      </c>
      <c r="L3878" s="10">
        <f t="shared" ref="L3878:L3881" si="1268">K3878*M3878</f>
        <v>284.37500000000006</v>
      </c>
      <c r="M3878" s="11">
        <v>0.25</v>
      </c>
      <c r="O3878" s="15"/>
      <c r="P3878" s="13">
        <f>Table1[[#This Row],[Price per Unit]]+0</f>
        <v>0.65000000000000013</v>
      </c>
      <c r="Q3878" s="1">
        <f>Table1[[#This Row],[Units Sold]]-250</f>
        <v>1500</v>
      </c>
      <c r="R3878" s="12">
        <f>Table1[[#This Row],[Operating Margin]]-5%</f>
        <v>0.2</v>
      </c>
    </row>
    <row r="3879" spans="2:18" x14ac:dyDescent="0.3">
      <c r="B3879" s="6" t="s">
        <v>16</v>
      </c>
      <c r="C3879" s="6">
        <v>1185732</v>
      </c>
      <c r="D3879" s="7">
        <v>44491</v>
      </c>
      <c r="E3879" s="6" t="s">
        <v>3</v>
      </c>
      <c r="F3879" s="6" t="s">
        <v>129</v>
      </c>
      <c r="G3879" s="6" t="s">
        <v>130</v>
      </c>
      <c r="H3879" s="6" t="s">
        <v>21</v>
      </c>
      <c r="I3879" s="8">
        <v>0.65000000000000013</v>
      </c>
      <c r="J3879" s="9">
        <v>1500</v>
      </c>
      <c r="K3879" s="10">
        <f t="shared" si="1267"/>
        <v>975.00000000000023</v>
      </c>
      <c r="L3879" s="10">
        <f t="shared" si="1268"/>
        <v>243.75000000000006</v>
      </c>
      <c r="M3879" s="11">
        <v>0.25</v>
      </c>
      <c r="O3879" s="15"/>
      <c r="P3879" s="13">
        <f>Table1[[#This Row],[Price per Unit]]+0</f>
        <v>0.65000000000000013</v>
      </c>
      <c r="Q3879" s="1">
        <f>Table1[[#This Row],[Units Sold]]-250</f>
        <v>1250</v>
      </c>
      <c r="R3879" s="12">
        <f>Table1[[#This Row],[Operating Margin]]-5%</f>
        <v>0.2</v>
      </c>
    </row>
    <row r="3880" spans="2:18" x14ac:dyDescent="0.3">
      <c r="B3880" s="6" t="s">
        <v>16</v>
      </c>
      <c r="C3880" s="6">
        <v>1185732</v>
      </c>
      <c r="D3880" s="7">
        <v>44491</v>
      </c>
      <c r="E3880" s="6" t="s">
        <v>3</v>
      </c>
      <c r="F3880" s="6" t="s">
        <v>129</v>
      </c>
      <c r="G3880" s="6" t="s">
        <v>130</v>
      </c>
      <c r="H3880" s="6" t="s">
        <v>22</v>
      </c>
      <c r="I3880" s="8">
        <v>0.75000000000000011</v>
      </c>
      <c r="J3880" s="9">
        <v>1500</v>
      </c>
      <c r="K3880" s="10">
        <f t="shared" si="1267"/>
        <v>1125.0000000000002</v>
      </c>
      <c r="L3880" s="10">
        <f t="shared" si="1268"/>
        <v>281.25000000000006</v>
      </c>
      <c r="M3880" s="11">
        <v>0.25</v>
      </c>
      <c r="O3880" s="15"/>
      <c r="P3880" s="13">
        <f>Table1[[#This Row],[Price per Unit]]+0</f>
        <v>0.75000000000000011</v>
      </c>
      <c r="Q3880" s="1">
        <f>Table1[[#This Row],[Units Sold]]-250</f>
        <v>1250</v>
      </c>
      <c r="R3880" s="12">
        <f>Table1[[#This Row],[Operating Margin]]-5%</f>
        <v>0.2</v>
      </c>
    </row>
    <row r="3881" spans="2:18" x14ac:dyDescent="0.3">
      <c r="B3881" s="6" t="s">
        <v>16</v>
      </c>
      <c r="C3881" s="6">
        <v>1185732</v>
      </c>
      <c r="D3881" s="7">
        <v>44491</v>
      </c>
      <c r="E3881" s="6" t="s">
        <v>3</v>
      </c>
      <c r="F3881" s="6" t="s">
        <v>129</v>
      </c>
      <c r="G3881" s="6" t="s">
        <v>130</v>
      </c>
      <c r="H3881" s="6" t="s">
        <v>23</v>
      </c>
      <c r="I3881" s="8">
        <v>0.8</v>
      </c>
      <c r="J3881" s="9">
        <v>2750</v>
      </c>
      <c r="K3881" s="10">
        <f t="shared" si="1267"/>
        <v>2200</v>
      </c>
      <c r="L3881" s="10">
        <f t="shared" si="1268"/>
        <v>660</v>
      </c>
      <c r="M3881" s="11">
        <v>0.3</v>
      </c>
      <c r="O3881" s="15"/>
      <c r="P3881" s="13">
        <f>Table1[[#This Row],[Price per Unit]]+0</f>
        <v>0.8</v>
      </c>
      <c r="Q3881" s="1">
        <f>Table1[[#This Row],[Units Sold]]-250</f>
        <v>2500</v>
      </c>
      <c r="R3881" s="12">
        <f>Table1[[#This Row],[Operating Margin]]-5%</f>
        <v>0.25</v>
      </c>
    </row>
    <row r="3882" spans="2:18" x14ac:dyDescent="0.3">
      <c r="B3882" s="6" t="s">
        <v>16</v>
      </c>
      <c r="C3882" s="6">
        <v>1185732</v>
      </c>
      <c r="D3882" s="7">
        <v>44521</v>
      </c>
      <c r="E3882" s="6" t="s">
        <v>3</v>
      </c>
      <c r="F3882" s="6" t="s">
        <v>129</v>
      </c>
      <c r="G3882" s="6" t="s">
        <v>130</v>
      </c>
      <c r="H3882" s="6" t="s">
        <v>18</v>
      </c>
      <c r="I3882" s="8">
        <v>0.75000000000000011</v>
      </c>
      <c r="J3882" s="9">
        <v>4250</v>
      </c>
      <c r="K3882" s="10">
        <f>I3882*J3882</f>
        <v>3187.5000000000005</v>
      </c>
      <c r="L3882" s="10">
        <f>K3882*M3882</f>
        <v>1115.6250000000002</v>
      </c>
      <c r="M3882" s="11">
        <v>0.35000000000000003</v>
      </c>
      <c r="O3882" s="15"/>
      <c r="P3882" s="13">
        <f>Table1[[#This Row],[Price per Unit]]+0</f>
        <v>0.75000000000000011</v>
      </c>
      <c r="Q3882" s="1">
        <f>Table1[[#This Row],[Units Sold]]-250</f>
        <v>4000</v>
      </c>
      <c r="R3882" s="12">
        <f>Table1[[#This Row],[Operating Margin]]-5%</f>
        <v>0.30000000000000004</v>
      </c>
    </row>
    <row r="3883" spans="2:18" x14ac:dyDescent="0.3">
      <c r="B3883" s="6" t="s">
        <v>16</v>
      </c>
      <c r="C3883" s="6">
        <v>1185732</v>
      </c>
      <c r="D3883" s="7">
        <v>44521</v>
      </c>
      <c r="E3883" s="6" t="s">
        <v>3</v>
      </c>
      <c r="F3883" s="6" t="s">
        <v>129</v>
      </c>
      <c r="G3883" s="6" t="s">
        <v>130</v>
      </c>
      <c r="H3883" s="6" t="s">
        <v>19</v>
      </c>
      <c r="I3883" s="8">
        <v>0.65000000000000013</v>
      </c>
      <c r="J3883" s="9">
        <v>3000</v>
      </c>
      <c r="K3883" s="10">
        <f>I3883*J3883</f>
        <v>1950.0000000000005</v>
      </c>
      <c r="L3883" s="10">
        <f>K3883*M3883</f>
        <v>682.50000000000023</v>
      </c>
      <c r="M3883" s="11">
        <v>0.35000000000000003</v>
      </c>
      <c r="O3883" s="15"/>
      <c r="P3883" s="13">
        <f>Table1[[#This Row],[Price per Unit]]+0</f>
        <v>0.65000000000000013</v>
      </c>
      <c r="Q3883" s="1">
        <f>Table1[[#This Row],[Units Sold]]-250</f>
        <v>2750</v>
      </c>
      <c r="R3883" s="12">
        <f>Table1[[#This Row],[Operating Margin]]-5%</f>
        <v>0.30000000000000004</v>
      </c>
    </row>
    <row r="3884" spans="2:18" x14ac:dyDescent="0.3">
      <c r="B3884" s="6" t="s">
        <v>16</v>
      </c>
      <c r="C3884" s="6">
        <v>1185732</v>
      </c>
      <c r="D3884" s="7">
        <v>44521</v>
      </c>
      <c r="E3884" s="6" t="s">
        <v>3</v>
      </c>
      <c r="F3884" s="6" t="s">
        <v>129</v>
      </c>
      <c r="G3884" s="6" t="s">
        <v>130</v>
      </c>
      <c r="H3884" s="6" t="s">
        <v>20</v>
      </c>
      <c r="I3884" s="8">
        <v>0.65000000000000013</v>
      </c>
      <c r="J3884" s="9">
        <v>3200</v>
      </c>
      <c r="K3884" s="10">
        <f t="shared" ref="K3884:K3887" si="1269">I3884*J3884</f>
        <v>2080.0000000000005</v>
      </c>
      <c r="L3884" s="10">
        <f t="shared" ref="L3884:L3887" si="1270">K3884*M3884</f>
        <v>520.00000000000011</v>
      </c>
      <c r="M3884" s="11">
        <v>0.25</v>
      </c>
      <c r="O3884" s="15"/>
      <c r="P3884" s="13">
        <f>Table1[[#This Row],[Price per Unit]]+0</f>
        <v>0.65000000000000013</v>
      </c>
      <c r="Q3884" s="1">
        <f>Table1[[#This Row],[Units Sold]]-250</f>
        <v>2950</v>
      </c>
      <c r="R3884" s="12">
        <f>Table1[[#This Row],[Operating Margin]]-5%</f>
        <v>0.2</v>
      </c>
    </row>
    <row r="3885" spans="2:18" x14ac:dyDescent="0.3">
      <c r="B3885" s="6" t="s">
        <v>16</v>
      </c>
      <c r="C3885" s="6">
        <v>1185732</v>
      </c>
      <c r="D3885" s="7">
        <v>44521</v>
      </c>
      <c r="E3885" s="6" t="s">
        <v>3</v>
      </c>
      <c r="F3885" s="6" t="s">
        <v>129</v>
      </c>
      <c r="G3885" s="6" t="s">
        <v>130</v>
      </c>
      <c r="H3885" s="6" t="s">
        <v>21</v>
      </c>
      <c r="I3885" s="8">
        <v>0.65000000000000013</v>
      </c>
      <c r="J3885" s="9">
        <v>3000</v>
      </c>
      <c r="K3885" s="10">
        <f t="shared" si="1269"/>
        <v>1950.0000000000005</v>
      </c>
      <c r="L3885" s="10">
        <f t="shared" si="1270"/>
        <v>487.50000000000011</v>
      </c>
      <c r="M3885" s="11">
        <v>0.25</v>
      </c>
      <c r="O3885" s="15"/>
      <c r="P3885" s="13">
        <f>Table1[[#This Row],[Price per Unit]]+0</f>
        <v>0.65000000000000013</v>
      </c>
      <c r="Q3885" s="1">
        <f>Table1[[#This Row],[Units Sold]]-250</f>
        <v>2750</v>
      </c>
      <c r="R3885" s="12">
        <f>Table1[[#This Row],[Operating Margin]]-5%</f>
        <v>0.2</v>
      </c>
    </row>
    <row r="3886" spans="2:18" x14ac:dyDescent="0.3">
      <c r="B3886" s="6" t="s">
        <v>16</v>
      </c>
      <c r="C3886" s="6">
        <v>1185732</v>
      </c>
      <c r="D3886" s="7">
        <v>44521</v>
      </c>
      <c r="E3886" s="6" t="s">
        <v>3</v>
      </c>
      <c r="F3886" s="6" t="s">
        <v>129</v>
      </c>
      <c r="G3886" s="6" t="s">
        <v>130</v>
      </c>
      <c r="H3886" s="6" t="s">
        <v>22</v>
      </c>
      <c r="I3886" s="8">
        <v>0.75000000000000011</v>
      </c>
      <c r="J3886" s="9">
        <v>2750</v>
      </c>
      <c r="K3886" s="10">
        <f t="shared" si="1269"/>
        <v>2062.5000000000005</v>
      </c>
      <c r="L3886" s="10">
        <f t="shared" si="1270"/>
        <v>515.62500000000011</v>
      </c>
      <c r="M3886" s="11">
        <v>0.25</v>
      </c>
      <c r="O3886" s="15"/>
      <c r="P3886" s="13">
        <f>Table1[[#This Row],[Price per Unit]]+0</f>
        <v>0.75000000000000011</v>
      </c>
      <c r="Q3886" s="1">
        <f>Table1[[#This Row],[Units Sold]]-250</f>
        <v>2500</v>
      </c>
      <c r="R3886" s="12">
        <f>Table1[[#This Row],[Operating Margin]]-5%</f>
        <v>0.2</v>
      </c>
    </row>
    <row r="3887" spans="2:18" x14ac:dyDescent="0.3">
      <c r="B3887" s="6" t="s">
        <v>16</v>
      </c>
      <c r="C3887" s="6">
        <v>1185732</v>
      </c>
      <c r="D3887" s="7">
        <v>44521</v>
      </c>
      <c r="E3887" s="6" t="s">
        <v>3</v>
      </c>
      <c r="F3887" s="6" t="s">
        <v>129</v>
      </c>
      <c r="G3887" s="6" t="s">
        <v>130</v>
      </c>
      <c r="H3887" s="6" t="s">
        <v>23</v>
      </c>
      <c r="I3887" s="8">
        <v>0.8</v>
      </c>
      <c r="J3887" s="9">
        <v>3750</v>
      </c>
      <c r="K3887" s="10">
        <f t="shared" si="1269"/>
        <v>3000</v>
      </c>
      <c r="L3887" s="10">
        <f t="shared" si="1270"/>
        <v>900</v>
      </c>
      <c r="M3887" s="11">
        <v>0.3</v>
      </c>
      <c r="O3887" s="15"/>
      <c r="P3887" s="13">
        <f>Table1[[#This Row],[Price per Unit]]+0</f>
        <v>0.8</v>
      </c>
      <c r="Q3887" s="1">
        <f>Table1[[#This Row],[Units Sold]]-250</f>
        <v>3500</v>
      </c>
      <c r="R3887" s="12">
        <f>Table1[[#This Row],[Operating Margin]]-5%</f>
        <v>0.25</v>
      </c>
    </row>
    <row r="3888" spans="2:18" x14ac:dyDescent="0.3">
      <c r="B3888" s="6" t="s">
        <v>16</v>
      </c>
      <c r="C3888" s="6">
        <v>1185732</v>
      </c>
      <c r="D3888" s="7">
        <v>44550</v>
      </c>
      <c r="E3888" s="6" t="s">
        <v>3</v>
      </c>
      <c r="F3888" s="6" t="s">
        <v>129</v>
      </c>
      <c r="G3888" s="6" t="s">
        <v>130</v>
      </c>
      <c r="H3888" s="6" t="s">
        <v>18</v>
      </c>
      <c r="I3888" s="8">
        <v>0.75000000000000011</v>
      </c>
      <c r="J3888" s="9">
        <v>6000</v>
      </c>
      <c r="K3888" s="10">
        <f>I3888*J3888</f>
        <v>4500.0000000000009</v>
      </c>
      <c r="L3888" s="10">
        <f>K3888*M3888</f>
        <v>1575.0000000000005</v>
      </c>
      <c r="M3888" s="11">
        <v>0.35000000000000003</v>
      </c>
      <c r="O3888" s="15"/>
      <c r="P3888" s="13">
        <f>Table1[[#This Row],[Price per Unit]]+0</f>
        <v>0.75000000000000011</v>
      </c>
      <c r="Q3888" s="1">
        <f>Table1[[#This Row],[Units Sold]]-250</f>
        <v>5750</v>
      </c>
      <c r="R3888" s="12">
        <f>Table1[[#This Row],[Operating Margin]]-5%</f>
        <v>0.30000000000000004</v>
      </c>
    </row>
    <row r="3889" spans="2:18" x14ac:dyDescent="0.3">
      <c r="B3889" s="6" t="s">
        <v>16</v>
      </c>
      <c r="C3889" s="6">
        <v>1185732</v>
      </c>
      <c r="D3889" s="7">
        <v>44550</v>
      </c>
      <c r="E3889" s="6" t="s">
        <v>3</v>
      </c>
      <c r="F3889" s="6" t="s">
        <v>129</v>
      </c>
      <c r="G3889" s="6" t="s">
        <v>130</v>
      </c>
      <c r="H3889" s="6" t="s">
        <v>19</v>
      </c>
      <c r="I3889" s="8">
        <v>0.65000000000000013</v>
      </c>
      <c r="J3889" s="9">
        <v>4000</v>
      </c>
      <c r="K3889" s="10">
        <f>I3889*J3889</f>
        <v>2600.0000000000005</v>
      </c>
      <c r="L3889" s="10">
        <f>K3889*M3889</f>
        <v>910.00000000000023</v>
      </c>
      <c r="M3889" s="11">
        <v>0.35000000000000003</v>
      </c>
      <c r="O3889" s="15"/>
      <c r="P3889" s="13">
        <f>Table1[[#This Row],[Price per Unit]]+0</f>
        <v>0.65000000000000013</v>
      </c>
      <c r="Q3889" s="1">
        <f>Table1[[#This Row],[Units Sold]]-250</f>
        <v>3750</v>
      </c>
      <c r="R3889" s="12">
        <f>Table1[[#This Row],[Operating Margin]]-5%</f>
        <v>0.30000000000000004</v>
      </c>
    </row>
    <row r="3890" spans="2:18" x14ac:dyDescent="0.3">
      <c r="B3890" s="6" t="s">
        <v>16</v>
      </c>
      <c r="C3890" s="6">
        <v>1185732</v>
      </c>
      <c r="D3890" s="7">
        <v>44550</v>
      </c>
      <c r="E3890" s="6" t="s">
        <v>3</v>
      </c>
      <c r="F3890" s="6" t="s">
        <v>129</v>
      </c>
      <c r="G3890" s="6" t="s">
        <v>130</v>
      </c>
      <c r="H3890" s="6" t="s">
        <v>20</v>
      </c>
      <c r="I3890" s="8">
        <v>0.65000000000000013</v>
      </c>
      <c r="J3890" s="9">
        <v>3750</v>
      </c>
      <c r="K3890" s="10">
        <f t="shared" ref="K3890:K3893" si="1271">I3890*J3890</f>
        <v>2437.5000000000005</v>
      </c>
      <c r="L3890" s="10">
        <f t="shared" ref="L3890:L3893" si="1272">K3890*M3890</f>
        <v>609.37500000000011</v>
      </c>
      <c r="M3890" s="11">
        <v>0.25</v>
      </c>
      <c r="O3890" s="15"/>
      <c r="P3890" s="13">
        <f>Table1[[#This Row],[Price per Unit]]+0</f>
        <v>0.65000000000000013</v>
      </c>
      <c r="Q3890" s="1">
        <f>Table1[[#This Row],[Units Sold]]-250</f>
        <v>3500</v>
      </c>
      <c r="R3890" s="12">
        <f>Table1[[#This Row],[Operating Margin]]-5%</f>
        <v>0.2</v>
      </c>
    </row>
    <row r="3891" spans="2:18" x14ac:dyDescent="0.3">
      <c r="B3891" s="6" t="s">
        <v>16</v>
      </c>
      <c r="C3891" s="6">
        <v>1185732</v>
      </c>
      <c r="D3891" s="7">
        <v>44550</v>
      </c>
      <c r="E3891" s="6" t="s">
        <v>3</v>
      </c>
      <c r="F3891" s="6" t="s">
        <v>129</v>
      </c>
      <c r="G3891" s="6" t="s">
        <v>130</v>
      </c>
      <c r="H3891" s="6" t="s">
        <v>21</v>
      </c>
      <c r="I3891" s="8">
        <v>0.65000000000000013</v>
      </c>
      <c r="J3891" s="9">
        <v>3250</v>
      </c>
      <c r="K3891" s="10">
        <f t="shared" si="1271"/>
        <v>2112.5000000000005</v>
      </c>
      <c r="L3891" s="10">
        <f t="shared" si="1272"/>
        <v>528.12500000000011</v>
      </c>
      <c r="M3891" s="11">
        <v>0.25</v>
      </c>
      <c r="O3891" s="15"/>
      <c r="P3891" s="13">
        <f>Table1[[#This Row],[Price per Unit]]+0</f>
        <v>0.65000000000000013</v>
      </c>
      <c r="Q3891" s="1">
        <f>Table1[[#This Row],[Units Sold]]-250</f>
        <v>3000</v>
      </c>
      <c r="R3891" s="12">
        <f>Table1[[#This Row],[Operating Margin]]-5%</f>
        <v>0.2</v>
      </c>
    </row>
    <row r="3892" spans="2:18" x14ac:dyDescent="0.3">
      <c r="B3892" s="6" t="s">
        <v>16</v>
      </c>
      <c r="C3892" s="6">
        <v>1185732</v>
      </c>
      <c r="D3892" s="7">
        <v>44550</v>
      </c>
      <c r="E3892" s="6" t="s">
        <v>3</v>
      </c>
      <c r="F3892" s="6" t="s">
        <v>129</v>
      </c>
      <c r="G3892" s="6" t="s">
        <v>130</v>
      </c>
      <c r="H3892" s="6" t="s">
        <v>22</v>
      </c>
      <c r="I3892" s="8">
        <v>0.75000000000000011</v>
      </c>
      <c r="J3892" s="9">
        <v>3250</v>
      </c>
      <c r="K3892" s="10">
        <f t="shared" si="1271"/>
        <v>2437.5000000000005</v>
      </c>
      <c r="L3892" s="10">
        <f t="shared" si="1272"/>
        <v>609.37500000000011</v>
      </c>
      <c r="M3892" s="11">
        <v>0.25</v>
      </c>
      <c r="O3892" s="15"/>
      <c r="P3892" s="13">
        <f>Table1[[#This Row],[Price per Unit]]+0</f>
        <v>0.75000000000000011</v>
      </c>
      <c r="Q3892" s="1">
        <f>Table1[[#This Row],[Units Sold]]-250</f>
        <v>3000</v>
      </c>
      <c r="R3892" s="12">
        <f>Table1[[#This Row],[Operating Margin]]-5%</f>
        <v>0.2</v>
      </c>
    </row>
    <row r="3893" spans="2:18" x14ac:dyDescent="0.3">
      <c r="B3893" s="6" t="s">
        <v>16</v>
      </c>
      <c r="C3893" s="6">
        <v>1185732</v>
      </c>
      <c r="D3893" s="7">
        <v>44550</v>
      </c>
      <c r="E3893" s="6" t="s">
        <v>3</v>
      </c>
      <c r="F3893" s="6" t="s">
        <v>129</v>
      </c>
      <c r="G3893" s="6" t="s">
        <v>130</v>
      </c>
      <c r="H3893" s="6" t="s">
        <v>23</v>
      </c>
      <c r="I3893" s="8">
        <v>0.8</v>
      </c>
      <c r="J3893" s="9">
        <v>4250</v>
      </c>
      <c r="K3893" s="10">
        <f t="shared" si="1271"/>
        <v>3400</v>
      </c>
      <c r="L3893" s="10">
        <f t="shared" si="1272"/>
        <v>1020</v>
      </c>
      <c r="M3893" s="11">
        <v>0.3</v>
      </c>
      <c r="O3893" s="15"/>
      <c r="P3893" s="13">
        <f>Table1[[#This Row],[Price per Unit]]+0</f>
        <v>0.8</v>
      </c>
      <c r="Q3893" s="1">
        <f>Table1[[#This Row],[Units Sold]]-250</f>
        <v>4000</v>
      </c>
      <c r="R3893" s="12">
        <f>Table1[[#This Row],[Operating Margin]]-5%</f>
        <v>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354C4-270A-466D-9933-7BB430E7F642}">
  <dimension ref="A3:E74"/>
  <sheetViews>
    <sheetView workbookViewId="0">
      <selection activeCell="D12" sqref="D12"/>
    </sheetView>
  </sheetViews>
  <sheetFormatPr defaultRowHeight="14.4" x14ac:dyDescent="0.3"/>
  <cols>
    <col min="1" max="1" width="14" bestFit="1" customWidth="1"/>
    <col min="2" max="2" width="16" bestFit="1" customWidth="1"/>
    <col min="3" max="3" width="21.109375" bestFit="1" customWidth="1"/>
    <col min="4" max="4" width="25.77734375" bestFit="1" customWidth="1"/>
  </cols>
  <sheetData>
    <row r="3" spans="1:4" x14ac:dyDescent="0.3">
      <c r="A3" t="s">
        <v>132</v>
      </c>
      <c r="B3" t="s">
        <v>133</v>
      </c>
      <c r="C3" t="s">
        <v>134</v>
      </c>
      <c r="D3" t="s">
        <v>135</v>
      </c>
    </row>
    <row r="4" spans="1:4" x14ac:dyDescent="0.3">
      <c r="A4" s="18">
        <v>8684027.5</v>
      </c>
      <c r="B4" s="18">
        <v>17148250</v>
      </c>
      <c r="C4" s="18">
        <v>3173631.875</v>
      </c>
      <c r="D4" s="18">
        <v>0.36310442386830921</v>
      </c>
    </row>
    <row r="7" spans="1:4" x14ac:dyDescent="0.3">
      <c r="A7" s="19" t="s">
        <v>139</v>
      </c>
      <c r="B7" t="s">
        <v>132</v>
      </c>
    </row>
    <row r="8" spans="1:4" x14ac:dyDescent="0.3">
      <c r="A8" s="20" t="s">
        <v>141</v>
      </c>
      <c r="B8" s="21">
        <v>510750</v>
      </c>
    </row>
    <row r="9" spans="1:4" x14ac:dyDescent="0.3">
      <c r="A9" s="20" t="s">
        <v>142</v>
      </c>
      <c r="B9" s="21">
        <v>484975</v>
      </c>
    </row>
    <row r="10" spans="1:4" x14ac:dyDescent="0.3">
      <c r="A10" s="20" t="s">
        <v>143</v>
      </c>
      <c r="B10" s="21">
        <v>483530</v>
      </c>
    </row>
    <row r="11" spans="1:4" x14ac:dyDescent="0.3">
      <c r="A11" s="20" t="s">
        <v>144</v>
      </c>
      <c r="B11" s="21">
        <v>494887.5</v>
      </c>
    </row>
    <row r="12" spans="1:4" x14ac:dyDescent="0.3">
      <c r="A12" s="20" t="s">
        <v>145</v>
      </c>
      <c r="B12" s="21">
        <v>673572.5</v>
      </c>
    </row>
    <row r="13" spans="1:4" x14ac:dyDescent="0.3">
      <c r="A13" s="20" t="s">
        <v>146</v>
      </c>
      <c r="B13" s="21">
        <v>903837.5</v>
      </c>
    </row>
    <row r="14" spans="1:4" x14ac:dyDescent="0.3">
      <c r="A14" s="20" t="s">
        <v>147</v>
      </c>
      <c r="B14" s="21">
        <v>1041437.5</v>
      </c>
    </row>
    <row r="15" spans="1:4" x14ac:dyDescent="0.3">
      <c r="A15" s="20" t="s">
        <v>148</v>
      </c>
      <c r="B15" s="21">
        <v>945275</v>
      </c>
    </row>
    <row r="16" spans="1:4" x14ac:dyDescent="0.3">
      <c r="A16" s="20" t="s">
        <v>149</v>
      </c>
      <c r="B16" s="21">
        <v>681000</v>
      </c>
    </row>
    <row r="17" spans="1:5" x14ac:dyDescent="0.3">
      <c r="A17" s="20" t="s">
        <v>150</v>
      </c>
      <c r="B17" s="21">
        <v>623375</v>
      </c>
    </row>
    <row r="18" spans="1:5" x14ac:dyDescent="0.3">
      <c r="A18" s="20" t="s">
        <v>151</v>
      </c>
      <c r="B18" s="21">
        <v>795612.5</v>
      </c>
    </row>
    <row r="19" spans="1:5" x14ac:dyDescent="0.3">
      <c r="A19" s="20" t="s">
        <v>152</v>
      </c>
      <c r="B19" s="21">
        <v>1045775</v>
      </c>
    </row>
    <row r="20" spans="1:5" x14ac:dyDescent="0.3">
      <c r="A20" s="20" t="s">
        <v>140</v>
      </c>
      <c r="B20" s="21">
        <v>8684027.5</v>
      </c>
    </row>
    <row r="23" spans="1:5" x14ac:dyDescent="0.3">
      <c r="A23" s="19" t="s">
        <v>139</v>
      </c>
      <c r="B23" t="s">
        <v>133</v>
      </c>
    </row>
    <row r="24" spans="1:5" x14ac:dyDescent="0.3">
      <c r="A24" s="20" t="s">
        <v>57</v>
      </c>
      <c r="B24" s="18">
        <v>408500</v>
      </c>
      <c r="D24" t="str">
        <f>A24</f>
        <v>Alabama</v>
      </c>
      <c r="E24" s="1">
        <f>B24</f>
        <v>408500</v>
      </c>
    </row>
    <row r="25" spans="1:5" x14ac:dyDescent="0.3">
      <c r="A25" s="20" t="s">
        <v>61</v>
      </c>
      <c r="B25" s="18">
        <v>312250</v>
      </c>
      <c r="D25" t="str">
        <f t="shared" ref="D25:D73" si="0">A25</f>
        <v>Alaska</v>
      </c>
      <c r="E25" s="1">
        <f t="shared" ref="E25:E73" si="1">B25</f>
        <v>312250</v>
      </c>
    </row>
    <row r="26" spans="1:5" x14ac:dyDescent="0.3">
      <c r="A26" s="20" t="s">
        <v>82</v>
      </c>
      <c r="B26" s="18">
        <v>331500</v>
      </c>
      <c r="D26" t="str">
        <f t="shared" si="0"/>
        <v>Arizona</v>
      </c>
      <c r="E26" s="1">
        <f t="shared" si="1"/>
        <v>331500</v>
      </c>
    </row>
    <row r="27" spans="1:5" x14ac:dyDescent="0.3">
      <c r="A27" s="20" t="s">
        <v>98</v>
      </c>
      <c r="B27" s="18">
        <v>255350</v>
      </c>
      <c r="D27" t="str">
        <f t="shared" si="0"/>
        <v>Arkansas</v>
      </c>
      <c r="E27" s="1">
        <f t="shared" si="1"/>
        <v>255350</v>
      </c>
    </row>
    <row r="28" spans="1:5" x14ac:dyDescent="0.3">
      <c r="A28" s="20" t="s">
        <v>30</v>
      </c>
      <c r="B28" s="18">
        <v>1037250</v>
      </c>
      <c r="D28" t="str">
        <f t="shared" si="0"/>
        <v>California</v>
      </c>
      <c r="E28" s="1">
        <f t="shared" si="1"/>
        <v>1037250</v>
      </c>
    </row>
    <row r="29" spans="1:5" x14ac:dyDescent="0.3">
      <c r="A29" s="20" t="s">
        <v>42</v>
      </c>
      <c r="B29" s="18">
        <v>324250</v>
      </c>
      <c r="D29" t="str">
        <f t="shared" si="0"/>
        <v>Colorado</v>
      </c>
      <c r="E29" s="1">
        <f t="shared" si="1"/>
        <v>324250</v>
      </c>
    </row>
    <row r="30" spans="1:5" x14ac:dyDescent="0.3">
      <c r="A30" s="20" t="s">
        <v>121</v>
      </c>
      <c r="B30" s="18">
        <v>169600</v>
      </c>
      <c r="D30" t="str">
        <f t="shared" si="0"/>
        <v>Connecticut</v>
      </c>
      <c r="E30" s="1">
        <f t="shared" si="1"/>
        <v>169600</v>
      </c>
    </row>
    <row r="31" spans="1:5" x14ac:dyDescent="0.3">
      <c r="A31" s="20" t="s">
        <v>117</v>
      </c>
      <c r="B31" s="18">
        <v>205600</v>
      </c>
      <c r="D31" t="str">
        <f t="shared" si="0"/>
        <v>Delaware</v>
      </c>
      <c r="E31" s="1">
        <f t="shared" si="1"/>
        <v>205600</v>
      </c>
    </row>
    <row r="32" spans="1:5" x14ac:dyDescent="0.3">
      <c r="A32" s="20" t="s">
        <v>47</v>
      </c>
      <c r="B32" s="18">
        <v>1051700</v>
      </c>
      <c r="D32" t="str">
        <f t="shared" si="0"/>
        <v>Florida</v>
      </c>
      <c r="E32" s="1">
        <f t="shared" si="1"/>
        <v>1051700</v>
      </c>
    </row>
    <row r="33" spans="1:5" x14ac:dyDescent="0.3">
      <c r="A33" s="20" t="s">
        <v>86</v>
      </c>
      <c r="B33" s="18">
        <v>579350</v>
      </c>
      <c r="D33" t="str">
        <f t="shared" si="0"/>
        <v>Georgia</v>
      </c>
      <c r="E33" s="1">
        <f t="shared" si="1"/>
        <v>579350</v>
      </c>
    </row>
    <row r="34" spans="1:5" x14ac:dyDescent="0.3">
      <c r="A34" s="20" t="s">
        <v>63</v>
      </c>
      <c r="B34" s="18">
        <v>353500</v>
      </c>
      <c r="D34" t="str">
        <f t="shared" si="0"/>
        <v>Hawaii</v>
      </c>
      <c r="E34" s="1">
        <f t="shared" si="1"/>
        <v>353500</v>
      </c>
    </row>
    <row r="35" spans="1:5" x14ac:dyDescent="0.3">
      <c r="A35" s="20" t="s">
        <v>80</v>
      </c>
      <c r="B35" s="18">
        <v>288250</v>
      </c>
      <c r="D35" t="str">
        <f t="shared" si="0"/>
        <v>Idaho</v>
      </c>
      <c r="E35" s="1">
        <f t="shared" si="1"/>
        <v>288250</v>
      </c>
    </row>
    <row r="36" spans="1:5" x14ac:dyDescent="0.3">
      <c r="A36" s="20" t="s">
        <v>34</v>
      </c>
      <c r="B36" s="18">
        <v>185600</v>
      </c>
      <c r="D36" t="str">
        <f t="shared" si="0"/>
        <v>Illinois</v>
      </c>
      <c r="E36" s="1">
        <f t="shared" si="1"/>
        <v>185600</v>
      </c>
    </row>
    <row r="37" spans="1:5" x14ac:dyDescent="0.3">
      <c r="A37" s="20" t="s">
        <v>112</v>
      </c>
      <c r="B37" s="18">
        <v>241600</v>
      </c>
      <c r="D37" t="str">
        <f t="shared" si="0"/>
        <v>Indiana</v>
      </c>
      <c r="E37" s="1">
        <f t="shared" si="1"/>
        <v>241600</v>
      </c>
    </row>
    <row r="38" spans="1:5" x14ac:dyDescent="0.3">
      <c r="A38" s="20" t="s">
        <v>108</v>
      </c>
      <c r="B38" s="18">
        <v>183100</v>
      </c>
      <c r="D38" t="str">
        <f t="shared" si="0"/>
        <v>Iowa</v>
      </c>
      <c r="E38" s="1">
        <f t="shared" si="1"/>
        <v>183100</v>
      </c>
    </row>
    <row r="39" spans="1:5" x14ac:dyDescent="0.3">
      <c r="A39" s="20" t="s">
        <v>102</v>
      </c>
      <c r="B39" s="18">
        <v>180600</v>
      </c>
      <c r="D39" t="str">
        <f t="shared" si="0"/>
        <v>Kansas</v>
      </c>
      <c r="E39" s="1">
        <f t="shared" si="1"/>
        <v>180600</v>
      </c>
    </row>
    <row r="40" spans="1:5" x14ac:dyDescent="0.3">
      <c r="A40" s="20" t="s">
        <v>94</v>
      </c>
      <c r="B40" s="18">
        <v>363350</v>
      </c>
      <c r="D40" t="str">
        <f t="shared" si="0"/>
        <v>Kentucky</v>
      </c>
      <c r="E40" s="1">
        <f t="shared" si="1"/>
        <v>363350</v>
      </c>
    </row>
    <row r="41" spans="1:5" x14ac:dyDescent="0.3">
      <c r="A41" s="20" t="s">
        <v>78</v>
      </c>
      <c r="B41" s="18">
        <v>412250</v>
      </c>
      <c r="D41" t="str">
        <f t="shared" si="0"/>
        <v>Louisiana</v>
      </c>
      <c r="E41" s="1">
        <f t="shared" si="1"/>
        <v>412250</v>
      </c>
    </row>
    <row r="42" spans="1:5" x14ac:dyDescent="0.3">
      <c r="A42" s="20" t="s">
        <v>59</v>
      </c>
      <c r="B42" s="18">
        <v>172600</v>
      </c>
      <c r="D42" t="str">
        <f t="shared" si="0"/>
        <v>Maine</v>
      </c>
      <c r="E42" s="1">
        <f t="shared" si="1"/>
        <v>172600</v>
      </c>
    </row>
    <row r="43" spans="1:5" x14ac:dyDescent="0.3">
      <c r="A43" s="20" t="s">
        <v>115</v>
      </c>
      <c r="B43" s="18">
        <v>241600</v>
      </c>
      <c r="D43" t="str">
        <f t="shared" si="0"/>
        <v>Maryland</v>
      </c>
      <c r="E43" s="1">
        <f t="shared" si="1"/>
        <v>241600</v>
      </c>
    </row>
    <row r="44" spans="1:5" x14ac:dyDescent="0.3">
      <c r="A44" s="20" t="s">
        <v>125</v>
      </c>
      <c r="B44" s="18">
        <v>241600</v>
      </c>
      <c r="D44" t="str">
        <f t="shared" si="0"/>
        <v>Massachusetts</v>
      </c>
      <c r="E44" s="1">
        <f t="shared" si="1"/>
        <v>241600</v>
      </c>
    </row>
    <row r="45" spans="1:5" x14ac:dyDescent="0.3">
      <c r="A45" s="20" t="s">
        <v>71</v>
      </c>
      <c r="B45" s="18">
        <v>280350</v>
      </c>
      <c r="D45" t="str">
        <f t="shared" si="0"/>
        <v>Michigan</v>
      </c>
      <c r="E45" s="1">
        <f t="shared" si="1"/>
        <v>280350</v>
      </c>
    </row>
    <row r="46" spans="1:5" x14ac:dyDescent="0.3">
      <c r="A46" s="20" t="s">
        <v>49</v>
      </c>
      <c r="B46" s="18">
        <v>156850</v>
      </c>
      <c r="D46" t="str">
        <f t="shared" si="0"/>
        <v>Minnesota</v>
      </c>
      <c r="E46" s="1">
        <f t="shared" si="1"/>
        <v>156850</v>
      </c>
    </row>
    <row r="47" spans="1:5" x14ac:dyDescent="0.3">
      <c r="A47" s="20" t="s">
        <v>96</v>
      </c>
      <c r="B47" s="18">
        <v>309350</v>
      </c>
      <c r="D47" t="str">
        <f t="shared" si="0"/>
        <v>Mississippi</v>
      </c>
      <c r="E47" s="1">
        <f t="shared" si="1"/>
        <v>309350</v>
      </c>
    </row>
    <row r="48" spans="1:5" x14ac:dyDescent="0.3">
      <c r="A48" s="20" t="s">
        <v>73</v>
      </c>
      <c r="B48" s="18">
        <v>316350</v>
      </c>
      <c r="D48" t="str">
        <f t="shared" si="0"/>
        <v>Missouri</v>
      </c>
      <c r="E48" s="1">
        <f t="shared" si="1"/>
        <v>316350</v>
      </c>
    </row>
    <row r="49" spans="1:5" x14ac:dyDescent="0.3">
      <c r="A49" s="20" t="s">
        <v>51</v>
      </c>
      <c r="B49" s="18">
        <v>328000</v>
      </c>
      <c r="D49" t="str">
        <f t="shared" si="0"/>
        <v>Montana</v>
      </c>
      <c r="E49" s="1">
        <f t="shared" si="1"/>
        <v>328000</v>
      </c>
    </row>
    <row r="50" spans="1:5" x14ac:dyDescent="0.3">
      <c r="A50" s="20" t="s">
        <v>55</v>
      </c>
      <c r="B50" s="18">
        <v>136350</v>
      </c>
      <c r="D50" t="str">
        <f t="shared" si="0"/>
        <v>Nebraska</v>
      </c>
      <c r="E50" s="1">
        <f t="shared" si="1"/>
        <v>136350</v>
      </c>
    </row>
    <row r="51" spans="1:5" x14ac:dyDescent="0.3">
      <c r="A51" s="20" t="s">
        <v>40</v>
      </c>
      <c r="B51" s="18">
        <v>324000</v>
      </c>
      <c r="D51" t="str">
        <f t="shared" si="0"/>
        <v>Nevada</v>
      </c>
      <c r="E51" s="1">
        <f t="shared" si="1"/>
        <v>324000</v>
      </c>
    </row>
    <row r="52" spans="1:5" x14ac:dyDescent="0.3">
      <c r="A52" s="20" t="s">
        <v>129</v>
      </c>
      <c r="B52" s="18">
        <v>238850</v>
      </c>
      <c r="D52" t="str">
        <f t="shared" si="0"/>
        <v>New Hampshire</v>
      </c>
      <c r="E52" s="1">
        <f t="shared" si="1"/>
        <v>238850</v>
      </c>
    </row>
    <row r="53" spans="1:5" x14ac:dyDescent="0.3">
      <c r="A53" s="20" t="s">
        <v>119</v>
      </c>
      <c r="B53" s="18">
        <v>223600</v>
      </c>
      <c r="D53" t="str">
        <f t="shared" si="0"/>
        <v>New Jersey</v>
      </c>
      <c r="E53" s="1">
        <f t="shared" si="1"/>
        <v>223600</v>
      </c>
    </row>
    <row r="54" spans="1:5" x14ac:dyDescent="0.3">
      <c r="A54" s="20" t="s">
        <v>84</v>
      </c>
      <c r="B54" s="18">
        <v>313500</v>
      </c>
      <c r="D54" t="str">
        <f t="shared" si="0"/>
        <v>New Mexico</v>
      </c>
      <c r="E54" s="1">
        <f t="shared" si="1"/>
        <v>313500</v>
      </c>
    </row>
    <row r="55" spans="1:5" x14ac:dyDescent="0.3">
      <c r="A55" s="20" t="s">
        <v>17</v>
      </c>
      <c r="B55" s="18">
        <v>1125200</v>
      </c>
      <c r="D55" t="str">
        <f t="shared" si="0"/>
        <v>New York</v>
      </c>
      <c r="E55" s="1">
        <f t="shared" si="1"/>
        <v>1125200</v>
      </c>
    </row>
    <row r="56" spans="1:5" x14ac:dyDescent="0.3">
      <c r="A56" s="20" t="s">
        <v>90</v>
      </c>
      <c r="B56" s="18">
        <v>399350</v>
      </c>
      <c r="D56" t="str">
        <f t="shared" si="0"/>
        <v>North Carolina</v>
      </c>
      <c r="E56" s="1">
        <f t="shared" si="1"/>
        <v>399350</v>
      </c>
    </row>
    <row r="57" spans="1:5" x14ac:dyDescent="0.3">
      <c r="A57" s="20" t="s">
        <v>106</v>
      </c>
      <c r="B57" s="18">
        <v>184100</v>
      </c>
      <c r="D57" t="str">
        <f t="shared" si="0"/>
        <v>North Dakota</v>
      </c>
      <c r="E57" s="1">
        <f t="shared" si="1"/>
        <v>184100</v>
      </c>
    </row>
    <row r="58" spans="1:5" x14ac:dyDescent="0.3">
      <c r="A58" s="20" t="s">
        <v>92</v>
      </c>
      <c r="B58" s="18">
        <v>203600</v>
      </c>
      <c r="D58" t="str">
        <f t="shared" si="0"/>
        <v>Ohio</v>
      </c>
      <c r="E58" s="1">
        <f t="shared" si="1"/>
        <v>203600</v>
      </c>
    </row>
    <row r="59" spans="1:5" x14ac:dyDescent="0.3">
      <c r="A59" s="20" t="s">
        <v>100</v>
      </c>
      <c r="B59" s="18">
        <v>237350</v>
      </c>
      <c r="D59" t="str">
        <f t="shared" si="0"/>
        <v>Oklahoma</v>
      </c>
      <c r="E59" s="1">
        <f t="shared" si="1"/>
        <v>237350</v>
      </c>
    </row>
    <row r="60" spans="1:5" x14ac:dyDescent="0.3">
      <c r="A60" s="20" t="s">
        <v>77</v>
      </c>
      <c r="B60" s="18">
        <v>346750</v>
      </c>
      <c r="D60" t="str">
        <f t="shared" si="0"/>
        <v>Oregon</v>
      </c>
      <c r="E60" s="1">
        <f t="shared" si="1"/>
        <v>346750</v>
      </c>
    </row>
    <row r="61" spans="1:5" x14ac:dyDescent="0.3">
      <c r="A61" s="20" t="s">
        <v>37</v>
      </c>
      <c r="B61" s="18">
        <v>165600</v>
      </c>
      <c r="D61" t="str">
        <f t="shared" si="0"/>
        <v>Pennsylvania</v>
      </c>
      <c r="E61" s="1">
        <f t="shared" si="1"/>
        <v>165600</v>
      </c>
    </row>
    <row r="62" spans="1:5" x14ac:dyDescent="0.3">
      <c r="A62" s="20" t="s">
        <v>123</v>
      </c>
      <c r="B62" s="18">
        <v>198850</v>
      </c>
      <c r="D62" t="str">
        <f t="shared" si="0"/>
        <v>Rhode Island</v>
      </c>
      <c r="E62" s="1">
        <f t="shared" si="1"/>
        <v>198850</v>
      </c>
    </row>
    <row r="63" spans="1:5" x14ac:dyDescent="0.3">
      <c r="A63" s="20" t="s">
        <v>88</v>
      </c>
      <c r="B63" s="18">
        <v>507350</v>
      </c>
      <c r="D63" t="str">
        <f t="shared" si="0"/>
        <v>South Carolina</v>
      </c>
      <c r="E63" s="1">
        <f t="shared" si="1"/>
        <v>507350</v>
      </c>
    </row>
    <row r="64" spans="1:5" x14ac:dyDescent="0.3">
      <c r="A64" s="20" t="s">
        <v>104</v>
      </c>
      <c r="B64" s="18">
        <v>180600</v>
      </c>
      <c r="D64" t="str">
        <f t="shared" si="0"/>
        <v>South Dakota</v>
      </c>
      <c r="E64" s="1">
        <f t="shared" si="1"/>
        <v>180600</v>
      </c>
    </row>
    <row r="65" spans="1:5" x14ac:dyDescent="0.3">
      <c r="A65" s="20" t="s">
        <v>53</v>
      </c>
      <c r="B65" s="18">
        <v>427750</v>
      </c>
      <c r="D65" t="str">
        <f t="shared" si="0"/>
        <v>Tennessee</v>
      </c>
      <c r="E65" s="1">
        <f t="shared" si="1"/>
        <v>427750</v>
      </c>
    </row>
    <row r="66" spans="1:5" x14ac:dyDescent="0.3">
      <c r="A66" s="20" t="s">
        <v>26</v>
      </c>
      <c r="B66" s="18">
        <v>1014250</v>
      </c>
      <c r="D66" t="str">
        <f t="shared" si="0"/>
        <v>Texas</v>
      </c>
      <c r="E66" s="1">
        <f t="shared" si="1"/>
        <v>1014250</v>
      </c>
    </row>
    <row r="67" spans="1:5" x14ac:dyDescent="0.3">
      <c r="A67" s="20" t="s">
        <v>75</v>
      </c>
      <c r="B67" s="18">
        <v>310750</v>
      </c>
      <c r="D67" t="str">
        <f t="shared" si="0"/>
        <v>Utah</v>
      </c>
      <c r="E67" s="1">
        <f t="shared" si="1"/>
        <v>310750</v>
      </c>
    </row>
    <row r="68" spans="1:5" x14ac:dyDescent="0.3">
      <c r="A68" s="20" t="s">
        <v>127</v>
      </c>
      <c r="B68" s="18">
        <v>256850</v>
      </c>
      <c r="D68" t="str">
        <f t="shared" si="0"/>
        <v>Vermont</v>
      </c>
      <c r="E68" s="1">
        <f t="shared" si="1"/>
        <v>256850</v>
      </c>
    </row>
    <row r="69" spans="1:5" x14ac:dyDescent="0.3">
      <c r="A69" s="20" t="s">
        <v>69</v>
      </c>
      <c r="B69" s="18">
        <v>403350</v>
      </c>
      <c r="D69" t="str">
        <f t="shared" si="0"/>
        <v>Virginia</v>
      </c>
      <c r="E69" s="1">
        <f t="shared" si="1"/>
        <v>403350</v>
      </c>
    </row>
    <row r="70" spans="1:5" x14ac:dyDescent="0.3">
      <c r="A70" s="20" t="s">
        <v>44</v>
      </c>
      <c r="B70" s="18">
        <v>348750</v>
      </c>
      <c r="D70" t="str">
        <f t="shared" si="0"/>
        <v>Washington</v>
      </c>
      <c r="E70" s="1">
        <f t="shared" si="1"/>
        <v>348750</v>
      </c>
    </row>
    <row r="71" spans="1:5" x14ac:dyDescent="0.3">
      <c r="A71" s="20" t="s">
        <v>114</v>
      </c>
      <c r="B71" s="18">
        <v>154600</v>
      </c>
      <c r="D71" t="str">
        <f t="shared" si="0"/>
        <v>West Virginia</v>
      </c>
      <c r="E71" s="1">
        <f t="shared" si="1"/>
        <v>154600</v>
      </c>
    </row>
    <row r="72" spans="1:5" x14ac:dyDescent="0.3">
      <c r="A72" s="20" t="s">
        <v>110</v>
      </c>
      <c r="B72" s="18">
        <v>205850</v>
      </c>
      <c r="D72" t="str">
        <f t="shared" si="0"/>
        <v>Wisconsin</v>
      </c>
      <c r="E72" s="1">
        <f t="shared" si="1"/>
        <v>205850</v>
      </c>
    </row>
    <row r="73" spans="1:5" x14ac:dyDescent="0.3">
      <c r="A73" s="20" t="s">
        <v>67</v>
      </c>
      <c r="B73" s="18">
        <v>310750</v>
      </c>
      <c r="D73" t="str">
        <f t="shared" si="0"/>
        <v>Wyoming</v>
      </c>
      <c r="E73" s="1">
        <f t="shared" si="1"/>
        <v>310750</v>
      </c>
    </row>
    <row r="74" spans="1:5" x14ac:dyDescent="0.3">
      <c r="A74" s="20" t="s">
        <v>140</v>
      </c>
      <c r="B74" s="18">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Husniyor Suvanov</dc:creator>
  <cp:lastModifiedBy>Husniyor Suvanov</cp:lastModifiedBy>
  <dcterms:created xsi:type="dcterms:W3CDTF">2022-05-08T10:44:42Z</dcterms:created>
  <dcterms:modified xsi:type="dcterms:W3CDTF">2022-05-08T13:45:51Z</dcterms:modified>
</cp:coreProperties>
</file>