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husni\Desktop\"/>
    </mc:Choice>
  </mc:AlternateContent>
  <xr:revisionPtr revIDLastSave="0" documentId="13_ncr:1_{4BE97029-C367-4C21-8111-47205F3FD99B}" xr6:coauthVersionLast="47" xr6:coauthVersionMax="47" xr10:uidLastSave="{00000000-0000-0000-0000-000000000000}"/>
  <bookViews>
    <workbookView xWindow="-108" yWindow="-108" windowWidth="23256" windowHeight="12576" xr2:uid="{00000000-000D-0000-FFFF-FFFF00000000}"/>
  </bookViews>
  <sheets>
    <sheet name="Dashboard" sheetId="2" r:id="rId1"/>
    <sheet name="data" sheetId="3" r:id="rId2"/>
    <sheet name="Transaction History"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7" i="2" l="1"/>
  <c r="I18" i="2"/>
  <c r="F4" i="3"/>
  <c r="C5" i="3"/>
  <c r="F5" i="3" s="1"/>
  <c r="C4" i="3"/>
  <c r="B8" i="2" a="1"/>
  <c r="B8" i="2" s="1"/>
  <c r="C8" i="2" s="1" a="1"/>
  <c r="C8" i="2" s="1"/>
  <c r="D12" i="1" a="1"/>
  <c r="D12" i="1" s="1"/>
  <c r="H12" i="1"/>
  <c r="H11" i="1"/>
  <c r="D11" i="1" a="1"/>
  <c r="D11" i="1" s="1"/>
  <c r="H10" i="1"/>
  <c r="D10" i="1" a="1"/>
  <c r="D10" i="1" s="1"/>
  <c r="H9" i="1"/>
  <c r="D9" i="1" a="1"/>
  <c r="D9" i="1" s="1"/>
  <c r="H8" i="1"/>
  <c r="D8" i="1" a="1"/>
  <c r="D8" i="1" s="1"/>
  <c r="H7" i="1"/>
  <c r="D7" i="1" a="1"/>
  <c r="D7" i="1" s="1"/>
  <c r="H6" i="1"/>
  <c r="D6" i="1" a="1"/>
  <c r="D6" i="1" s="1"/>
  <c r="I5" i="1"/>
  <c r="I6" i="1" s="1"/>
  <c r="I7" i="1" s="1"/>
  <c r="I8" i="1" s="1"/>
  <c r="I9" i="1" s="1"/>
  <c r="I10" i="1" s="1"/>
  <c r="I11" i="1" s="1"/>
  <c r="H5" i="1"/>
  <c r="D5" i="1" a="1"/>
  <c r="D5" i="1" s="1"/>
  <c r="H4" i="1"/>
  <c r="D4" i="1" a="1"/>
  <c r="D4" i="1" s="1"/>
  <c r="E7" i="3" a="1"/>
  <c r="B7" i="3" a="1"/>
  <c r="E7" i="3" l="1"/>
  <c r="B7" i="3"/>
  <c r="L8" i="2" a="1"/>
  <c r="L8" i="2" s="1"/>
  <c r="M8" i="2" a="1"/>
  <c r="M8" i="2" s="1"/>
  <c r="D8" i="2" a="1"/>
  <c r="D8" i="2" s="1"/>
  <c r="F8" i="2" a="1"/>
  <c r="F8" i="2" s="1"/>
  <c r="H8" i="2" s="1" a="1"/>
  <c r="H8" i="2" s="1"/>
  <c r="G8" i="2" a="1"/>
  <c r="G8" i="2" s="1"/>
  <c r="K8" i="2" l="1" a="1"/>
  <c r="K8" i="2" s="1"/>
  <c r="H3" i="2" s="1"/>
  <c r="F3" i="2"/>
  <c r="J8" i="2" a="1"/>
  <c r="J8" i="2" s="1"/>
  <c r="G3" i="2" s="1"/>
  <c r="I8" i="2" a="1"/>
  <c r="I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66">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futureMetadata>
  <cellMetadata count="1">
    <bk>
      <rc t="1" v="0"/>
    </bk>
  </cellMetadata>
  <valueMetadata count="36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valueMetadata>
</metadata>
</file>

<file path=xl/sharedStrings.xml><?xml version="1.0" encoding="utf-8"?>
<sst xmlns="http://schemas.openxmlformats.org/spreadsheetml/2006/main" count="48" uniqueCount="36">
  <si>
    <t>Date</t>
  </si>
  <si>
    <t>Company</t>
  </si>
  <si>
    <t>Ticker</t>
  </si>
  <si>
    <t>Transaction Type</t>
  </si>
  <si>
    <t>Units</t>
  </si>
  <si>
    <t>Price</t>
  </si>
  <si>
    <t>Total Transaction Amount</t>
  </si>
  <si>
    <t>Currency</t>
  </si>
  <si>
    <t>BUY</t>
  </si>
  <si>
    <t>USD</t>
  </si>
  <si>
    <t>SELL</t>
  </si>
  <si>
    <t>Stock Portfolio Tracker</t>
  </si>
  <si>
    <t>Current Holdings</t>
  </si>
  <si>
    <t>Industry</t>
  </si>
  <si>
    <t>Quantity</t>
  </si>
  <si>
    <t>Current Price</t>
  </si>
  <si>
    <t xml:space="preserve">Market Value </t>
  </si>
  <si>
    <t>% Breakdown</t>
  </si>
  <si>
    <t>$ Day Change</t>
  </si>
  <si>
    <t>Gain/Loss</t>
  </si>
  <si>
    <t>52 Week High</t>
  </si>
  <si>
    <t>52 Week Low</t>
  </si>
  <si>
    <t>Porfolio Breakdown</t>
  </si>
  <si>
    <t>Gain/Loss Breakdown</t>
  </si>
  <si>
    <t>Historical Performance</t>
  </si>
  <si>
    <t>Stock Lookup -&gt;</t>
  </si>
  <si>
    <t>Time Period (months) -&gt;</t>
  </si>
  <si>
    <t>Actual</t>
  </si>
  <si>
    <t>Comparison</t>
  </si>
  <si>
    <t>Ticker -&gt;</t>
  </si>
  <si>
    <t>Months -&gt;</t>
  </si>
  <si>
    <t>Company -&gt;</t>
  </si>
  <si>
    <t>Protfolio Value</t>
  </si>
  <si>
    <t>Gain / Loss</t>
  </si>
  <si>
    <t>Comparison -&gt;</t>
  </si>
  <si>
    <t>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</si>
</sst>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8" formatCode="&quot;$&quot;#,##0.00_);[Red]\(&quot;$&quot;#,##0.00\)"/>
    <numFmt numFmtId="164" formatCode="#,##0_);\(#,##0\);\-\-_)"/>
    <numFmt numFmtId="165" formatCode="&quot;$&quot;#,##0.00"/>
    <numFmt numFmtId="166" formatCode="\$#,##0.00_);\(\$#,##0.00\);\-\-_)"/>
    <numFmt numFmtId="167" formatCode="&quot;$&quot;#,##0"/>
    <numFmt numFmtId="168" formatCode="0.0%"/>
    <numFmt numFmtId="169" formatCode="&quot;$&quot;#,##0.0"/>
  </numFmts>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rgb="FF0432FF"/>
      <name val="Calibri"/>
      <family val="2"/>
      <scheme val="minor"/>
    </font>
    <font>
      <b/>
      <sz val="36"/>
      <color theme="0"/>
      <name val="Calibri"/>
      <family val="2"/>
      <scheme val="minor"/>
    </font>
    <font>
      <b/>
      <sz val="16"/>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rgb="FF2A3E68"/>
        <bgColor indexed="64"/>
      </patternFill>
    </fill>
    <fill>
      <patternFill patternType="solid">
        <fgColor theme="4" tint="0.59999389629810485"/>
        <bgColor indexed="64"/>
      </patternFill>
    </fill>
    <fill>
      <patternFill patternType="solid">
        <fgColor rgb="FFFFFF9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xf>
    <xf numFmtId="14" fontId="0" fillId="0" borderId="0" xfId="0" applyNumberFormat="1"/>
    <xf numFmtId="164" fontId="3" fillId="0" borderId="0" xfId="0" applyNumberFormat="1" applyFont="1"/>
    <xf numFmtId="8" fontId="3" fillId="0" borderId="0" xfId="0" applyNumberFormat="1" applyFont="1"/>
    <xf numFmtId="7" fontId="0" fillId="0" borderId="0" xfId="0" applyNumberFormat="1"/>
    <xf numFmtId="7" fontId="0" fillId="0" borderId="0" xfId="0" applyNumberFormat="1" applyFont="1"/>
    <xf numFmtId="0" fontId="0" fillId="2" borderId="0" xfId="0" applyFill="1"/>
    <xf numFmtId="0" fontId="1" fillId="2" borderId="0" xfId="0" applyFont="1" applyFill="1" applyAlignment="1">
      <alignment horizontal="center" wrapText="1"/>
    </xf>
    <xf numFmtId="0" fontId="1" fillId="2" borderId="0" xfId="0" applyFont="1" applyFill="1" applyAlignment="1">
      <alignment horizontal="left" vertical="center"/>
    </xf>
    <xf numFmtId="165" fontId="5"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0" fillId="4" borderId="1" xfId="0" applyFill="1" applyBorder="1"/>
    <xf numFmtId="0" fontId="2" fillId="0" borderId="0" xfId="0" applyFont="1" applyAlignment="1">
      <alignment horizontal="left" vertical="top"/>
    </xf>
    <xf numFmtId="0" fontId="2" fillId="0" borderId="0" xfId="0" applyFont="1"/>
    <xf numFmtId="0" fontId="2" fillId="0" borderId="0" xfId="0" applyFont="1" applyAlignment="1">
      <alignment horizontal="left"/>
    </xf>
    <xf numFmtId="167" fontId="0" fillId="0" borderId="0" xfId="0" applyNumberFormat="1"/>
    <xf numFmtId="167" fontId="5" fillId="2" borderId="0" xfId="0" applyNumberFormat="1" applyFont="1" applyFill="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xf>
    <xf numFmtId="0" fontId="2" fillId="3" borderId="0" xfId="0" applyFont="1" applyFill="1"/>
    <xf numFmtId="0" fontId="2" fillId="3" borderId="0" xfId="0" applyFont="1" applyFill="1" applyAlignment="1">
      <alignment horizontal="center"/>
    </xf>
    <xf numFmtId="0" fontId="2" fillId="4" borderId="4" xfId="0" applyFont="1" applyFill="1" applyBorder="1" applyAlignment="1">
      <alignment horizontal="center"/>
    </xf>
    <xf numFmtId="0" fontId="2" fillId="4" borderId="6" xfId="0" applyFont="1" applyFill="1" applyBorder="1" applyAlignment="1">
      <alignment horizontal="center"/>
    </xf>
    <xf numFmtId="0" fontId="2" fillId="4" borderId="5" xfId="0" applyFont="1" applyFill="1" applyBorder="1" applyAlignment="1">
      <alignment horizontal="center"/>
    </xf>
    <xf numFmtId="0" fontId="2" fillId="0" borderId="2" xfId="0" applyFont="1" applyBorder="1" applyAlignment="1">
      <alignment horizontal="left"/>
    </xf>
    <xf numFmtId="0" fontId="2" fillId="0" borderId="3" xfId="0" applyFont="1" applyBorder="1" applyAlignment="1">
      <alignment horizontal="left"/>
    </xf>
    <xf numFmtId="0" fontId="4" fillId="2" borderId="0" xfId="0" applyFont="1" applyFill="1" applyAlignment="1">
      <alignment horizontal="center" vertical="center"/>
    </xf>
    <xf numFmtId="0" fontId="1" fillId="2" borderId="0" xfId="0" applyFont="1" applyFill="1" applyAlignment="1">
      <alignment horizontal="center"/>
    </xf>
    <xf numFmtId="0" fontId="0" fillId="2" borderId="0" xfId="0" applyFill="1" applyAlignment="1">
      <alignment horizontal="center"/>
    </xf>
    <xf numFmtId="0" fontId="6" fillId="2" borderId="0" xfId="0" applyFont="1" applyFill="1" applyAlignment="1">
      <alignment horizontal="center" wrapText="1"/>
    </xf>
    <xf numFmtId="167" fontId="0" fillId="0" borderId="0" xfId="0" applyNumberFormat="1" applyAlignment="1">
      <alignment horizontal="center"/>
    </xf>
    <xf numFmtId="168" fontId="0" fillId="0" borderId="0" xfId="0" applyNumberFormat="1" applyAlignment="1">
      <alignment horizontal="center"/>
    </xf>
    <xf numFmtId="169" fontId="0" fillId="0" borderId="0" xfId="0" applyNumberFormat="1" applyAlignment="1">
      <alignment horizontal="center"/>
    </xf>
  </cellXfs>
  <cellStyles count="1">
    <cellStyle name="Normal" xfId="0" builtinId="0"/>
  </cellStyles>
  <dxfs count="6">
    <dxf>
      <font>
        <strike val="0"/>
        <outline val="0"/>
        <shadow val="0"/>
        <u val="none"/>
        <vertAlign val="baseline"/>
        <sz val="11"/>
        <color theme="1"/>
        <name val="Calibri"/>
        <family val="2"/>
        <scheme val="minor"/>
      </font>
      <numFmt numFmtId="11" formatCode="&quot;$&quot;#,##0.00_);\(&quot;$&quot;#,##0.00\)"/>
    </dxf>
    <dxf>
      <font>
        <strike val="0"/>
        <outline val="0"/>
        <shadow val="0"/>
        <u val="none"/>
        <vertAlign val="baseline"/>
        <sz val="11"/>
        <color rgb="FF0432FF"/>
        <name val="Calibri"/>
        <family val="2"/>
        <scheme val="minor"/>
      </font>
      <numFmt numFmtId="12" formatCode="&quot;$&quot;#,##0.00_);[Red]\(&quot;$&quot;#,##0.00\)"/>
    </dxf>
    <dxf>
      <font>
        <strike val="0"/>
        <outline val="0"/>
        <shadow val="0"/>
        <u val="none"/>
        <vertAlign val="baseline"/>
        <sz val="11"/>
        <color rgb="FF0432FF"/>
        <name val="Calibri"/>
        <family val="2"/>
        <scheme val="minor"/>
      </font>
      <numFmt numFmtId="164" formatCode="#,##0_);\(#,##0\);\-\-_)"/>
    </dxf>
    <dxf>
      <alignment horizontal="center" vertical="bottom" textRotation="0" wrapText="0" indent="0" justifyLastLine="0" shrinkToFit="0" readingOrder="0"/>
    </dxf>
    <dxf>
      <numFmt numFmtId="19" formatCode="m/d/yyyy"/>
    </dxf>
    <dxf>
      <alignment horizontal="center" vertical="bottom" textRotation="0" wrapText="0" indent="0" justifyLastLine="0" shrinkToFit="0" readingOrder="0"/>
    </dxf>
  </dxfs>
  <tableStyles count="0" defaultTableStyle="TableStyleMedium2" defaultPivotStyle="PivotStyleLight16"/>
  <colors>
    <mruColors>
      <color rgb="FFFFFF99"/>
      <color rgb="FF2A3E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effectLst>
              <a:softEdge rad="12700"/>
            </a:effectLst>
          </c:spPr>
          <c:dPt>
            <c:idx val="0"/>
            <c:bubble3D val="0"/>
            <c:spPr>
              <a:solidFill>
                <a:schemeClr val="accent1"/>
              </a:solidFill>
              <a:ln>
                <a:noFill/>
              </a:ln>
              <a:effectLst>
                <a:softEdge rad="12700"/>
              </a:effectLst>
            </c:spPr>
            <c:extLst>
              <c:ext xmlns:c16="http://schemas.microsoft.com/office/drawing/2014/chart" uri="{C3380CC4-5D6E-409C-BE32-E72D297353CC}">
                <c16:uniqueId val="{00000001-6FE2-4A33-B26C-284831B2A8D9}"/>
              </c:ext>
            </c:extLst>
          </c:dPt>
          <c:dPt>
            <c:idx val="1"/>
            <c:bubble3D val="0"/>
            <c:spPr>
              <a:solidFill>
                <a:schemeClr val="accent2"/>
              </a:solidFill>
              <a:ln>
                <a:noFill/>
              </a:ln>
              <a:effectLst>
                <a:softEdge rad="12700"/>
              </a:effectLst>
            </c:spPr>
            <c:extLst>
              <c:ext xmlns:c16="http://schemas.microsoft.com/office/drawing/2014/chart" uri="{C3380CC4-5D6E-409C-BE32-E72D297353CC}">
                <c16:uniqueId val="{00000003-6FE2-4A33-B26C-284831B2A8D9}"/>
              </c:ext>
            </c:extLst>
          </c:dPt>
          <c:dPt>
            <c:idx val="2"/>
            <c:bubble3D val="0"/>
            <c:spPr>
              <a:solidFill>
                <a:schemeClr val="accent3"/>
              </a:solidFill>
              <a:ln>
                <a:noFill/>
              </a:ln>
              <a:effectLst>
                <a:softEdge rad="12700"/>
              </a:effectLst>
            </c:spPr>
            <c:extLst>
              <c:ext xmlns:c16="http://schemas.microsoft.com/office/drawing/2014/chart" uri="{C3380CC4-5D6E-409C-BE32-E72D297353CC}">
                <c16:uniqueId val="{00000005-6FE2-4A33-B26C-284831B2A8D9}"/>
              </c:ext>
            </c:extLst>
          </c:dPt>
          <c:dPt>
            <c:idx val="3"/>
            <c:bubble3D val="0"/>
            <c:spPr>
              <a:solidFill>
                <a:schemeClr val="accent4"/>
              </a:solidFill>
              <a:ln>
                <a:noFill/>
              </a:ln>
              <a:effectLst>
                <a:softEdge rad="12700"/>
              </a:effectLst>
            </c:spPr>
            <c:extLst>
              <c:ext xmlns:c16="http://schemas.microsoft.com/office/drawing/2014/chart" uri="{C3380CC4-5D6E-409C-BE32-E72D297353CC}">
                <c16:uniqueId val="{00000007-6FE2-4A33-B26C-284831B2A8D9}"/>
              </c:ext>
            </c:extLst>
          </c:dPt>
          <c:dPt>
            <c:idx val="4"/>
            <c:bubble3D val="0"/>
            <c:spPr>
              <a:solidFill>
                <a:schemeClr val="accent5"/>
              </a:solidFill>
              <a:ln>
                <a:noFill/>
              </a:ln>
              <a:effectLst>
                <a:softEdge rad="12700"/>
              </a:effectLst>
            </c:spPr>
            <c:extLst>
              <c:ext xmlns:c16="http://schemas.microsoft.com/office/drawing/2014/chart" uri="{C3380CC4-5D6E-409C-BE32-E72D297353CC}">
                <c16:uniqueId val="{00000009-6FE2-4A33-B26C-284831B2A8D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Dashboard!$C$8:$C$12</c:f>
              <c:strCache>
                <c:ptCount val="5"/>
                <c:pt idx="0">
                  <c:v>AAPL</c:v>
                </c:pt>
                <c:pt idx="1">
                  <c:v>TSLA</c:v>
                </c:pt>
                <c:pt idx="2">
                  <c:v>MCD</c:v>
                </c:pt>
                <c:pt idx="3">
                  <c:v>KO</c:v>
                </c:pt>
                <c:pt idx="4">
                  <c:v>AMZN</c:v>
                </c:pt>
              </c:strCache>
            </c:strRef>
          </c:cat>
          <c:val>
            <c:numRef>
              <c:f>Dashboard!$I$8:$I$12</c:f>
              <c:numCache>
                <c:formatCode>0.0%</c:formatCode>
                <c:ptCount val="5"/>
                <c:pt idx="0">
                  <c:v>0.1038318231727559</c:v>
                </c:pt>
                <c:pt idx="1">
                  <c:v>0.25348629350764668</c:v>
                </c:pt>
                <c:pt idx="2">
                  <c:v>0.43237968102528901</c:v>
                </c:pt>
                <c:pt idx="3">
                  <c:v>7.7309806934873201E-2</c:v>
                </c:pt>
                <c:pt idx="4">
                  <c:v>0.13299239535943533</c:v>
                </c:pt>
              </c:numCache>
            </c:numRef>
          </c:val>
          <c:extLst>
            <c:ext xmlns:c16="http://schemas.microsoft.com/office/drawing/2014/chart" uri="{C3380CC4-5D6E-409C-BE32-E72D297353CC}">
              <c16:uniqueId val="{00000000-CAAD-46C7-AC44-65B76792EB4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lumMod val="40000"/>
                <a:lumOff val="60000"/>
              </a:schemeClr>
            </a:solidFill>
            <a:ln>
              <a:noFill/>
            </a:ln>
            <a:effectLst/>
          </c:spPr>
          <c:invertIfNegative val="0"/>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Dashboard!$C$8:$C$12</c:f>
              <c:strCache>
                <c:ptCount val="5"/>
                <c:pt idx="0">
                  <c:v>AAPL</c:v>
                </c:pt>
                <c:pt idx="1">
                  <c:v>TSLA</c:v>
                </c:pt>
                <c:pt idx="2">
                  <c:v>MCD</c:v>
                </c:pt>
                <c:pt idx="3">
                  <c:v>KO</c:v>
                </c:pt>
                <c:pt idx="4">
                  <c:v>AMZN</c:v>
                </c:pt>
              </c:strCache>
            </c:strRef>
          </c:cat>
          <c:val>
            <c:numRef>
              <c:f>Dashboard!$K$8:$K$12</c:f>
              <c:numCache>
                <c:formatCode>"$"#,##0</c:formatCode>
                <c:ptCount val="5"/>
                <c:pt idx="0">
                  <c:v>3352.4000000000005</c:v>
                </c:pt>
                <c:pt idx="1">
                  <c:v>3099.880000000001</c:v>
                </c:pt>
                <c:pt idx="2">
                  <c:v>2938</c:v>
                </c:pt>
                <c:pt idx="3">
                  <c:v>554</c:v>
                </c:pt>
                <c:pt idx="4">
                  <c:v>-2432.25</c:v>
                </c:pt>
              </c:numCache>
            </c:numRef>
          </c:val>
          <c:extLst>
            <c:ext xmlns:c16="http://schemas.microsoft.com/office/drawing/2014/chart" uri="{C3380CC4-5D6E-409C-BE32-E72D297353CC}">
              <c16:uniqueId val="{00000000-2BE7-4006-9D6B-C7176F1B62D8}"/>
            </c:ext>
          </c:extLst>
        </c:ser>
        <c:dLbls>
          <c:showLegendKey val="0"/>
          <c:showVal val="0"/>
          <c:showCatName val="0"/>
          <c:showSerName val="0"/>
          <c:showPercent val="0"/>
          <c:showBubbleSize val="0"/>
        </c:dLbls>
        <c:gapWidth val="125"/>
        <c:overlap val="-27"/>
        <c:axId val="1230568783"/>
        <c:axId val="1230569615"/>
      </c:barChart>
      <c:catAx>
        <c:axId val="123056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230569615"/>
        <c:crosses val="autoZero"/>
        <c:auto val="1"/>
        <c:lblAlgn val="ctr"/>
        <c:lblOffset val="100"/>
        <c:noMultiLvlLbl val="0"/>
      </c:catAx>
      <c:valAx>
        <c:axId val="1230569615"/>
        <c:scaling>
          <c:orientation val="minMax"/>
        </c:scaling>
        <c:delete val="1"/>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crossAx val="1230568783"/>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data!$C$7</c:f>
              <c:strCache>
                <c:ptCount val="1"/>
                <c:pt idx="0">
                  <c:v>Close</c:v>
                </c:pt>
              </c:strCache>
            </c:strRef>
          </c:tx>
          <c:spPr>
            <a:ln w="28575" cap="rnd">
              <a:solidFill>
                <a:schemeClr val="accent1"/>
              </a:solidFill>
              <a:round/>
            </a:ln>
            <a:effectLst/>
          </c:spPr>
          <c:marker>
            <c:symbol val="none"/>
          </c:marker>
          <c:cat>
            <c:numRef>
              <c:f>data!$B$8:$B$131</c:f>
              <c:numCache>
                <c:formatCode>m/d/yyyy</c:formatCode>
                <c:ptCount val="124"/>
                <c:pt idx="0">
                  <c:v>44516</c:v>
                </c:pt>
                <c:pt idx="1">
                  <c:v>44517</c:v>
                </c:pt>
                <c:pt idx="2">
                  <c:v>44518</c:v>
                </c:pt>
                <c:pt idx="3">
                  <c:v>44519</c:v>
                </c:pt>
                <c:pt idx="4">
                  <c:v>44522</c:v>
                </c:pt>
                <c:pt idx="5">
                  <c:v>44523</c:v>
                </c:pt>
                <c:pt idx="6">
                  <c:v>44524</c:v>
                </c:pt>
                <c:pt idx="7">
                  <c:v>44526</c:v>
                </c:pt>
                <c:pt idx="8">
                  <c:v>44529</c:v>
                </c:pt>
                <c:pt idx="9">
                  <c:v>44530</c:v>
                </c:pt>
                <c:pt idx="10">
                  <c:v>44531</c:v>
                </c:pt>
                <c:pt idx="11">
                  <c:v>44532</c:v>
                </c:pt>
                <c:pt idx="12">
                  <c:v>44533</c:v>
                </c:pt>
                <c:pt idx="13">
                  <c:v>44536</c:v>
                </c:pt>
                <c:pt idx="14">
                  <c:v>44537</c:v>
                </c:pt>
                <c:pt idx="15">
                  <c:v>44538</c:v>
                </c:pt>
                <c:pt idx="16">
                  <c:v>44539</c:v>
                </c:pt>
                <c:pt idx="17">
                  <c:v>44540</c:v>
                </c:pt>
                <c:pt idx="18">
                  <c:v>44543</c:v>
                </c:pt>
                <c:pt idx="19">
                  <c:v>44544</c:v>
                </c:pt>
                <c:pt idx="20">
                  <c:v>44545</c:v>
                </c:pt>
                <c:pt idx="21">
                  <c:v>44546</c:v>
                </c:pt>
                <c:pt idx="22">
                  <c:v>44547</c:v>
                </c:pt>
                <c:pt idx="23">
                  <c:v>44550</c:v>
                </c:pt>
                <c:pt idx="24">
                  <c:v>44551</c:v>
                </c:pt>
                <c:pt idx="25">
                  <c:v>44552</c:v>
                </c:pt>
                <c:pt idx="26">
                  <c:v>44553</c:v>
                </c:pt>
                <c:pt idx="27">
                  <c:v>44557</c:v>
                </c:pt>
                <c:pt idx="28">
                  <c:v>44558</c:v>
                </c:pt>
                <c:pt idx="29">
                  <c:v>44559</c:v>
                </c:pt>
                <c:pt idx="30">
                  <c:v>44560</c:v>
                </c:pt>
                <c:pt idx="31">
                  <c:v>44561</c:v>
                </c:pt>
                <c:pt idx="32">
                  <c:v>44564</c:v>
                </c:pt>
                <c:pt idx="33">
                  <c:v>44565</c:v>
                </c:pt>
                <c:pt idx="34">
                  <c:v>44566</c:v>
                </c:pt>
                <c:pt idx="35">
                  <c:v>44567</c:v>
                </c:pt>
                <c:pt idx="36">
                  <c:v>44568</c:v>
                </c:pt>
                <c:pt idx="37">
                  <c:v>44571</c:v>
                </c:pt>
                <c:pt idx="38">
                  <c:v>44572</c:v>
                </c:pt>
                <c:pt idx="39">
                  <c:v>44573</c:v>
                </c:pt>
                <c:pt idx="40">
                  <c:v>44574</c:v>
                </c:pt>
                <c:pt idx="41">
                  <c:v>44575</c:v>
                </c:pt>
                <c:pt idx="42">
                  <c:v>44579</c:v>
                </c:pt>
                <c:pt idx="43">
                  <c:v>44580</c:v>
                </c:pt>
                <c:pt idx="44">
                  <c:v>44581</c:v>
                </c:pt>
                <c:pt idx="45">
                  <c:v>44582</c:v>
                </c:pt>
                <c:pt idx="46">
                  <c:v>44585</c:v>
                </c:pt>
                <c:pt idx="47">
                  <c:v>44586</c:v>
                </c:pt>
                <c:pt idx="48">
                  <c:v>44587</c:v>
                </c:pt>
                <c:pt idx="49">
                  <c:v>44588</c:v>
                </c:pt>
                <c:pt idx="50">
                  <c:v>44589</c:v>
                </c:pt>
                <c:pt idx="51">
                  <c:v>44592</c:v>
                </c:pt>
                <c:pt idx="52">
                  <c:v>44593</c:v>
                </c:pt>
                <c:pt idx="53">
                  <c:v>44594</c:v>
                </c:pt>
                <c:pt idx="54">
                  <c:v>44595</c:v>
                </c:pt>
                <c:pt idx="55">
                  <c:v>44596</c:v>
                </c:pt>
                <c:pt idx="56">
                  <c:v>44599</c:v>
                </c:pt>
                <c:pt idx="57">
                  <c:v>44600</c:v>
                </c:pt>
                <c:pt idx="58">
                  <c:v>44601</c:v>
                </c:pt>
                <c:pt idx="59">
                  <c:v>44602</c:v>
                </c:pt>
                <c:pt idx="60">
                  <c:v>44603</c:v>
                </c:pt>
                <c:pt idx="61">
                  <c:v>44606</c:v>
                </c:pt>
                <c:pt idx="62">
                  <c:v>44607</c:v>
                </c:pt>
                <c:pt idx="63">
                  <c:v>44608</c:v>
                </c:pt>
                <c:pt idx="64">
                  <c:v>44609</c:v>
                </c:pt>
                <c:pt idx="65">
                  <c:v>44610</c:v>
                </c:pt>
                <c:pt idx="66">
                  <c:v>44614</c:v>
                </c:pt>
                <c:pt idx="67">
                  <c:v>44615</c:v>
                </c:pt>
                <c:pt idx="68">
                  <c:v>44616</c:v>
                </c:pt>
                <c:pt idx="69">
                  <c:v>44617</c:v>
                </c:pt>
                <c:pt idx="70">
                  <c:v>44620</c:v>
                </c:pt>
                <c:pt idx="71">
                  <c:v>44621</c:v>
                </c:pt>
                <c:pt idx="72">
                  <c:v>44622</c:v>
                </c:pt>
                <c:pt idx="73">
                  <c:v>44623</c:v>
                </c:pt>
                <c:pt idx="74">
                  <c:v>44624</c:v>
                </c:pt>
                <c:pt idx="75">
                  <c:v>44627</c:v>
                </c:pt>
                <c:pt idx="76">
                  <c:v>44628</c:v>
                </c:pt>
                <c:pt idx="77">
                  <c:v>44629</c:v>
                </c:pt>
                <c:pt idx="78">
                  <c:v>44630</c:v>
                </c:pt>
                <c:pt idx="79">
                  <c:v>44631</c:v>
                </c:pt>
                <c:pt idx="80">
                  <c:v>44634</c:v>
                </c:pt>
                <c:pt idx="81">
                  <c:v>44635</c:v>
                </c:pt>
                <c:pt idx="82">
                  <c:v>44636</c:v>
                </c:pt>
                <c:pt idx="83">
                  <c:v>44637</c:v>
                </c:pt>
                <c:pt idx="84">
                  <c:v>44638</c:v>
                </c:pt>
                <c:pt idx="85">
                  <c:v>44641</c:v>
                </c:pt>
                <c:pt idx="86">
                  <c:v>44642</c:v>
                </c:pt>
                <c:pt idx="87">
                  <c:v>44643</c:v>
                </c:pt>
                <c:pt idx="88">
                  <c:v>44644</c:v>
                </c:pt>
                <c:pt idx="89">
                  <c:v>44645</c:v>
                </c:pt>
                <c:pt idx="90">
                  <c:v>44648</c:v>
                </c:pt>
                <c:pt idx="91">
                  <c:v>44649</c:v>
                </c:pt>
                <c:pt idx="92">
                  <c:v>44650</c:v>
                </c:pt>
                <c:pt idx="93">
                  <c:v>44651</c:v>
                </c:pt>
                <c:pt idx="94">
                  <c:v>44652</c:v>
                </c:pt>
                <c:pt idx="95">
                  <c:v>44655</c:v>
                </c:pt>
                <c:pt idx="96">
                  <c:v>44656</c:v>
                </c:pt>
                <c:pt idx="97">
                  <c:v>44657</c:v>
                </c:pt>
                <c:pt idx="98">
                  <c:v>44658</c:v>
                </c:pt>
                <c:pt idx="99">
                  <c:v>44659</c:v>
                </c:pt>
                <c:pt idx="100">
                  <c:v>44662</c:v>
                </c:pt>
                <c:pt idx="101">
                  <c:v>44663</c:v>
                </c:pt>
                <c:pt idx="102">
                  <c:v>44664</c:v>
                </c:pt>
                <c:pt idx="103">
                  <c:v>44665</c:v>
                </c:pt>
                <c:pt idx="104">
                  <c:v>44669</c:v>
                </c:pt>
                <c:pt idx="105">
                  <c:v>44670</c:v>
                </c:pt>
                <c:pt idx="106">
                  <c:v>44671</c:v>
                </c:pt>
                <c:pt idx="107">
                  <c:v>44672</c:v>
                </c:pt>
                <c:pt idx="108">
                  <c:v>44673</c:v>
                </c:pt>
                <c:pt idx="109">
                  <c:v>44676</c:v>
                </c:pt>
                <c:pt idx="110">
                  <c:v>44677</c:v>
                </c:pt>
                <c:pt idx="111">
                  <c:v>44678</c:v>
                </c:pt>
                <c:pt idx="112">
                  <c:v>44679</c:v>
                </c:pt>
                <c:pt idx="113">
                  <c:v>44680</c:v>
                </c:pt>
                <c:pt idx="114">
                  <c:v>44683</c:v>
                </c:pt>
                <c:pt idx="115">
                  <c:v>44684</c:v>
                </c:pt>
                <c:pt idx="116">
                  <c:v>44685</c:v>
                </c:pt>
                <c:pt idx="117">
                  <c:v>44686</c:v>
                </c:pt>
                <c:pt idx="118">
                  <c:v>44687</c:v>
                </c:pt>
                <c:pt idx="119">
                  <c:v>44690</c:v>
                </c:pt>
                <c:pt idx="120">
                  <c:v>44691</c:v>
                </c:pt>
                <c:pt idx="121">
                  <c:v>44692</c:v>
                </c:pt>
                <c:pt idx="122">
                  <c:v>44693</c:v>
                </c:pt>
                <c:pt idx="123">
                  <c:v>44694</c:v>
                </c:pt>
              </c:numCache>
            </c:numRef>
          </c:cat>
          <c:val>
            <c:numRef>
              <c:f>data!$C$8:$C$131</c:f>
              <c:numCache>
                <c:formatCode>"$"#,##0</c:formatCode>
                <c:ptCount val="124"/>
                <c:pt idx="0">
                  <c:v>56.22</c:v>
                </c:pt>
                <c:pt idx="1">
                  <c:v>55.91</c:v>
                </c:pt>
                <c:pt idx="2">
                  <c:v>55.41</c:v>
                </c:pt>
                <c:pt idx="3">
                  <c:v>55.13</c:v>
                </c:pt>
                <c:pt idx="4">
                  <c:v>55.47</c:v>
                </c:pt>
                <c:pt idx="5">
                  <c:v>55.88</c:v>
                </c:pt>
                <c:pt idx="6">
                  <c:v>55.43</c:v>
                </c:pt>
                <c:pt idx="7">
                  <c:v>53.73</c:v>
                </c:pt>
                <c:pt idx="8">
                  <c:v>54.58</c:v>
                </c:pt>
                <c:pt idx="9">
                  <c:v>52.45</c:v>
                </c:pt>
                <c:pt idx="10">
                  <c:v>52.3</c:v>
                </c:pt>
                <c:pt idx="11">
                  <c:v>53.07</c:v>
                </c:pt>
                <c:pt idx="12">
                  <c:v>53.54</c:v>
                </c:pt>
                <c:pt idx="13">
                  <c:v>54.91</c:v>
                </c:pt>
                <c:pt idx="14">
                  <c:v>55.21</c:v>
                </c:pt>
                <c:pt idx="15">
                  <c:v>55</c:v>
                </c:pt>
                <c:pt idx="16">
                  <c:v>54.86</c:v>
                </c:pt>
                <c:pt idx="17">
                  <c:v>56.28</c:v>
                </c:pt>
                <c:pt idx="18">
                  <c:v>57.76</c:v>
                </c:pt>
                <c:pt idx="19">
                  <c:v>57.8</c:v>
                </c:pt>
                <c:pt idx="20">
                  <c:v>58.06</c:v>
                </c:pt>
                <c:pt idx="21">
                  <c:v>58.65</c:v>
                </c:pt>
                <c:pt idx="22">
                  <c:v>57.73</c:v>
                </c:pt>
                <c:pt idx="23">
                  <c:v>57.54</c:v>
                </c:pt>
                <c:pt idx="24">
                  <c:v>57.77</c:v>
                </c:pt>
                <c:pt idx="25">
                  <c:v>58.18</c:v>
                </c:pt>
                <c:pt idx="26">
                  <c:v>58.22</c:v>
                </c:pt>
                <c:pt idx="27">
                  <c:v>58.65</c:v>
                </c:pt>
                <c:pt idx="28">
                  <c:v>58.88</c:v>
                </c:pt>
                <c:pt idx="29">
                  <c:v>58.95</c:v>
                </c:pt>
                <c:pt idx="30">
                  <c:v>58.78</c:v>
                </c:pt>
                <c:pt idx="31">
                  <c:v>59.21</c:v>
                </c:pt>
                <c:pt idx="32">
                  <c:v>59.3</c:v>
                </c:pt>
                <c:pt idx="33">
                  <c:v>60.29</c:v>
                </c:pt>
                <c:pt idx="34">
                  <c:v>60.79</c:v>
                </c:pt>
                <c:pt idx="35">
                  <c:v>60.47</c:v>
                </c:pt>
                <c:pt idx="36">
                  <c:v>60.33</c:v>
                </c:pt>
                <c:pt idx="37">
                  <c:v>60.43</c:v>
                </c:pt>
                <c:pt idx="38">
                  <c:v>60.45</c:v>
                </c:pt>
                <c:pt idx="39">
                  <c:v>60.54</c:v>
                </c:pt>
                <c:pt idx="40">
                  <c:v>60.9</c:v>
                </c:pt>
                <c:pt idx="41">
                  <c:v>61.39</c:v>
                </c:pt>
                <c:pt idx="42">
                  <c:v>60.9</c:v>
                </c:pt>
                <c:pt idx="43">
                  <c:v>61</c:v>
                </c:pt>
                <c:pt idx="44">
                  <c:v>60.75</c:v>
                </c:pt>
                <c:pt idx="45">
                  <c:v>60.45</c:v>
                </c:pt>
                <c:pt idx="46">
                  <c:v>59.96</c:v>
                </c:pt>
                <c:pt idx="47">
                  <c:v>59.82</c:v>
                </c:pt>
                <c:pt idx="48">
                  <c:v>59.6</c:v>
                </c:pt>
                <c:pt idx="49">
                  <c:v>59.65</c:v>
                </c:pt>
                <c:pt idx="50">
                  <c:v>60.84</c:v>
                </c:pt>
                <c:pt idx="51">
                  <c:v>61.01</c:v>
                </c:pt>
                <c:pt idx="52">
                  <c:v>60.56</c:v>
                </c:pt>
                <c:pt idx="53">
                  <c:v>61.18</c:v>
                </c:pt>
                <c:pt idx="54">
                  <c:v>61.61</c:v>
                </c:pt>
                <c:pt idx="55">
                  <c:v>60.96</c:v>
                </c:pt>
                <c:pt idx="56">
                  <c:v>61.6</c:v>
                </c:pt>
                <c:pt idx="57">
                  <c:v>62</c:v>
                </c:pt>
                <c:pt idx="58">
                  <c:v>61.04</c:v>
                </c:pt>
                <c:pt idx="59">
                  <c:v>61.38</c:v>
                </c:pt>
                <c:pt idx="60">
                  <c:v>60.29</c:v>
                </c:pt>
                <c:pt idx="61">
                  <c:v>60.68</c:v>
                </c:pt>
                <c:pt idx="62">
                  <c:v>60.91</c:v>
                </c:pt>
                <c:pt idx="63">
                  <c:v>60.9</c:v>
                </c:pt>
                <c:pt idx="64">
                  <c:v>62.12</c:v>
                </c:pt>
                <c:pt idx="65">
                  <c:v>62.54</c:v>
                </c:pt>
                <c:pt idx="66">
                  <c:v>62.28</c:v>
                </c:pt>
                <c:pt idx="67">
                  <c:v>61.59</c:v>
                </c:pt>
                <c:pt idx="68">
                  <c:v>60.51</c:v>
                </c:pt>
                <c:pt idx="69">
                  <c:v>62.85</c:v>
                </c:pt>
                <c:pt idx="70">
                  <c:v>62.24</c:v>
                </c:pt>
                <c:pt idx="71">
                  <c:v>61.97</c:v>
                </c:pt>
                <c:pt idx="72">
                  <c:v>62.43</c:v>
                </c:pt>
                <c:pt idx="73">
                  <c:v>62.47</c:v>
                </c:pt>
                <c:pt idx="74">
                  <c:v>62.57</c:v>
                </c:pt>
                <c:pt idx="75">
                  <c:v>61.08</c:v>
                </c:pt>
                <c:pt idx="76">
                  <c:v>58.66</c:v>
                </c:pt>
                <c:pt idx="77">
                  <c:v>58.96</c:v>
                </c:pt>
                <c:pt idx="78">
                  <c:v>57.88</c:v>
                </c:pt>
                <c:pt idx="79">
                  <c:v>57.92</c:v>
                </c:pt>
                <c:pt idx="80">
                  <c:v>58.54</c:v>
                </c:pt>
                <c:pt idx="81">
                  <c:v>59.62</c:v>
                </c:pt>
                <c:pt idx="82">
                  <c:v>59.46</c:v>
                </c:pt>
                <c:pt idx="83">
                  <c:v>60.09</c:v>
                </c:pt>
                <c:pt idx="84">
                  <c:v>60.1</c:v>
                </c:pt>
                <c:pt idx="85">
                  <c:v>60.58</c:v>
                </c:pt>
                <c:pt idx="86">
                  <c:v>60.8</c:v>
                </c:pt>
                <c:pt idx="87">
                  <c:v>60.4</c:v>
                </c:pt>
                <c:pt idx="88">
                  <c:v>60.98</c:v>
                </c:pt>
                <c:pt idx="89">
                  <c:v>61.53</c:v>
                </c:pt>
                <c:pt idx="90">
                  <c:v>61.92</c:v>
                </c:pt>
                <c:pt idx="91">
                  <c:v>62.16</c:v>
                </c:pt>
                <c:pt idx="92">
                  <c:v>62.21</c:v>
                </c:pt>
                <c:pt idx="93">
                  <c:v>62</c:v>
                </c:pt>
                <c:pt idx="94">
                  <c:v>62.87</c:v>
                </c:pt>
                <c:pt idx="95">
                  <c:v>62.54</c:v>
                </c:pt>
                <c:pt idx="96">
                  <c:v>62.47</c:v>
                </c:pt>
                <c:pt idx="97">
                  <c:v>63.1</c:v>
                </c:pt>
                <c:pt idx="98">
                  <c:v>63.44</c:v>
                </c:pt>
                <c:pt idx="99">
                  <c:v>63.83</c:v>
                </c:pt>
                <c:pt idx="100">
                  <c:v>63.81</c:v>
                </c:pt>
                <c:pt idx="101">
                  <c:v>64.56</c:v>
                </c:pt>
                <c:pt idx="102">
                  <c:v>64.73</c:v>
                </c:pt>
                <c:pt idx="103">
                  <c:v>65.02</c:v>
                </c:pt>
                <c:pt idx="104">
                  <c:v>64.44</c:v>
                </c:pt>
                <c:pt idx="105">
                  <c:v>65.069999999999993</c:v>
                </c:pt>
                <c:pt idx="106">
                  <c:v>65.959999999999994</c:v>
                </c:pt>
                <c:pt idx="107">
                  <c:v>66.209999999999994</c:v>
                </c:pt>
                <c:pt idx="108">
                  <c:v>65.25</c:v>
                </c:pt>
                <c:pt idx="109">
                  <c:v>65.94</c:v>
                </c:pt>
                <c:pt idx="110">
                  <c:v>65.05</c:v>
                </c:pt>
                <c:pt idx="111">
                  <c:v>65.56</c:v>
                </c:pt>
                <c:pt idx="112">
                  <c:v>66.19</c:v>
                </c:pt>
                <c:pt idx="113">
                  <c:v>64.61</c:v>
                </c:pt>
                <c:pt idx="114">
                  <c:v>63.44</c:v>
                </c:pt>
                <c:pt idx="115">
                  <c:v>63.08</c:v>
                </c:pt>
                <c:pt idx="116">
                  <c:v>65.03</c:v>
                </c:pt>
                <c:pt idx="117">
                  <c:v>64.510000000000005</c:v>
                </c:pt>
                <c:pt idx="118">
                  <c:v>64.739999999999995</c:v>
                </c:pt>
                <c:pt idx="119">
                  <c:v>64.61</c:v>
                </c:pt>
                <c:pt idx="120">
                  <c:v>64.010000000000005</c:v>
                </c:pt>
                <c:pt idx="121">
                  <c:v>64.31</c:v>
                </c:pt>
                <c:pt idx="122">
                  <c:v>64.510000000000005</c:v>
                </c:pt>
                <c:pt idx="123">
                  <c:v>65.72</c:v>
                </c:pt>
              </c:numCache>
            </c:numRef>
          </c:val>
          <c:smooth val="0"/>
          <c:extLst>
            <c:ext xmlns:c16="http://schemas.microsoft.com/office/drawing/2014/chart" uri="{C3380CC4-5D6E-409C-BE32-E72D297353CC}">
              <c16:uniqueId val="{00000000-0D15-4E06-9764-0726F1FE512E}"/>
            </c:ext>
          </c:extLst>
        </c:ser>
        <c:dLbls>
          <c:showLegendKey val="0"/>
          <c:showVal val="0"/>
          <c:showCatName val="0"/>
          <c:showSerName val="0"/>
          <c:showPercent val="0"/>
          <c:showBubbleSize val="0"/>
        </c:dLbls>
        <c:smooth val="0"/>
        <c:axId val="1241533711"/>
        <c:axId val="1241528303"/>
      </c:lineChart>
      <c:dateAx>
        <c:axId val="124153371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528303"/>
        <c:crosses val="autoZero"/>
        <c:auto val="1"/>
        <c:lblOffset val="100"/>
        <c:baseTimeUnit val="days"/>
      </c:dateAx>
      <c:valAx>
        <c:axId val="12415283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53371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data!$C$4</c:f>
              <c:strCache>
                <c:ptCount val="1"/>
                <c:pt idx="0">
                  <c:v>KO</c:v>
                </c:pt>
              </c:strCache>
            </c:strRef>
          </c:tx>
          <c:spPr>
            <a:ln w="28575" cap="rnd">
              <a:solidFill>
                <a:schemeClr val="accent1">
                  <a:lumMod val="40000"/>
                  <a:lumOff val="60000"/>
                </a:schemeClr>
              </a:solidFill>
              <a:round/>
            </a:ln>
            <a:effectLst/>
          </c:spPr>
          <c:marker>
            <c:symbol val="none"/>
          </c:marker>
          <c:cat>
            <c:numRef>
              <c:f>data!$B$8:$B$131</c:f>
              <c:numCache>
                <c:formatCode>m/d/yyyy</c:formatCode>
                <c:ptCount val="124"/>
                <c:pt idx="0">
                  <c:v>44516</c:v>
                </c:pt>
                <c:pt idx="1">
                  <c:v>44517</c:v>
                </c:pt>
                <c:pt idx="2">
                  <c:v>44518</c:v>
                </c:pt>
                <c:pt idx="3">
                  <c:v>44519</c:v>
                </c:pt>
                <c:pt idx="4">
                  <c:v>44522</c:v>
                </c:pt>
                <c:pt idx="5">
                  <c:v>44523</c:v>
                </c:pt>
                <c:pt idx="6">
                  <c:v>44524</c:v>
                </c:pt>
                <c:pt idx="7">
                  <c:v>44526</c:v>
                </c:pt>
                <c:pt idx="8">
                  <c:v>44529</c:v>
                </c:pt>
                <c:pt idx="9">
                  <c:v>44530</c:v>
                </c:pt>
                <c:pt idx="10">
                  <c:v>44531</c:v>
                </c:pt>
                <c:pt idx="11">
                  <c:v>44532</c:v>
                </c:pt>
                <c:pt idx="12">
                  <c:v>44533</c:v>
                </c:pt>
                <c:pt idx="13">
                  <c:v>44536</c:v>
                </c:pt>
                <c:pt idx="14">
                  <c:v>44537</c:v>
                </c:pt>
                <c:pt idx="15">
                  <c:v>44538</c:v>
                </c:pt>
                <c:pt idx="16">
                  <c:v>44539</c:v>
                </c:pt>
                <c:pt idx="17">
                  <c:v>44540</c:v>
                </c:pt>
                <c:pt idx="18">
                  <c:v>44543</c:v>
                </c:pt>
                <c:pt idx="19">
                  <c:v>44544</c:v>
                </c:pt>
                <c:pt idx="20">
                  <c:v>44545</c:v>
                </c:pt>
                <c:pt idx="21">
                  <c:v>44546</c:v>
                </c:pt>
                <c:pt idx="22">
                  <c:v>44547</c:v>
                </c:pt>
                <c:pt idx="23">
                  <c:v>44550</c:v>
                </c:pt>
                <c:pt idx="24">
                  <c:v>44551</c:v>
                </c:pt>
                <c:pt idx="25">
                  <c:v>44552</c:v>
                </c:pt>
                <c:pt idx="26">
                  <c:v>44553</c:v>
                </c:pt>
                <c:pt idx="27">
                  <c:v>44557</c:v>
                </c:pt>
                <c:pt idx="28">
                  <c:v>44558</c:v>
                </c:pt>
                <c:pt idx="29">
                  <c:v>44559</c:v>
                </c:pt>
                <c:pt idx="30">
                  <c:v>44560</c:v>
                </c:pt>
                <c:pt idx="31">
                  <c:v>44561</c:v>
                </c:pt>
                <c:pt idx="32">
                  <c:v>44564</c:v>
                </c:pt>
                <c:pt idx="33">
                  <c:v>44565</c:v>
                </c:pt>
                <c:pt idx="34">
                  <c:v>44566</c:v>
                </c:pt>
                <c:pt idx="35">
                  <c:v>44567</c:v>
                </c:pt>
                <c:pt idx="36">
                  <c:v>44568</c:v>
                </c:pt>
                <c:pt idx="37">
                  <c:v>44571</c:v>
                </c:pt>
                <c:pt idx="38">
                  <c:v>44572</c:v>
                </c:pt>
                <c:pt idx="39">
                  <c:v>44573</c:v>
                </c:pt>
                <c:pt idx="40">
                  <c:v>44574</c:v>
                </c:pt>
                <c:pt idx="41">
                  <c:v>44575</c:v>
                </c:pt>
                <c:pt idx="42">
                  <c:v>44579</c:v>
                </c:pt>
                <c:pt idx="43">
                  <c:v>44580</c:v>
                </c:pt>
                <c:pt idx="44">
                  <c:v>44581</c:v>
                </c:pt>
                <c:pt idx="45">
                  <c:v>44582</c:v>
                </c:pt>
                <c:pt idx="46">
                  <c:v>44585</c:v>
                </c:pt>
                <c:pt idx="47">
                  <c:v>44586</c:v>
                </c:pt>
                <c:pt idx="48">
                  <c:v>44587</c:v>
                </c:pt>
                <c:pt idx="49">
                  <c:v>44588</c:v>
                </c:pt>
                <c:pt idx="50">
                  <c:v>44589</c:v>
                </c:pt>
                <c:pt idx="51">
                  <c:v>44592</c:v>
                </c:pt>
                <c:pt idx="52">
                  <c:v>44593</c:v>
                </c:pt>
                <c:pt idx="53">
                  <c:v>44594</c:v>
                </c:pt>
                <c:pt idx="54">
                  <c:v>44595</c:v>
                </c:pt>
                <c:pt idx="55">
                  <c:v>44596</c:v>
                </c:pt>
                <c:pt idx="56">
                  <c:v>44599</c:v>
                </c:pt>
                <c:pt idx="57">
                  <c:v>44600</c:v>
                </c:pt>
                <c:pt idx="58">
                  <c:v>44601</c:v>
                </c:pt>
                <c:pt idx="59">
                  <c:v>44602</c:v>
                </c:pt>
                <c:pt idx="60">
                  <c:v>44603</c:v>
                </c:pt>
                <c:pt idx="61">
                  <c:v>44606</c:v>
                </c:pt>
                <c:pt idx="62">
                  <c:v>44607</c:v>
                </c:pt>
                <c:pt idx="63">
                  <c:v>44608</c:v>
                </c:pt>
                <c:pt idx="64">
                  <c:v>44609</c:v>
                </c:pt>
                <c:pt idx="65">
                  <c:v>44610</c:v>
                </c:pt>
                <c:pt idx="66">
                  <c:v>44614</c:v>
                </c:pt>
                <c:pt idx="67">
                  <c:v>44615</c:v>
                </c:pt>
                <c:pt idx="68">
                  <c:v>44616</c:v>
                </c:pt>
                <c:pt idx="69">
                  <c:v>44617</c:v>
                </c:pt>
                <c:pt idx="70">
                  <c:v>44620</c:v>
                </c:pt>
                <c:pt idx="71">
                  <c:v>44621</c:v>
                </c:pt>
                <c:pt idx="72">
                  <c:v>44622</c:v>
                </c:pt>
                <c:pt idx="73">
                  <c:v>44623</c:v>
                </c:pt>
                <c:pt idx="74">
                  <c:v>44624</c:v>
                </c:pt>
                <c:pt idx="75">
                  <c:v>44627</c:v>
                </c:pt>
                <c:pt idx="76">
                  <c:v>44628</c:v>
                </c:pt>
                <c:pt idx="77">
                  <c:v>44629</c:v>
                </c:pt>
                <c:pt idx="78">
                  <c:v>44630</c:v>
                </c:pt>
                <c:pt idx="79">
                  <c:v>44631</c:v>
                </c:pt>
                <c:pt idx="80">
                  <c:v>44634</c:v>
                </c:pt>
                <c:pt idx="81">
                  <c:v>44635</c:v>
                </c:pt>
                <c:pt idx="82">
                  <c:v>44636</c:v>
                </c:pt>
                <c:pt idx="83">
                  <c:v>44637</c:v>
                </c:pt>
                <c:pt idx="84">
                  <c:v>44638</c:v>
                </c:pt>
                <c:pt idx="85">
                  <c:v>44641</c:v>
                </c:pt>
                <c:pt idx="86">
                  <c:v>44642</c:v>
                </c:pt>
                <c:pt idx="87">
                  <c:v>44643</c:v>
                </c:pt>
                <c:pt idx="88">
                  <c:v>44644</c:v>
                </c:pt>
                <c:pt idx="89">
                  <c:v>44645</c:v>
                </c:pt>
                <c:pt idx="90">
                  <c:v>44648</c:v>
                </c:pt>
                <c:pt idx="91">
                  <c:v>44649</c:v>
                </c:pt>
                <c:pt idx="92">
                  <c:v>44650</c:v>
                </c:pt>
                <c:pt idx="93">
                  <c:v>44651</c:v>
                </c:pt>
                <c:pt idx="94">
                  <c:v>44652</c:v>
                </c:pt>
                <c:pt idx="95">
                  <c:v>44655</c:v>
                </c:pt>
                <c:pt idx="96">
                  <c:v>44656</c:v>
                </c:pt>
                <c:pt idx="97">
                  <c:v>44657</c:v>
                </c:pt>
                <c:pt idx="98">
                  <c:v>44658</c:v>
                </c:pt>
                <c:pt idx="99">
                  <c:v>44659</c:v>
                </c:pt>
                <c:pt idx="100">
                  <c:v>44662</c:v>
                </c:pt>
                <c:pt idx="101">
                  <c:v>44663</c:v>
                </c:pt>
                <c:pt idx="102">
                  <c:v>44664</c:v>
                </c:pt>
                <c:pt idx="103">
                  <c:v>44665</c:v>
                </c:pt>
                <c:pt idx="104">
                  <c:v>44669</c:v>
                </c:pt>
                <c:pt idx="105">
                  <c:v>44670</c:v>
                </c:pt>
                <c:pt idx="106">
                  <c:v>44671</c:v>
                </c:pt>
                <c:pt idx="107">
                  <c:v>44672</c:v>
                </c:pt>
                <c:pt idx="108">
                  <c:v>44673</c:v>
                </c:pt>
                <c:pt idx="109">
                  <c:v>44676</c:v>
                </c:pt>
                <c:pt idx="110">
                  <c:v>44677</c:v>
                </c:pt>
                <c:pt idx="111">
                  <c:v>44678</c:v>
                </c:pt>
                <c:pt idx="112">
                  <c:v>44679</c:v>
                </c:pt>
                <c:pt idx="113">
                  <c:v>44680</c:v>
                </c:pt>
                <c:pt idx="114">
                  <c:v>44683</c:v>
                </c:pt>
                <c:pt idx="115">
                  <c:v>44684</c:v>
                </c:pt>
                <c:pt idx="116">
                  <c:v>44685</c:v>
                </c:pt>
                <c:pt idx="117">
                  <c:v>44686</c:v>
                </c:pt>
                <c:pt idx="118">
                  <c:v>44687</c:v>
                </c:pt>
                <c:pt idx="119">
                  <c:v>44690</c:v>
                </c:pt>
                <c:pt idx="120">
                  <c:v>44691</c:v>
                </c:pt>
                <c:pt idx="121">
                  <c:v>44692</c:v>
                </c:pt>
                <c:pt idx="122">
                  <c:v>44693</c:v>
                </c:pt>
                <c:pt idx="123">
                  <c:v>44694</c:v>
                </c:pt>
              </c:numCache>
            </c:numRef>
          </c:cat>
          <c:val>
            <c:numRef>
              <c:f>data!$C$8:$C$131</c:f>
              <c:numCache>
                <c:formatCode>"$"#,##0</c:formatCode>
                <c:ptCount val="124"/>
                <c:pt idx="0">
                  <c:v>56.22</c:v>
                </c:pt>
                <c:pt idx="1">
                  <c:v>55.91</c:v>
                </c:pt>
                <c:pt idx="2">
                  <c:v>55.41</c:v>
                </c:pt>
                <c:pt idx="3">
                  <c:v>55.13</c:v>
                </c:pt>
                <c:pt idx="4">
                  <c:v>55.47</c:v>
                </c:pt>
                <c:pt idx="5">
                  <c:v>55.88</c:v>
                </c:pt>
                <c:pt idx="6">
                  <c:v>55.43</c:v>
                </c:pt>
                <c:pt idx="7">
                  <c:v>53.73</c:v>
                </c:pt>
                <c:pt idx="8">
                  <c:v>54.58</c:v>
                </c:pt>
                <c:pt idx="9">
                  <c:v>52.45</c:v>
                </c:pt>
                <c:pt idx="10">
                  <c:v>52.3</c:v>
                </c:pt>
                <c:pt idx="11">
                  <c:v>53.07</c:v>
                </c:pt>
                <c:pt idx="12">
                  <c:v>53.54</c:v>
                </c:pt>
                <c:pt idx="13">
                  <c:v>54.91</c:v>
                </c:pt>
                <c:pt idx="14">
                  <c:v>55.21</c:v>
                </c:pt>
                <c:pt idx="15">
                  <c:v>55</c:v>
                </c:pt>
                <c:pt idx="16">
                  <c:v>54.86</c:v>
                </c:pt>
                <c:pt idx="17">
                  <c:v>56.28</c:v>
                </c:pt>
                <c:pt idx="18">
                  <c:v>57.76</c:v>
                </c:pt>
                <c:pt idx="19">
                  <c:v>57.8</c:v>
                </c:pt>
                <c:pt idx="20">
                  <c:v>58.06</c:v>
                </c:pt>
                <c:pt idx="21">
                  <c:v>58.65</c:v>
                </c:pt>
                <c:pt idx="22">
                  <c:v>57.73</c:v>
                </c:pt>
                <c:pt idx="23">
                  <c:v>57.54</c:v>
                </c:pt>
                <c:pt idx="24">
                  <c:v>57.77</c:v>
                </c:pt>
                <c:pt idx="25">
                  <c:v>58.18</c:v>
                </c:pt>
                <c:pt idx="26">
                  <c:v>58.22</c:v>
                </c:pt>
                <c:pt idx="27">
                  <c:v>58.65</c:v>
                </c:pt>
                <c:pt idx="28">
                  <c:v>58.88</c:v>
                </c:pt>
                <c:pt idx="29">
                  <c:v>58.95</c:v>
                </c:pt>
                <c:pt idx="30">
                  <c:v>58.78</c:v>
                </c:pt>
                <c:pt idx="31">
                  <c:v>59.21</c:v>
                </c:pt>
                <c:pt idx="32">
                  <c:v>59.3</c:v>
                </c:pt>
                <c:pt idx="33">
                  <c:v>60.29</c:v>
                </c:pt>
                <c:pt idx="34">
                  <c:v>60.79</c:v>
                </c:pt>
                <c:pt idx="35">
                  <c:v>60.47</c:v>
                </c:pt>
                <c:pt idx="36">
                  <c:v>60.33</c:v>
                </c:pt>
                <c:pt idx="37">
                  <c:v>60.43</c:v>
                </c:pt>
                <c:pt idx="38">
                  <c:v>60.45</c:v>
                </c:pt>
                <c:pt idx="39">
                  <c:v>60.54</c:v>
                </c:pt>
                <c:pt idx="40">
                  <c:v>60.9</c:v>
                </c:pt>
                <c:pt idx="41">
                  <c:v>61.39</c:v>
                </c:pt>
                <c:pt idx="42">
                  <c:v>60.9</c:v>
                </c:pt>
                <c:pt idx="43">
                  <c:v>61</c:v>
                </c:pt>
                <c:pt idx="44">
                  <c:v>60.75</c:v>
                </c:pt>
                <c:pt idx="45">
                  <c:v>60.45</c:v>
                </c:pt>
                <c:pt idx="46">
                  <c:v>59.96</c:v>
                </c:pt>
                <c:pt idx="47">
                  <c:v>59.82</c:v>
                </c:pt>
                <c:pt idx="48">
                  <c:v>59.6</c:v>
                </c:pt>
                <c:pt idx="49">
                  <c:v>59.65</c:v>
                </c:pt>
                <c:pt idx="50">
                  <c:v>60.84</c:v>
                </c:pt>
                <c:pt idx="51">
                  <c:v>61.01</c:v>
                </c:pt>
                <c:pt idx="52">
                  <c:v>60.56</c:v>
                </c:pt>
                <c:pt idx="53">
                  <c:v>61.18</c:v>
                </c:pt>
                <c:pt idx="54">
                  <c:v>61.61</c:v>
                </c:pt>
                <c:pt idx="55">
                  <c:v>60.96</c:v>
                </c:pt>
                <c:pt idx="56">
                  <c:v>61.6</c:v>
                </c:pt>
                <c:pt idx="57">
                  <c:v>62</c:v>
                </c:pt>
                <c:pt idx="58">
                  <c:v>61.04</c:v>
                </c:pt>
                <c:pt idx="59">
                  <c:v>61.38</c:v>
                </c:pt>
                <c:pt idx="60">
                  <c:v>60.29</c:v>
                </c:pt>
                <c:pt idx="61">
                  <c:v>60.68</c:v>
                </c:pt>
                <c:pt idx="62">
                  <c:v>60.91</c:v>
                </c:pt>
                <c:pt idx="63">
                  <c:v>60.9</c:v>
                </c:pt>
                <c:pt idx="64">
                  <c:v>62.12</c:v>
                </c:pt>
                <c:pt idx="65">
                  <c:v>62.54</c:v>
                </c:pt>
                <c:pt idx="66">
                  <c:v>62.28</c:v>
                </c:pt>
                <c:pt idx="67">
                  <c:v>61.59</c:v>
                </c:pt>
                <c:pt idx="68">
                  <c:v>60.51</c:v>
                </c:pt>
                <c:pt idx="69">
                  <c:v>62.85</c:v>
                </c:pt>
                <c:pt idx="70">
                  <c:v>62.24</c:v>
                </c:pt>
                <c:pt idx="71">
                  <c:v>61.97</c:v>
                </c:pt>
                <c:pt idx="72">
                  <c:v>62.43</c:v>
                </c:pt>
                <c:pt idx="73">
                  <c:v>62.47</c:v>
                </c:pt>
                <c:pt idx="74">
                  <c:v>62.57</c:v>
                </c:pt>
                <c:pt idx="75">
                  <c:v>61.08</c:v>
                </c:pt>
                <c:pt idx="76">
                  <c:v>58.66</c:v>
                </c:pt>
                <c:pt idx="77">
                  <c:v>58.96</c:v>
                </c:pt>
                <c:pt idx="78">
                  <c:v>57.88</c:v>
                </c:pt>
                <c:pt idx="79">
                  <c:v>57.92</c:v>
                </c:pt>
                <c:pt idx="80">
                  <c:v>58.54</c:v>
                </c:pt>
                <c:pt idx="81">
                  <c:v>59.62</c:v>
                </c:pt>
                <c:pt idx="82">
                  <c:v>59.46</c:v>
                </c:pt>
                <c:pt idx="83">
                  <c:v>60.09</c:v>
                </c:pt>
                <c:pt idx="84">
                  <c:v>60.1</c:v>
                </c:pt>
                <c:pt idx="85">
                  <c:v>60.58</c:v>
                </c:pt>
                <c:pt idx="86">
                  <c:v>60.8</c:v>
                </c:pt>
                <c:pt idx="87">
                  <c:v>60.4</c:v>
                </c:pt>
                <c:pt idx="88">
                  <c:v>60.98</c:v>
                </c:pt>
                <c:pt idx="89">
                  <c:v>61.53</c:v>
                </c:pt>
                <c:pt idx="90">
                  <c:v>61.92</c:v>
                </c:pt>
                <c:pt idx="91">
                  <c:v>62.16</c:v>
                </c:pt>
                <c:pt idx="92">
                  <c:v>62.21</c:v>
                </c:pt>
                <c:pt idx="93">
                  <c:v>62</c:v>
                </c:pt>
                <c:pt idx="94">
                  <c:v>62.87</c:v>
                </c:pt>
                <c:pt idx="95">
                  <c:v>62.54</c:v>
                </c:pt>
                <c:pt idx="96">
                  <c:v>62.47</c:v>
                </c:pt>
                <c:pt idx="97">
                  <c:v>63.1</c:v>
                </c:pt>
                <c:pt idx="98">
                  <c:v>63.44</c:v>
                </c:pt>
                <c:pt idx="99">
                  <c:v>63.83</c:v>
                </c:pt>
                <c:pt idx="100">
                  <c:v>63.81</c:v>
                </c:pt>
                <c:pt idx="101">
                  <c:v>64.56</c:v>
                </c:pt>
                <c:pt idx="102">
                  <c:v>64.73</c:v>
                </c:pt>
                <c:pt idx="103">
                  <c:v>65.02</c:v>
                </c:pt>
                <c:pt idx="104">
                  <c:v>64.44</c:v>
                </c:pt>
                <c:pt idx="105">
                  <c:v>65.069999999999993</c:v>
                </c:pt>
                <c:pt idx="106">
                  <c:v>65.959999999999994</c:v>
                </c:pt>
                <c:pt idx="107">
                  <c:v>66.209999999999994</c:v>
                </c:pt>
                <c:pt idx="108">
                  <c:v>65.25</c:v>
                </c:pt>
                <c:pt idx="109">
                  <c:v>65.94</c:v>
                </c:pt>
                <c:pt idx="110">
                  <c:v>65.05</c:v>
                </c:pt>
                <c:pt idx="111">
                  <c:v>65.56</c:v>
                </c:pt>
                <c:pt idx="112">
                  <c:v>66.19</c:v>
                </c:pt>
                <c:pt idx="113">
                  <c:v>64.61</c:v>
                </c:pt>
                <c:pt idx="114">
                  <c:v>63.44</c:v>
                </c:pt>
                <c:pt idx="115">
                  <c:v>63.08</c:v>
                </c:pt>
                <c:pt idx="116">
                  <c:v>65.03</c:v>
                </c:pt>
                <c:pt idx="117">
                  <c:v>64.510000000000005</c:v>
                </c:pt>
                <c:pt idx="118">
                  <c:v>64.739999999999995</c:v>
                </c:pt>
                <c:pt idx="119">
                  <c:v>64.61</c:v>
                </c:pt>
                <c:pt idx="120">
                  <c:v>64.010000000000005</c:v>
                </c:pt>
                <c:pt idx="121">
                  <c:v>64.31</c:v>
                </c:pt>
                <c:pt idx="122">
                  <c:v>64.510000000000005</c:v>
                </c:pt>
                <c:pt idx="123">
                  <c:v>65.72</c:v>
                </c:pt>
              </c:numCache>
            </c:numRef>
          </c:val>
          <c:smooth val="0"/>
          <c:extLst>
            <c:ext xmlns:c16="http://schemas.microsoft.com/office/drawing/2014/chart" uri="{C3380CC4-5D6E-409C-BE32-E72D297353CC}">
              <c16:uniqueId val="{00000000-6D02-4682-BD72-63C5F9567511}"/>
            </c:ext>
          </c:extLst>
        </c:ser>
        <c:dLbls>
          <c:showLegendKey val="0"/>
          <c:showVal val="0"/>
          <c:showCatName val="0"/>
          <c:showSerName val="0"/>
          <c:showPercent val="0"/>
          <c:showBubbleSize val="0"/>
        </c:dLbls>
        <c:marker val="1"/>
        <c:smooth val="0"/>
        <c:axId val="1231826623"/>
        <c:axId val="1231822463"/>
      </c:lineChart>
      <c:lineChart>
        <c:grouping val="standard"/>
        <c:varyColors val="0"/>
        <c:ser>
          <c:idx val="1"/>
          <c:order val="1"/>
          <c:tx>
            <c:strRef>
              <c:f>data!$F$4</c:f>
              <c:strCache>
                <c:ptCount val="1"/>
                <c:pt idx="0">
                  <c:v>MICROSOFT CORPORATION (XNAS:MSFT)</c:v>
                </c:pt>
              </c:strCache>
            </c:strRef>
          </c:tx>
          <c:spPr>
            <a:ln w="28575" cap="rnd">
              <a:solidFill>
                <a:schemeClr val="accent1">
                  <a:lumMod val="50000"/>
                </a:schemeClr>
              </a:solidFill>
              <a:round/>
            </a:ln>
            <a:effectLst/>
          </c:spPr>
          <c:marker>
            <c:symbol val="none"/>
          </c:marker>
          <c:cat>
            <c:numRef>
              <c:f>data!$B$8:$B$131</c:f>
              <c:numCache>
                <c:formatCode>m/d/yyyy</c:formatCode>
                <c:ptCount val="124"/>
                <c:pt idx="0">
                  <c:v>44516</c:v>
                </c:pt>
                <c:pt idx="1">
                  <c:v>44517</c:v>
                </c:pt>
                <c:pt idx="2">
                  <c:v>44518</c:v>
                </c:pt>
                <c:pt idx="3">
                  <c:v>44519</c:v>
                </c:pt>
                <c:pt idx="4">
                  <c:v>44522</c:v>
                </c:pt>
                <c:pt idx="5">
                  <c:v>44523</c:v>
                </c:pt>
                <c:pt idx="6">
                  <c:v>44524</c:v>
                </c:pt>
                <c:pt idx="7">
                  <c:v>44526</c:v>
                </c:pt>
                <c:pt idx="8">
                  <c:v>44529</c:v>
                </c:pt>
                <c:pt idx="9">
                  <c:v>44530</c:v>
                </c:pt>
                <c:pt idx="10">
                  <c:v>44531</c:v>
                </c:pt>
                <c:pt idx="11">
                  <c:v>44532</c:v>
                </c:pt>
                <c:pt idx="12">
                  <c:v>44533</c:v>
                </c:pt>
                <c:pt idx="13">
                  <c:v>44536</c:v>
                </c:pt>
                <c:pt idx="14">
                  <c:v>44537</c:v>
                </c:pt>
                <c:pt idx="15">
                  <c:v>44538</c:v>
                </c:pt>
                <c:pt idx="16">
                  <c:v>44539</c:v>
                </c:pt>
                <c:pt idx="17">
                  <c:v>44540</c:v>
                </c:pt>
                <c:pt idx="18">
                  <c:v>44543</c:v>
                </c:pt>
                <c:pt idx="19">
                  <c:v>44544</c:v>
                </c:pt>
                <c:pt idx="20">
                  <c:v>44545</c:v>
                </c:pt>
                <c:pt idx="21">
                  <c:v>44546</c:v>
                </c:pt>
                <c:pt idx="22">
                  <c:v>44547</c:v>
                </c:pt>
                <c:pt idx="23">
                  <c:v>44550</c:v>
                </c:pt>
                <c:pt idx="24">
                  <c:v>44551</c:v>
                </c:pt>
                <c:pt idx="25">
                  <c:v>44552</c:v>
                </c:pt>
                <c:pt idx="26">
                  <c:v>44553</c:v>
                </c:pt>
                <c:pt idx="27">
                  <c:v>44557</c:v>
                </c:pt>
                <c:pt idx="28">
                  <c:v>44558</c:v>
                </c:pt>
                <c:pt idx="29">
                  <c:v>44559</c:v>
                </c:pt>
                <c:pt idx="30">
                  <c:v>44560</c:v>
                </c:pt>
                <c:pt idx="31">
                  <c:v>44561</c:v>
                </c:pt>
                <c:pt idx="32">
                  <c:v>44564</c:v>
                </c:pt>
                <c:pt idx="33">
                  <c:v>44565</c:v>
                </c:pt>
                <c:pt idx="34">
                  <c:v>44566</c:v>
                </c:pt>
                <c:pt idx="35">
                  <c:v>44567</c:v>
                </c:pt>
                <c:pt idx="36">
                  <c:v>44568</c:v>
                </c:pt>
                <c:pt idx="37">
                  <c:v>44571</c:v>
                </c:pt>
                <c:pt idx="38">
                  <c:v>44572</c:v>
                </c:pt>
                <c:pt idx="39">
                  <c:v>44573</c:v>
                </c:pt>
                <c:pt idx="40">
                  <c:v>44574</c:v>
                </c:pt>
                <c:pt idx="41">
                  <c:v>44575</c:v>
                </c:pt>
                <c:pt idx="42">
                  <c:v>44579</c:v>
                </c:pt>
                <c:pt idx="43">
                  <c:v>44580</c:v>
                </c:pt>
                <c:pt idx="44">
                  <c:v>44581</c:v>
                </c:pt>
                <c:pt idx="45">
                  <c:v>44582</c:v>
                </c:pt>
                <c:pt idx="46">
                  <c:v>44585</c:v>
                </c:pt>
                <c:pt idx="47">
                  <c:v>44586</c:v>
                </c:pt>
                <c:pt idx="48">
                  <c:v>44587</c:v>
                </c:pt>
                <c:pt idx="49">
                  <c:v>44588</c:v>
                </c:pt>
                <c:pt idx="50">
                  <c:v>44589</c:v>
                </c:pt>
                <c:pt idx="51">
                  <c:v>44592</c:v>
                </c:pt>
                <c:pt idx="52">
                  <c:v>44593</c:v>
                </c:pt>
                <c:pt idx="53">
                  <c:v>44594</c:v>
                </c:pt>
                <c:pt idx="54">
                  <c:v>44595</c:v>
                </c:pt>
                <c:pt idx="55">
                  <c:v>44596</c:v>
                </c:pt>
                <c:pt idx="56">
                  <c:v>44599</c:v>
                </c:pt>
                <c:pt idx="57">
                  <c:v>44600</c:v>
                </c:pt>
                <c:pt idx="58">
                  <c:v>44601</c:v>
                </c:pt>
                <c:pt idx="59">
                  <c:v>44602</c:v>
                </c:pt>
                <c:pt idx="60">
                  <c:v>44603</c:v>
                </c:pt>
                <c:pt idx="61">
                  <c:v>44606</c:v>
                </c:pt>
                <c:pt idx="62">
                  <c:v>44607</c:v>
                </c:pt>
                <c:pt idx="63">
                  <c:v>44608</c:v>
                </c:pt>
                <c:pt idx="64">
                  <c:v>44609</c:v>
                </c:pt>
                <c:pt idx="65">
                  <c:v>44610</c:v>
                </c:pt>
                <c:pt idx="66">
                  <c:v>44614</c:v>
                </c:pt>
                <c:pt idx="67">
                  <c:v>44615</c:v>
                </c:pt>
                <c:pt idx="68">
                  <c:v>44616</c:v>
                </c:pt>
                <c:pt idx="69">
                  <c:v>44617</c:v>
                </c:pt>
                <c:pt idx="70">
                  <c:v>44620</c:v>
                </c:pt>
                <c:pt idx="71">
                  <c:v>44621</c:v>
                </c:pt>
                <c:pt idx="72">
                  <c:v>44622</c:v>
                </c:pt>
                <c:pt idx="73">
                  <c:v>44623</c:v>
                </c:pt>
                <c:pt idx="74">
                  <c:v>44624</c:v>
                </c:pt>
                <c:pt idx="75">
                  <c:v>44627</c:v>
                </c:pt>
                <c:pt idx="76">
                  <c:v>44628</c:v>
                </c:pt>
                <c:pt idx="77">
                  <c:v>44629</c:v>
                </c:pt>
                <c:pt idx="78">
                  <c:v>44630</c:v>
                </c:pt>
                <c:pt idx="79">
                  <c:v>44631</c:v>
                </c:pt>
                <c:pt idx="80">
                  <c:v>44634</c:v>
                </c:pt>
                <c:pt idx="81">
                  <c:v>44635</c:v>
                </c:pt>
                <c:pt idx="82">
                  <c:v>44636</c:v>
                </c:pt>
                <c:pt idx="83">
                  <c:v>44637</c:v>
                </c:pt>
                <c:pt idx="84">
                  <c:v>44638</c:v>
                </c:pt>
                <c:pt idx="85">
                  <c:v>44641</c:v>
                </c:pt>
                <c:pt idx="86">
                  <c:v>44642</c:v>
                </c:pt>
                <c:pt idx="87">
                  <c:v>44643</c:v>
                </c:pt>
                <c:pt idx="88">
                  <c:v>44644</c:v>
                </c:pt>
                <c:pt idx="89">
                  <c:v>44645</c:v>
                </c:pt>
                <c:pt idx="90">
                  <c:v>44648</c:v>
                </c:pt>
                <c:pt idx="91">
                  <c:v>44649</c:v>
                </c:pt>
                <c:pt idx="92">
                  <c:v>44650</c:v>
                </c:pt>
                <c:pt idx="93">
                  <c:v>44651</c:v>
                </c:pt>
                <c:pt idx="94">
                  <c:v>44652</c:v>
                </c:pt>
                <c:pt idx="95">
                  <c:v>44655</c:v>
                </c:pt>
                <c:pt idx="96">
                  <c:v>44656</c:v>
                </c:pt>
                <c:pt idx="97">
                  <c:v>44657</c:v>
                </c:pt>
                <c:pt idx="98">
                  <c:v>44658</c:v>
                </c:pt>
                <c:pt idx="99">
                  <c:v>44659</c:v>
                </c:pt>
                <c:pt idx="100">
                  <c:v>44662</c:v>
                </c:pt>
                <c:pt idx="101">
                  <c:v>44663</c:v>
                </c:pt>
                <c:pt idx="102">
                  <c:v>44664</c:v>
                </c:pt>
                <c:pt idx="103">
                  <c:v>44665</c:v>
                </c:pt>
                <c:pt idx="104">
                  <c:v>44669</c:v>
                </c:pt>
                <c:pt idx="105">
                  <c:v>44670</c:v>
                </c:pt>
                <c:pt idx="106">
                  <c:v>44671</c:v>
                </c:pt>
                <c:pt idx="107">
                  <c:v>44672</c:v>
                </c:pt>
                <c:pt idx="108">
                  <c:v>44673</c:v>
                </c:pt>
                <c:pt idx="109">
                  <c:v>44676</c:v>
                </c:pt>
                <c:pt idx="110">
                  <c:v>44677</c:v>
                </c:pt>
                <c:pt idx="111">
                  <c:v>44678</c:v>
                </c:pt>
                <c:pt idx="112">
                  <c:v>44679</c:v>
                </c:pt>
                <c:pt idx="113">
                  <c:v>44680</c:v>
                </c:pt>
                <c:pt idx="114">
                  <c:v>44683</c:v>
                </c:pt>
                <c:pt idx="115">
                  <c:v>44684</c:v>
                </c:pt>
                <c:pt idx="116">
                  <c:v>44685</c:v>
                </c:pt>
                <c:pt idx="117">
                  <c:v>44686</c:v>
                </c:pt>
                <c:pt idx="118">
                  <c:v>44687</c:v>
                </c:pt>
                <c:pt idx="119">
                  <c:v>44690</c:v>
                </c:pt>
                <c:pt idx="120">
                  <c:v>44691</c:v>
                </c:pt>
                <c:pt idx="121">
                  <c:v>44692</c:v>
                </c:pt>
                <c:pt idx="122">
                  <c:v>44693</c:v>
                </c:pt>
                <c:pt idx="123">
                  <c:v>44694</c:v>
                </c:pt>
              </c:numCache>
            </c:numRef>
          </c:cat>
          <c:val>
            <c:numRef>
              <c:f>data!$F$8:$F$131</c:f>
              <c:numCache>
                <c:formatCode>"$"#,##0</c:formatCode>
                <c:ptCount val="124"/>
                <c:pt idx="0">
                  <c:v>339.51</c:v>
                </c:pt>
                <c:pt idx="1">
                  <c:v>339.12</c:v>
                </c:pt>
                <c:pt idx="2">
                  <c:v>341.27</c:v>
                </c:pt>
                <c:pt idx="3">
                  <c:v>343.11</c:v>
                </c:pt>
                <c:pt idx="4">
                  <c:v>339.83</c:v>
                </c:pt>
                <c:pt idx="5">
                  <c:v>337.68</c:v>
                </c:pt>
                <c:pt idx="6">
                  <c:v>337.91</c:v>
                </c:pt>
                <c:pt idx="7">
                  <c:v>329.68</c:v>
                </c:pt>
                <c:pt idx="8">
                  <c:v>336.63</c:v>
                </c:pt>
                <c:pt idx="9">
                  <c:v>330.59</c:v>
                </c:pt>
                <c:pt idx="10">
                  <c:v>330.08</c:v>
                </c:pt>
                <c:pt idx="11">
                  <c:v>329.49</c:v>
                </c:pt>
                <c:pt idx="12">
                  <c:v>323.01</c:v>
                </c:pt>
                <c:pt idx="13">
                  <c:v>326.19</c:v>
                </c:pt>
                <c:pt idx="14">
                  <c:v>334.92</c:v>
                </c:pt>
                <c:pt idx="15">
                  <c:v>334.97</c:v>
                </c:pt>
                <c:pt idx="16">
                  <c:v>333.1</c:v>
                </c:pt>
                <c:pt idx="17">
                  <c:v>342.54</c:v>
                </c:pt>
                <c:pt idx="18">
                  <c:v>339.4</c:v>
                </c:pt>
                <c:pt idx="19">
                  <c:v>328.34</c:v>
                </c:pt>
                <c:pt idx="20">
                  <c:v>334.65</c:v>
                </c:pt>
                <c:pt idx="21">
                  <c:v>324.89999999999998</c:v>
                </c:pt>
                <c:pt idx="22">
                  <c:v>323.8</c:v>
                </c:pt>
                <c:pt idx="23">
                  <c:v>319.91000000000003</c:v>
                </c:pt>
                <c:pt idx="24">
                  <c:v>327.29000000000002</c:v>
                </c:pt>
                <c:pt idx="25">
                  <c:v>333.2</c:v>
                </c:pt>
                <c:pt idx="26">
                  <c:v>334.69</c:v>
                </c:pt>
                <c:pt idx="27">
                  <c:v>342.45</c:v>
                </c:pt>
                <c:pt idx="28">
                  <c:v>341.25</c:v>
                </c:pt>
                <c:pt idx="29">
                  <c:v>341.95</c:v>
                </c:pt>
                <c:pt idx="30">
                  <c:v>339.32</c:v>
                </c:pt>
                <c:pt idx="31">
                  <c:v>336.32</c:v>
                </c:pt>
                <c:pt idx="32">
                  <c:v>334.75</c:v>
                </c:pt>
                <c:pt idx="33">
                  <c:v>329.01</c:v>
                </c:pt>
                <c:pt idx="34">
                  <c:v>316.38</c:v>
                </c:pt>
                <c:pt idx="35">
                  <c:v>313.88</c:v>
                </c:pt>
                <c:pt idx="36">
                  <c:v>314.04000000000002</c:v>
                </c:pt>
                <c:pt idx="37">
                  <c:v>314.27</c:v>
                </c:pt>
                <c:pt idx="38">
                  <c:v>314.98</c:v>
                </c:pt>
                <c:pt idx="39">
                  <c:v>318.27</c:v>
                </c:pt>
                <c:pt idx="40">
                  <c:v>304.8</c:v>
                </c:pt>
                <c:pt idx="41">
                  <c:v>310.2</c:v>
                </c:pt>
                <c:pt idx="42">
                  <c:v>302.64999999999998</c:v>
                </c:pt>
                <c:pt idx="43">
                  <c:v>303.33</c:v>
                </c:pt>
                <c:pt idx="44">
                  <c:v>301.60000000000002</c:v>
                </c:pt>
                <c:pt idx="45">
                  <c:v>296.02999999999997</c:v>
                </c:pt>
                <c:pt idx="46">
                  <c:v>296.37</c:v>
                </c:pt>
                <c:pt idx="47">
                  <c:v>288.49</c:v>
                </c:pt>
                <c:pt idx="48">
                  <c:v>296.70999999999998</c:v>
                </c:pt>
                <c:pt idx="49">
                  <c:v>299.83999999999997</c:v>
                </c:pt>
                <c:pt idx="50">
                  <c:v>308.26</c:v>
                </c:pt>
                <c:pt idx="51">
                  <c:v>310.98</c:v>
                </c:pt>
                <c:pt idx="52">
                  <c:v>308.76</c:v>
                </c:pt>
                <c:pt idx="53">
                  <c:v>313.45999999999998</c:v>
                </c:pt>
                <c:pt idx="54">
                  <c:v>301.25</c:v>
                </c:pt>
                <c:pt idx="55">
                  <c:v>305.94</c:v>
                </c:pt>
                <c:pt idx="56">
                  <c:v>300.95</c:v>
                </c:pt>
                <c:pt idx="57">
                  <c:v>304.56</c:v>
                </c:pt>
                <c:pt idx="58">
                  <c:v>311.20999999999998</c:v>
                </c:pt>
                <c:pt idx="59">
                  <c:v>302.38</c:v>
                </c:pt>
                <c:pt idx="60">
                  <c:v>295.04000000000002</c:v>
                </c:pt>
                <c:pt idx="61">
                  <c:v>295</c:v>
                </c:pt>
                <c:pt idx="62">
                  <c:v>300.47000000000003</c:v>
                </c:pt>
                <c:pt idx="63">
                  <c:v>299.5</c:v>
                </c:pt>
                <c:pt idx="64">
                  <c:v>290.73</c:v>
                </c:pt>
                <c:pt idx="65">
                  <c:v>287.93</c:v>
                </c:pt>
                <c:pt idx="66">
                  <c:v>287.72000000000003</c:v>
                </c:pt>
                <c:pt idx="67">
                  <c:v>280.27</c:v>
                </c:pt>
                <c:pt idx="68">
                  <c:v>294.58999999999997</c:v>
                </c:pt>
                <c:pt idx="69">
                  <c:v>297.31</c:v>
                </c:pt>
                <c:pt idx="70">
                  <c:v>298.79000000000002</c:v>
                </c:pt>
                <c:pt idx="71">
                  <c:v>294.95</c:v>
                </c:pt>
                <c:pt idx="72">
                  <c:v>300.19</c:v>
                </c:pt>
                <c:pt idx="73">
                  <c:v>295.92</c:v>
                </c:pt>
                <c:pt idx="74">
                  <c:v>289.86</c:v>
                </c:pt>
                <c:pt idx="75">
                  <c:v>278.91000000000003</c:v>
                </c:pt>
                <c:pt idx="76">
                  <c:v>275.85000000000002</c:v>
                </c:pt>
                <c:pt idx="77">
                  <c:v>288.5</c:v>
                </c:pt>
                <c:pt idx="78">
                  <c:v>285.58999999999997</c:v>
                </c:pt>
                <c:pt idx="79">
                  <c:v>280.07</c:v>
                </c:pt>
                <c:pt idx="80">
                  <c:v>276.44</c:v>
                </c:pt>
                <c:pt idx="81">
                  <c:v>287.14999999999998</c:v>
                </c:pt>
                <c:pt idx="82">
                  <c:v>294.39</c:v>
                </c:pt>
                <c:pt idx="83">
                  <c:v>295.22000000000003</c:v>
                </c:pt>
                <c:pt idx="84">
                  <c:v>300.43</c:v>
                </c:pt>
                <c:pt idx="85">
                  <c:v>299.16000000000003</c:v>
                </c:pt>
                <c:pt idx="86">
                  <c:v>304.06</c:v>
                </c:pt>
                <c:pt idx="87">
                  <c:v>299.49</c:v>
                </c:pt>
                <c:pt idx="88">
                  <c:v>304.10000000000002</c:v>
                </c:pt>
                <c:pt idx="89">
                  <c:v>303.68</c:v>
                </c:pt>
                <c:pt idx="90">
                  <c:v>310.7</c:v>
                </c:pt>
                <c:pt idx="91">
                  <c:v>315.41000000000003</c:v>
                </c:pt>
                <c:pt idx="92">
                  <c:v>313.86</c:v>
                </c:pt>
                <c:pt idx="93">
                  <c:v>308.31</c:v>
                </c:pt>
                <c:pt idx="94">
                  <c:v>309.42</c:v>
                </c:pt>
                <c:pt idx="95">
                  <c:v>314.97000000000003</c:v>
                </c:pt>
                <c:pt idx="96">
                  <c:v>310.88</c:v>
                </c:pt>
                <c:pt idx="97">
                  <c:v>299.5</c:v>
                </c:pt>
                <c:pt idx="98">
                  <c:v>301.37</c:v>
                </c:pt>
                <c:pt idx="99">
                  <c:v>296.97000000000003</c:v>
                </c:pt>
                <c:pt idx="100">
                  <c:v>285.26</c:v>
                </c:pt>
                <c:pt idx="101">
                  <c:v>282.06</c:v>
                </c:pt>
                <c:pt idx="102">
                  <c:v>287.62</c:v>
                </c:pt>
                <c:pt idx="103">
                  <c:v>279.83</c:v>
                </c:pt>
                <c:pt idx="104">
                  <c:v>280.52</c:v>
                </c:pt>
                <c:pt idx="105">
                  <c:v>285.3</c:v>
                </c:pt>
                <c:pt idx="106">
                  <c:v>286.36</c:v>
                </c:pt>
                <c:pt idx="107">
                  <c:v>280.81</c:v>
                </c:pt>
                <c:pt idx="108">
                  <c:v>274.02999999999997</c:v>
                </c:pt>
                <c:pt idx="109">
                  <c:v>280.72000000000003</c:v>
                </c:pt>
                <c:pt idx="110">
                  <c:v>270.22000000000003</c:v>
                </c:pt>
                <c:pt idx="111">
                  <c:v>283.22000000000003</c:v>
                </c:pt>
                <c:pt idx="112">
                  <c:v>289.63</c:v>
                </c:pt>
                <c:pt idx="113">
                  <c:v>277.52</c:v>
                </c:pt>
                <c:pt idx="114">
                  <c:v>284.47000000000003</c:v>
                </c:pt>
                <c:pt idx="115">
                  <c:v>281.77999999999997</c:v>
                </c:pt>
                <c:pt idx="116">
                  <c:v>289.98</c:v>
                </c:pt>
                <c:pt idx="117">
                  <c:v>277.35000000000002</c:v>
                </c:pt>
                <c:pt idx="118">
                  <c:v>274.73</c:v>
                </c:pt>
                <c:pt idx="119">
                  <c:v>264.58</c:v>
                </c:pt>
                <c:pt idx="120">
                  <c:v>269.5</c:v>
                </c:pt>
                <c:pt idx="121">
                  <c:v>260.55</c:v>
                </c:pt>
                <c:pt idx="122">
                  <c:v>255.35</c:v>
                </c:pt>
                <c:pt idx="123">
                  <c:v>261.12</c:v>
                </c:pt>
              </c:numCache>
            </c:numRef>
          </c:val>
          <c:smooth val="0"/>
          <c:extLst>
            <c:ext xmlns:c16="http://schemas.microsoft.com/office/drawing/2014/chart" uri="{C3380CC4-5D6E-409C-BE32-E72D297353CC}">
              <c16:uniqueId val="{00000001-6D02-4682-BD72-63C5F9567511}"/>
            </c:ext>
          </c:extLst>
        </c:ser>
        <c:dLbls>
          <c:showLegendKey val="0"/>
          <c:showVal val="0"/>
          <c:showCatName val="0"/>
          <c:showSerName val="0"/>
          <c:showPercent val="0"/>
          <c:showBubbleSize val="0"/>
        </c:dLbls>
        <c:marker val="1"/>
        <c:smooth val="0"/>
        <c:axId val="1050651807"/>
        <c:axId val="1050662207"/>
      </c:lineChart>
      <c:dateAx>
        <c:axId val="123182662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822463"/>
        <c:crosses val="autoZero"/>
        <c:auto val="1"/>
        <c:lblOffset val="100"/>
        <c:baseTimeUnit val="days"/>
      </c:dateAx>
      <c:valAx>
        <c:axId val="1231822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826623"/>
        <c:crosses val="autoZero"/>
        <c:crossBetween val="between"/>
      </c:valAx>
      <c:valAx>
        <c:axId val="1050662207"/>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651807"/>
        <c:crosses val="max"/>
        <c:crossBetween val="between"/>
      </c:valAx>
      <c:dateAx>
        <c:axId val="1050651807"/>
        <c:scaling>
          <c:orientation val="minMax"/>
        </c:scaling>
        <c:delete val="1"/>
        <c:axPos val="b"/>
        <c:numFmt formatCode="m/d/yyyy" sourceLinked="1"/>
        <c:majorTickMark val="out"/>
        <c:minorTickMark val="none"/>
        <c:tickLblPos val="nextTo"/>
        <c:crossAx val="1050662207"/>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data!$C$4</c:f>
              <c:strCache>
                <c:ptCount val="1"/>
                <c:pt idx="0">
                  <c:v>KO</c:v>
                </c:pt>
              </c:strCache>
            </c:strRef>
          </c:tx>
          <c:spPr>
            <a:ln w="28575" cap="rnd">
              <a:solidFill>
                <a:schemeClr val="accent1"/>
              </a:solidFill>
              <a:round/>
            </a:ln>
            <a:effectLst/>
          </c:spPr>
          <c:marker>
            <c:symbol val="none"/>
          </c:marker>
          <c:cat>
            <c:numRef>
              <c:f>data!$B$8:$B$131</c:f>
              <c:numCache>
                <c:formatCode>m/d/yyyy</c:formatCode>
                <c:ptCount val="124"/>
                <c:pt idx="0">
                  <c:v>44516</c:v>
                </c:pt>
                <c:pt idx="1">
                  <c:v>44517</c:v>
                </c:pt>
                <c:pt idx="2">
                  <c:v>44518</c:v>
                </c:pt>
                <c:pt idx="3">
                  <c:v>44519</c:v>
                </c:pt>
                <c:pt idx="4">
                  <c:v>44522</c:v>
                </c:pt>
                <c:pt idx="5">
                  <c:v>44523</c:v>
                </c:pt>
                <c:pt idx="6">
                  <c:v>44524</c:v>
                </c:pt>
                <c:pt idx="7">
                  <c:v>44526</c:v>
                </c:pt>
                <c:pt idx="8">
                  <c:v>44529</c:v>
                </c:pt>
                <c:pt idx="9">
                  <c:v>44530</c:v>
                </c:pt>
                <c:pt idx="10">
                  <c:v>44531</c:v>
                </c:pt>
                <c:pt idx="11">
                  <c:v>44532</c:v>
                </c:pt>
                <c:pt idx="12">
                  <c:v>44533</c:v>
                </c:pt>
                <c:pt idx="13">
                  <c:v>44536</c:v>
                </c:pt>
                <c:pt idx="14">
                  <c:v>44537</c:v>
                </c:pt>
                <c:pt idx="15">
                  <c:v>44538</c:v>
                </c:pt>
                <c:pt idx="16">
                  <c:v>44539</c:v>
                </c:pt>
                <c:pt idx="17">
                  <c:v>44540</c:v>
                </c:pt>
                <c:pt idx="18">
                  <c:v>44543</c:v>
                </c:pt>
                <c:pt idx="19">
                  <c:v>44544</c:v>
                </c:pt>
                <c:pt idx="20">
                  <c:v>44545</c:v>
                </c:pt>
                <c:pt idx="21">
                  <c:v>44546</c:v>
                </c:pt>
                <c:pt idx="22">
                  <c:v>44547</c:v>
                </c:pt>
                <c:pt idx="23">
                  <c:v>44550</c:v>
                </c:pt>
                <c:pt idx="24">
                  <c:v>44551</c:v>
                </c:pt>
                <c:pt idx="25">
                  <c:v>44552</c:v>
                </c:pt>
                <c:pt idx="26">
                  <c:v>44553</c:v>
                </c:pt>
                <c:pt idx="27">
                  <c:v>44557</c:v>
                </c:pt>
                <c:pt idx="28">
                  <c:v>44558</c:v>
                </c:pt>
                <c:pt idx="29">
                  <c:v>44559</c:v>
                </c:pt>
                <c:pt idx="30">
                  <c:v>44560</c:v>
                </c:pt>
                <c:pt idx="31">
                  <c:v>44561</c:v>
                </c:pt>
                <c:pt idx="32">
                  <c:v>44564</c:v>
                </c:pt>
                <c:pt idx="33">
                  <c:v>44565</c:v>
                </c:pt>
                <c:pt idx="34">
                  <c:v>44566</c:v>
                </c:pt>
                <c:pt idx="35">
                  <c:v>44567</c:v>
                </c:pt>
                <c:pt idx="36">
                  <c:v>44568</c:v>
                </c:pt>
                <c:pt idx="37">
                  <c:v>44571</c:v>
                </c:pt>
                <c:pt idx="38">
                  <c:v>44572</c:v>
                </c:pt>
                <c:pt idx="39">
                  <c:v>44573</c:v>
                </c:pt>
                <c:pt idx="40">
                  <c:v>44574</c:v>
                </c:pt>
                <c:pt idx="41">
                  <c:v>44575</c:v>
                </c:pt>
                <c:pt idx="42">
                  <c:v>44579</c:v>
                </c:pt>
                <c:pt idx="43">
                  <c:v>44580</c:v>
                </c:pt>
                <c:pt idx="44">
                  <c:v>44581</c:v>
                </c:pt>
                <c:pt idx="45">
                  <c:v>44582</c:v>
                </c:pt>
                <c:pt idx="46">
                  <c:v>44585</c:v>
                </c:pt>
                <c:pt idx="47">
                  <c:v>44586</c:v>
                </c:pt>
                <c:pt idx="48">
                  <c:v>44587</c:v>
                </c:pt>
                <c:pt idx="49">
                  <c:v>44588</c:v>
                </c:pt>
                <c:pt idx="50">
                  <c:v>44589</c:v>
                </c:pt>
                <c:pt idx="51">
                  <c:v>44592</c:v>
                </c:pt>
                <c:pt idx="52">
                  <c:v>44593</c:v>
                </c:pt>
                <c:pt idx="53">
                  <c:v>44594</c:v>
                </c:pt>
                <c:pt idx="54">
                  <c:v>44595</c:v>
                </c:pt>
                <c:pt idx="55">
                  <c:v>44596</c:v>
                </c:pt>
                <c:pt idx="56">
                  <c:v>44599</c:v>
                </c:pt>
                <c:pt idx="57">
                  <c:v>44600</c:v>
                </c:pt>
                <c:pt idx="58">
                  <c:v>44601</c:v>
                </c:pt>
                <c:pt idx="59">
                  <c:v>44602</c:v>
                </c:pt>
                <c:pt idx="60">
                  <c:v>44603</c:v>
                </c:pt>
                <c:pt idx="61">
                  <c:v>44606</c:v>
                </c:pt>
                <c:pt idx="62">
                  <c:v>44607</c:v>
                </c:pt>
                <c:pt idx="63">
                  <c:v>44608</c:v>
                </c:pt>
                <c:pt idx="64">
                  <c:v>44609</c:v>
                </c:pt>
                <c:pt idx="65">
                  <c:v>44610</c:v>
                </c:pt>
                <c:pt idx="66">
                  <c:v>44614</c:v>
                </c:pt>
                <c:pt idx="67">
                  <c:v>44615</c:v>
                </c:pt>
                <c:pt idx="68">
                  <c:v>44616</c:v>
                </c:pt>
                <c:pt idx="69">
                  <c:v>44617</c:v>
                </c:pt>
                <c:pt idx="70">
                  <c:v>44620</c:v>
                </c:pt>
                <c:pt idx="71">
                  <c:v>44621</c:v>
                </c:pt>
                <c:pt idx="72">
                  <c:v>44622</c:v>
                </c:pt>
                <c:pt idx="73">
                  <c:v>44623</c:v>
                </c:pt>
                <c:pt idx="74">
                  <c:v>44624</c:v>
                </c:pt>
                <c:pt idx="75">
                  <c:v>44627</c:v>
                </c:pt>
                <c:pt idx="76">
                  <c:v>44628</c:v>
                </c:pt>
                <c:pt idx="77">
                  <c:v>44629</c:v>
                </c:pt>
                <c:pt idx="78">
                  <c:v>44630</c:v>
                </c:pt>
                <c:pt idx="79">
                  <c:v>44631</c:v>
                </c:pt>
                <c:pt idx="80">
                  <c:v>44634</c:v>
                </c:pt>
                <c:pt idx="81">
                  <c:v>44635</c:v>
                </c:pt>
                <c:pt idx="82">
                  <c:v>44636</c:v>
                </c:pt>
                <c:pt idx="83">
                  <c:v>44637</c:v>
                </c:pt>
                <c:pt idx="84">
                  <c:v>44638</c:v>
                </c:pt>
                <c:pt idx="85">
                  <c:v>44641</c:v>
                </c:pt>
                <c:pt idx="86">
                  <c:v>44642</c:v>
                </c:pt>
                <c:pt idx="87">
                  <c:v>44643</c:v>
                </c:pt>
                <c:pt idx="88">
                  <c:v>44644</c:v>
                </c:pt>
                <c:pt idx="89">
                  <c:v>44645</c:v>
                </c:pt>
                <c:pt idx="90">
                  <c:v>44648</c:v>
                </c:pt>
                <c:pt idx="91">
                  <c:v>44649</c:v>
                </c:pt>
                <c:pt idx="92">
                  <c:v>44650</c:v>
                </c:pt>
                <c:pt idx="93">
                  <c:v>44651</c:v>
                </c:pt>
                <c:pt idx="94">
                  <c:v>44652</c:v>
                </c:pt>
                <c:pt idx="95">
                  <c:v>44655</c:v>
                </c:pt>
                <c:pt idx="96">
                  <c:v>44656</c:v>
                </c:pt>
                <c:pt idx="97">
                  <c:v>44657</c:v>
                </c:pt>
                <c:pt idx="98">
                  <c:v>44658</c:v>
                </c:pt>
                <c:pt idx="99">
                  <c:v>44659</c:v>
                </c:pt>
                <c:pt idx="100">
                  <c:v>44662</c:v>
                </c:pt>
                <c:pt idx="101">
                  <c:v>44663</c:v>
                </c:pt>
                <c:pt idx="102">
                  <c:v>44664</c:v>
                </c:pt>
                <c:pt idx="103">
                  <c:v>44665</c:v>
                </c:pt>
                <c:pt idx="104">
                  <c:v>44669</c:v>
                </c:pt>
                <c:pt idx="105">
                  <c:v>44670</c:v>
                </c:pt>
                <c:pt idx="106">
                  <c:v>44671</c:v>
                </c:pt>
                <c:pt idx="107">
                  <c:v>44672</c:v>
                </c:pt>
                <c:pt idx="108">
                  <c:v>44673</c:v>
                </c:pt>
                <c:pt idx="109">
                  <c:v>44676</c:v>
                </c:pt>
                <c:pt idx="110">
                  <c:v>44677</c:v>
                </c:pt>
                <c:pt idx="111">
                  <c:v>44678</c:v>
                </c:pt>
                <c:pt idx="112">
                  <c:v>44679</c:v>
                </c:pt>
                <c:pt idx="113">
                  <c:v>44680</c:v>
                </c:pt>
                <c:pt idx="114">
                  <c:v>44683</c:v>
                </c:pt>
                <c:pt idx="115">
                  <c:v>44684</c:v>
                </c:pt>
                <c:pt idx="116">
                  <c:v>44685</c:v>
                </c:pt>
                <c:pt idx="117">
                  <c:v>44686</c:v>
                </c:pt>
                <c:pt idx="118">
                  <c:v>44687</c:v>
                </c:pt>
                <c:pt idx="119">
                  <c:v>44690</c:v>
                </c:pt>
                <c:pt idx="120">
                  <c:v>44691</c:v>
                </c:pt>
                <c:pt idx="121">
                  <c:v>44692</c:v>
                </c:pt>
                <c:pt idx="122">
                  <c:v>44693</c:v>
                </c:pt>
                <c:pt idx="123">
                  <c:v>44694</c:v>
                </c:pt>
              </c:numCache>
            </c:numRef>
          </c:cat>
          <c:val>
            <c:numRef>
              <c:f>data!$C$8:$C$131</c:f>
              <c:numCache>
                <c:formatCode>"$"#,##0</c:formatCode>
                <c:ptCount val="124"/>
                <c:pt idx="0">
                  <c:v>56.22</c:v>
                </c:pt>
                <c:pt idx="1">
                  <c:v>55.91</c:v>
                </c:pt>
                <c:pt idx="2">
                  <c:v>55.41</c:v>
                </c:pt>
                <c:pt idx="3">
                  <c:v>55.13</c:v>
                </c:pt>
                <c:pt idx="4">
                  <c:v>55.47</c:v>
                </c:pt>
                <c:pt idx="5">
                  <c:v>55.88</c:v>
                </c:pt>
                <c:pt idx="6">
                  <c:v>55.43</c:v>
                </c:pt>
                <c:pt idx="7">
                  <c:v>53.73</c:v>
                </c:pt>
                <c:pt idx="8">
                  <c:v>54.58</c:v>
                </c:pt>
                <c:pt idx="9">
                  <c:v>52.45</c:v>
                </c:pt>
                <c:pt idx="10">
                  <c:v>52.3</c:v>
                </c:pt>
                <c:pt idx="11">
                  <c:v>53.07</c:v>
                </c:pt>
                <c:pt idx="12">
                  <c:v>53.54</c:v>
                </c:pt>
                <c:pt idx="13">
                  <c:v>54.91</c:v>
                </c:pt>
                <c:pt idx="14">
                  <c:v>55.21</c:v>
                </c:pt>
                <c:pt idx="15">
                  <c:v>55</c:v>
                </c:pt>
                <c:pt idx="16">
                  <c:v>54.86</c:v>
                </c:pt>
                <c:pt idx="17">
                  <c:v>56.28</c:v>
                </c:pt>
                <c:pt idx="18">
                  <c:v>57.76</c:v>
                </c:pt>
                <c:pt idx="19">
                  <c:v>57.8</c:v>
                </c:pt>
                <c:pt idx="20">
                  <c:v>58.06</c:v>
                </c:pt>
                <c:pt idx="21">
                  <c:v>58.65</c:v>
                </c:pt>
                <c:pt idx="22">
                  <c:v>57.73</c:v>
                </c:pt>
                <c:pt idx="23">
                  <c:v>57.54</c:v>
                </c:pt>
                <c:pt idx="24">
                  <c:v>57.77</c:v>
                </c:pt>
                <c:pt idx="25">
                  <c:v>58.18</c:v>
                </c:pt>
                <c:pt idx="26">
                  <c:v>58.22</c:v>
                </c:pt>
                <c:pt idx="27">
                  <c:v>58.65</c:v>
                </c:pt>
                <c:pt idx="28">
                  <c:v>58.88</c:v>
                </c:pt>
                <c:pt idx="29">
                  <c:v>58.95</c:v>
                </c:pt>
                <c:pt idx="30">
                  <c:v>58.78</c:v>
                </c:pt>
                <c:pt idx="31">
                  <c:v>59.21</c:v>
                </c:pt>
                <c:pt idx="32">
                  <c:v>59.3</c:v>
                </c:pt>
                <c:pt idx="33">
                  <c:v>60.29</c:v>
                </c:pt>
                <c:pt idx="34">
                  <c:v>60.79</c:v>
                </c:pt>
                <c:pt idx="35">
                  <c:v>60.47</c:v>
                </c:pt>
                <c:pt idx="36">
                  <c:v>60.33</c:v>
                </c:pt>
                <c:pt idx="37">
                  <c:v>60.43</c:v>
                </c:pt>
                <c:pt idx="38">
                  <c:v>60.45</c:v>
                </c:pt>
                <c:pt idx="39">
                  <c:v>60.54</c:v>
                </c:pt>
                <c:pt idx="40">
                  <c:v>60.9</c:v>
                </c:pt>
                <c:pt idx="41">
                  <c:v>61.39</c:v>
                </c:pt>
                <c:pt idx="42">
                  <c:v>60.9</c:v>
                </c:pt>
                <c:pt idx="43">
                  <c:v>61</c:v>
                </c:pt>
                <c:pt idx="44">
                  <c:v>60.75</c:v>
                </c:pt>
                <c:pt idx="45">
                  <c:v>60.45</c:v>
                </c:pt>
                <c:pt idx="46">
                  <c:v>59.96</c:v>
                </c:pt>
                <c:pt idx="47">
                  <c:v>59.82</c:v>
                </c:pt>
                <c:pt idx="48">
                  <c:v>59.6</c:v>
                </c:pt>
                <c:pt idx="49">
                  <c:v>59.65</c:v>
                </c:pt>
                <c:pt idx="50">
                  <c:v>60.84</c:v>
                </c:pt>
                <c:pt idx="51">
                  <c:v>61.01</c:v>
                </c:pt>
                <c:pt idx="52">
                  <c:v>60.56</c:v>
                </c:pt>
                <c:pt idx="53">
                  <c:v>61.18</c:v>
                </c:pt>
                <c:pt idx="54">
                  <c:v>61.61</c:v>
                </c:pt>
                <c:pt idx="55">
                  <c:v>60.96</c:v>
                </c:pt>
                <c:pt idx="56">
                  <c:v>61.6</c:v>
                </c:pt>
                <c:pt idx="57">
                  <c:v>62</c:v>
                </c:pt>
                <c:pt idx="58">
                  <c:v>61.04</c:v>
                </c:pt>
                <c:pt idx="59">
                  <c:v>61.38</c:v>
                </c:pt>
                <c:pt idx="60">
                  <c:v>60.29</c:v>
                </c:pt>
                <c:pt idx="61">
                  <c:v>60.68</c:v>
                </c:pt>
                <c:pt idx="62">
                  <c:v>60.91</c:v>
                </c:pt>
                <c:pt idx="63">
                  <c:v>60.9</c:v>
                </c:pt>
                <c:pt idx="64">
                  <c:v>62.12</c:v>
                </c:pt>
                <c:pt idx="65">
                  <c:v>62.54</c:v>
                </c:pt>
                <c:pt idx="66">
                  <c:v>62.28</c:v>
                </c:pt>
                <c:pt idx="67">
                  <c:v>61.59</c:v>
                </c:pt>
                <c:pt idx="68">
                  <c:v>60.51</c:v>
                </c:pt>
                <c:pt idx="69">
                  <c:v>62.85</c:v>
                </c:pt>
                <c:pt idx="70">
                  <c:v>62.24</c:v>
                </c:pt>
                <c:pt idx="71">
                  <c:v>61.97</c:v>
                </c:pt>
                <c:pt idx="72">
                  <c:v>62.43</c:v>
                </c:pt>
                <c:pt idx="73">
                  <c:v>62.47</c:v>
                </c:pt>
                <c:pt idx="74">
                  <c:v>62.57</c:v>
                </c:pt>
                <c:pt idx="75">
                  <c:v>61.08</c:v>
                </c:pt>
                <c:pt idx="76">
                  <c:v>58.66</c:v>
                </c:pt>
                <c:pt idx="77">
                  <c:v>58.96</c:v>
                </c:pt>
                <c:pt idx="78">
                  <c:v>57.88</c:v>
                </c:pt>
                <c:pt idx="79">
                  <c:v>57.92</c:v>
                </c:pt>
                <c:pt idx="80">
                  <c:v>58.54</c:v>
                </c:pt>
                <c:pt idx="81">
                  <c:v>59.62</c:v>
                </c:pt>
                <c:pt idx="82">
                  <c:v>59.46</c:v>
                </c:pt>
                <c:pt idx="83">
                  <c:v>60.09</c:v>
                </c:pt>
                <c:pt idx="84">
                  <c:v>60.1</c:v>
                </c:pt>
                <c:pt idx="85">
                  <c:v>60.58</c:v>
                </c:pt>
                <c:pt idx="86">
                  <c:v>60.8</c:v>
                </c:pt>
                <c:pt idx="87">
                  <c:v>60.4</c:v>
                </c:pt>
                <c:pt idx="88">
                  <c:v>60.98</c:v>
                </c:pt>
                <c:pt idx="89">
                  <c:v>61.53</c:v>
                </c:pt>
                <c:pt idx="90">
                  <c:v>61.92</c:v>
                </c:pt>
                <c:pt idx="91">
                  <c:v>62.16</c:v>
                </c:pt>
                <c:pt idx="92">
                  <c:v>62.21</c:v>
                </c:pt>
                <c:pt idx="93">
                  <c:v>62</c:v>
                </c:pt>
                <c:pt idx="94">
                  <c:v>62.87</c:v>
                </c:pt>
                <c:pt idx="95">
                  <c:v>62.54</c:v>
                </c:pt>
                <c:pt idx="96">
                  <c:v>62.47</c:v>
                </c:pt>
                <c:pt idx="97">
                  <c:v>63.1</c:v>
                </c:pt>
                <c:pt idx="98">
                  <c:v>63.44</c:v>
                </c:pt>
                <c:pt idx="99">
                  <c:v>63.83</c:v>
                </c:pt>
                <c:pt idx="100">
                  <c:v>63.81</c:v>
                </c:pt>
                <c:pt idx="101">
                  <c:v>64.56</c:v>
                </c:pt>
                <c:pt idx="102">
                  <c:v>64.73</c:v>
                </c:pt>
                <c:pt idx="103">
                  <c:v>65.02</c:v>
                </c:pt>
                <c:pt idx="104">
                  <c:v>64.44</c:v>
                </c:pt>
                <c:pt idx="105">
                  <c:v>65.069999999999993</c:v>
                </c:pt>
                <c:pt idx="106">
                  <c:v>65.959999999999994</c:v>
                </c:pt>
                <c:pt idx="107">
                  <c:v>66.209999999999994</c:v>
                </c:pt>
                <c:pt idx="108">
                  <c:v>65.25</c:v>
                </c:pt>
                <c:pt idx="109">
                  <c:v>65.94</c:v>
                </c:pt>
                <c:pt idx="110">
                  <c:v>65.05</c:v>
                </c:pt>
                <c:pt idx="111">
                  <c:v>65.56</c:v>
                </c:pt>
                <c:pt idx="112">
                  <c:v>66.19</c:v>
                </c:pt>
                <c:pt idx="113">
                  <c:v>64.61</c:v>
                </c:pt>
                <c:pt idx="114">
                  <c:v>63.44</c:v>
                </c:pt>
                <c:pt idx="115">
                  <c:v>63.08</c:v>
                </c:pt>
                <c:pt idx="116">
                  <c:v>65.03</c:v>
                </c:pt>
                <c:pt idx="117">
                  <c:v>64.510000000000005</c:v>
                </c:pt>
                <c:pt idx="118">
                  <c:v>64.739999999999995</c:v>
                </c:pt>
                <c:pt idx="119">
                  <c:v>64.61</c:v>
                </c:pt>
                <c:pt idx="120">
                  <c:v>64.010000000000005</c:v>
                </c:pt>
                <c:pt idx="121">
                  <c:v>64.31</c:v>
                </c:pt>
                <c:pt idx="122">
                  <c:v>64.510000000000005</c:v>
                </c:pt>
                <c:pt idx="123">
                  <c:v>65.72</c:v>
                </c:pt>
              </c:numCache>
            </c:numRef>
          </c:val>
          <c:smooth val="0"/>
          <c:extLst>
            <c:ext xmlns:c16="http://schemas.microsoft.com/office/drawing/2014/chart" uri="{C3380CC4-5D6E-409C-BE32-E72D297353CC}">
              <c16:uniqueId val="{00000000-F9DF-4AE2-9891-6C3E8CF4883C}"/>
            </c:ext>
          </c:extLst>
        </c:ser>
        <c:dLbls>
          <c:showLegendKey val="0"/>
          <c:showVal val="0"/>
          <c:showCatName val="0"/>
          <c:showSerName val="0"/>
          <c:showPercent val="0"/>
          <c:showBubbleSize val="0"/>
        </c:dLbls>
        <c:marker val="1"/>
        <c:smooth val="0"/>
        <c:axId val="1231826623"/>
        <c:axId val="1231822463"/>
      </c:lineChart>
      <c:lineChart>
        <c:grouping val="standard"/>
        <c:varyColors val="0"/>
        <c:ser>
          <c:idx val="1"/>
          <c:order val="1"/>
          <c:tx>
            <c:strRef>
              <c:f>data!$F$4</c:f>
              <c:strCache>
                <c:ptCount val="1"/>
                <c:pt idx="0">
                  <c:v>MICROSOFT CORPORATION (XNAS:MSFT)</c:v>
                </c:pt>
              </c:strCache>
            </c:strRef>
          </c:tx>
          <c:spPr>
            <a:ln w="28575" cap="rnd">
              <a:solidFill>
                <a:schemeClr val="accent2"/>
              </a:solidFill>
              <a:round/>
            </a:ln>
            <a:effectLst/>
          </c:spPr>
          <c:marker>
            <c:symbol val="none"/>
          </c:marker>
          <c:cat>
            <c:numRef>
              <c:f>data!$B$8:$B$131</c:f>
              <c:numCache>
                <c:formatCode>m/d/yyyy</c:formatCode>
                <c:ptCount val="124"/>
                <c:pt idx="0">
                  <c:v>44516</c:v>
                </c:pt>
                <c:pt idx="1">
                  <c:v>44517</c:v>
                </c:pt>
                <c:pt idx="2">
                  <c:v>44518</c:v>
                </c:pt>
                <c:pt idx="3">
                  <c:v>44519</c:v>
                </c:pt>
                <c:pt idx="4">
                  <c:v>44522</c:v>
                </c:pt>
                <c:pt idx="5">
                  <c:v>44523</c:v>
                </c:pt>
                <c:pt idx="6">
                  <c:v>44524</c:v>
                </c:pt>
                <c:pt idx="7">
                  <c:v>44526</c:v>
                </c:pt>
                <c:pt idx="8">
                  <c:v>44529</c:v>
                </c:pt>
                <c:pt idx="9">
                  <c:v>44530</c:v>
                </c:pt>
                <c:pt idx="10">
                  <c:v>44531</c:v>
                </c:pt>
                <c:pt idx="11">
                  <c:v>44532</c:v>
                </c:pt>
                <c:pt idx="12">
                  <c:v>44533</c:v>
                </c:pt>
                <c:pt idx="13">
                  <c:v>44536</c:v>
                </c:pt>
                <c:pt idx="14">
                  <c:v>44537</c:v>
                </c:pt>
                <c:pt idx="15">
                  <c:v>44538</c:v>
                </c:pt>
                <c:pt idx="16">
                  <c:v>44539</c:v>
                </c:pt>
                <c:pt idx="17">
                  <c:v>44540</c:v>
                </c:pt>
                <c:pt idx="18">
                  <c:v>44543</c:v>
                </c:pt>
                <c:pt idx="19">
                  <c:v>44544</c:v>
                </c:pt>
                <c:pt idx="20">
                  <c:v>44545</c:v>
                </c:pt>
                <c:pt idx="21">
                  <c:v>44546</c:v>
                </c:pt>
                <c:pt idx="22">
                  <c:v>44547</c:v>
                </c:pt>
                <c:pt idx="23">
                  <c:v>44550</c:v>
                </c:pt>
                <c:pt idx="24">
                  <c:v>44551</c:v>
                </c:pt>
                <c:pt idx="25">
                  <c:v>44552</c:v>
                </c:pt>
                <c:pt idx="26">
                  <c:v>44553</c:v>
                </c:pt>
                <c:pt idx="27">
                  <c:v>44557</c:v>
                </c:pt>
                <c:pt idx="28">
                  <c:v>44558</c:v>
                </c:pt>
                <c:pt idx="29">
                  <c:v>44559</c:v>
                </c:pt>
                <c:pt idx="30">
                  <c:v>44560</c:v>
                </c:pt>
                <c:pt idx="31">
                  <c:v>44561</c:v>
                </c:pt>
                <c:pt idx="32">
                  <c:v>44564</c:v>
                </c:pt>
                <c:pt idx="33">
                  <c:v>44565</c:v>
                </c:pt>
                <c:pt idx="34">
                  <c:v>44566</c:v>
                </c:pt>
                <c:pt idx="35">
                  <c:v>44567</c:v>
                </c:pt>
                <c:pt idx="36">
                  <c:v>44568</c:v>
                </c:pt>
                <c:pt idx="37">
                  <c:v>44571</c:v>
                </c:pt>
                <c:pt idx="38">
                  <c:v>44572</c:v>
                </c:pt>
                <c:pt idx="39">
                  <c:v>44573</c:v>
                </c:pt>
                <c:pt idx="40">
                  <c:v>44574</c:v>
                </c:pt>
                <c:pt idx="41">
                  <c:v>44575</c:v>
                </c:pt>
                <c:pt idx="42">
                  <c:v>44579</c:v>
                </c:pt>
                <c:pt idx="43">
                  <c:v>44580</c:v>
                </c:pt>
                <c:pt idx="44">
                  <c:v>44581</c:v>
                </c:pt>
                <c:pt idx="45">
                  <c:v>44582</c:v>
                </c:pt>
                <c:pt idx="46">
                  <c:v>44585</c:v>
                </c:pt>
                <c:pt idx="47">
                  <c:v>44586</c:v>
                </c:pt>
                <c:pt idx="48">
                  <c:v>44587</c:v>
                </c:pt>
                <c:pt idx="49">
                  <c:v>44588</c:v>
                </c:pt>
                <c:pt idx="50">
                  <c:v>44589</c:v>
                </c:pt>
                <c:pt idx="51">
                  <c:v>44592</c:v>
                </c:pt>
                <c:pt idx="52">
                  <c:v>44593</c:v>
                </c:pt>
                <c:pt idx="53">
                  <c:v>44594</c:v>
                </c:pt>
                <c:pt idx="54">
                  <c:v>44595</c:v>
                </c:pt>
                <c:pt idx="55">
                  <c:v>44596</c:v>
                </c:pt>
                <c:pt idx="56">
                  <c:v>44599</c:v>
                </c:pt>
                <c:pt idx="57">
                  <c:v>44600</c:v>
                </c:pt>
                <c:pt idx="58">
                  <c:v>44601</c:v>
                </c:pt>
                <c:pt idx="59">
                  <c:v>44602</c:v>
                </c:pt>
                <c:pt idx="60">
                  <c:v>44603</c:v>
                </c:pt>
                <c:pt idx="61">
                  <c:v>44606</c:v>
                </c:pt>
                <c:pt idx="62">
                  <c:v>44607</c:v>
                </c:pt>
                <c:pt idx="63">
                  <c:v>44608</c:v>
                </c:pt>
                <c:pt idx="64">
                  <c:v>44609</c:v>
                </c:pt>
                <c:pt idx="65">
                  <c:v>44610</c:v>
                </c:pt>
                <c:pt idx="66">
                  <c:v>44614</c:v>
                </c:pt>
                <c:pt idx="67">
                  <c:v>44615</c:v>
                </c:pt>
                <c:pt idx="68">
                  <c:v>44616</c:v>
                </c:pt>
                <c:pt idx="69">
                  <c:v>44617</c:v>
                </c:pt>
                <c:pt idx="70">
                  <c:v>44620</c:v>
                </c:pt>
                <c:pt idx="71">
                  <c:v>44621</c:v>
                </c:pt>
                <c:pt idx="72">
                  <c:v>44622</c:v>
                </c:pt>
                <c:pt idx="73">
                  <c:v>44623</c:v>
                </c:pt>
                <c:pt idx="74">
                  <c:v>44624</c:v>
                </c:pt>
                <c:pt idx="75">
                  <c:v>44627</c:v>
                </c:pt>
                <c:pt idx="76">
                  <c:v>44628</c:v>
                </c:pt>
                <c:pt idx="77">
                  <c:v>44629</c:v>
                </c:pt>
                <c:pt idx="78">
                  <c:v>44630</c:v>
                </c:pt>
                <c:pt idx="79">
                  <c:v>44631</c:v>
                </c:pt>
                <c:pt idx="80">
                  <c:v>44634</c:v>
                </c:pt>
                <c:pt idx="81">
                  <c:v>44635</c:v>
                </c:pt>
                <c:pt idx="82">
                  <c:v>44636</c:v>
                </c:pt>
                <c:pt idx="83">
                  <c:v>44637</c:v>
                </c:pt>
                <c:pt idx="84">
                  <c:v>44638</c:v>
                </c:pt>
                <c:pt idx="85">
                  <c:v>44641</c:v>
                </c:pt>
                <c:pt idx="86">
                  <c:v>44642</c:v>
                </c:pt>
                <c:pt idx="87">
                  <c:v>44643</c:v>
                </c:pt>
                <c:pt idx="88">
                  <c:v>44644</c:v>
                </c:pt>
                <c:pt idx="89">
                  <c:v>44645</c:v>
                </c:pt>
                <c:pt idx="90">
                  <c:v>44648</c:v>
                </c:pt>
                <c:pt idx="91">
                  <c:v>44649</c:v>
                </c:pt>
                <c:pt idx="92">
                  <c:v>44650</c:v>
                </c:pt>
                <c:pt idx="93">
                  <c:v>44651</c:v>
                </c:pt>
                <c:pt idx="94">
                  <c:v>44652</c:v>
                </c:pt>
                <c:pt idx="95">
                  <c:v>44655</c:v>
                </c:pt>
                <c:pt idx="96">
                  <c:v>44656</c:v>
                </c:pt>
                <c:pt idx="97">
                  <c:v>44657</c:v>
                </c:pt>
                <c:pt idx="98">
                  <c:v>44658</c:v>
                </c:pt>
                <c:pt idx="99">
                  <c:v>44659</c:v>
                </c:pt>
                <c:pt idx="100">
                  <c:v>44662</c:v>
                </c:pt>
                <c:pt idx="101">
                  <c:v>44663</c:v>
                </c:pt>
                <c:pt idx="102">
                  <c:v>44664</c:v>
                </c:pt>
                <c:pt idx="103">
                  <c:v>44665</c:v>
                </c:pt>
                <c:pt idx="104">
                  <c:v>44669</c:v>
                </c:pt>
                <c:pt idx="105">
                  <c:v>44670</c:v>
                </c:pt>
                <c:pt idx="106">
                  <c:v>44671</c:v>
                </c:pt>
                <c:pt idx="107">
                  <c:v>44672</c:v>
                </c:pt>
                <c:pt idx="108">
                  <c:v>44673</c:v>
                </c:pt>
                <c:pt idx="109">
                  <c:v>44676</c:v>
                </c:pt>
                <c:pt idx="110">
                  <c:v>44677</c:v>
                </c:pt>
                <c:pt idx="111">
                  <c:v>44678</c:v>
                </c:pt>
                <c:pt idx="112">
                  <c:v>44679</c:v>
                </c:pt>
                <c:pt idx="113">
                  <c:v>44680</c:v>
                </c:pt>
                <c:pt idx="114">
                  <c:v>44683</c:v>
                </c:pt>
                <c:pt idx="115">
                  <c:v>44684</c:v>
                </c:pt>
                <c:pt idx="116">
                  <c:v>44685</c:v>
                </c:pt>
                <c:pt idx="117">
                  <c:v>44686</c:v>
                </c:pt>
                <c:pt idx="118">
                  <c:v>44687</c:v>
                </c:pt>
                <c:pt idx="119">
                  <c:v>44690</c:v>
                </c:pt>
                <c:pt idx="120">
                  <c:v>44691</c:v>
                </c:pt>
                <c:pt idx="121">
                  <c:v>44692</c:v>
                </c:pt>
                <c:pt idx="122">
                  <c:v>44693</c:v>
                </c:pt>
                <c:pt idx="123">
                  <c:v>44694</c:v>
                </c:pt>
              </c:numCache>
            </c:numRef>
          </c:cat>
          <c:val>
            <c:numRef>
              <c:f>data!$F$8:$F$131</c:f>
              <c:numCache>
                <c:formatCode>"$"#,##0</c:formatCode>
                <c:ptCount val="124"/>
                <c:pt idx="0">
                  <c:v>339.51</c:v>
                </c:pt>
                <c:pt idx="1">
                  <c:v>339.12</c:v>
                </c:pt>
                <c:pt idx="2">
                  <c:v>341.27</c:v>
                </c:pt>
                <c:pt idx="3">
                  <c:v>343.11</c:v>
                </c:pt>
                <c:pt idx="4">
                  <c:v>339.83</c:v>
                </c:pt>
                <c:pt idx="5">
                  <c:v>337.68</c:v>
                </c:pt>
                <c:pt idx="6">
                  <c:v>337.91</c:v>
                </c:pt>
                <c:pt idx="7">
                  <c:v>329.68</c:v>
                </c:pt>
                <c:pt idx="8">
                  <c:v>336.63</c:v>
                </c:pt>
                <c:pt idx="9">
                  <c:v>330.59</c:v>
                </c:pt>
                <c:pt idx="10">
                  <c:v>330.08</c:v>
                </c:pt>
                <c:pt idx="11">
                  <c:v>329.49</c:v>
                </c:pt>
                <c:pt idx="12">
                  <c:v>323.01</c:v>
                </c:pt>
                <c:pt idx="13">
                  <c:v>326.19</c:v>
                </c:pt>
                <c:pt idx="14">
                  <c:v>334.92</c:v>
                </c:pt>
                <c:pt idx="15">
                  <c:v>334.97</c:v>
                </c:pt>
                <c:pt idx="16">
                  <c:v>333.1</c:v>
                </c:pt>
                <c:pt idx="17">
                  <c:v>342.54</c:v>
                </c:pt>
                <c:pt idx="18">
                  <c:v>339.4</c:v>
                </c:pt>
                <c:pt idx="19">
                  <c:v>328.34</c:v>
                </c:pt>
                <c:pt idx="20">
                  <c:v>334.65</c:v>
                </c:pt>
                <c:pt idx="21">
                  <c:v>324.89999999999998</c:v>
                </c:pt>
                <c:pt idx="22">
                  <c:v>323.8</c:v>
                </c:pt>
                <c:pt idx="23">
                  <c:v>319.91000000000003</c:v>
                </c:pt>
                <c:pt idx="24">
                  <c:v>327.29000000000002</c:v>
                </c:pt>
                <c:pt idx="25">
                  <c:v>333.2</c:v>
                </c:pt>
                <c:pt idx="26">
                  <c:v>334.69</c:v>
                </c:pt>
                <c:pt idx="27">
                  <c:v>342.45</c:v>
                </c:pt>
                <c:pt idx="28">
                  <c:v>341.25</c:v>
                </c:pt>
                <c:pt idx="29">
                  <c:v>341.95</c:v>
                </c:pt>
                <c:pt idx="30">
                  <c:v>339.32</c:v>
                </c:pt>
                <c:pt idx="31">
                  <c:v>336.32</c:v>
                </c:pt>
                <c:pt idx="32">
                  <c:v>334.75</c:v>
                </c:pt>
                <c:pt idx="33">
                  <c:v>329.01</c:v>
                </c:pt>
                <c:pt idx="34">
                  <c:v>316.38</c:v>
                </c:pt>
                <c:pt idx="35">
                  <c:v>313.88</c:v>
                </c:pt>
                <c:pt idx="36">
                  <c:v>314.04000000000002</c:v>
                </c:pt>
                <c:pt idx="37">
                  <c:v>314.27</c:v>
                </c:pt>
                <c:pt idx="38">
                  <c:v>314.98</c:v>
                </c:pt>
                <c:pt idx="39">
                  <c:v>318.27</c:v>
                </c:pt>
                <c:pt idx="40">
                  <c:v>304.8</c:v>
                </c:pt>
                <c:pt idx="41">
                  <c:v>310.2</c:v>
                </c:pt>
                <c:pt idx="42">
                  <c:v>302.64999999999998</c:v>
                </c:pt>
                <c:pt idx="43">
                  <c:v>303.33</c:v>
                </c:pt>
                <c:pt idx="44">
                  <c:v>301.60000000000002</c:v>
                </c:pt>
                <c:pt idx="45">
                  <c:v>296.02999999999997</c:v>
                </c:pt>
                <c:pt idx="46">
                  <c:v>296.37</c:v>
                </c:pt>
                <c:pt idx="47">
                  <c:v>288.49</c:v>
                </c:pt>
                <c:pt idx="48">
                  <c:v>296.70999999999998</c:v>
                </c:pt>
                <c:pt idx="49">
                  <c:v>299.83999999999997</c:v>
                </c:pt>
                <c:pt idx="50">
                  <c:v>308.26</c:v>
                </c:pt>
                <c:pt idx="51">
                  <c:v>310.98</c:v>
                </c:pt>
                <c:pt idx="52">
                  <c:v>308.76</c:v>
                </c:pt>
                <c:pt idx="53">
                  <c:v>313.45999999999998</c:v>
                </c:pt>
                <c:pt idx="54">
                  <c:v>301.25</c:v>
                </c:pt>
                <c:pt idx="55">
                  <c:v>305.94</c:v>
                </c:pt>
                <c:pt idx="56">
                  <c:v>300.95</c:v>
                </c:pt>
                <c:pt idx="57">
                  <c:v>304.56</c:v>
                </c:pt>
                <c:pt idx="58">
                  <c:v>311.20999999999998</c:v>
                </c:pt>
                <c:pt idx="59">
                  <c:v>302.38</c:v>
                </c:pt>
                <c:pt idx="60">
                  <c:v>295.04000000000002</c:v>
                </c:pt>
                <c:pt idx="61">
                  <c:v>295</c:v>
                </c:pt>
                <c:pt idx="62">
                  <c:v>300.47000000000003</c:v>
                </c:pt>
                <c:pt idx="63">
                  <c:v>299.5</c:v>
                </c:pt>
                <c:pt idx="64">
                  <c:v>290.73</c:v>
                </c:pt>
                <c:pt idx="65">
                  <c:v>287.93</c:v>
                </c:pt>
                <c:pt idx="66">
                  <c:v>287.72000000000003</c:v>
                </c:pt>
                <c:pt idx="67">
                  <c:v>280.27</c:v>
                </c:pt>
                <c:pt idx="68">
                  <c:v>294.58999999999997</c:v>
                </c:pt>
                <c:pt idx="69">
                  <c:v>297.31</c:v>
                </c:pt>
                <c:pt idx="70">
                  <c:v>298.79000000000002</c:v>
                </c:pt>
                <c:pt idx="71">
                  <c:v>294.95</c:v>
                </c:pt>
                <c:pt idx="72">
                  <c:v>300.19</c:v>
                </c:pt>
                <c:pt idx="73">
                  <c:v>295.92</c:v>
                </c:pt>
                <c:pt idx="74">
                  <c:v>289.86</c:v>
                </c:pt>
                <c:pt idx="75">
                  <c:v>278.91000000000003</c:v>
                </c:pt>
                <c:pt idx="76">
                  <c:v>275.85000000000002</c:v>
                </c:pt>
                <c:pt idx="77">
                  <c:v>288.5</c:v>
                </c:pt>
                <c:pt idx="78">
                  <c:v>285.58999999999997</c:v>
                </c:pt>
                <c:pt idx="79">
                  <c:v>280.07</c:v>
                </c:pt>
                <c:pt idx="80">
                  <c:v>276.44</c:v>
                </c:pt>
                <c:pt idx="81">
                  <c:v>287.14999999999998</c:v>
                </c:pt>
                <c:pt idx="82">
                  <c:v>294.39</c:v>
                </c:pt>
                <c:pt idx="83">
                  <c:v>295.22000000000003</c:v>
                </c:pt>
                <c:pt idx="84">
                  <c:v>300.43</c:v>
                </c:pt>
                <c:pt idx="85">
                  <c:v>299.16000000000003</c:v>
                </c:pt>
                <c:pt idx="86">
                  <c:v>304.06</c:v>
                </c:pt>
                <c:pt idx="87">
                  <c:v>299.49</c:v>
                </c:pt>
                <c:pt idx="88">
                  <c:v>304.10000000000002</c:v>
                </c:pt>
                <c:pt idx="89">
                  <c:v>303.68</c:v>
                </c:pt>
                <c:pt idx="90">
                  <c:v>310.7</c:v>
                </c:pt>
                <c:pt idx="91">
                  <c:v>315.41000000000003</c:v>
                </c:pt>
                <c:pt idx="92">
                  <c:v>313.86</c:v>
                </c:pt>
                <c:pt idx="93">
                  <c:v>308.31</c:v>
                </c:pt>
                <c:pt idx="94">
                  <c:v>309.42</c:v>
                </c:pt>
                <c:pt idx="95">
                  <c:v>314.97000000000003</c:v>
                </c:pt>
                <c:pt idx="96">
                  <c:v>310.88</c:v>
                </c:pt>
                <c:pt idx="97">
                  <c:v>299.5</c:v>
                </c:pt>
                <c:pt idx="98">
                  <c:v>301.37</c:v>
                </c:pt>
                <c:pt idx="99">
                  <c:v>296.97000000000003</c:v>
                </c:pt>
                <c:pt idx="100">
                  <c:v>285.26</c:v>
                </c:pt>
                <c:pt idx="101">
                  <c:v>282.06</c:v>
                </c:pt>
                <c:pt idx="102">
                  <c:v>287.62</c:v>
                </c:pt>
                <c:pt idx="103">
                  <c:v>279.83</c:v>
                </c:pt>
                <c:pt idx="104">
                  <c:v>280.52</c:v>
                </c:pt>
                <c:pt idx="105">
                  <c:v>285.3</c:v>
                </c:pt>
                <c:pt idx="106">
                  <c:v>286.36</c:v>
                </c:pt>
                <c:pt idx="107">
                  <c:v>280.81</c:v>
                </c:pt>
                <c:pt idx="108">
                  <c:v>274.02999999999997</c:v>
                </c:pt>
                <c:pt idx="109">
                  <c:v>280.72000000000003</c:v>
                </c:pt>
                <c:pt idx="110">
                  <c:v>270.22000000000003</c:v>
                </c:pt>
                <c:pt idx="111">
                  <c:v>283.22000000000003</c:v>
                </c:pt>
                <c:pt idx="112">
                  <c:v>289.63</c:v>
                </c:pt>
                <c:pt idx="113">
                  <c:v>277.52</c:v>
                </c:pt>
                <c:pt idx="114">
                  <c:v>284.47000000000003</c:v>
                </c:pt>
                <c:pt idx="115">
                  <c:v>281.77999999999997</c:v>
                </c:pt>
                <c:pt idx="116">
                  <c:v>289.98</c:v>
                </c:pt>
                <c:pt idx="117">
                  <c:v>277.35000000000002</c:v>
                </c:pt>
                <c:pt idx="118">
                  <c:v>274.73</c:v>
                </c:pt>
                <c:pt idx="119">
                  <c:v>264.58</c:v>
                </c:pt>
                <c:pt idx="120">
                  <c:v>269.5</c:v>
                </c:pt>
                <c:pt idx="121">
                  <c:v>260.55</c:v>
                </c:pt>
                <c:pt idx="122">
                  <c:v>255.35</c:v>
                </c:pt>
                <c:pt idx="123">
                  <c:v>261.12</c:v>
                </c:pt>
              </c:numCache>
            </c:numRef>
          </c:val>
          <c:smooth val="0"/>
          <c:extLst>
            <c:ext xmlns:c16="http://schemas.microsoft.com/office/drawing/2014/chart" uri="{C3380CC4-5D6E-409C-BE32-E72D297353CC}">
              <c16:uniqueId val="{00000001-F9DF-4AE2-9891-6C3E8CF4883C}"/>
            </c:ext>
          </c:extLst>
        </c:ser>
        <c:dLbls>
          <c:showLegendKey val="0"/>
          <c:showVal val="0"/>
          <c:showCatName val="0"/>
          <c:showSerName val="0"/>
          <c:showPercent val="0"/>
          <c:showBubbleSize val="0"/>
        </c:dLbls>
        <c:marker val="1"/>
        <c:smooth val="0"/>
        <c:axId val="1050651807"/>
        <c:axId val="1050662207"/>
      </c:lineChart>
      <c:dateAx>
        <c:axId val="123182662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822463"/>
        <c:crosses val="autoZero"/>
        <c:auto val="1"/>
        <c:lblOffset val="100"/>
        <c:baseTimeUnit val="days"/>
      </c:dateAx>
      <c:valAx>
        <c:axId val="1231822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1826623"/>
        <c:crosses val="autoZero"/>
        <c:crossBetween val="between"/>
      </c:valAx>
      <c:valAx>
        <c:axId val="1050662207"/>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651807"/>
        <c:crosses val="max"/>
        <c:crossBetween val="between"/>
      </c:valAx>
      <c:dateAx>
        <c:axId val="1050651807"/>
        <c:scaling>
          <c:orientation val="minMax"/>
        </c:scaling>
        <c:delete val="1"/>
        <c:axPos val="b"/>
        <c:numFmt formatCode="m/d/yyyy" sourceLinked="1"/>
        <c:majorTickMark val="out"/>
        <c:minorTickMark val="none"/>
        <c:tickLblPos val="nextTo"/>
        <c:crossAx val="1050662207"/>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116749</xdr:colOff>
      <xdr:row>1</xdr:row>
      <xdr:rowOff>8709</xdr:rowOff>
    </xdr:from>
    <xdr:to>
      <xdr:col>1</xdr:col>
      <xdr:colOff>270600</xdr:colOff>
      <xdr:row>3</xdr:row>
      <xdr:rowOff>97246</xdr:rowOff>
    </xdr:to>
    <xdr:pic>
      <xdr:nvPicPr>
        <xdr:cNvPr id="2" name="Graphic 1" descr="Bar graph with upward trend with solid fill">
          <a:extLst>
            <a:ext uri="{FF2B5EF4-FFF2-40B4-BE49-F238E27FC236}">
              <a16:creationId xmlns:a16="http://schemas.microsoft.com/office/drawing/2014/main" id="{2E6791DF-A883-4053-A2CD-CC5C677AE39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6749" y="107769"/>
          <a:ext cx="542471" cy="690517"/>
        </a:xfrm>
        <a:prstGeom prst="rect">
          <a:avLst/>
        </a:prstGeom>
      </xdr:spPr>
    </xdr:pic>
    <xdr:clientData/>
  </xdr:twoCellAnchor>
  <xdr:twoCellAnchor>
    <xdr:from>
      <xdr:col>1</xdr:col>
      <xdr:colOff>0</xdr:colOff>
      <xdr:row>14</xdr:row>
      <xdr:rowOff>19050</xdr:rowOff>
    </xdr:from>
    <xdr:to>
      <xdr:col>3</xdr:col>
      <xdr:colOff>7620</xdr:colOff>
      <xdr:row>29</xdr:row>
      <xdr:rowOff>19050</xdr:rowOff>
    </xdr:to>
    <xdr:graphicFrame macro="">
      <xdr:nvGraphicFramePr>
        <xdr:cNvPr id="3" name="Chart 2">
          <a:extLst>
            <a:ext uri="{FF2B5EF4-FFF2-40B4-BE49-F238E27FC236}">
              <a16:creationId xmlns:a16="http://schemas.microsoft.com/office/drawing/2014/main" id="{26DFA4E3-4370-AACF-5F91-539C56627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7620</xdr:colOff>
      <xdr:row>14</xdr:row>
      <xdr:rowOff>19050</xdr:rowOff>
    </xdr:from>
    <xdr:to>
      <xdr:col>6</xdr:col>
      <xdr:colOff>1234440</xdr:colOff>
      <xdr:row>29</xdr:row>
      <xdr:rowOff>19050</xdr:rowOff>
    </xdr:to>
    <xdr:graphicFrame macro="">
      <xdr:nvGraphicFramePr>
        <xdr:cNvPr id="4" name="Chart 3">
          <a:extLst>
            <a:ext uri="{FF2B5EF4-FFF2-40B4-BE49-F238E27FC236}">
              <a16:creationId xmlns:a16="http://schemas.microsoft.com/office/drawing/2014/main" id="{F98B40AE-E53C-20D1-5239-780D76193A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18</xdr:row>
      <xdr:rowOff>7620</xdr:rowOff>
    </xdr:from>
    <xdr:to>
      <xdr:col>13</xdr:col>
      <xdr:colOff>7620</xdr:colOff>
      <xdr:row>32</xdr:row>
      <xdr:rowOff>0</xdr:rowOff>
    </xdr:to>
    <xdr:graphicFrame macro="">
      <xdr:nvGraphicFramePr>
        <xdr:cNvPr id="5" name="Chart 4">
          <a:extLst>
            <a:ext uri="{FF2B5EF4-FFF2-40B4-BE49-F238E27FC236}">
              <a16:creationId xmlns:a16="http://schemas.microsoft.com/office/drawing/2014/main" id="{D2EA5061-1CEB-4C37-983E-0A54D629B3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37</xdr:row>
      <xdr:rowOff>0</xdr:rowOff>
    </xdr:from>
    <xdr:to>
      <xdr:col>13</xdr:col>
      <xdr:colOff>15240</xdr:colOff>
      <xdr:row>52</xdr:row>
      <xdr:rowOff>0</xdr:rowOff>
    </xdr:to>
    <xdr:graphicFrame macro="">
      <xdr:nvGraphicFramePr>
        <xdr:cNvPr id="7" name="Chart 6">
          <a:extLst>
            <a:ext uri="{FF2B5EF4-FFF2-40B4-BE49-F238E27FC236}">
              <a16:creationId xmlns:a16="http://schemas.microsoft.com/office/drawing/2014/main" id="{04C41F3C-E9CD-40D6-A04C-704DA13A64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182880</xdr:colOff>
      <xdr:row>5</xdr:row>
      <xdr:rowOff>133350</xdr:rowOff>
    </xdr:from>
    <xdr:to>
      <xdr:col>13</xdr:col>
      <xdr:colOff>487680</xdr:colOff>
      <xdr:row>20</xdr:row>
      <xdr:rowOff>133350</xdr:rowOff>
    </xdr:to>
    <xdr:graphicFrame macro="">
      <xdr:nvGraphicFramePr>
        <xdr:cNvPr id="3" name="Chart 2">
          <a:extLst>
            <a:ext uri="{FF2B5EF4-FFF2-40B4-BE49-F238E27FC236}">
              <a16:creationId xmlns:a16="http://schemas.microsoft.com/office/drawing/2014/main" id="{05C0A124-2D7D-4748-57C8-45F3C1FF7F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124">
    <v t="i">0</v>
    <v t="i">1</v>
    <v t="i">2</v>
    <v t="i">3</v>
    <v t="i">6</v>
    <v t="i">7</v>
    <v t="i">8</v>
    <v t="i">10</v>
    <v t="i">13</v>
    <v t="i">14</v>
    <v t="i">15</v>
    <v t="i">16</v>
    <v t="i">17</v>
    <v t="i">20</v>
    <v t="i">21</v>
    <v t="i">22</v>
    <v t="i">23</v>
    <v t="i">24</v>
    <v t="i">27</v>
    <v t="i">28</v>
    <v t="i">29</v>
    <v t="i">30</v>
    <v t="i">31</v>
    <v t="i">34</v>
    <v t="i">35</v>
    <v t="i">36</v>
    <v t="i">37</v>
    <v t="i">41</v>
    <v t="i">42</v>
    <v t="i">43</v>
    <v t="i">44</v>
    <v t="i">45</v>
    <v t="i">48</v>
    <v t="i">49</v>
    <v t="i">50</v>
    <v t="i">51</v>
    <v t="i">52</v>
    <v t="i">55</v>
    <v t="i">56</v>
    <v t="i">57</v>
    <v t="i">58</v>
    <v t="i">59</v>
    <v t="i">63</v>
    <v t="i">64</v>
    <v t="i">65</v>
    <v t="i">66</v>
    <v t="i">69</v>
    <v t="i">70</v>
    <v t="i">71</v>
    <v t="i">72</v>
    <v t="i">73</v>
    <v t="i">76</v>
    <v t="i">77</v>
    <v t="i">78</v>
    <v t="i">79</v>
    <v t="i">80</v>
    <v t="i">83</v>
    <v t="i">84</v>
    <v t="i">85</v>
    <v t="i">86</v>
    <v t="i">87</v>
    <v t="i">90</v>
    <v t="i">91</v>
    <v t="i">92</v>
    <v t="i">93</v>
    <v t="i">94</v>
    <v t="i">98</v>
    <v t="i">99</v>
    <v t="i">100</v>
    <v t="i">101</v>
    <v t="i">104</v>
    <v t="i">105</v>
    <v t="i">106</v>
    <v t="i">107</v>
    <v t="i">108</v>
    <v t="i">111</v>
    <v t="i">112</v>
    <v t="i">113</v>
    <v t="i">114</v>
    <v t="i">115</v>
    <v t="i">118</v>
    <v t="i">119</v>
    <v t="i">120</v>
    <v t="i">121</v>
    <v t="i">122</v>
    <v t="i">125</v>
    <v t="i">126</v>
    <v t="i">127</v>
    <v t="i">128</v>
    <v t="i">129</v>
    <v t="i">132</v>
    <v t="i">133</v>
    <v t="i">134</v>
    <v t="i">135</v>
    <v t="i">136</v>
    <v t="i">139</v>
    <v t="i">140</v>
    <v t="i">141</v>
    <v t="i">142</v>
    <v t="i">143</v>
    <v t="i">146</v>
    <v t="i">147</v>
    <v t="i">148</v>
    <v t="i">149</v>
    <v t="i">153</v>
    <v t="i">154</v>
    <v t="i">155</v>
    <v t="i">156</v>
    <v t="i">157</v>
    <v t="i">160</v>
    <v t="i">161</v>
    <v t="i">162</v>
    <v t="i">163</v>
    <v t="i">164</v>
    <v t="i">167</v>
    <v t="i">168</v>
    <v t="i">169</v>
    <v t="i">170</v>
    <v t="i">171</v>
    <v t="i">174</v>
    <v t="i">175</v>
    <v t="i">176</v>
    <v t="i">177</v>
    <v t="i">178</v>
  </a>
  <a r="1" c="124">
    <v>339.51</v>
    <v>339.12</v>
    <v>341.27</v>
    <v>343.11</v>
    <v>339.83</v>
    <v>337.68</v>
    <v>337.91</v>
    <v>329.68</v>
    <v>336.63</v>
    <v>330.59</v>
    <v>330.08</v>
    <v>329.49</v>
    <v>323.01</v>
    <v>326.19</v>
    <v>334.92</v>
    <v>334.97</v>
    <v>333.1</v>
    <v>342.54</v>
    <v>339.4</v>
    <v>328.34</v>
    <v>334.65</v>
    <v>324.89999999999998</v>
    <v>323.8</v>
    <v>319.91000000000003</v>
    <v>327.29000000000002</v>
    <v>333.2</v>
    <v>334.69</v>
    <v>342.45</v>
    <v>341.25</v>
    <v>341.95</v>
    <v>339.32</v>
    <v>336.32</v>
    <v>334.75</v>
    <v>329.01</v>
    <v>316.38</v>
    <v>313.88</v>
    <v>314.04000000000002</v>
    <v>314.27</v>
    <v>314.98</v>
    <v>318.27</v>
    <v>304.8</v>
    <v>310.2</v>
    <v>302.64999999999998</v>
    <v>303.33</v>
    <v>301.60000000000002</v>
    <v>296.02999999999997</v>
    <v>296.37</v>
    <v>288.49</v>
    <v>296.70999999999998</v>
    <v>299.83999999999997</v>
    <v>308.26</v>
    <v>310.98</v>
    <v>308.76</v>
    <v>313.45999999999998</v>
    <v>301.25</v>
    <v>305.94</v>
    <v>300.95</v>
    <v>304.56</v>
    <v>311.20999999999998</v>
    <v>302.38</v>
    <v>295.04000000000002</v>
    <v>295</v>
    <v>300.47000000000003</v>
    <v>299.5</v>
    <v>290.73</v>
    <v>287.93</v>
    <v>287.72000000000003</v>
    <v>280.27</v>
    <v>294.58999999999997</v>
    <v>297.31</v>
    <v>298.79000000000002</v>
    <v>294.95</v>
    <v>300.19</v>
    <v>295.92</v>
    <v>289.86</v>
    <v>278.91000000000003</v>
    <v>275.85000000000002</v>
    <v>288.5</v>
    <v>285.58999999999997</v>
    <v>280.07</v>
    <v>276.44</v>
    <v>287.14999999999998</v>
    <v>294.39</v>
    <v>295.22000000000003</v>
    <v>300.43</v>
    <v>299.16000000000003</v>
    <v>304.06</v>
    <v>299.49</v>
    <v>304.10000000000002</v>
    <v>303.68</v>
    <v>310.7</v>
    <v>315.41000000000003</v>
    <v>313.86</v>
    <v>308.31</v>
    <v>309.42</v>
    <v>314.97000000000003</v>
    <v>310.88</v>
    <v>299.5</v>
    <v>301.37</v>
    <v>296.97000000000003</v>
    <v>285.26</v>
    <v>282.06</v>
    <v>287.62</v>
    <v>279.83</v>
    <v>280.52</v>
    <v>285.3</v>
    <v>286.36</v>
    <v>280.81</v>
    <v>274.02999999999997</v>
    <v>280.72000000000003</v>
    <v>270.22000000000003</v>
    <v>283.22000000000003</v>
    <v>289.63</v>
    <v>277.52</v>
    <v>284.47000000000003</v>
    <v>281.77999999999997</v>
    <v>289.98</v>
    <v>277.35000000000002</v>
    <v>274.73</v>
    <v>264.58</v>
    <v>269.5</v>
    <v>260.55</v>
    <v>255.35</v>
    <v>261.12</v>
  </a>
  <a r="1" c="124">
    <v>56.22</v>
    <v>55.91</v>
    <v>55.41</v>
    <v>55.13</v>
    <v>55.47</v>
    <v>55.88</v>
    <v>55.43</v>
    <v>53.73</v>
    <v>54.58</v>
    <v>52.45</v>
    <v>52.3</v>
    <v>53.07</v>
    <v>53.54</v>
    <v>54.91</v>
    <v>55.21</v>
    <v>55</v>
    <v>54.86</v>
    <v>56.28</v>
    <v>57.76</v>
    <v>57.8</v>
    <v>58.06</v>
    <v>58.65</v>
    <v>57.73</v>
    <v>57.54</v>
    <v>57.77</v>
    <v>58.18</v>
    <v>58.22</v>
    <v>58.65</v>
    <v>58.88</v>
    <v>58.95</v>
    <v>58.78</v>
    <v>59.21</v>
    <v>59.3</v>
    <v>60.29</v>
    <v>60.79</v>
    <v>60.47</v>
    <v>60.33</v>
    <v>60.43</v>
    <v>60.45</v>
    <v>60.54</v>
    <v>60.9</v>
    <v>61.39</v>
    <v>60.9</v>
    <v>61</v>
    <v>60.75</v>
    <v>60.45</v>
    <v>59.96</v>
    <v>59.82</v>
    <v>59.6</v>
    <v>59.65</v>
    <v>60.84</v>
    <v>61.01</v>
    <v>60.56</v>
    <v>61.18</v>
    <v>61.61</v>
    <v>60.96</v>
    <v>61.6</v>
    <v>62</v>
    <v>61.04</v>
    <v>61.38</v>
    <v>60.29</v>
    <v>60.68</v>
    <v>60.91</v>
    <v>60.9</v>
    <v>62.12</v>
    <v>62.54</v>
    <v>62.28</v>
    <v>61.59</v>
    <v>60.51</v>
    <v>62.85</v>
    <v>62.24</v>
    <v>61.97</v>
    <v>62.43</v>
    <v>62.47</v>
    <v>62.57</v>
    <v>61.08</v>
    <v>58.66</v>
    <v>58.96</v>
    <v>57.88</v>
    <v>57.92</v>
    <v>58.54</v>
    <v>59.62</v>
    <v>59.46</v>
    <v>60.09</v>
    <v>60.1</v>
    <v>60.58</v>
    <v>60.8</v>
    <v>60.4</v>
    <v>60.98</v>
    <v>61.53</v>
    <v>61.92</v>
    <v>62.16</v>
    <v>62.21</v>
    <v>62</v>
    <v>62.87</v>
    <v>62.54</v>
    <v>62.47</v>
    <v>63.1</v>
    <v>63.44</v>
    <v>63.83</v>
    <v>63.81</v>
    <v>64.56</v>
    <v>64.73</v>
    <v>65.02</v>
    <v>64.44</v>
    <v>65.069999999999993</v>
    <v>65.959999999999994</v>
    <v>66.209999999999994</v>
    <v>65.25</v>
    <v>65.94</v>
    <v>65.05</v>
    <v>65.56</v>
    <v>66.19</v>
    <v>64.61</v>
    <v>63.44</v>
    <v>63.08</v>
    <v>65.03</v>
    <v>64.510000000000005</v>
    <v>64.739999999999995</v>
    <v>64.61</v>
    <v>64.010000000000005</v>
    <v>64.31</v>
    <v>64.510000000000005</v>
    <v>65.72</v>
  </a>
</arrayData>
</file>

<file path=xl/richData/rdrichvalue.xml><?xml version="1.0" encoding="utf-8"?>
<rvData xmlns="http://schemas.microsoft.com/office/spreadsheetml/2017/richdata" count="387">
  <rv s="0">
    <v>https://www.bing.com/financeapi/forcetrigger?t=a1mou2&amp;q=XNAS%3aAAPL&amp;form=skydnc</v>
    <v>Learn more on Bing</v>
  </rv>
  <rv s="1">
    <v>en-US</v>
    <v>a1mou2</v>
    <v>268435456</v>
    <v>1</v>
    <v>Powered by Refinitiv</v>
    <v>0</v>
    <v>APPLE INC. (XNAS:AAPL)</v>
    <v>2</v>
    <v>3</v>
    <v>Finance</v>
    <v>4</v>
    <v>182.94</v>
    <v>122.86</v>
    <v>1.208</v>
    <v>4.55</v>
    <v>3.1916E-2</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148.10499999999999</v>
    <v>Computers, Phones &amp; Household Electronics</v>
    <v>Stock</v>
    <v>44694.999934582811</v>
    <v>0</v>
    <v>143.11000000000001</v>
    <v>2381002000000</v>
    <v>APPLE INC.</v>
    <v>APPLE INC.</v>
    <v>144.59</v>
    <v>23.912099999999999</v>
    <v>142.56</v>
    <v>147.11000000000001</v>
    <v>16185180000</v>
    <v>AAPL</v>
    <v>APPLE INC. (XNAS:AAPL)</v>
    <v>63272</v>
    <v>100371201</v>
    <v>1977</v>
  </rv>
  <rv s="2">
    <v>1</v>
  </rv>
  <rv s="0">
    <v>https://www.bing.com/financeapi/forcetrigger?t=a24kar&amp;q=XNAS%3aTSLA&amp;form=skydnc</v>
    <v>Learn more on Bing</v>
  </rv>
  <rv s="1">
    <v>en-US</v>
    <v>a24kar</v>
    <v>268435456</v>
    <v>1</v>
    <v>Powered by Refinitiv</v>
    <v>0</v>
    <v>TESLA, INC. (XNAS:TSLA)</v>
    <v>2</v>
    <v>3</v>
    <v>Finance</v>
    <v>4</v>
    <v>1243.49</v>
    <v>546.98</v>
    <v>2.1454</v>
    <v>41.59</v>
    <v>5.7129000000000006E-2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787.34990000000005</v>
    <v>Automobiles &amp; Auto Parts</v>
    <v>Stock</v>
    <v>44694.999995485938</v>
    <v>3</v>
    <v>751.56500000000005</v>
    <v>797302900000</v>
    <v>TESLA, INC.</v>
    <v>TESLA, INC.</v>
    <v>773.48</v>
    <v>104.02</v>
    <v>728</v>
    <v>769.59</v>
    <v>1036010000</v>
    <v>TSLA</v>
    <v>TESLA, INC. (XNAS:TSLA)</v>
    <v>88448</v>
    <v>26860586</v>
    <v>2003</v>
  </rv>
  <rv s="2">
    <v>4</v>
  </rv>
  <rv s="0">
    <v>http://en.wikipedia.org/wiki/Public_domain</v>
    <v>Public domain</v>
  </rv>
  <rv s="0">
    <v>http://en.wikipedia.org/wiki/McDonald's</v>
    <v>Wikipedia</v>
  </rv>
  <rv s="3">
    <v>6</v>
    <v>7</v>
  </rv>
  <rv s="4">
    <v>10</v>
    <v>https://www.bing.com/th?id=AMMS_7d8255243964a8970376f8dd41121106&amp;qlt=95</v>
    <v>8</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9</v>
    <v>271.14999999999998</v>
    <v>217.67500000000001</v>
    <v>0.57110000000000005</v>
    <v>0.85</v>
    <v>3.4810000000000002E-3</v>
    <v>USD</v>
    <v>McDonald's Corporation (McDonald's) operates and franchises McDonald's restaurants. The Company's restaurants serve a locally relevant menu of food and beverages. Its restaurants are owned and operated by independent local business owners. The Company's segments include United States (U.S.), International Operated Markets (IOM) and International Developmental Licensed Markets &amp; Corporate (IDL). The U.S. segment focuses on Company's menu and offerings, as well as delivery and digital platforms. Its IOM segment includes its operations in markets, such as Australia, Canada, France, Germany, Italy, the Netherlands, Russia, Spain, and the United Kingdom. Its IDL segment includes its operations in markets, such as Latin America and Asia. Its digital offerings include drive thru, takeaway, delivery, curbside pick-up and dine-in. Its menu includes hamburgers and cheeseburgers, Big Mac, Quarter Pounder with Cheese, Filet-O-Fish, wraps, soft drinks, coffee, McCafe beverages and other beverages.</v>
    <v>200000</v>
    <v>New York Stock Exchange</v>
    <v>XNYS</v>
    <v>XNYS</v>
    <v>110 N Carpenter St, CHICAGO, IL, 60607-2104 US</v>
    <v>247.18</v>
    <v>9</v>
    <v>Hotels &amp; Entertainment Services</v>
    <v>Stock</v>
    <v>44694.999657210159</v>
    <v>10</v>
    <v>242.28</v>
    <v>181218600000</v>
    <v>MCDONALD'S CORPORATION</v>
    <v>MCDONALD'S CORPORATION</v>
    <v>247.15</v>
    <v>25.888000000000002</v>
    <v>244.19</v>
    <v>245.04</v>
    <v>739546900</v>
    <v>MCD</v>
    <v>MCDONALD'S CORPORATION (XNYS:MCD)</v>
    <v>57</v>
    <v>2759808</v>
    <v>1964</v>
  </rv>
  <rv s="2">
    <v>11</v>
  </rv>
  <rv s="0">
    <v>https://www.bing.com/financeapi/forcetrigger?t=a1wljc&amp;q=XNYS%3aKO&amp;form=skydnc</v>
    <v>Learn more on Bing</v>
  </rv>
  <rv s="1">
    <v>en-US</v>
    <v>a1wljc</v>
    <v>268435456</v>
    <v>1</v>
    <v>Powered by Refinitiv</v>
    <v>0</v>
    <v>THE COCA-COLA COMPANY (XNYS:KO)</v>
    <v>2</v>
    <v>3</v>
    <v>Finance</v>
    <v>4</v>
    <v>67.2</v>
    <v>52.28</v>
    <v>0.57530000000000003</v>
    <v>1.21</v>
    <v>1.8756999999999999E-2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65.8</v>
    <v>Beverages</v>
    <v>Stock</v>
    <v>44694.999655995314</v>
    <v>13</v>
    <v>64.12</v>
    <v>284898100000</v>
    <v>THE COCA-COLA COMPANY</v>
    <v>THE COCA-COLA COMPANY</v>
    <v>64.81</v>
    <v>27.718399999999999</v>
    <v>64.510000000000005</v>
    <v>65.72</v>
    <v>4335029000</v>
    <v>KO</v>
    <v>THE COCA-COLA COMPANY (XNYS:KO)</v>
    <v>1170</v>
    <v>17985544</v>
    <v>1919</v>
  </rv>
  <rv s="2">
    <v>14</v>
  </rv>
  <rv s="0">
    <v>https://www.bing.com/financeapi/forcetrigger?t=a1nhlh&amp;q=XNAS%3aAMZN&amp;form=skydnc</v>
    <v>Learn more on Bing</v>
  </rv>
  <rv s="1">
    <v>en-US</v>
    <v>a1nhlh</v>
    <v>268435456</v>
    <v>1</v>
    <v>Powered by Refinitiv</v>
    <v>0</v>
    <v>AMAZON.COM, INC. (XNAS:AMZN)</v>
    <v>2</v>
    <v>3</v>
    <v>Finance</v>
    <v>4</v>
    <v>3773.0781999999999</v>
    <v>2048.11</v>
    <v>1.2492000000000001</v>
    <v>122.49</v>
    <v>5.7276000000000001E-2</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98109-5210 US</v>
    <v>2263.6799999999998</v>
    <v>Diversified Retail</v>
    <v>Stock</v>
    <v>44694.999919178124</v>
    <v>16</v>
    <v>2156</v>
    <v>1150268000000</v>
    <v>AMAZON.COM, INC.</v>
    <v>AMAZON.COM, INC.</v>
    <v>2181.38</v>
    <v>54.670099999999998</v>
    <v>2138.61</v>
    <v>2261.1</v>
    <v>508720500</v>
    <v>AMZN</v>
    <v>AMAZON.COM, INC. (XNAS:AMZN)</v>
    <v>1701</v>
    <v>4615720</v>
    <v>1996</v>
  </rv>
  <rv s="2">
    <v>17</v>
  </rv>
  <rv s="0">
    <v>https://en.wikipedia.org/wiki/Microsoft</v>
    <v>Wikipedia</v>
  </rv>
  <rv s="3">
    <v>6</v>
    <v>19</v>
  </rv>
  <rv s="4">
    <v>10</v>
    <v>https://www.bing.com/th?id=AMMS_e6e837c7bf3a77408619758b7447855a&amp;qlt=95</v>
    <v>20</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349.67</v>
    <v>238.6</v>
    <v>0.94950000000000001</v>
    <v>5.77</v>
    <v>2.2595999999999998E-2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263.04000000000002</v>
    <v>21</v>
    <v>Software &amp; IT Services</v>
    <v>Stock</v>
    <v>44694.999957835156</v>
    <v>22</v>
    <v>255.35</v>
    <v>1952925000000</v>
    <v>MICROSOFT CORPORATION</v>
    <v>MICROSOFT CORPORATION</v>
    <v>257.35000000000002</v>
    <v>27.242999999999999</v>
    <v>255.35</v>
    <v>261.12</v>
    <v>7479033000</v>
    <v>MSFT</v>
    <v>MICROSOFT CORPORATION (XNAS:MSFT)</v>
    <v>12048</v>
    <v>35020716</v>
    <v>1993</v>
  </rv>
  <rv s="2">
    <v>23</v>
  </rv>
  <rv s="6">
    <fb>44516</fb>
    <v>11</v>
  </rv>
  <rv s="6">
    <fb>56.22</fb>
    <v>12</v>
  </rv>
  <rv s="6">
    <fb>339.51</fb>
    <v>12</v>
  </rv>
  <rv s="6">
    <fb>44517</fb>
    <v>11</v>
  </rv>
  <rv s="6">
    <fb>55.91</fb>
    <v>12</v>
  </rv>
  <rv s="6">
    <fb>339.12</fb>
    <v>12</v>
  </rv>
  <rv s="6">
    <fb>44518</fb>
    <v>11</v>
  </rv>
  <rv s="6">
    <fb>55.41</fb>
    <v>12</v>
  </rv>
  <rv s="6">
    <fb>341.27</fb>
    <v>12</v>
  </rv>
  <rv s="6">
    <fb>44519</fb>
    <v>11</v>
  </rv>
  <rv s="6">
    <fb>55.13</fb>
    <v>12</v>
  </rv>
  <rv s="6">
    <fb>343.11</fb>
    <v>12</v>
  </rv>
  <rv s="6">
    <fb>44522</fb>
    <v>11</v>
  </rv>
  <rv s="6">
    <fb>55.47</fb>
    <v>12</v>
  </rv>
  <rv s="6">
    <fb>339.83</fb>
    <v>12</v>
  </rv>
  <rv s="6">
    <fb>44523</fb>
    <v>11</v>
  </rv>
  <rv s="6">
    <fb>55.88</fb>
    <v>12</v>
  </rv>
  <rv s="6">
    <fb>337.68</fb>
    <v>12</v>
  </rv>
  <rv s="6">
    <fb>44524</fb>
    <v>11</v>
  </rv>
  <rv s="6">
    <fb>55.43</fb>
    <v>12</v>
  </rv>
  <rv s="6">
    <fb>337.91</fb>
    <v>12</v>
  </rv>
  <rv s="6">
    <fb>44526</fb>
    <v>11</v>
  </rv>
  <rv s="6">
    <fb>53.73</fb>
    <v>12</v>
  </rv>
  <rv s="6">
    <fb>329.68</fb>
    <v>12</v>
  </rv>
  <rv s="6">
    <fb>44529</fb>
    <v>11</v>
  </rv>
  <rv s="6">
    <fb>54.58</fb>
    <v>12</v>
  </rv>
  <rv s="6">
    <fb>336.63</fb>
    <v>12</v>
  </rv>
  <rv s="6">
    <fb>44530</fb>
    <v>11</v>
  </rv>
  <rv s="6">
    <fb>52.45</fb>
    <v>12</v>
  </rv>
  <rv s="6">
    <fb>330.59</fb>
    <v>12</v>
  </rv>
  <rv s="6">
    <fb>44531</fb>
    <v>11</v>
  </rv>
  <rv s="6">
    <fb>52.3</fb>
    <v>12</v>
  </rv>
  <rv s="6">
    <fb>330.08</fb>
    <v>12</v>
  </rv>
  <rv s="6">
    <fb>44532</fb>
    <v>11</v>
  </rv>
  <rv s="6">
    <fb>53.07</fb>
    <v>12</v>
  </rv>
  <rv s="6">
    <fb>329.49</fb>
    <v>12</v>
  </rv>
  <rv s="6">
    <fb>44533</fb>
    <v>11</v>
  </rv>
  <rv s="6">
    <fb>53.54</fb>
    <v>12</v>
  </rv>
  <rv s="6">
    <fb>323.01</fb>
    <v>12</v>
  </rv>
  <rv s="6">
    <fb>44536</fb>
    <v>11</v>
  </rv>
  <rv s="6">
    <fb>54.91</fb>
    <v>12</v>
  </rv>
  <rv s="6">
    <fb>326.19</fb>
    <v>12</v>
  </rv>
  <rv s="6">
    <fb>44537</fb>
    <v>11</v>
  </rv>
  <rv s="6">
    <fb>55.21</fb>
    <v>12</v>
  </rv>
  <rv s="6">
    <fb>334.92</fb>
    <v>12</v>
  </rv>
  <rv s="6">
    <fb>44538</fb>
    <v>11</v>
  </rv>
  <rv s="6">
    <fb>55</fb>
    <v>12</v>
  </rv>
  <rv s="6">
    <fb>334.97</fb>
    <v>12</v>
  </rv>
  <rv s="6">
    <fb>44539</fb>
    <v>11</v>
  </rv>
  <rv s="6">
    <fb>54.86</fb>
    <v>12</v>
  </rv>
  <rv s="6">
    <fb>333.1</fb>
    <v>12</v>
  </rv>
  <rv s="6">
    <fb>44540</fb>
    <v>11</v>
  </rv>
  <rv s="6">
    <fb>56.28</fb>
    <v>12</v>
  </rv>
  <rv s="6">
    <fb>342.54</fb>
    <v>12</v>
  </rv>
  <rv s="6">
    <fb>44543</fb>
    <v>11</v>
  </rv>
  <rv s="6">
    <fb>57.76</fb>
    <v>12</v>
  </rv>
  <rv s="6">
    <fb>339.4</fb>
    <v>12</v>
  </rv>
  <rv s="6">
    <fb>44544</fb>
    <v>11</v>
  </rv>
  <rv s="6">
    <fb>57.8</fb>
    <v>12</v>
  </rv>
  <rv s="6">
    <fb>328.34</fb>
    <v>12</v>
  </rv>
  <rv s="6">
    <fb>44545</fb>
    <v>11</v>
  </rv>
  <rv s="6">
    <fb>58.06</fb>
    <v>12</v>
  </rv>
  <rv s="6">
    <fb>334.65</fb>
    <v>12</v>
  </rv>
  <rv s="6">
    <fb>44546</fb>
    <v>11</v>
  </rv>
  <rv s="6">
    <fb>58.65</fb>
    <v>12</v>
  </rv>
  <rv s="6">
    <fb>324.89999999999998</fb>
    <v>12</v>
  </rv>
  <rv s="6">
    <fb>44547</fb>
    <v>11</v>
  </rv>
  <rv s="6">
    <fb>57.73</fb>
    <v>12</v>
  </rv>
  <rv s="6">
    <fb>323.8</fb>
    <v>12</v>
  </rv>
  <rv s="6">
    <fb>44550</fb>
    <v>11</v>
  </rv>
  <rv s="6">
    <fb>57.54</fb>
    <v>12</v>
  </rv>
  <rv s="6">
    <fb>319.91000000000003</fb>
    <v>12</v>
  </rv>
  <rv s="6">
    <fb>44551</fb>
    <v>11</v>
  </rv>
  <rv s="6">
    <fb>57.77</fb>
    <v>12</v>
  </rv>
  <rv s="6">
    <fb>327.29000000000002</fb>
    <v>12</v>
  </rv>
  <rv s="6">
    <fb>44552</fb>
    <v>11</v>
  </rv>
  <rv s="6">
    <fb>58.18</fb>
    <v>12</v>
  </rv>
  <rv s="6">
    <fb>333.2</fb>
    <v>12</v>
  </rv>
  <rv s="6">
    <fb>44553</fb>
    <v>11</v>
  </rv>
  <rv s="6">
    <fb>58.22</fb>
    <v>12</v>
  </rv>
  <rv s="6">
    <fb>334.69</fb>
    <v>12</v>
  </rv>
  <rv s="6">
    <fb>44557</fb>
    <v>11</v>
  </rv>
  <rv s="6">
    <fb>342.45</fb>
    <v>12</v>
  </rv>
  <rv s="6">
    <fb>44558</fb>
    <v>11</v>
  </rv>
  <rv s="6">
    <fb>58.88</fb>
    <v>12</v>
  </rv>
  <rv s="6">
    <fb>341.25</fb>
    <v>12</v>
  </rv>
  <rv s="6">
    <fb>44559</fb>
    <v>11</v>
  </rv>
  <rv s="6">
    <fb>58.95</fb>
    <v>12</v>
  </rv>
  <rv s="6">
    <fb>341.95</fb>
    <v>12</v>
  </rv>
  <rv s="6">
    <fb>44560</fb>
    <v>11</v>
  </rv>
  <rv s="6">
    <fb>58.78</fb>
    <v>12</v>
  </rv>
  <rv s="6">
    <fb>339.32</fb>
    <v>12</v>
  </rv>
  <rv s="6">
    <fb>44561</fb>
    <v>11</v>
  </rv>
  <rv s="6">
    <fb>59.21</fb>
    <v>12</v>
  </rv>
  <rv s="6">
    <fb>336.32</fb>
    <v>12</v>
  </rv>
  <rv s="6">
    <fb>44564</fb>
    <v>11</v>
  </rv>
  <rv s="6">
    <fb>59.3</fb>
    <v>12</v>
  </rv>
  <rv s="6">
    <fb>334.75</fb>
    <v>12</v>
  </rv>
  <rv s="6">
    <fb>44565</fb>
    <v>11</v>
  </rv>
  <rv s="6">
    <fb>60.29</fb>
    <v>12</v>
  </rv>
  <rv s="6">
    <fb>329.01</fb>
    <v>12</v>
  </rv>
  <rv s="6">
    <fb>44566</fb>
    <v>11</v>
  </rv>
  <rv s="6">
    <fb>60.79</fb>
    <v>12</v>
  </rv>
  <rv s="6">
    <fb>316.38</fb>
    <v>12</v>
  </rv>
  <rv s="6">
    <fb>44567</fb>
    <v>11</v>
  </rv>
  <rv s="6">
    <fb>60.47</fb>
    <v>12</v>
  </rv>
  <rv s="6">
    <fb>313.88</fb>
    <v>12</v>
  </rv>
  <rv s="6">
    <fb>44568</fb>
    <v>11</v>
  </rv>
  <rv s="6">
    <fb>60.33</fb>
    <v>12</v>
  </rv>
  <rv s="6">
    <fb>314.04000000000002</fb>
    <v>12</v>
  </rv>
  <rv s="6">
    <fb>44571</fb>
    <v>11</v>
  </rv>
  <rv s="6">
    <fb>60.43</fb>
    <v>12</v>
  </rv>
  <rv s="6">
    <fb>314.27</fb>
    <v>12</v>
  </rv>
  <rv s="6">
    <fb>44572</fb>
    <v>11</v>
  </rv>
  <rv s="6">
    <fb>60.45</fb>
    <v>12</v>
  </rv>
  <rv s="6">
    <fb>314.98</fb>
    <v>12</v>
  </rv>
  <rv s="6">
    <fb>44573</fb>
    <v>11</v>
  </rv>
  <rv s="6">
    <fb>60.54</fb>
    <v>12</v>
  </rv>
  <rv s="6">
    <fb>318.27</fb>
    <v>12</v>
  </rv>
  <rv s="6">
    <fb>44574</fb>
    <v>11</v>
  </rv>
  <rv s="6">
    <fb>60.9</fb>
    <v>12</v>
  </rv>
  <rv s="6">
    <fb>304.8</fb>
    <v>12</v>
  </rv>
  <rv s="6">
    <fb>44575</fb>
    <v>11</v>
  </rv>
  <rv s="6">
    <fb>61.39</fb>
    <v>12</v>
  </rv>
  <rv s="6">
    <fb>310.2</fb>
    <v>12</v>
  </rv>
  <rv s="6">
    <fb>44579</fb>
    <v>11</v>
  </rv>
  <rv s="6">
    <fb>302.64999999999998</fb>
    <v>12</v>
  </rv>
  <rv s="6">
    <fb>44580</fb>
    <v>11</v>
  </rv>
  <rv s="6">
    <fb>61</fb>
    <v>12</v>
  </rv>
  <rv s="6">
    <fb>303.33</fb>
    <v>12</v>
  </rv>
  <rv s="6">
    <fb>44581</fb>
    <v>11</v>
  </rv>
  <rv s="6">
    <fb>60.75</fb>
    <v>12</v>
  </rv>
  <rv s="6">
    <fb>301.60000000000002</fb>
    <v>12</v>
  </rv>
  <rv s="6">
    <fb>44582</fb>
    <v>11</v>
  </rv>
  <rv s="6">
    <fb>296.02999999999997</fb>
    <v>12</v>
  </rv>
  <rv s="6">
    <fb>44585</fb>
    <v>11</v>
  </rv>
  <rv s="6">
    <fb>59.96</fb>
    <v>12</v>
  </rv>
  <rv s="6">
    <fb>296.37</fb>
    <v>12</v>
  </rv>
  <rv s="6">
    <fb>44586</fb>
    <v>11</v>
  </rv>
  <rv s="6">
    <fb>59.82</fb>
    <v>12</v>
  </rv>
  <rv s="6">
    <fb>288.49</fb>
    <v>12</v>
  </rv>
  <rv s="6">
    <fb>44587</fb>
    <v>11</v>
  </rv>
  <rv s="6">
    <fb>59.6</fb>
    <v>12</v>
  </rv>
  <rv s="6">
    <fb>296.70999999999998</fb>
    <v>12</v>
  </rv>
  <rv s="6">
    <fb>44588</fb>
    <v>11</v>
  </rv>
  <rv s="6">
    <fb>59.65</fb>
    <v>12</v>
  </rv>
  <rv s="6">
    <fb>299.83999999999997</fb>
    <v>12</v>
  </rv>
  <rv s="6">
    <fb>44589</fb>
    <v>11</v>
  </rv>
  <rv s="6">
    <fb>60.84</fb>
    <v>12</v>
  </rv>
  <rv s="6">
    <fb>308.26</fb>
    <v>12</v>
  </rv>
  <rv s="6">
    <fb>44592</fb>
    <v>11</v>
  </rv>
  <rv s="6">
    <fb>61.01</fb>
    <v>12</v>
  </rv>
  <rv s="6">
    <fb>310.98</fb>
    <v>12</v>
  </rv>
  <rv s="6">
    <fb>44593</fb>
    <v>11</v>
  </rv>
  <rv s="6">
    <fb>60.56</fb>
    <v>12</v>
  </rv>
  <rv s="6">
    <fb>308.76</fb>
    <v>12</v>
  </rv>
  <rv s="6">
    <fb>44594</fb>
    <v>11</v>
  </rv>
  <rv s="6">
    <fb>61.18</fb>
    <v>12</v>
  </rv>
  <rv s="6">
    <fb>313.45999999999998</fb>
    <v>12</v>
  </rv>
  <rv s="6">
    <fb>44595</fb>
    <v>11</v>
  </rv>
  <rv s="6">
    <fb>61.61</fb>
    <v>12</v>
  </rv>
  <rv s="6">
    <fb>301.25</fb>
    <v>12</v>
  </rv>
  <rv s="6">
    <fb>44596</fb>
    <v>11</v>
  </rv>
  <rv s="6">
    <fb>60.96</fb>
    <v>12</v>
  </rv>
  <rv s="6">
    <fb>305.94</fb>
    <v>12</v>
  </rv>
  <rv s="6">
    <fb>44599</fb>
    <v>11</v>
  </rv>
  <rv s="6">
    <fb>61.6</fb>
    <v>12</v>
  </rv>
  <rv s="6">
    <fb>300.95</fb>
    <v>12</v>
  </rv>
  <rv s="6">
    <fb>44600</fb>
    <v>11</v>
  </rv>
  <rv s="6">
    <fb>62</fb>
    <v>12</v>
  </rv>
  <rv s="6">
    <fb>304.56</fb>
    <v>12</v>
  </rv>
  <rv s="6">
    <fb>44601</fb>
    <v>11</v>
  </rv>
  <rv s="6">
    <fb>61.04</fb>
    <v>12</v>
  </rv>
  <rv s="6">
    <fb>311.20999999999998</fb>
    <v>12</v>
  </rv>
  <rv s="6">
    <fb>44602</fb>
    <v>11</v>
  </rv>
  <rv s="6">
    <fb>61.38</fb>
    <v>12</v>
  </rv>
  <rv s="6">
    <fb>302.38</fb>
    <v>12</v>
  </rv>
  <rv s="6">
    <fb>44603</fb>
    <v>11</v>
  </rv>
  <rv s="6">
    <fb>295.04000000000002</fb>
    <v>12</v>
  </rv>
  <rv s="6">
    <fb>44606</fb>
    <v>11</v>
  </rv>
  <rv s="6">
    <fb>60.68</fb>
    <v>12</v>
  </rv>
  <rv s="6">
    <fb>295</fb>
    <v>12</v>
  </rv>
  <rv s="6">
    <fb>44607</fb>
    <v>11</v>
  </rv>
  <rv s="6">
    <fb>60.91</fb>
    <v>12</v>
  </rv>
  <rv s="6">
    <fb>300.47000000000003</fb>
    <v>12</v>
  </rv>
  <rv s="6">
    <fb>44608</fb>
    <v>11</v>
  </rv>
  <rv s="6">
    <fb>299.5</fb>
    <v>12</v>
  </rv>
  <rv s="6">
    <fb>44609</fb>
    <v>11</v>
  </rv>
  <rv s="6">
    <fb>62.12</fb>
    <v>12</v>
  </rv>
  <rv s="6">
    <fb>290.73</fb>
    <v>12</v>
  </rv>
  <rv s="6">
    <fb>44610</fb>
    <v>11</v>
  </rv>
  <rv s="6">
    <fb>62.54</fb>
    <v>12</v>
  </rv>
  <rv s="6">
    <fb>287.93</fb>
    <v>12</v>
  </rv>
  <rv s="6">
    <fb>44614</fb>
    <v>11</v>
  </rv>
  <rv s="6">
    <fb>62.28</fb>
    <v>12</v>
  </rv>
  <rv s="6">
    <fb>287.72000000000003</fb>
    <v>12</v>
  </rv>
  <rv s="6">
    <fb>44615</fb>
    <v>11</v>
  </rv>
  <rv s="6">
    <fb>61.59</fb>
    <v>12</v>
  </rv>
  <rv s="6">
    <fb>280.27</fb>
    <v>12</v>
  </rv>
  <rv s="6">
    <fb>44616</fb>
    <v>11</v>
  </rv>
  <rv s="6">
    <fb>60.51</fb>
    <v>12</v>
  </rv>
  <rv s="6">
    <fb>294.58999999999997</fb>
    <v>12</v>
  </rv>
  <rv s="6">
    <fb>44617</fb>
    <v>11</v>
  </rv>
  <rv s="6">
    <fb>62.85</fb>
    <v>12</v>
  </rv>
  <rv s="6">
    <fb>297.31</fb>
    <v>12</v>
  </rv>
  <rv s="6">
    <fb>44620</fb>
    <v>11</v>
  </rv>
  <rv s="6">
    <fb>62.24</fb>
    <v>12</v>
  </rv>
  <rv s="6">
    <fb>298.79000000000002</fb>
    <v>12</v>
  </rv>
  <rv s="6">
    <fb>44621</fb>
    <v>11</v>
  </rv>
  <rv s="6">
    <fb>61.97</fb>
    <v>12</v>
  </rv>
  <rv s="6">
    <fb>294.95</fb>
    <v>12</v>
  </rv>
  <rv s="6">
    <fb>44622</fb>
    <v>11</v>
  </rv>
  <rv s="6">
    <fb>62.43</fb>
    <v>12</v>
  </rv>
  <rv s="6">
    <fb>300.19</fb>
    <v>12</v>
  </rv>
  <rv s="6">
    <fb>44623</fb>
    <v>11</v>
  </rv>
  <rv s="6">
    <fb>62.47</fb>
    <v>12</v>
  </rv>
  <rv s="6">
    <fb>295.92</fb>
    <v>12</v>
  </rv>
  <rv s="6">
    <fb>44624</fb>
    <v>11</v>
  </rv>
  <rv s="6">
    <fb>62.57</fb>
    <v>12</v>
  </rv>
  <rv s="6">
    <fb>289.86</fb>
    <v>12</v>
  </rv>
  <rv s="6">
    <fb>44627</fb>
    <v>11</v>
  </rv>
  <rv s="6">
    <fb>61.08</fb>
    <v>12</v>
  </rv>
  <rv s="6">
    <fb>278.91000000000003</fb>
    <v>12</v>
  </rv>
  <rv s="6">
    <fb>44628</fb>
    <v>11</v>
  </rv>
  <rv s="6">
    <fb>58.66</fb>
    <v>12</v>
  </rv>
  <rv s="6">
    <fb>275.85000000000002</fb>
    <v>12</v>
  </rv>
  <rv s="6">
    <fb>44629</fb>
    <v>11</v>
  </rv>
  <rv s="6">
    <fb>58.96</fb>
    <v>12</v>
  </rv>
  <rv s="6">
    <fb>288.5</fb>
    <v>12</v>
  </rv>
  <rv s="6">
    <fb>44630</fb>
    <v>11</v>
  </rv>
  <rv s="6">
    <fb>57.88</fb>
    <v>12</v>
  </rv>
  <rv s="6">
    <fb>285.58999999999997</fb>
    <v>12</v>
  </rv>
  <rv s="6">
    <fb>44631</fb>
    <v>11</v>
  </rv>
  <rv s="6">
    <fb>57.92</fb>
    <v>12</v>
  </rv>
  <rv s="6">
    <fb>280.07</fb>
    <v>12</v>
  </rv>
  <rv s="6">
    <fb>44634</fb>
    <v>11</v>
  </rv>
  <rv s="6">
    <fb>58.54</fb>
    <v>12</v>
  </rv>
  <rv s="6">
    <fb>276.44</fb>
    <v>12</v>
  </rv>
  <rv s="6">
    <fb>44635</fb>
    <v>11</v>
  </rv>
  <rv s="6">
    <fb>59.62</fb>
    <v>12</v>
  </rv>
  <rv s="6">
    <fb>287.14999999999998</fb>
    <v>12</v>
  </rv>
  <rv s="6">
    <fb>44636</fb>
    <v>11</v>
  </rv>
  <rv s="6">
    <fb>59.46</fb>
    <v>12</v>
  </rv>
  <rv s="6">
    <fb>294.39</fb>
    <v>12</v>
  </rv>
  <rv s="6">
    <fb>44637</fb>
    <v>11</v>
  </rv>
  <rv s="6">
    <fb>60.09</fb>
    <v>12</v>
  </rv>
  <rv s="6">
    <fb>295.22000000000003</fb>
    <v>12</v>
  </rv>
  <rv s="6">
    <fb>44638</fb>
    <v>11</v>
  </rv>
  <rv s="6">
    <fb>60.1</fb>
    <v>12</v>
  </rv>
  <rv s="6">
    <fb>300.43</fb>
    <v>12</v>
  </rv>
  <rv s="6">
    <fb>44641</fb>
    <v>11</v>
  </rv>
  <rv s="6">
    <fb>60.58</fb>
    <v>12</v>
  </rv>
  <rv s="6">
    <fb>299.16000000000003</fb>
    <v>12</v>
  </rv>
  <rv s="6">
    <fb>44642</fb>
    <v>11</v>
  </rv>
  <rv s="6">
    <fb>60.8</fb>
    <v>12</v>
  </rv>
  <rv s="6">
    <fb>304.06</fb>
    <v>12</v>
  </rv>
  <rv s="6">
    <fb>44643</fb>
    <v>11</v>
  </rv>
  <rv s="6">
    <fb>60.4</fb>
    <v>12</v>
  </rv>
  <rv s="6">
    <fb>299.49</fb>
    <v>12</v>
  </rv>
  <rv s="6">
    <fb>44644</fb>
    <v>11</v>
  </rv>
  <rv s="6">
    <fb>60.98</fb>
    <v>12</v>
  </rv>
  <rv s="6">
    <fb>304.10000000000002</fb>
    <v>12</v>
  </rv>
  <rv s="6">
    <fb>44645</fb>
    <v>11</v>
  </rv>
  <rv s="6">
    <fb>61.53</fb>
    <v>12</v>
  </rv>
  <rv s="6">
    <fb>303.68</fb>
    <v>12</v>
  </rv>
  <rv s="6">
    <fb>44648</fb>
    <v>11</v>
  </rv>
  <rv s="6">
    <fb>61.92</fb>
    <v>12</v>
  </rv>
  <rv s="6">
    <fb>310.7</fb>
    <v>12</v>
  </rv>
  <rv s="6">
    <fb>44649</fb>
    <v>11</v>
  </rv>
  <rv s="6">
    <fb>62.16</fb>
    <v>12</v>
  </rv>
  <rv s="6">
    <fb>315.41000000000003</fb>
    <v>12</v>
  </rv>
  <rv s="6">
    <fb>44650</fb>
    <v>11</v>
  </rv>
  <rv s="6">
    <fb>62.21</fb>
    <v>12</v>
  </rv>
  <rv s="6">
    <fb>313.86</fb>
    <v>12</v>
  </rv>
  <rv s="6">
    <fb>44651</fb>
    <v>11</v>
  </rv>
  <rv s="6">
    <fb>308.31</fb>
    <v>12</v>
  </rv>
  <rv s="6">
    <fb>44652</fb>
    <v>11</v>
  </rv>
  <rv s="6">
    <fb>62.87</fb>
    <v>12</v>
  </rv>
  <rv s="6">
    <fb>309.42</fb>
    <v>12</v>
  </rv>
  <rv s="6">
    <fb>44655</fb>
    <v>11</v>
  </rv>
  <rv s="6">
    <fb>314.97000000000003</fb>
    <v>12</v>
  </rv>
  <rv s="6">
    <fb>44656</fb>
    <v>11</v>
  </rv>
  <rv s="6">
    <fb>310.88</fb>
    <v>12</v>
  </rv>
  <rv s="6">
    <fb>44657</fb>
    <v>11</v>
  </rv>
  <rv s="6">
    <fb>63.1</fb>
    <v>12</v>
  </rv>
  <rv s="6">
    <fb>44658</fb>
    <v>11</v>
  </rv>
  <rv s="6">
    <fb>63.44</fb>
    <v>12</v>
  </rv>
  <rv s="6">
    <fb>301.37</fb>
    <v>12</v>
  </rv>
  <rv s="6">
    <fb>44659</fb>
    <v>11</v>
  </rv>
  <rv s="6">
    <fb>63.83</fb>
    <v>12</v>
  </rv>
  <rv s="6">
    <fb>296.97000000000003</fb>
    <v>12</v>
  </rv>
  <rv s="6">
    <fb>44662</fb>
    <v>11</v>
  </rv>
  <rv s="6">
    <fb>63.81</fb>
    <v>12</v>
  </rv>
  <rv s="6">
    <fb>285.26</fb>
    <v>12</v>
  </rv>
  <rv s="6">
    <fb>44663</fb>
    <v>11</v>
  </rv>
  <rv s="6">
    <fb>64.56</fb>
    <v>12</v>
  </rv>
  <rv s="6">
    <fb>282.06</fb>
    <v>12</v>
  </rv>
  <rv s="6">
    <fb>44664</fb>
    <v>11</v>
  </rv>
  <rv s="6">
    <fb>64.73</fb>
    <v>12</v>
  </rv>
  <rv s="6">
    <fb>287.62</fb>
    <v>12</v>
  </rv>
  <rv s="6">
    <fb>44665</fb>
    <v>11</v>
  </rv>
  <rv s="6">
    <fb>65.02</fb>
    <v>12</v>
  </rv>
  <rv s="6">
    <fb>279.83</fb>
    <v>12</v>
  </rv>
  <rv s="6">
    <fb>44669</fb>
    <v>11</v>
  </rv>
  <rv s="6">
    <fb>64.44</fb>
    <v>12</v>
  </rv>
  <rv s="6">
    <fb>280.52</fb>
    <v>12</v>
  </rv>
  <rv s="6">
    <fb>44670</fb>
    <v>11</v>
  </rv>
  <rv s="6">
    <fb>65.069999999999993</fb>
    <v>12</v>
  </rv>
  <rv s="6">
    <fb>285.3</fb>
    <v>12</v>
  </rv>
  <rv s="6">
    <fb>44671</fb>
    <v>11</v>
  </rv>
  <rv s="6">
    <fb>65.959999999999994</fb>
    <v>12</v>
  </rv>
  <rv s="6">
    <fb>286.36</fb>
    <v>12</v>
  </rv>
  <rv s="6">
    <fb>44672</fb>
    <v>11</v>
  </rv>
  <rv s="6">
    <fb>66.209999999999994</fb>
    <v>12</v>
  </rv>
  <rv s="6">
    <fb>280.81</fb>
    <v>12</v>
  </rv>
  <rv s="6">
    <fb>44673</fb>
    <v>11</v>
  </rv>
  <rv s="6">
    <fb>65.25</fb>
    <v>12</v>
  </rv>
  <rv s="6">
    <fb>274.02999999999997</fb>
    <v>12</v>
  </rv>
  <rv s="6">
    <fb>44676</fb>
    <v>11</v>
  </rv>
  <rv s="6">
    <fb>65.94</fb>
    <v>12</v>
  </rv>
  <rv s="6">
    <fb>280.72000000000003</fb>
    <v>12</v>
  </rv>
  <rv s="6">
    <fb>44677</fb>
    <v>11</v>
  </rv>
  <rv s="6">
    <fb>65.05</fb>
    <v>12</v>
  </rv>
  <rv s="6">
    <fb>270.22000000000003</fb>
    <v>12</v>
  </rv>
  <rv s="6">
    <fb>44678</fb>
    <v>11</v>
  </rv>
  <rv s="6">
    <fb>65.56</fb>
    <v>12</v>
  </rv>
  <rv s="6">
    <fb>283.22000000000003</fb>
    <v>12</v>
  </rv>
  <rv s="6">
    <fb>44679</fb>
    <v>11</v>
  </rv>
  <rv s="6">
    <fb>66.19</fb>
    <v>12</v>
  </rv>
  <rv s="6">
    <fb>289.63</fb>
    <v>12</v>
  </rv>
  <rv s="6">
    <fb>44680</fb>
    <v>11</v>
  </rv>
  <rv s="6">
    <fb>64.61</fb>
    <v>12</v>
  </rv>
  <rv s="6">
    <fb>277.52</fb>
    <v>12</v>
  </rv>
  <rv s="6">
    <fb>44683</fb>
    <v>11</v>
  </rv>
  <rv s="6">
    <fb>284.47000000000003</fb>
    <v>12</v>
  </rv>
  <rv s="6">
    <fb>44684</fb>
    <v>11</v>
  </rv>
  <rv s="6">
    <fb>63.08</fb>
    <v>12</v>
  </rv>
  <rv s="6">
    <fb>281.77999999999997</fb>
    <v>12</v>
  </rv>
  <rv s="6">
    <fb>44685</fb>
    <v>11</v>
  </rv>
  <rv s="6">
    <fb>65.03</fb>
    <v>12</v>
  </rv>
  <rv s="6">
    <fb>289.98</fb>
    <v>12</v>
  </rv>
  <rv s="6">
    <fb>44686</fb>
    <v>11</v>
  </rv>
  <rv s="6">
    <fb>64.510000000000005</fb>
    <v>12</v>
  </rv>
  <rv s="6">
    <fb>277.35000000000002</fb>
    <v>12</v>
  </rv>
  <rv s="6">
    <fb>44687</fb>
    <v>11</v>
  </rv>
  <rv s="6">
    <fb>64.739999999999995</fb>
    <v>12</v>
  </rv>
  <rv s="6">
    <fb>274.73</fb>
    <v>12</v>
  </rv>
  <rv s="6">
    <fb>44690</fb>
    <v>11</v>
  </rv>
  <rv s="6">
    <fb>264.58</fb>
    <v>12</v>
  </rv>
  <rv s="6">
    <fb>44691</fb>
    <v>11</v>
  </rv>
  <rv s="6">
    <fb>64.010000000000005</fb>
    <v>12</v>
  </rv>
  <rv s="6">
    <fb>269.5</fb>
    <v>12</v>
  </rv>
  <rv s="6">
    <fb>44692</fb>
    <v>11</v>
  </rv>
  <rv s="6">
    <fb>64.31</fb>
    <v>12</v>
  </rv>
  <rv s="6">
    <fb>260.55</fb>
    <v>12</v>
  </rv>
  <rv s="6">
    <fb>44693</fb>
    <v>11</v>
  </rv>
  <rv s="6">
    <fb>255.35</fb>
    <v>12</v>
  </rv>
  <rv s="6">
    <fb>44694</fb>
    <v>11</v>
  </rv>
  <rv s="6">
    <fb>65.72</fb>
    <v>12</v>
  </rv>
  <rv s="6">
    <fb>261.12</fb>
    <v>12</v>
  </rv>
  <rv s="7">
    <v>13</v>
    <v>a1xzim</v>
    <v>Daily</v>
    <v>44516</v>
    <v>44697</v>
    <v>0</v>
    <v>1</v>
    <v>637879968000000000,637882909197404592,0</v>
    <v>0</v>
    <v>a1xzim</v>
    <v>XNAS:MSFT</v>
    <v>1</v>
  </rv>
  <rv s="7">
    <v>13</v>
    <v>KO</v>
    <v>Daily</v>
    <v>44516</v>
    <v>44697</v>
    <v>0</v>
    <v>1</v>
    <v>637879968000000000,637882910064699543,0</v>
    <v>0</v>
    <v>a1wljc</v>
    <v>XNYS:KO</v>
    <v>2</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4">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4">
      <v>Delayed 15 minutes</v>
      <v>from previous close</v>
      <v>from previous close</v>
      <v>Source: Nasdaq</v>
      <v>GMT</v>
    </spb>
    <spb s="8">
      <v>Powered by Refinitiv</v>
    </spb>
    <spb s="9">
      <v>11</v>
    </spb>
    <spb s="9">
      <v>1</v>
    </spb>
    <spb s="10">
      <v>11</v>
      <v>1</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x:dxf>
      <x:numFmt numFmtId="19" formatCode="m/d/yyyy"/>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F19E4F-D02E-45F8-9994-666CBE299552}" name="Table1" displayName="Table1" ref="B3:I12" totalsRowShown="0" headerRowDxfId="5">
  <autoFilter ref="B3:I12" xr:uid="{A6F19E4F-D02E-45F8-9994-666CBE299552}"/>
  <tableColumns count="8">
    <tableColumn id="1" xr3:uid="{A80488F4-BC59-4744-AD80-E4A67D1707F0}" name="Date" dataDxfId="4"/>
    <tableColumn id="2" xr3:uid="{53B94B74-190B-4D4F-9441-26C41967EBEC}" name="Company"/>
    <tableColumn id="3" xr3:uid="{0843AA4B-889F-4B42-8BA0-DE8C202945B6}" name="Ticker">
      <calculatedColumnFormula array="1">_FV(Table1[[#This Row],[Company]],"Ticker symbol",TRUE)</calculatedColumnFormula>
    </tableColumn>
    <tableColumn id="4" xr3:uid="{437EBE97-AD69-4DDC-B2BA-9D69BA611B8D}" name="Transaction Type" dataDxfId="3"/>
    <tableColumn id="5" xr3:uid="{E7F383B0-B3A4-48E3-81CD-FC3D87D86261}" name="Units" dataDxfId="2"/>
    <tableColumn id="6" xr3:uid="{B235CACF-8983-435A-9E66-84AD24C770B9}" name="Price" dataDxfId="1"/>
    <tableColumn id="7" xr3:uid="{303EC39D-9D44-4CA8-90E8-B7F7395E71BC}" name="Total Transaction Amount" dataDxfId="0">
      <calculatedColumnFormula>Table1[[#This Row],[Price]]*Table1[[#This Row],[Units]]</calculatedColumnFormula>
    </tableColumn>
    <tableColumn id="8" xr3:uid="{51BF61FF-A8A7-4E0B-856D-FDC275811138}" nam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FE952-2E1B-4282-BD94-207997F9506C}">
  <dimension ref="B1:M37"/>
  <sheetViews>
    <sheetView showGridLines="0" tabSelected="1" topLeftCell="A6" workbookViewId="0">
      <selection activeCell="J16" sqref="J16"/>
    </sheetView>
  </sheetViews>
  <sheetFormatPr defaultRowHeight="14.4" x14ac:dyDescent="0.3"/>
  <cols>
    <col min="1" max="1" width="5.6640625" customWidth="1"/>
    <col min="2" max="2" width="39.88671875" customWidth="1"/>
    <col min="3" max="3" width="10.21875" customWidth="1"/>
    <col min="4" max="4" width="13.33203125" customWidth="1"/>
    <col min="5" max="5" width="16" customWidth="1"/>
    <col min="6" max="7" width="18.109375" customWidth="1"/>
    <col min="8" max="8" width="17.6640625" customWidth="1"/>
    <col min="9" max="9" width="14.33203125" customWidth="1"/>
    <col min="10" max="10" width="12" bestFit="1" customWidth="1"/>
    <col min="11" max="11" width="12.44140625" customWidth="1"/>
    <col min="12" max="12" width="12.109375" bestFit="1" customWidth="1"/>
    <col min="13" max="13" width="12" bestFit="1" customWidth="1"/>
  </cols>
  <sheetData>
    <row r="1" spans="2:13" s="7" customFormat="1" ht="7.95" customHeight="1" x14ac:dyDescent="0.3"/>
    <row r="2" spans="2:13" s="7" customFormat="1" ht="16.95" customHeight="1" x14ac:dyDescent="0.35">
      <c r="B2" s="27" t="s">
        <v>11</v>
      </c>
      <c r="C2" s="27"/>
      <c r="D2" s="27"/>
      <c r="E2" s="27"/>
      <c r="F2" s="30" t="s">
        <v>32</v>
      </c>
      <c r="G2" s="30" t="s">
        <v>18</v>
      </c>
      <c r="H2" s="30" t="s">
        <v>33</v>
      </c>
      <c r="I2" s="8"/>
      <c r="M2" s="9"/>
    </row>
    <row r="3" spans="2:13" s="7" customFormat="1" ht="31.05" customHeight="1" x14ac:dyDescent="0.3">
      <c r="B3" s="27"/>
      <c r="C3" s="27"/>
      <c r="D3" s="27"/>
      <c r="E3" s="27"/>
      <c r="F3" s="10">
        <f>SUM(_xlfn.ANCHORARRAY(H8))</f>
        <v>85008.62</v>
      </c>
      <c r="G3" s="11">
        <f>SUM(_xlfn.ANCHORARRAY(J8))</f>
        <v>2298.4699999999984</v>
      </c>
      <c r="H3" s="17">
        <f>SUM(_xlfn.ANCHORARRAY(K8))</f>
        <v>7512.0300000000025</v>
      </c>
      <c r="I3" s="10"/>
    </row>
    <row r="4" spans="2:13" s="7" customFormat="1" ht="7.95" customHeight="1" x14ac:dyDescent="0.3"/>
    <row r="6" spans="2:13" x14ac:dyDescent="0.3">
      <c r="B6" s="28" t="s">
        <v>12</v>
      </c>
      <c r="C6" s="29"/>
      <c r="D6" s="29"/>
      <c r="E6" s="29"/>
      <c r="F6" s="29"/>
      <c r="G6" s="29"/>
      <c r="H6" s="29"/>
      <c r="I6" s="29"/>
      <c r="J6" s="29"/>
      <c r="K6" s="29"/>
      <c r="L6" s="29"/>
      <c r="M6" s="29"/>
    </row>
    <row r="7" spans="2:13" x14ac:dyDescent="0.3">
      <c r="B7" s="20" t="s">
        <v>1</v>
      </c>
      <c r="C7" s="20" t="s">
        <v>2</v>
      </c>
      <c r="D7" s="21" t="s">
        <v>13</v>
      </c>
      <c r="E7" s="21"/>
      <c r="F7" s="20" t="s">
        <v>14</v>
      </c>
      <c r="G7" s="20" t="s">
        <v>15</v>
      </c>
      <c r="H7" s="20" t="s">
        <v>16</v>
      </c>
      <c r="I7" s="20" t="s">
        <v>17</v>
      </c>
      <c r="J7" s="20" t="s">
        <v>18</v>
      </c>
      <c r="K7" s="20" t="s">
        <v>19</v>
      </c>
      <c r="L7" s="20" t="s">
        <v>20</v>
      </c>
      <c r="M7" s="20" t="s">
        <v>21</v>
      </c>
    </row>
    <row r="8" spans="2:13" x14ac:dyDescent="0.3">
      <c r="B8" t="e" cm="1" vm="1">
        <f t="array" ref="B8:B12">_xlfn.UNIQUE(_xlfn._xlws.FILTER(Table1[Company],SUMIFS(Table1[Units],Table1[Company],Table1[Company])&gt;0))</f>
        <v>#VALUE!</v>
      </c>
      <c r="C8" t="str" cm="1">
        <f t="array" ref="C8:C12">_FV(_xlfn.ANCHORARRAY(B8),"Ticker symbol",TRUE)</f>
        <v>AAPL</v>
      </c>
      <c r="D8" t="str" cm="1">
        <f t="array" ref="D8:D12">_FV(_xlfn.ANCHORARRAY(B8),"Industry")</f>
        <v>Computers, Phones &amp; Household Electronics</v>
      </c>
      <c r="F8" s="1" cm="1">
        <f t="array" ref="F8:F12">SUMIFS(Table1[Units],Table1[Company],_xlfn.ANCHORARRAY(Dashboard!B8))</f>
        <v>60</v>
      </c>
      <c r="G8" s="31" cm="1">
        <f t="array" ref="G8:G12">_FV(_xlfn.ANCHORARRAY(B8),"Price")</f>
        <v>147.11000000000001</v>
      </c>
      <c r="H8" s="31" cm="1">
        <f t="array" ref="H8:H12">_xlfn.ANCHORARRAY(F8)*_xlfn.ANCHORARRAY(G8)</f>
        <v>8826.6</v>
      </c>
      <c r="I8" s="32" cm="1">
        <f t="array" ref="I8:I12">_xlfn.ANCHORARRAY(H8)/SUM(_xlfn.ANCHORARRAY(H8))</f>
        <v>0.1038318231727559</v>
      </c>
      <c r="J8" s="31" cm="1">
        <f t="array" ref="J8:J12">(_xlfn.ANCHORARRAY(H8)-_FV(_xlfn.ANCHORARRAY(B8),"Previous close",TRUE)*_xlfn.ANCHORARRAY(F8))</f>
        <v>273</v>
      </c>
      <c r="K8" s="31" cm="1">
        <f t="array" ref="K8:K12">_xlfn.ANCHORARRAY(H8)-SUMIFS(Table1[Total Transaction Amount],Table1[Company],_xlfn.ANCHORARRAY(Dashboard!B8))</f>
        <v>3352.4000000000005</v>
      </c>
      <c r="L8" s="33" cm="1">
        <f t="array" ref="L8:L12">_FV(_xlfn.ANCHORARRAY(B8),"52 week high",TRUE)</f>
        <v>182.94</v>
      </c>
      <c r="M8" s="33" cm="1">
        <f t="array" ref="M8:M12">_FV(_xlfn.ANCHORARRAY(B8),"52 week low",TRUE)</f>
        <v>122.86</v>
      </c>
    </row>
    <row r="9" spans="2:13" x14ac:dyDescent="0.3">
      <c r="B9" t="e" vm="2">
        <v>#VALUE!</v>
      </c>
      <c r="C9" t="str">
        <v>TSLA</v>
      </c>
      <c r="D9" t="str">
        <v>Automobiles &amp; Auto Parts</v>
      </c>
      <c r="F9" s="1">
        <v>28</v>
      </c>
      <c r="G9" s="31">
        <v>769.59</v>
      </c>
      <c r="H9" s="31">
        <v>21548.52</v>
      </c>
      <c r="I9" s="32">
        <v>0.25348629350764668</v>
      </c>
      <c r="J9" s="31">
        <v>1164.5200000000004</v>
      </c>
      <c r="K9" s="31">
        <v>3099.880000000001</v>
      </c>
      <c r="L9" s="33">
        <v>1243.49</v>
      </c>
      <c r="M9" s="33">
        <v>546.98</v>
      </c>
    </row>
    <row r="10" spans="2:13" x14ac:dyDescent="0.3">
      <c r="B10" t="e" vm="3">
        <v>#VALUE!</v>
      </c>
      <c r="C10" t="str">
        <v>MCD</v>
      </c>
      <c r="D10" t="str">
        <v>Hotels &amp; Entertainment Services</v>
      </c>
      <c r="F10" s="1">
        <v>150</v>
      </c>
      <c r="G10" s="31">
        <v>245.04</v>
      </c>
      <c r="H10" s="31">
        <v>36756</v>
      </c>
      <c r="I10" s="32">
        <v>0.43237968102528901</v>
      </c>
      <c r="J10" s="31">
        <v>127.5</v>
      </c>
      <c r="K10" s="31">
        <v>2938</v>
      </c>
      <c r="L10" s="33">
        <v>271.14999999999998</v>
      </c>
      <c r="M10" s="33">
        <v>217.67500000000001</v>
      </c>
    </row>
    <row r="11" spans="2:13" x14ac:dyDescent="0.3">
      <c r="B11" t="e" vm="4">
        <v>#VALUE!</v>
      </c>
      <c r="C11" t="str">
        <v>KO</v>
      </c>
      <c r="D11" t="str">
        <v>Beverages</v>
      </c>
      <c r="F11" s="1">
        <v>100</v>
      </c>
      <c r="G11" s="31">
        <v>65.72</v>
      </c>
      <c r="H11" s="31">
        <v>6572</v>
      </c>
      <c r="I11" s="32">
        <v>7.7309806934873201E-2</v>
      </c>
      <c r="J11" s="31">
        <v>120.99999999999909</v>
      </c>
      <c r="K11" s="31">
        <v>554</v>
      </c>
      <c r="L11" s="33">
        <v>67.2</v>
      </c>
      <c r="M11" s="33">
        <v>52.28</v>
      </c>
    </row>
    <row r="12" spans="2:13" x14ac:dyDescent="0.3">
      <c r="B12" t="e" vm="5">
        <v>#VALUE!</v>
      </c>
      <c r="C12" t="str">
        <v>AMZN</v>
      </c>
      <c r="D12" t="str">
        <v>Diversified Retail</v>
      </c>
      <c r="F12" s="1">
        <v>5</v>
      </c>
      <c r="G12" s="31">
        <v>2261.1</v>
      </c>
      <c r="H12" s="31">
        <v>11305.5</v>
      </c>
      <c r="I12" s="32">
        <v>0.13299239535943533</v>
      </c>
      <c r="J12" s="31">
        <v>612.44999999999891</v>
      </c>
      <c r="K12" s="31">
        <v>-2432.25</v>
      </c>
      <c r="L12" s="33">
        <v>3773.0781999999999</v>
      </c>
      <c r="M12" s="33">
        <v>2048.11</v>
      </c>
    </row>
    <row r="14" spans="2:13" x14ac:dyDescent="0.3">
      <c r="B14" s="28" t="s">
        <v>22</v>
      </c>
      <c r="C14" s="28"/>
      <c r="E14" s="28" t="s">
        <v>23</v>
      </c>
      <c r="F14" s="28"/>
      <c r="G14" s="28"/>
      <c r="I14" s="28" t="s">
        <v>24</v>
      </c>
      <c r="J14" s="28"/>
      <c r="K14" s="28"/>
      <c r="L14" s="28"/>
      <c r="M14" s="28"/>
    </row>
    <row r="16" spans="2:13" x14ac:dyDescent="0.3">
      <c r="I16" s="13" t="s">
        <v>25</v>
      </c>
      <c r="J16" s="18" t="s">
        <v>35</v>
      </c>
      <c r="K16" s="25" t="s">
        <v>26</v>
      </c>
      <c r="L16" s="26"/>
      <c r="M16" s="19">
        <v>6</v>
      </c>
    </row>
    <row r="17" spans="9:13" ht="5.4" customHeight="1" x14ac:dyDescent="0.3"/>
    <row r="18" spans="9:13" x14ac:dyDescent="0.3">
      <c r="I18" s="21" t="str">
        <f>M16&amp;" month trailing closing prices"</f>
        <v>6 month trailing closing prices</v>
      </c>
      <c r="J18" s="21"/>
      <c r="K18" s="21"/>
      <c r="L18" s="21"/>
      <c r="M18" s="21"/>
    </row>
    <row r="34" spans="9:13" ht="3" customHeight="1" x14ac:dyDescent="0.3"/>
    <row r="35" spans="9:13" x14ac:dyDescent="0.3">
      <c r="I35" s="14" t="s">
        <v>34</v>
      </c>
      <c r="J35" s="22" t="e" vm="6">
        <v>#VALUE!</v>
      </c>
      <c r="K35" s="23"/>
      <c r="L35" s="24"/>
    </row>
    <row r="36" spans="9:13" ht="9" customHeight="1" x14ac:dyDescent="0.3"/>
    <row r="37" spans="9:13" x14ac:dyDescent="0.3">
      <c r="I37" s="21" t="str">
        <f>M16&amp;" month trailing closing prices comparison"</f>
        <v>6 month trailing closing prices comparison</v>
      </c>
      <c r="J37" s="21"/>
      <c r="K37" s="21"/>
      <c r="L37" s="21"/>
      <c r="M37" s="21"/>
    </row>
  </sheetData>
  <mergeCells count="10">
    <mergeCell ref="I18:M18"/>
    <mergeCell ref="J35:L35"/>
    <mergeCell ref="I37:M37"/>
    <mergeCell ref="K16:L16"/>
    <mergeCell ref="B2:E3"/>
    <mergeCell ref="B6:M6"/>
    <mergeCell ref="D7:E7"/>
    <mergeCell ref="B14:C14"/>
    <mergeCell ref="E14:G14"/>
    <mergeCell ref="I14:M14"/>
  </mergeCells>
  <dataValidations count="2">
    <dataValidation type="list" allowBlank="1" showInputMessage="1" showErrorMessage="1" sqref="J16" xr:uid="{057FBFAA-B0DA-4135-BF1C-B4EC3625D47C}">
      <formula1>$C$8:$C$12</formula1>
    </dataValidation>
    <dataValidation type="list" allowBlank="1" showInputMessage="1" showErrorMessage="1" sqref="M16" xr:uid="{497C692E-E780-40AC-8251-9606D58A0DCB}">
      <formula1>"1, 3, 6, 12"</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FBB5B-604C-4F09-92E9-1C53F665910B}">
  <dimension ref="B2:F131"/>
  <sheetViews>
    <sheetView showGridLines="0" zoomScaleNormal="100" workbookViewId="0">
      <selection activeCell="M25" sqref="M25"/>
    </sheetView>
  </sheetViews>
  <sheetFormatPr defaultRowHeight="14.4" x14ac:dyDescent="0.3"/>
  <cols>
    <col min="2" max="2" width="11" customWidth="1"/>
    <col min="3" max="3" width="12.88671875" customWidth="1"/>
    <col min="5" max="5" width="14.33203125" customWidth="1"/>
    <col min="6" max="6" width="12.109375" customWidth="1"/>
  </cols>
  <sheetData>
    <row r="2" spans="2:6" x14ac:dyDescent="0.3">
      <c r="B2" s="28" t="s">
        <v>27</v>
      </c>
      <c r="C2" s="28"/>
      <c r="E2" s="28" t="s">
        <v>28</v>
      </c>
      <c r="F2" s="28"/>
    </row>
    <row r="3" spans="2:6" ht="7.2" customHeight="1" x14ac:dyDescent="0.3"/>
    <row r="4" spans="2:6" x14ac:dyDescent="0.3">
      <c r="B4" s="14" t="s">
        <v>29</v>
      </c>
      <c r="C4" s="19" t="str">
        <f>Dashboard!J16</f>
        <v>KO</v>
      </c>
      <c r="E4" s="14" t="s">
        <v>31</v>
      </c>
      <c r="F4" s="12" t="e" vm="6">
        <f>Dashboard!J35</f>
        <v>#VALUE!</v>
      </c>
    </row>
    <row r="5" spans="2:6" x14ac:dyDescent="0.3">
      <c r="B5" s="15" t="s">
        <v>30</v>
      </c>
      <c r="C5" s="19">
        <f>Dashboard!M16</f>
        <v>6</v>
      </c>
      <c r="E5" s="14" t="s">
        <v>30</v>
      </c>
      <c r="F5" s="12">
        <f>C5</f>
        <v>6</v>
      </c>
    </row>
    <row r="7" spans="2:6" x14ac:dyDescent="0.3">
      <c r="B7" t="str" cm="1">
        <f t="array" aca="1" ref="B7:C131" ca="1">_xlfn.STOCKHISTORY(C4,EDATE(TODAY(),-C5),TODAY())</f>
        <v>Date</v>
      </c>
      <c r="C7" t="str">
        <f ca="1"/>
        <v>Close</v>
      </c>
      <c r="E7" t="str" cm="1">
        <f t="array" aca="1" ref="E7:F131" ca="1">_xlfn.STOCKHISTORY(F4,EDATE(TODAY(),-F5),TODAY())</f>
        <v>Date</v>
      </c>
      <c r="F7" t="str">
        <f ca="1"/>
        <v>Close</v>
      </c>
    </row>
    <row r="8" spans="2:6" x14ac:dyDescent="0.3">
      <c r="B8" vm="7">
        <f ca="1"/>
        <v>44516</v>
      </c>
      <c r="C8" s="16" vm="8">
        <f ca="1"/>
        <v>56.22</v>
      </c>
      <c r="E8" vm="7">
        <f ca="1"/>
        <v>44516</v>
      </c>
      <c r="F8" s="16" vm="9">
        <f ca="1"/>
        <v>339.51</v>
      </c>
    </row>
    <row r="9" spans="2:6" x14ac:dyDescent="0.3">
      <c r="B9" vm="10">
        <f ca="1"/>
        <v>44517</v>
      </c>
      <c r="C9" s="16" vm="11">
        <f ca="1"/>
        <v>55.91</v>
      </c>
      <c r="E9" vm="10">
        <f ca="1"/>
        <v>44517</v>
      </c>
      <c r="F9" s="16" vm="12">
        <f ca="1"/>
        <v>339.12</v>
      </c>
    </row>
    <row r="10" spans="2:6" x14ac:dyDescent="0.3">
      <c r="B10" vm="13">
        <f ca="1"/>
        <v>44518</v>
      </c>
      <c r="C10" s="16" vm="14">
        <f ca="1"/>
        <v>55.41</v>
      </c>
      <c r="E10" vm="13">
        <f ca="1"/>
        <v>44518</v>
      </c>
      <c r="F10" s="16" vm="15">
        <f ca="1"/>
        <v>341.27</v>
      </c>
    </row>
    <row r="11" spans="2:6" x14ac:dyDescent="0.3">
      <c r="B11" vm="16">
        <f ca="1"/>
        <v>44519</v>
      </c>
      <c r="C11" s="16" vm="17">
        <f ca="1"/>
        <v>55.13</v>
      </c>
      <c r="E11" vm="16">
        <f ca="1"/>
        <v>44519</v>
      </c>
      <c r="F11" s="16" vm="18">
        <f ca="1"/>
        <v>343.11</v>
      </c>
    </row>
    <row r="12" spans="2:6" x14ac:dyDescent="0.3">
      <c r="B12" vm="19">
        <f ca="1"/>
        <v>44522</v>
      </c>
      <c r="C12" s="16" vm="20">
        <f ca="1"/>
        <v>55.47</v>
      </c>
      <c r="E12" vm="19">
        <f ca="1"/>
        <v>44522</v>
      </c>
      <c r="F12" s="16" vm="21">
        <f ca="1"/>
        <v>339.83</v>
      </c>
    </row>
    <row r="13" spans="2:6" x14ac:dyDescent="0.3">
      <c r="B13" vm="22">
        <f ca="1"/>
        <v>44523</v>
      </c>
      <c r="C13" s="16" vm="23">
        <f ca="1"/>
        <v>55.88</v>
      </c>
      <c r="E13" vm="22">
        <f ca="1"/>
        <v>44523</v>
      </c>
      <c r="F13" s="16" vm="24">
        <f ca="1"/>
        <v>337.68</v>
      </c>
    </row>
    <row r="14" spans="2:6" x14ac:dyDescent="0.3">
      <c r="B14" vm="25">
        <f ca="1"/>
        <v>44524</v>
      </c>
      <c r="C14" s="16" vm="26">
        <f ca="1"/>
        <v>55.43</v>
      </c>
      <c r="E14" vm="25">
        <f ca="1"/>
        <v>44524</v>
      </c>
      <c r="F14" s="16" vm="27">
        <f ca="1"/>
        <v>337.91</v>
      </c>
    </row>
    <row r="15" spans="2:6" x14ac:dyDescent="0.3">
      <c r="B15" vm="28">
        <f ca="1"/>
        <v>44526</v>
      </c>
      <c r="C15" s="16" vm="29">
        <f ca="1"/>
        <v>53.73</v>
      </c>
      <c r="E15" vm="28">
        <f ca="1"/>
        <v>44526</v>
      </c>
      <c r="F15" s="16" vm="30">
        <f ca="1"/>
        <v>329.68</v>
      </c>
    </row>
    <row r="16" spans="2:6" x14ac:dyDescent="0.3">
      <c r="B16" vm="31">
        <f ca="1"/>
        <v>44529</v>
      </c>
      <c r="C16" s="16" vm="32">
        <f ca="1"/>
        <v>54.58</v>
      </c>
      <c r="E16" vm="31">
        <f ca="1"/>
        <v>44529</v>
      </c>
      <c r="F16" s="16" vm="33">
        <f ca="1"/>
        <v>336.63</v>
      </c>
    </row>
    <row r="17" spans="2:6" x14ac:dyDescent="0.3">
      <c r="B17" vm="34">
        <f ca="1"/>
        <v>44530</v>
      </c>
      <c r="C17" s="16" vm="35">
        <f ca="1"/>
        <v>52.45</v>
      </c>
      <c r="E17" vm="34">
        <f ca="1"/>
        <v>44530</v>
      </c>
      <c r="F17" s="16" vm="36">
        <f ca="1"/>
        <v>330.59</v>
      </c>
    </row>
    <row r="18" spans="2:6" x14ac:dyDescent="0.3">
      <c r="B18" vm="37">
        <f ca="1"/>
        <v>44531</v>
      </c>
      <c r="C18" s="16" vm="38">
        <f ca="1"/>
        <v>52.3</v>
      </c>
      <c r="E18" vm="37">
        <f ca="1"/>
        <v>44531</v>
      </c>
      <c r="F18" s="16" vm="39">
        <f ca="1"/>
        <v>330.08</v>
      </c>
    </row>
    <row r="19" spans="2:6" x14ac:dyDescent="0.3">
      <c r="B19" vm="40">
        <f ca="1"/>
        <v>44532</v>
      </c>
      <c r="C19" s="16" vm="41">
        <f ca="1"/>
        <v>53.07</v>
      </c>
      <c r="E19" vm="40">
        <f ca="1"/>
        <v>44532</v>
      </c>
      <c r="F19" s="16" vm="42">
        <f ca="1"/>
        <v>329.49</v>
      </c>
    </row>
    <row r="20" spans="2:6" x14ac:dyDescent="0.3">
      <c r="B20" vm="43">
        <f ca="1"/>
        <v>44533</v>
      </c>
      <c r="C20" s="16" vm="44">
        <f ca="1"/>
        <v>53.54</v>
      </c>
      <c r="E20" vm="43">
        <f ca="1"/>
        <v>44533</v>
      </c>
      <c r="F20" s="16" vm="45">
        <f ca="1"/>
        <v>323.01</v>
      </c>
    </row>
    <row r="21" spans="2:6" x14ac:dyDescent="0.3">
      <c r="B21" vm="46">
        <f ca="1"/>
        <v>44536</v>
      </c>
      <c r="C21" s="16" vm="47">
        <f ca="1"/>
        <v>54.91</v>
      </c>
      <c r="E21" vm="46">
        <f ca="1"/>
        <v>44536</v>
      </c>
      <c r="F21" s="16" vm="48">
        <f ca="1"/>
        <v>326.19</v>
      </c>
    </row>
    <row r="22" spans="2:6" x14ac:dyDescent="0.3">
      <c r="B22" vm="49">
        <f ca="1"/>
        <v>44537</v>
      </c>
      <c r="C22" s="16" vm="50">
        <f ca="1"/>
        <v>55.21</v>
      </c>
      <c r="E22" vm="49">
        <f ca="1"/>
        <v>44537</v>
      </c>
      <c r="F22" s="16" vm="51">
        <f ca="1"/>
        <v>334.92</v>
      </c>
    </row>
    <row r="23" spans="2:6" x14ac:dyDescent="0.3">
      <c r="B23" vm="52">
        <f ca="1"/>
        <v>44538</v>
      </c>
      <c r="C23" s="16" vm="53">
        <f ca="1"/>
        <v>55</v>
      </c>
      <c r="E23" vm="52">
        <f ca="1"/>
        <v>44538</v>
      </c>
      <c r="F23" s="16" vm="54">
        <f ca="1"/>
        <v>334.97</v>
      </c>
    </row>
    <row r="24" spans="2:6" x14ac:dyDescent="0.3">
      <c r="B24" vm="55">
        <f ca="1"/>
        <v>44539</v>
      </c>
      <c r="C24" s="16" vm="56">
        <f ca="1"/>
        <v>54.86</v>
      </c>
      <c r="E24" vm="55">
        <f ca="1"/>
        <v>44539</v>
      </c>
      <c r="F24" s="16" vm="57">
        <f ca="1"/>
        <v>333.1</v>
      </c>
    </row>
    <row r="25" spans="2:6" x14ac:dyDescent="0.3">
      <c r="B25" vm="58">
        <f ca="1"/>
        <v>44540</v>
      </c>
      <c r="C25" s="16" vm="59">
        <f ca="1"/>
        <v>56.28</v>
      </c>
      <c r="E25" vm="58">
        <f ca="1"/>
        <v>44540</v>
      </c>
      <c r="F25" s="16" vm="60">
        <f ca="1"/>
        <v>342.54</v>
      </c>
    </row>
    <row r="26" spans="2:6" x14ac:dyDescent="0.3">
      <c r="B26" vm="61">
        <f ca="1"/>
        <v>44543</v>
      </c>
      <c r="C26" s="16" vm="62">
        <f ca="1"/>
        <v>57.76</v>
      </c>
      <c r="E26" vm="61">
        <f ca="1"/>
        <v>44543</v>
      </c>
      <c r="F26" s="16" vm="63">
        <f ca="1"/>
        <v>339.4</v>
      </c>
    </row>
    <row r="27" spans="2:6" x14ac:dyDescent="0.3">
      <c r="B27" vm="64">
        <f ca="1"/>
        <v>44544</v>
      </c>
      <c r="C27" s="16" vm="65">
        <f ca="1"/>
        <v>57.8</v>
      </c>
      <c r="E27" vm="64">
        <f ca="1"/>
        <v>44544</v>
      </c>
      <c r="F27" s="16" vm="66">
        <f ca="1"/>
        <v>328.34</v>
      </c>
    </row>
    <row r="28" spans="2:6" x14ac:dyDescent="0.3">
      <c r="B28" vm="67">
        <f ca="1"/>
        <v>44545</v>
      </c>
      <c r="C28" s="16" vm="68">
        <f ca="1"/>
        <v>58.06</v>
      </c>
      <c r="E28" vm="67">
        <f ca="1"/>
        <v>44545</v>
      </c>
      <c r="F28" s="16" vm="69">
        <f ca="1"/>
        <v>334.65</v>
      </c>
    </row>
    <row r="29" spans="2:6" x14ac:dyDescent="0.3">
      <c r="B29" vm="70">
        <f ca="1"/>
        <v>44546</v>
      </c>
      <c r="C29" s="16" vm="71">
        <f ca="1"/>
        <v>58.65</v>
      </c>
      <c r="E29" vm="70">
        <f ca="1"/>
        <v>44546</v>
      </c>
      <c r="F29" s="16" vm="72">
        <f ca="1"/>
        <v>324.89999999999998</v>
      </c>
    </row>
    <row r="30" spans="2:6" x14ac:dyDescent="0.3">
      <c r="B30" vm="73">
        <f ca="1"/>
        <v>44547</v>
      </c>
      <c r="C30" s="16" vm="74">
        <f ca="1"/>
        <v>57.73</v>
      </c>
      <c r="E30" vm="73">
        <f ca="1"/>
        <v>44547</v>
      </c>
      <c r="F30" s="16" vm="75">
        <f ca="1"/>
        <v>323.8</v>
      </c>
    </row>
    <row r="31" spans="2:6" x14ac:dyDescent="0.3">
      <c r="B31" vm="76">
        <f ca="1"/>
        <v>44550</v>
      </c>
      <c r="C31" s="16" vm="77">
        <f ca="1"/>
        <v>57.54</v>
      </c>
      <c r="E31" vm="76">
        <f ca="1"/>
        <v>44550</v>
      </c>
      <c r="F31" s="16" vm="78">
        <f ca="1"/>
        <v>319.91000000000003</v>
      </c>
    </row>
    <row r="32" spans="2:6" x14ac:dyDescent="0.3">
      <c r="B32" vm="79">
        <f ca="1"/>
        <v>44551</v>
      </c>
      <c r="C32" s="16" vm="80">
        <f ca="1"/>
        <v>57.77</v>
      </c>
      <c r="E32" vm="79">
        <f ca="1"/>
        <v>44551</v>
      </c>
      <c r="F32" s="16" vm="81">
        <f ca="1"/>
        <v>327.29000000000002</v>
      </c>
    </row>
    <row r="33" spans="2:6" x14ac:dyDescent="0.3">
      <c r="B33" vm="82">
        <f ca="1"/>
        <v>44552</v>
      </c>
      <c r="C33" s="16" vm="83">
        <f ca="1"/>
        <v>58.18</v>
      </c>
      <c r="E33" vm="82">
        <f ca="1"/>
        <v>44552</v>
      </c>
      <c r="F33" s="16" vm="84">
        <f ca="1"/>
        <v>333.2</v>
      </c>
    </row>
    <row r="34" spans="2:6" x14ac:dyDescent="0.3">
      <c r="B34" vm="85">
        <f ca="1"/>
        <v>44553</v>
      </c>
      <c r="C34" s="16" vm="86">
        <f ca="1"/>
        <v>58.22</v>
      </c>
      <c r="E34" vm="85">
        <f ca="1"/>
        <v>44553</v>
      </c>
      <c r="F34" s="16" vm="87">
        <f ca="1"/>
        <v>334.69</v>
      </c>
    </row>
    <row r="35" spans="2:6" x14ac:dyDescent="0.3">
      <c r="B35" vm="88">
        <f ca="1"/>
        <v>44557</v>
      </c>
      <c r="C35" s="16" vm="71">
        <f ca="1"/>
        <v>58.65</v>
      </c>
      <c r="E35" vm="88">
        <f ca="1"/>
        <v>44557</v>
      </c>
      <c r="F35" s="16" vm="89">
        <f ca="1"/>
        <v>342.45</v>
      </c>
    </row>
    <row r="36" spans="2:6" x14ac:dyDescent="0.3">
      <c r="B36" vm="90">
        <f ca="1"/>
        <v>44558</v>
      </c>
      <c r="C36" s="16" vm="91">
        <f ca="1"/>
        <v>58.88</v>
      </c>
      <c r="E36" vm="90">
        <f ca="1"/>
        <v>44558</v>
      </c>
      <c r="F36" s="16" vm="92">
        <f ca="1"/>
        <v>341.25</v>
      </c>
    </row>
    <row r="37" spans="2:6" x14ac:dyDescent="0.3">
      <c r="B37" vm="93">
        <f ca="1"/>
        <v>44559</v>
      </c>
      <c r="C37" s="16" vm="94">
        <f ca="1"/>
        <v>58.95</v>
      </c>
      <c r="E37" vm="93">
        <f ca="1"/>
        <v>44559</v>
      </c>
      <c r="F37" s="16" vm="95">
        <f ca="1"/>
        <v>341.95</v>
      </c>
    </row>
    <row r="38" spans="2:6" x14ac:dyDescent="0.3">
      <c r="B38" vm="96">
        <f ca="1"/>
        <v>44560</v>
      </c>
      <c r="C38" s="16" vm="97">
        <f ca="1"/>
        <v>58.78</v>
      </c>
      <c r="E38" vm="96">
        <f ca="1"/>
        <v>44560</v>
      </c>
      <c r="F38" s="16" vm="98">
        <f ca="1"/>
        <v>339.32</v>
      </c>
    </row>
    <row r="39" spans="2:6" x14ac:dyDescent="0.3">
      <c r="B39" vm="99">
        <f ca="1"/>
        <v>44561</v>
      </c>
      <c r="C39" s="16" vm="100">
        <f ca="1"/>
        <v>59.21</v>
      </c>
      <c r="E39" vm="99">
        <f ca="1"/>
        <v>44561</v>
      </c>
      <c r="F39" s="16" vm="101">
        <f ca="1"/>
        <v>336.32</v>
      </c>
    </row>
    <row r="40" spans="2:6" x14ac:dyDescent="0.3">
      <c r="B40" vm="102">
        <f ca="1"/>
        <v>44564</v>
      </c>
      <c r="C40" s="16" vm="103">
        <f ca="1"/>
        <v>59.3</v>
      </c>
      <c r="E40" vm="102">
        <f ca="1"/>
        <v>44564</v>
      </c>
      <c r="F40" s="16" vm="104">
        <f ca="1"/>
        <v>334.75</v>
      </c>
    </row>
    <row r="41" spans="2:6" x14ac:dyDescent="0.3">
      <c r="B41" vm="105">
        <f ca="1"/>
        <v>44565</v>
      </c>
      <c r="C41" s="16" vm="106">
        <f ca="1"/>
        <v>60.29</v>
      </c>
      <c r="E41" vm="105">
        <f ca="1"/>
        <v>44565</v>
      </c>
      <c r="F41" s="16" vm="107">
        <f ca="1"/>
        <v>329.01</v>
      </c>
    </row>
    <row r="42" spans="2:6" x14ac:dyDescent="0.3">
      <c r="B42" vm="108">
        <f ca="1"/>
        <v>44566</v>
      </c>
      <c r="C42" s="16" vm="109">
        <f ca="1"/>
        <v>60.79</v>
      </c>
      <c r="E42" vm="108">
        <f ca="1"/>
        <v>44566</v>
      </c>
      <c r="F42" s="16" vm="110">
        <f ca="1"/>
        <v>316.38</v>
      </c>
    </row>
    <row r="43" spans="2:6" x14ac:dyDescent="0.3">
      <c r="B43" vm="111">
        <f ca="1"/>
        <v>44567</v>
      </c>
      <c r="C43" s="16" vm="112">
        <f ca="1"/>
        <v>60.47</v>
      </c>
      <c r="E43" vm="111">
        <f ca="1"/>
        <v>44567</v>
      </c>
      <c r="F43" s="16" vm="113">
        <f ca="1"/>
        <v>313.88</v>
      </c>
    </row>
    <row r="44" spans="2:6" x14ac:dyDescent="0.3">
      <c r="B44" vm="114">
        <f ca="1"/>
        <v>44568</v>
      </c>
      <c r="C44" s="16" vm="115">
        <f ca="1"/>
        <v>60.33</v>
      </c>
      <c r="E44" vm="114">
        <f ca="1"/>
        <v>44568</v>
      </c>
      <c r="F44" s="16" vm="116">
        <f ca="1"/>
        <v>314.04000000000002</v>
      </c>
    </row>
    <row r="45" spans="2:6" x14ac:dyDescent="0.3">
      <c r="B45" vm="117">
        <f ca="1"/>
        <v>44571</v>
      </c>
      <c r="C45" s="16" vm="118">
        <f ca="1"/>
        <v>60.43</v>
      </c>
      <c r="E45" vm="117">
        <f ca="1"/>
        <v>44571</v>
      </c>
      <c r="F45" s="16" vm="119">
        <f ca="1"/>
        <v>314.27</v>
      </c>
    </row>
    <row r="46" spans="2:6" x14ac:dyDescent="0.3">
      <c r="B46" vm="120">
        <f ca="1"/>
        <v>44572</v>
      </c>
      <c r="C46" s="16" vm="121">
        <f ca="1"/>
        <v>60.45</v>
      </c>
      <c r="E46" vm="120">
        <f ca="1"/>
        <v>44572</v>
      </c>
      <c r="F46" s="16" vm="122">
        <f ca="1"/>
        <v>314.98</v>
      </c>
    </row>
    <row r="47" spans="2:6" x14ac:dyDescent="0.3">
      <c r="B47" vm="123">
        <f ca="1"/>
        <v>44573</v>
      </c>
      <c r="C47" s="16" vm="124">
        <f ca="1"/>
        <v>60.54</v>
      </c>
      <c r="E47" vm="123">
        <f ca="1"/>
        <v>44573</v>
      </c>
      <c r="F47" s="16" vm="125">
        <f ca="1"/>
        <v>318.27</v>
      </c>
    </row>
    <row r="48" spans="2:6" x14ac:dyDescent="0.3">
      <c r="B48" vm="126">
        <f ca="1"/>
        <v>44574</v>
      </c>
      <c r="C48" s="16" vm="127">
        <f ca="1"/>
        <v>60.9</v>
      </c>
      <c r="E48" vm="126">
        <f ca="1"/>
        <v>44574</v>
      </c>
      <c r="F48" s="16" vm="128">
        <f ca="1"/>
        <v>304.8</v>
      </c>
    </row>
    <row r="49" spans="2:6" x14ac:dyDescent="0.3">
      <c r="B49" vm="129">
        <f ca="1"/>
        <v>44575</v>
      </c>
      <c r="C49" s="16" vm="130">
        <f ca="1"/>
        <v>61.39</v>
      </c>
      <c r="E49" vm="129">
        <f ca="1"/>
        <v>44575</v>
      </c>
      <c r="F49" s="16" vm="131">
        <f ca="1"/>
        <v>310.2</v>
      </c>
    </row>
    <row r="50" spans="2:6" x14ac:dyDescent="0.3">
      <c r="B50" vm="132">
        <f ca="1"/>
        <v>44579</v>
      </c>
      <c r="C50" s="16" vm="127">
        <f ca="1"/>
        <v>60.9</v>
      </c>
      <c r="E50" vm="132">
        <f ca="1"/>
        <v>44579</v>
      </c>
      <c r="F50" s="16" vm="133">
        <f ca="1"/>
        <v>302.64999999999998</v>
      </c>
    </row>
    <row r="51" spans="2:6" x14ac:dyDescent="0.3">
      <c r="B51" vm="134">
        <f ca="1"/>
        <v>44580</v>
      </c>
      <c r="C51" s="16" vm="135">
        <f ca="1"/>
        <v>61</v>
      </c>
      <c r="E51" vm="134">
        <f ca="1"/>
        <v>44580</v>
      </c>
      <c r="F51" s="16" vm="136">
        <f ca="1"/>
        <v>303.33</v>
      </c>
    </row>
    <row r="52" spans="2:6" x14ac:dyDescent="0.3">
      <c r="B52" vm="137">
        <f ca="1"/>
        <v>44581</v>
      </c>
      <c r="C52" s="16" vm="138">
        <f ca="1"/>
        <v>60.75</v>
      </c>
      <c r="E52" vm="137">
        <f ca="1"/>
        <v>44581</v>
      </c>
      <c r="F52" s="16" vm="139">
        <f ca="1"/>
        <v>301.60000000000002</v>
      </c>
    </row>
    <row r="53" spans="2:6" x14ac:dyDescent="0.3">
      <c r="B53" vm="140">
        <f ca="1"/>
        <v>44582</v>
      </c>
      <c r="C53" s="16" vm="121">
        <f ca="1"/>
        <v>60.45</v>
      </c>
      <c r="E53" vm="140">
        <f ca="1"/>
        <v>44582</v>
      </c>
      <c r="F53" s="16" vm="141">
        <f ca="1"/>
        <v>296.02999999999997</v>
      </c>
    </row>
    <row r="54" spans="2:6" x14ac:dyDescent="0.3">
      <c r="B54" vm="142">
        <f ca="1"/>
        <v>44585</v>
      </c>
      <c r="C54" s="16" vm="143">
        <f ca="1"/>
        <v>59.96</v>
      </c>
      <c r="E54" vm="142">
        <f ca="1"/>
        <v>44585</v>
      </c>
      <c r="F54" s="16" vm="144">
        <f ca="1"/>
        <v>296.37</v>
      </c>
    </row>
    <row r="55" spans="2:6" x14ac:dyDescent="0.3">
      <c r="B55" vm="145">
        <f ca="1"/>
        <v>44586</v>
      </c>
      <c r="C55" s="16" vm="146">
        <f ca="1"/>
        <v>59.82</v>
      </c>
      <c r="E55" vm="145">
        <f ca="1"/>
        <v>44586</v>
      </c>
      <c r="F55" s="16" vm="147">
        <f ca="1"/>
        <v>288.49</v>
      </c>
    </row>
    <row r="56" spans="2:6" x14ac:dyDescent="0.3">
      <c r="B56" vm="148">
        <f ca="1"/>
        <v>44587</v>
      </c>
      <c r="C56" s="16" vm="149">
        <f ca="1"/>
        <v>59.6</v>
      </c>
      <c r="E56" vm="148">
        <f ca="1"/>
        <v>44587</v>
      </c>
      <c r="F56" s="16" vm="150">
        <f ca="1"/>
        <v>296.70999999999998</v>
      </c>
    </row>
    <row r="57" spans="2:6" x14ac:dyDescent="0.3">
      <c r="B57" vm="151">
        <f ca="1"/>
        <v>44588</v>
      </c>
      <c r="C57" s="16" vm="152">
        <f ca="1"/>
        <v>59.65</v>
      </c>
      <c r="E57" vm="151">
        <f ca="1"/>
        <v>44588</v>
      </c>
      <c r="F57" s="16" vm="153">
        <f ca="1"/>
        <v>299.83999999999997</v>
      </c>
    </row>
    <row r="58" spans="2:6" x14ac:dyDescent="0.3">
      <c r="B58" vm="154">
        <f ca="1"/>
        <v>44589</v>
      </c>
      <c r="C58" s="16" vm="155">
        <f ca="1"/>
        <v>60.84</v>
      </c>
      <c r="E58" vm="154">
        <f ca="1"/>
        <v>44589</v>
      </c>
      <c r="F58" s="16" vm="156">
        <f ca="1"/>
        <v>308.26</v>
      </c>
    </row>
    <row r="59" spans="2:6" x14ac:dyDescent="0.3">
      <c r="B59" vm="157">
        <f ca="1"/>
        <v>44592</v>
      </c>
      <c r="C59" s="16" vm="158">
        <f ca="1"/>
        <v>61.01</v>
      </c>
      <c r="E59" vm="157">
        <f ca="1"/>
        <v>44592</v>
      </c>
      <c r="F59" s="16" vm="159">
        <f ca="1"/>
        <v>310.98</v>
      </c>
    </row>
    <row r="60" spans="2:6" x14ac:dyDescent="0.3">
      <c r="B60" vm="160">
        <f ca="1"/>
        <v>44593</v>
      </c>
      <c r="C60" s="16" vm="161">
        <f ca="1"/>
        <v>60.56</v>
      </c>
      <c r="E60" vm="160">
        <f ca="1"/>
        <v>44593</v>
      </c>
      <c r="F60" s="16" vm="162">
        <f ca="1"/>
        <v>308.76</v>
      </c>
    </row>
    <row r="61" spans="2:6" x14ac:dyDescent="0.3">
      <c r="B61" vm="163">
        <f ca="1"/>
        <v>44594</v>
      </c>
      <c r="C61" s="16" vm="164">
        <f ca="1"/>
        <v>61.18</v>
      </c>
      <c r="E61" vm="163">
        <f ca="1"/>
        <v>44594</v>
      </c>
      <c r="F61" s="16" vm="165">
        <f ca="1"/>
        <v>313.45999999999998</v>
      </c>
    </row>
    <row r="62" spans="2:6" x14ac:dyDescent="0.3">
      <c r="B62" vm="166">
        <f ca="1"/>
        <v>44595</v>
      </c>
      <c r="C62" s="16" vm="167">
        <f ca="1"/>
        <v>61.61</v>
      </c>
      <c r="E62" vm="166">
        <f ca="1"/>
        <v>44595</v>
      </c>
      <c r="F62" s="16" vm="168">
        <f ca="1"/>
        <v>301.25</v>
      </c>
    </row>
    <row r="63" spans="2:6" x14ac:dyDescent="0.3">
      <c r="B63" vm="169">
        <f ca="1"/>
        <v>44596</v>
      </c>
      <c r="C63" s="16" vm="170">
        <f ca="1"/>
        <v>60.96</v>
      </c>
      <c r="E63" vm="169">
        <f ca="1"/>
        <v>44596</v>
      </c>
      <c r="F63" s="16" vm="171">
        <f ca="1"/>
        <v>305.94</v>
      </c>
    </row>
    <row r="64" spans="2:6" x14ac:dyDescent="0.3">
      <c r="B64" vm="172">
        <f ca="1"/>
        <v>44599</v>
      </c>
      <c r="C64" s="16" vm="173">
        <f ca="1"/>
        <v>61.6</v>
      </c>
      <c r="E64" vm="172">
        <f ca="1"/>
        <v>44599</v>
      </c>
      <c r="F64" s="16" vm="174">
        <f ca="1"/>
        <v>300.95</v>
      </c>
    </row>
    <row r="65" spans="2:6" x14ac:dyDescent="0.3">
      <c r="B65" vm="175">
        <f ca="1"/>
        <v>44600</v>
      </c>
      <c r="C65" s="16" vm="176">
        <f ca="1"/>
        <v>62</v>
      </c>
      <c r="E65" vm="175">
        <f ca="1"/>
        <v>44600</v>
      </c>
      <c r="F65" s="16" vm="177">
        <f ca="1"/>
        <v>304.56</v>
      </c>
    </row>
    <row r="66" spans="2:6" x14ac:dyDescent="0.3">
      <c r="B66" vm="178">
        <f ca="1"/>
        <v>44601</v>
      </c>
      <c r="C66" s="16" vm="179">
        <f ca="1"/>
        <v>61.04</v>
      </c>
      <c r="E66" vm="178">
        <f ca="1"/>
        <v>44601</v>
      </c>
      <c r="F66" s="16" vm="180">
        <f ca="1"/>
        <v>311.20999999999998</v>
      </c>
    </row>
    <row r="67" spans="2:6" x14ac:dyDescent="0.3">
      <c r="B67" vm="181">
        <f ca="1"/>
        <v>44602</v>
      </c>
      <c r="C67" s="16" vm="182">
        <f ca="1"/>
        <v>61.38</v>
      </c>
      <c r="E67" vm="181">
        <f ca="1"/>
        <v>44602</v>
      </c>
      <c r="F67" s="16" vm="183">
        <f ca="1"/>
        <v>302.38</v>
      </c>
    </row>
    <row r="68" spans="2:6" x14ac:dyDescent="0.3">
      <c r="B68" vm="184">
        <f ca="1"/>
        <v>44603</v>
      </c>
      <c r="C68" s="16" vm="106">
        <f ca="1"/>
        <v>60.29</v>
      </c>
      <c r="E68" vm="184">
        <f ca="1"/>
        <v>44603</v>
      </c>
      <c r="F68" s="16" vm="185">
        <f ca="1"/>
        <v>295.04000000000002</v>
      </c>
    </row>
    <row r="69" spans="2:6" x14ac:dyDescent="0.3">
      <c r="B69" vm="186">
        <f ca="1"/>
        <v>44606</v>
      </c>
      <c r="C69" s="16" vm="187">
        <f ca="1"/>
        <v>60.68</v>
      </c>
      <c r="E69" vm="186">
        <f ca="1"/>
        <v>44606</v>
      </c>
      <c r="F69" s="16" vm="188">
        <f ca="1"/>
        <v>295</v>
      </c>
    </row>
    <row r="70" spans="2:6" x14ac:dyDescent="0.3">
      <c r="B70" vm="189">
        <f ca="1"/>
        <v>44607</v>
      </c>
      <c r="C70" s="16" vm="190">
        <f ca="1"/>
        <v>60.91</v>
      </c>
      <c r="E70" vm="189">
        <f ca="1"/>
        <v>44607</v>
      </c>
      <c r="F70" s="16" vm="191">
        <f ca="1"/>
        <v>300.47000000000003</v>
      </c>
    </row>
    <row r="71" spans="2:6" x14ac:dyDescent="0.3">
      <c r="B71" vm="192">
        <f ca="1"/>
        <v>44608</v>
      </c>
      <c r="C71" s="16" vm="127">
        <f ca="1"/>
        <v>60.9</v>
      </c>
      <c r="E71" vm="192">
        <f ca="1"/>
        <v>44608</v>
      </c>
      <c r="F71" s="16" vm="193">
        <f ca="1"/>
        <v>299.5</v>
      </c>
    </row>
    <row r="72" spans="2:6" x14ac:dyDescent="0.3">
      <c r="B72" vm="194">
        <f ca="1"/>
        <v>44609</v>
      </c>
      <c r="C72" s="16" vm="195">
        <f ca="1"/>
        <v>62.12</v>
      </c>
      <c r="E72" vm="194">
        <f ca="1"/>
        <v>44609</v>
      </c>
      <c r="F72" s="16" vm="196">
        <f ca="1"/>
        <v>290.73</v>
      </c>
    </row>
    <row r="73" spans="2:6" x14ac:dyDescent="0.3">
      <c r="B73" vm="197">
        <f ca="1"/>
        <v>44610</v>
      </c>
      <c r="C73" s="16" vm="198">
        <f ca="1"/>
        <v>62.54</v>
      </c>
      <c r="E73" vm="197">
        <f ca="1"/>
        <v>44610</v>
      </c>
      <c r="F73" s="16" vm="199">
        <f ca="1"/>
        <v>287.93</v>
      </c>
    </row>
    <row r="74" spans="2:6" x14ac:dyDescent="0.3">
      <c r="B74" vm="200">
        <f ca="1"/>
        <v>44614</v>
      </c>
      <c r="C74" s="16" vm="201">
        <f ca="1"/>
        <v>62.28</v>
      </c>
      <c r="E74" vm="200">
        <f ca="1"/>
        <v>44614</v>
      </c>
      <c r="F74" s="16" vm="202">
        <f ca="1"/>
        <v>287.72000000000003</v>
      </c>
    </row>
    <row r="75" spans="2:6" x14ac:dyDescent="0.3">
      <c r="B75" vm="203">
        <f ca="1"/>
        <v>44615</v>
      </c>
      <c r="C75" s="16" vm="204">
        <f ca="1"/>
        <v>61.59</v>
      </c>
      <c r="E75" vm="203">
        <f ca="1"/>
        <v>44615</v>
      </c>
      <c r="F75" s="16" vm="205">
        <f ca="1"/>
        <v>280.27</v>
      </c>
    </row>
    <row r="76" spans="2:6" x14ac:dyDescent="0.3">
      <c r="B76" vm="206">
        <f ca="1"/>
        <v>44616</v>
      </c>
      <c r="C76" s="16" vm="207">
        <f ca="1"/>
        <v>60.51</v>
      </c>
      <c r="E76" vm="206">
        <f ca="1"/>
        <v>44616</v>
      </c>
      <c r="F76" s="16" vm="208">
        <f ca="1"/>
        <v>294.58999999999997</v>
      </c>
    </row>
    <row r="77" spans="2:6" x14ac:dyDescent="0.3">
      <c r="B77" vm="209">
        <f ca="1"/>
        <v>44617</v>
      </c>
      <c r="C77" s="16" vm="210">
        <f ca="1"/>
        <v>62.85</v>
      </c>
      <c r="E77" vm="209">
        <f ca="1"/>
        <v>44617</v>
      </c>
      <c r="F77" s="16" vm="211">
        <f ca="1"/>
        <v>297.31</v>
      </c>
    </row>
    <row r="78" spans="2:6" x14ac:dyDescent="0.3">
      <c r="B78" vm="212">
        <f ca="1"/>
        <v>44620</v>
      </c>
      <c r="C78" s="16" vm="213">
        <f ca="1"/>
        <v>62.24</v>
      </c>
      <c r="E78" vm="212">
        <f ca="1"/>
        <v>44620</v>
      </c>
      <c r="F78" s="16" vm="214">
        <f ca="1"/>
        <v>298.79000000000002</v>
      </c>
    </row>
    <row r="79" spans="2:6" x14ac:dyDescent="0.3">
      <c r="B79" vm="215">
        <f ca="1"/>
        <v>44621</v>
      </c>
      <c r="C79" s="16" vm="216">
        <f ca="1"/>
        <v>61.97</v>
      </c>
      <c r="E79" vm="215">
        <f ca="1"/>
        <v>44621</v>
      </c>
      <c r="F79" s="16" vm="217">
        <f ca="1"/>
        <v>294.95</v>
      </c>
    </row>
    <row r="80" spans="2:6" x14ac:dyDescent="0.3">
      <c r="B80" vm="218">
        <f ca="1"/>
        <v>44622</v>
      </c>
      <c r="C80" s="16" vm="219">
        <f ca="1"/>
        <v>62.43</v>
      </c>
      <c r="E80" vm="218">
        <f ca="1"/>
        <v>44622</v>
      </c>
      <c r="F80" s="16" vm="220">
        <f ca="1"/>
        <v>300.19</v>
      </c>
    </row>
    <row r="81" spans="2:6" x14ac:dyDescent="0.3">
      <c r="B81" vm="221">
        <f ca="1"/>
        <v>44623</v>
      </c>
      <c r="C81" s="16" vm="222">
        <f ca="1"/>
        <v>62.47</v>
      </c>
      <c r="E81" vm="221">
        <f ca="1"/>
        <v>44623</v>
      </c>
      <c r="F81" s="16" vm="223">
        <f ca="1"/>
        <v>295.92</v>
      </c>
    </row>
    <row r="82" spans="2:6" x14ac:dyDescent="0.3">
      <c r="B82" vm="224">
        <f ca="1"/>
        <v>44624</v>
      </c>
      <c r="C82" s="16" vm="225">
        <f ca="1"/>
        <v>62.57</v>
      </c>
      <c r="E82" vm="224">
        <f ca="1"/>
        <v>44624</v>
      </c>
      <c r="F82" s="16" vm="226">
        <f ca="1"/>
        <v>289.86</v>
      </c>
    </row>
    <row r="83" spans="2:6" x14ac:dyDescent="0.3">
      <c r="B83" vm="227">
        <f ca="1"/>
        <v>44627</v>
      </c>
      <c r="C83" s="16" vm="228">
        <f ca="1"/>
        <v>61.08</v>
      </c>
      <c r="E83" vm="227">
        <f ca="1"/>
        <v>44627</v>
      </c>
      <c r="F83" s="16" vm="229">
        <f ca="1"/>
        <v>278.91000000000003</v>
      </c>
    </row>
    <row r="84" spans="2:6" x14ac:dyDescent="0.3">
      <c r="B84" vm="230">
        <f ca="1"/>
        <v>44628</v>
      </c>
      <c r="C84" s="16" vm="231">
        <f ca="1"/>
        <v>58.66</v>
      </c>
      <c r="E84" vm="230">
        <f ca="1"/>
        <v>44628</v>
      </c>
      <c r="F84" s="16" vm="232">
        <f ca="1"/>
        <v>275.85000000000002</v>
      </c>
    </row>
    <row r="85" spans="2:6" x14ac:dyDescent="0.3">
      <c r="B85" vm="233">
        <f ca="1"/>
        <v>44629</v>
      </c>
      <c r="C85" s="16" vm="234">
        <f ca="1"/>
        <v>58.96</v>
      </c>
      <c r="E85" vm="233">
        <f ca="1"/>
        <v>44629</v>
      </c>
      <c r="F85" s="16" vm="235">
        <f ca="1"/>
        <v>288.5</v>
      </c>
    </row>
    <row r="86" spans="2:6" x14ac:dyDescent="0.3">
      <c r="B86" vm="236">
        <f ca="1"/>
        <v>44630</v>
      </c>
      <c r="C86" s="16" vm="237">
        <f ca="1"/>
        <v>57.88</v>
      </c>
      <c r="E86" vm="236">
        <f ca="1"/>
        <v>44630</v>
      </c>
      <c r="F86" s="16" vm="238">
        <f ca="1"/>
        <v>285.58999999999997</v>
      </c>
    </row>
    <row r="87" spans="2:6" x14ac:dyDescent="0.3">
      <c r="B87" vm="239">
        <f ca="1"/>
        <v>44631</v>
      </c>
      <c r="C87" s="16" vm="240">
        <f ca="1"/>
        <v>57.92</v>
      </c>
      <c r="E87" vm="239">
        <f ca="1"/>
        <v>44631</v>
      </c>
      <c r="F87" s="16" vm="241">
        <f ca="1"/>
        <v>280.07</v>
      </c>
    </row>
    <row r="88" spans="2:6" x14ac:dyDescent="0.3">
      <c r="B88" vm="242">
        <f ca="1"/>
        <v>44634</v>
      </c>
      <c r="C88" s="16" vm="243">
        <f ca="1"/>
        <v>58.54</v>
      </c>
      <c r="E88" vm="242">
        <f ca="1"/>
        <v>44634</v>
      </c>
      <c r="F88" s="16" vm="244">
        <f ca="1"/>
        <v>276.44</v>
      </c>
    </row>
    <row r="89" spans="2:6" x14ac:dyDescent="0.3">
      <c r="B89" vm="245">
        <f ca="1"/>
        <v>44635</v>
      </c>
      <c r="C89" s="16" vm="246">
        <f ca="1"/>
        <v>59.62</v>
      </c>
      <c r="E89" vm="245">
        <f ca="1"/>
        <v>44635</v>
      </c>
      <c r="F89" s="16" vm="247">
        <f ca="1"/>
        <v>287.14999999999998</v>
      </c>
    </row>
    <row r="90" spans="2:6" x14ac:dyDescent="0.3">
      <c r="B90" vm="248">
        <f ca="1"/>
        <v>44636</v>
      </c>
      <c r="C90" s="16" vm="249">
        <f ca="1"/>
        <v>59.46</v>
      </c>
      <c r="E90" vm="248">
        <f ca="1"/>
        <v>44636</v>
      </c>
      <c r="F90" s="16" vm="250">
        <f ca="1"/>
        <v>294.39</v>
      </c>
    </row>
    <row r="91" spans="2:6" x14ac:dyDescent="0.3">
      <c r="B91" vm="251">
        <f ca="1"/>
        <v>44637</v>
      </c>
      <c r="C91" s="16" vm="252">
        <f ca="1"/>
        <v>60.09</v>
      </c>
      <c r="E91" vm="251">
        <f ca="1"/>
        <v>44637</v>
      </c>
      <c r="F91" s="16" vm="253">
        <f ca="1"/>
        <v>295.22000000000003</v>
      </c>
    </row>
    <row r="92" spans="2:6" x14ac:dyDescent="0.3">
      <c r="B92" vm="254">
        <f ca="1"/>
        <v>44638</v>
      </c>
      <c r="C92" s="16" vm="255">
        <f ca="1"/>
        <v>60.1</v>
      </c>
      <c r="E92" vm="254">
        <f ca="1"/>
        <v>44638</v>
      </c>
      <c r="F92" s="16" vm="256">
        <f ca="1"/>
        <v>300.43</v>
      </c>
    </row>
    <row r="93" spans="2:6" x14ac:dyDescent="0.3">
      <c r="B93" vm="257">
        <f ca="1"/>
        <v>44641</v>
      </c>
      <c r="C93" s="16" vm="258">
        <f ca="1"/>
        <v>60.58</v>
      </c>
      <c r="E93" vm="257">
        <f ca="1"/>
        <v>44641</v>
      </c>
      <c r="F93" s="16" vm="259">
        <f ca="1"/>
        <v>299.16000000000003</v>
      </c>
    </row>
    <row r="94" spans="2:6" x14ac:dyDescent="0.3">
      <c r="B94" vm="260">
        <f ca="1"/>
        <v>44642</v>
      </c>
      <c r="C94" s="16" vm="261">
        <f ca="1"/>
        <v>60.8</v>
      </c>
      <c r="E94" vm="260">
        <f ca="1"/>
        <v>44642</v>
      </c>
      <c r="F94" s="16" vm="262">
        <f ca="1"/>
        <v>304.06</v>
      </c>
    </row>
    <row r="95" spans="2:6" x14ac:dyDescent="0.3">
      <c r="B95" vm="263">
        <f ca="1"/>
        <v>44643</v>
      </c>
      <c r="C95" s="16" vm="264">
        <f ca="1"/>
        <v>60.4</v>
      </c>
      <c r="E95" vm="263">
        <f ca="1"/>
        <v>44643</v>
      </c>
      <c r="F95" s="16" vm="265">
        <f ca="1"/>
        <v>299.49</v>
      </c>
    </row>
    <row r="96" spans="2:6" x14ac:dyDescent="0.3">
      <c r="B96" vm="266">
        <f ca="1"/>
        <v>44644</v>
      </c>
      <c r="C96" s="16" vm="267">
        <f ca="1"/>
        <v>60.98</v>
      </c>
      <c r="E96" vm="266">
        <f ca="1"/>
        <v>44644</v>
      </c>
      <c r="F96" s="16" vm="268">
        <f ca="1"/>
        <v>304.10000000000002</v>
      </c>
    </row>
    <row r="97" spans="2:6" x14ac:dyDescent="0.3">
      <c r="B97" vm="269">
        <f ca="1"/>
        <v>44645</v>
      </c>
      <c r="C97" s="16" vm="270">
        <f ca="1"/>
        <v>61.53</v>
      </c>
      <c r="E97" vm="269">
        <f ca="1"/>
        <v>44645</v>
      </c>
      <c r="F97" s="16" vm="271">
        <f ca="1"/>
        <v>303.68</v>
      </c>
    </row>
    <row r="98" spans="2:6" x14ac:dyDescent="0.3">
      <c r="B98" vm="272">
        <f ca="1"/>
        <v>44648</v>
      </c>
      <c r="C98" s="16" vm="273">
        <f ca="1"/>
        <v>61.92</v>
      </c>
      <c r="E98" vm="272">
        <f ca="1"/>
        <v>44648</v>
      </c>
      <c r="F98" s="16" vm="274">
        <f ca="1"/>
        <v>310.7</v>
      </c>
    </row>
    <row r="99" spans="2:6" x14ac:dyDescent="0.3">
      <c r="B99" vm="275">
        <f ca="1"/>
        <v>44649</v>
      </c>
      <c r="C99" s="16" vm="276">
        <f ca="1"/>
        <v>62.16</v>
      </c>
      <c r="E99" vm="275">
        <f ca="1"/>
        <v>44649</v>
      </c>
      <c r="F99" s="16" vm="277">
        <f ca="1"/>
        <v>315.41000000000003</v>
      </c>
    </row>
    <row r="100" spans="2:6" x14ac:dyDescent="0.3">
      <c r="B100" vm="278">
        <f ca="1"/>
        <v>44650</v>
      </c>
      <c r="C100" s="16" vm="279">
        <f ca="1"/>
        <v>62.21</v>
      </c>
      <c r="E100" vm="278">
        <f ca="1"/>
        <v>44650</v>
      </c>
      <c r="F100" s="16" vm="280">
        <f ca="1"/>
        <v>313.86</v>
      </c>
    </row>
    <row r="101" spans="2:6" x14ac:dyDescent="0.3">
      <c r="B101" vm="281">
        <f ca="1"/>
        <v>44651</v>
      </c>
      <c r="C101" s="16" vm="176">
        <f ca="1"/>
        <v>62</v>
      </c>
      <c r="E101" vm="281">
        <f ca="1"/>
        <v>44651</v>
      </c>
      <c r="F101" s="16" vm="282">
        <f ca="1"/>
        <v>308.31</v>
      </c>
    </row>
    <row r="102" spans="2:6" x14ac:dyDescent="0.3">
      <c r="B102" vm="283">
        <f ca="1"/>
        <v>44652</v>
      </c>
      <c r="C102" s="16" vm="284">
        <f ca="1"/>
        <v>62.87</v>
      </c>
      <c r="E102" vm="283">
        <f ca="1"/>
        <v>44652</v>
      </c>
      <c r="F102" s="16" vm="285">
        <f ca="1"/>
        <v>309.42</v>
      </c>
    </row>
    <row r="103" spans="2:6" x14ac:dyDescent="0.3">
      <c r="B103" vm="286">
        <f ca="1"/>
        <v>44655</v>
      </c>
      <c r="C103" s="16" vm="198">
        <f ca="1"/>
        <v>62.54</v>
      </c>
      <c r="E103" vm="286">
        <f ca="1"/>
        <v>44655</v>
      </c>
      <c r="F103" s="16" vm="287">
        <f ca="1"/>
        <v>314.97000000000003</v>
      </c>
    </row>
    <row r="104" spans="2:6" x14ac:dyDescent="0.3">
      <c r="B104" vm="288">
        <f ca="1"/>
        <v>44656</v>
      </c>
      <c r="C104" s="16" vm="222">
        <f ca="1"/>
        <v>62.47</v>
      </c>
      <c r="E104" vm="288">
        <f ca="1"/>
        <v>44656</v>
      </c>
      <c r="F104" s="16" vm="289">
        <f ca="1"/>
        <v>310.88</v>
      </c>
    </row>
    <row r="105" spans="2:6" x14ac:dyDescent="0.3">
      <c r="B105" vm="290">
        <f ca="1"/>
        <v>44657</v>
      </c>
      <c r="C105" s="16" vm="291">
        <f ca="1"/>
        <v>63.1</v>
      </c>
      <c r="E105" vm="290">
        <f ca="1"/>
        <v>44657</v>
      </c>
      <c r="F105" s="16" vm="193">
        <f ca="1"/>
        <v>299.5</v>
      </c>
    </row>
    <row r="106" spans="2:6" x14ac:dyDescent="0.3">
      <c r="B106" vm="292">
        <f ca="1"/>
        <v>44658</v>
      </c>
      <c r="C106" s="16" vm="293">
        <f ca="1"/>
        <v>63.44</v>
      </c>
      <c r="E106" vm="292">
        <f ca="1"/>
        <v>44658</v>
      </c>
      <c r="F106" s="16" vm="294">
        <f ca="1"/>
        <v>301.37</v>
      </c>
    </row>
    <row r="107" spans="2:6" x14ac:dyDescent="0.3">
      <c r="B107" vm="295">
        <f ca="1"/>
        <v>44659</v>
      </c>
      <c r="C107" s="16" vm="296">
        <f ca="1"/>
        <v>63.83</v>
      </c>
      <c r="E107" vm="295">
        <f ca="1"/>
        <v>44659</v>
      </c>
      <c r="F107" s="16" vm="297">
        <f ca="1"/>
        <v>296.97000000000003</v>
      </c>
    </row>
    <row r="108" spans="2:6" x14ac:dyDescent="0.3">
      <c r="B108" vm="298">
        <f ca="1"/>
        <v>44662</v>
      </c>
      <c r="C108" s="16" vm="299">
        <f ca="1"/>
        <v>63.81</v>
      </c>
      <c r="E108" vm="298">
        <f ca="1"/>
        <v>44662</v>
      </c>
      <c r="F108" s="16" vm="300">
        <f ca="1"/>
        <v>285.26</v>
      </c>
    </row>
    <row r="109" spans="2:6" x14ac:dyDescent="0.3">
      <c r="B109" vm="301">
        <f ca="1"/>
        <v>44663</v>
      </c>
      <c r="C109" s="16" vm="302">
        <f ca="1"/>
        <v>64.56</v>
      </c>
      <c r="E109" vm="301">
        <f ca="1"/>
        <v>44663</v>
      </c>
      <c r="F109" s="16" vm="303">
        <f ca="1"/>
        <v>282.06</v>
      </c>
    </row>
    <row r="110" spans="2:6" x14ac:dyDescent="0.3">
      <c r="B110" vm="304">
        <f ca="1"/>
        <v>44664</v>
      </c>
      <c r="C110" s="16" vm="305">
        <f ca="1"/>
        <v>64.73</v>
      </c>
      <c r="E110" vm="304">
        <f ca="1"/>
        <v>44664</v>
      </c>
      <c r="F110" s="16" vm="306">
        <f ca="1"/>
        <v>287.62</v>
      </c>
    </row>
    <row r="111" spans="2:6" x14ac:dyDescent="0.3">
      <c r="B111" vm="307">
        <f ca="1"/>
        <v>44665</v>
      </c>
      <c r="C111" s="16" vm="308">
        <f ca="1"/>
        <v>65.02</v>
      </c>
      <c r="E111" vm="307">
        <f ca="1"/>
        <v>44665</v>
      </c>
      <c r="F111" s="16" vm="309">
        <f ca="1"/>
        <v>279.83</v>
      </c>
    </row>
    <row r="112" spans="2:6" x14ac:dyDescent="0.3">
      <c r="B112" vm="310">
        <f ca="1"/>
        <v>44669</v>
      </c>
      <c r="C112" s="16" vm="311">
        <f ca="1"/>
        <v>64.44</v>
      </c>
      <c r="E112" vm="310">
        <f ca="1"/>
        <v>44669</v>
      </c>
      <c r="F112" s="16" vm="312">
        <f ca="1"/>
        <v>280.52</v>
      </c>
    </row>
    <row r="113" spans="2:6" x14ac:dyDescent="0.3">
      <c r="B113" vm="313">
        <f ca="1"/>
        <v>44670</v>
      </c>
      <c r="C113" s="16" vm="314">
        <f ca="1"/>
        <v>65.069999999999993</v>
      </c>
      <c r="E113" vm="313">
        <f ca="1"/>
        <v>44670</v>
      </c>
      <c r="F113" s="16" vm="315">
        <f ca="1"/>
        <v>285.3</v>
      </c>
    </row>
    <row r="114" spans="2:6" x14ac:dyDescent="0.3">
      <c r="B114" vm="316">
        <f ca="1"/>
        <v>44671</v>
      </c>
      <c r="C114" s="16" vm="317">
        <f ca="1"/>
        <v>65.959999999999994</v>
      </c>
      <c r="E114" vm="316">
        <f ca="1"/>
        <v>44671</v>
      </c>
      <c r="F114" s="16" vm="318">
        <f ca="1"/>
        <v>286.36</v>
      </c>
    </row>
    <row r="115" spans="2:6" x14ac:dyDescent="0.3">
      <c r="B115" vm="319">
        <f ca="1"/>
        <v>44672</v>
      </c>
      <c r="C115" s="16" vm="320">
        <f ca="1"/>
        <v>66.209999999999994</v>
      </c>
      <c r="E115" vm="319">
        <f ca="1"/>
        <v>44672</v>
      </c>
      <c r="F115" s="16" vm="321">
        <f ca="1"/>
        <v>280.81</v>
      </c>
    </row>
    <row r="116" spans="2:6" x14ac:dyDescent="0.3">
      <c r="B116" vm="322">
        <f ca="1"/>
        <v>44673</v>
      </c>
      <c r="C116" s="16" vm="323">
        <f ca="1"/>
        <v>65.25</v>
      </c>
      <c r="E116" vm="322">
        <f ca="1"/>
        <v>44673</v>
      </c>
      <c r="F116" s="16" vm="324">
        <f ca="1"/>
        <v>274.02999999999997</v>
      </c>
    </row>
    <row r="117" spans="2:6" x14ac:dyDescent="0.3">
      <c r="B117" vm="325">
        <f ca="1"/>
        <v>44676</v>
      </c>
      <c r="C117" s="16" vm="326">
        <f ca="1"/>
        <v>65.94</v>
      </c>
      <c r="E117" vm="325">
        <f ca="1"/>
        <v>44676</v>
      </c>
      <c r="F117" s="16" vm="327">
        <f ca="1"/>
        <v>280.72000000000003</v>
      </c>
    </row>
    <row r="118" spans="2:6" x14ac:dyDescent="0.3">
      <c r="B118" vm="328">
        <f ca="1"/>
        <v>44677</v>
      </c>
      <c r="C118" s="16" vm="329">
        <f ca="1"/>
        <v>65.05</v>
      </c>
      <c r="E118" vm="328">
        <f ca="1"/>
        <v>44677</v>
      </c>
      <c r="F118" s="16" vm="330">
        <f ca="1"/>
        <v>270.22000000000003</v>
      </c>
    </row>
    <row r="119" spans="2:6" x14ac:dyDescent="0.3">
      <c r="B119" vm="331">
        <f ca="1"/>
        <v>44678</v>
      </c>
      <c r="C119" s="16" vm="332">
        <f ca="1"/>
        <v>65.56</v>
      </c>
      <c r="E119" vm="331">
        <f ca="1"/>
        <v>44678</v>
      </c>
      <c r="F119" s="16" vm="333">
        <f ca="1"/>
        <v>283.22000000000003</v>
      </c>
    </row>
    <row r="120" spans="2:6" x14ac:dyDescent="0.3">
      <c r="B120" vm="334">
        <f ca="1"/>
        <v>44679</v>
      </c>
      <c r="C120" s="16" vm="335">
        <f ca="1"/>
        <v>66.19</v>
      </c>
      <c r="E120" vm="334">
        <f ca="1"/>
        <v>44679</v>
      </c>
      <c r="F120" s="16" vm="336">
        <f ca="1"/>
        <v>289.63</v>
      </c>
    </row>
    <row r="121" spans="2:6" x14ac:dyDescent="0.3">
      <c r="B121" vm="337">
        <f ca="1"/>
        <v>44680</v>
      </c>
      <c r="C121" s="16" vm="338">
        <f ca="1"/>
        <v>64.61</v>
      </c>
      <c r="E121" vm="337">
        <f ca="1"/>
        <v>44680</v>
      </c>
      <c r="F121" s="16" vm="339">
        <f ca="1"/>
        <v>277.52</v>
      </c>
    </row>
    <row r="122" spans="2:6" x14ac:dyDescent="0.3">
      <c r="B122" vm="340">
        <f ca="1"/>
        <v>44683</v>
      </c>
      <c r="C122" s="16" vm="293">
        <f ca="1"/>
        <v>63.44</v>
      </c>
      <c r="E122" vm="340">
        <f ca="1"/>
        <v>44683</v>
      </c>
      <c r="F122" s="16" vm="341">
        <f ca="1"/>
        <v>284.47000000000003</v>
      </c>
    </row>
    <row r="123" spans="2:6" x14ac:dyDescent="0.3">
      <c r="B123" vm="342">
        <f ca="1"/>
        <v>44684</v>
      </c>
      <c r="C123" s="16" vm="343">
        <f ca="1"/>
        <v>63.08</v>
      </c>
      <c r="E123" vm="342">
        <f ca="1"/>
        <v>44684</v>
      </c>
      <c r="F123" s="16" vm="344">
        <f ca="1"/>
        <v>281.77999999999997</v>
      </c>
    </row>
    <row r="124" spans="2:6" x14ac:dyDescent="0.3">
      <c r="B124" vm="345">
        <f ca="1"/>
        <v>44685</v>
      </c>
      <c r="C124" s="16" vm="346">
        <f ca="1"/>
        <v>65.03</v>
      </c>
      <c r="E124" vm="345">
        <f ca="1"/>
        <v>44685</v>
      </c>
      <c r="F124" s="16" vm="347">
        <f ca="1"/>
        <v>289.98</v>
      </c>
    </row>
    <row r="125" spans="2:6" x14ac:dyDescent="0.3">
      <c r="B125" vm="348">
        <f ca="1"/>
        <v>44686</v>
      </c>
      <c r="C125" s="16" vm="349">
        <f ca="1"/>
        <v>64.510000000000005</v>
      </c>
      <c r="E125" vm="348">
        <f ca="1"/>
        <v>44686</v>
      </c>
      <c r="F125" s="16" vm="350">
        <f ca="1"/>
        <v>277.35000000000002</v>
      </c>
    </row>
    <row r="126" spans="2:6" x14ac:dyDescent="0.3">
      <c r="B126" vm="351">
        <f ca="1"/>
        <v>44687</v>
      </c>
      <c r="C126" s="16" vm="352">
        <f ca="1"/>
        <v>64.739999999999995</v>
      </c>
      <c r="E126" vm="351">
        <f ca="1"/>
        <v>44687</v>
      </c>
      <c r="F126" s="16" vm="353">
        <f ca="1"/>
        <v>274.73</v>
      </c>
    </row>
    <row r="127" spans="2:6" x14ac:dyDescent="0.3">
      <c r="B127" vm="354">
        <f ca="1"/>
        <v>44690</v>
      </c>
      <c r="C127" s="16" vm="338">
        <f ca="1"/>
        <v>64.61</v>
      </c>
      <c r="E127" vm="354">
        <f ca="1"/>
        <v>44690</v>
      </c>
      <c r="F127" s="16" vm="355">
        <f ca="1"/>
        <v>264.58</v>
      </c>
    </row>
    <row r="128" spans="2:6" x14ac:dyDescent="0.3">
      <c r="B128" vm="356">
        <f ca="1"/>
        <v>44691</v>
      </c>
      <c r="C128" s="16" vm="357">
        <f ca="1"/>
        <v>64.010000000000005</v>
      </c>
      <c r="E128" vm="356">
        <f ca="1"/>
        <v>44691</v>
      </c>
      <c r="F128" s="16" vm="358">
        <f ca="1"/>
        <v>269.5</v>
      </c>
    </row>
    <row r="129" spans="2:6" x14ac:dyDescent="0.3">
      <c r="B129" vm="359">
        <f ca="1"/>
        <v>44692</v>
      </c>
      <c r="C129" s="16" vm="360">
        <f ca="1"/>
        <v>64.31</v>
      </c>
      <c r="E129" vm="359">
        <f ca="1"/>
        <v>44692</v>
      </c>
      <c r="F129" s="16" vm="361">
        <f ca="1"/>
        <v>260.55</v>
      </c>
    </row>
    <row r="130" spans="2:6" x14ac:dyDescent="0.3">
      <c r="B130" vm="362">
        <f ca="1"/>
        <v>44693</v>
      </c>
      <c r="C130" s="16" vm="349">
        <f ca="1"/>
        <v>64.510000000000005</v>
      </c>
      <c r="E130" vm="362">
        <f ca="1"/>
        <v>44693</v>
      </c>
      <c r="F130" s="16" vm="363">
        <f ca="1"/>
        <v>255.35</v>
      </c>
    </row>
    <row r="131" spans="2:6" x14ac:dyDescent="0.3">
      <c r="B131" vm="364">
        <f ca="1"/>
        <v>44694</v>
      </c>
      <c r="C131" s="16" vm="365">
        <f ca="1"/>
        <v>65.72</v>
      </c>
      <c r="E131" vm="364">
        <f ca="1"/>
        <v>44694</v>
      </c>
      <c r="F131" s="16" vm="366">
        <f ca="1"/>
        <v>261.12</v>
      </c>
    </row>
  </sheetData>
  <mergeCells count="2">
    <mergeCell ref="B2:C2"/>
    <mergeCell ref="E2:F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12"/>
  <sheetViews>
    <sheetView workbookViewId="0">
      <selection activeCell="I12" sqref="I12"/>
    </sheetView>
  </sheetViews>
  <sheetFormatPr defaultRowHeight="14.4" x14ac:dyDescent="0.3"/>
  <cols>
    <col min="2" max="2" width="9.5546875" bestFit="1" customWidth="1"/>
    <col min="3" max="3" width="38.21875" bestFit="1" customWidth="1"/>
    <col min="7" max="7" width="9.5546875" bestFit="1" customWidth="1"/>
    <col min="8" max="8" width="27.5546875" bestFit="1" customWidth="1"/>
  </cols>
  <sheetData>
    <row r="3" spans="2:9" x14ac:dyDescent="0.3">
      <c r="B3" s="1" t="s">
        <v>0</v>
      </c>
      <c r="C3" s="1" t="s">
        <v>1</v>
      </c>
      <c r="D3" s="1" t="s">
        <v>2</v>
      </c>
      <c r="E3" s="1" t="s">
        <v>3</v>
      </c>
      <c r="F3" s="1" t="s">
        <v>4</v>
      </c>
      <c r="G3" s="1" t="s">
        <v>5</v>
      </c>
      <c r="H3" s="1" t="s">
        <v>6</v>
      </c>
      <c r="I3" s="1" t="s">
        <v>7</v>
      </c>
    </row>
    <row r="4" spans="2:9" x14ac:dyDescent="0.3">
      <c r="B4" s="2">
        <v>44348</v>
      </c>
      <c r="C4" t="e" vm="1">
        <v>#VALUE!</v>
      </c>
      <c r="D4" t="str" cm="1">
        <f t="array" ref="D4">_FV(Table1[[#This Row],[Company]],"Ticker symbol",TRUE)</f>
        <v>AAPL</v>
      </c>
      <c r="E4" s="1" t="s">
        <v>8</v>
      </c>
      <c r="F4" s="3">
        <v>100</v>
      </c>
      <c r="G4" s="4">
        <v>123.98</v>
      </c>
      <c r="H4" s="5">
        <f>Table1[[#This Row],[Price]]*Table1[[#This Row],[Units]]</f>
        <v>12398</v>
      </c>
      <c r="I4" t="s">
        <v>9</v>
      </c>
    </row>
    <row r="5" spans="2:9" x14ac:dyDescent="0.3">
      <c r="B5" s="2">
        <v>44384</v>
      </c>
      <c r="C5" t="e" vm="2">
        <v>#VALUE!</v>
      </c>
      <c r="D5" t="str" cm="1">
        <f t="array" ref="D5">_FV(Table1[[#This Row],[Company]],"Ticker symbol",TRUE)</f>
        <v>TSLA</v>
      </c>
      <c r="E5" s="1" t="s">
        <v>8</v>
      </c>
      <c r="F5" s="3">
        <v>28</v>
      </c>
      <c r="G5" s="4">
        <v>658.88</v>
      </c>
      <c r="H5" s="5">
        <f>Table1[[#This Row],[Price]]*Table1[[#This Row],[Units]]</f>
        <v>18448.64</v>
      </c>
      <c r="I5" t="str">
        <f>I4</f>
        <v>USD</v>
      </c>
    </row>
    <row r="6" spans="2:9" x14ac:dyDescent="0.3">
      <c r="B6" s="2">
        <v>44447</v>
      </c>
      <c r="C6" t="e" vm="3">
        <v>#VALUE!</v>
      </c>
      <c r="D6" t="str" cm="1">
        <f t="array" ref="D6">_FV(Table1[[#This Row],[Company]],"Ticker symbol",TRUE)</f>
        <v>MCD</v>
      </c>
      <c r="E6" s="1" t="s">
        <v>8</v>
      </c>
      <c r="F6" s="3">
        <v>250</v>
      </c>
      <c r="G6" s="4">
        <v>237.62</v>
      </c>
      <c r="H6" s="5">
        <f>Table1[[#This Row],[Price]]*Table1[[#This Row],[Units]]</f>
        <v>59405</v>
      </c>
      <c r="I6" t="str">
        <f t="shared" ref="I6:I11" si="0">I5</f>
        <v>USD</v>
      </c>
    </row>
    <row r="7" spans="2:9" x14ac:dyDescent="0.3">
      <c r="B7" s="2">
        <v>44505</v>
      </c>
      <c r="C7" t="e" vm="3">
        <v>#VALUE!</v>
      </c>
      <c r="D7" t="str" cm="1">
        <f t="array" ref="D7">_FV(Table1[[#This Row],[Company]],"Ticker symbol",TRUE)</f>
        <v>MCD</v>
      </c>
      <c r="E7" s="1" t="s">
        <v>10</v>
      </c>
      <c r="F7" s="3">
        <v>-100</v>
      </c>
      <c r="G7" s="4">
        <v>255.87</v>
      </c>
      <c r="H7" s="5">
        <f>Table1[[#This Row],[Price]]*Table1[[#This Row],[Units]]</f>
        <v>-25587</v>
      </c>
      <c r="I7" t="str">
        <f t="shared" si="0"/>
        <v>USD</v>
      </c>
    </row>
    <row r="8" spans="2:9" x14ac:dyDescent="0.3">
      <c r="B8" s="2">
        <v>44566</v>
      </c>
      <c r="C8" t="e" vm="4">
        <v>#VALUE!</v>
      </c>
      <c r="D8" t="str" cm="1">
        <f t="array" ref="D8">_FV(Table1[[#This Row],[Company]],"Ticker symbol",TRUE)</f>
        <v>KO</v>
      </c>
      <c r="E8" s="1" t="s">
        <v>8</v>
      </c>
      <c r="F8" s="3">
        <v>100</v>
      </c>
      <c r="G8" s="4">
        <v>60.18</v>
      </c>
      <c r="H8" s="5">
        <f>Table1[[#This Row],[Price]]*Table1[[#This Row],[Units]]</f>
        <v>6018</v>
      </c>
      <c r="I8" t="str">
        <f t="shared" si="0"/>
        <v>USD</v>
      </c>
    </row>
    <row r="9" spans="2:9" x14ac:dyDescent="0.3">
      <c r="B9" s="2">
        <v>44579</v>
      </c>
      <c r="C9" t="e" vm="1">
        <v>#VALUE!</v>
      </c>
      <c r="D9" t="str" cm="1">
        <f t="array" ref="D9">_FV(Table1[[#This Row],[Company]],"Ticker symbol",TRUE)</f>
        <v>AAPL</v>
      </c>
      <c r="E9" s="1" t="s">
        <v>10</v>
      </c>
      <c r="F9" s="3">
        <v>-50</v>
      </c>
      <c r="G9" s="4">
        <v>171.49</v>
      </c>
      <c r="H9" s="5">
        <f>Table1[[#This Row],[Price]]*Table1[[#This Row],[Units]]</f>
        <v>-8574.5</v>
      </c>
      <c r="I9" t="str">
        <f t="shared" si="0"/>
        <v>USD</v>
      </c>
    </row>
    <row r="10" spans="2:9" x14ac:dyDescent="0.3">
      <c r="B10" s="2">
        <v>44628</v>
      </c>
      <c r="C10" t="e" vm="5">
        <v>#VALUE!</v>
      </c>
      <c r="D10" t="str" cm="1">
        <f t="array" ref="D10">_FV(Table1[[#This Row],[Company]],"Ticker symbol",TRUE)</f>
        <v>AMZN</v>
      </c>
      <c r="E10" s="1" t="s">
        <v>8</v>
      </c>
      <c r="F10" s="3">
        <v>25</v>
      </c>
      <c r="G10" s="4">
        <v>3010.15</v>
      </c>
      <c r="H10" s="5">
        <f>Table1[[#This Row],[Price]]*Table1[[#This Row],[Units]]</f>
        <v>75253.75</v>
      </c>
      <c r="I10" t="str">
        <f t="shared" si="0"/>
        <v>USD</v>
      </c>
    </row>
    <row r="11" spans="2:9" x14ac:dyDescent="0.3">
      <c r="B11" s="2">
        <v>44663</v>
      </c>
      <c r="C11" t="e" vm="5">
        <v>#VALUE!</v>
      </c>
      <c r="D11" t="str" cm="1">
        <f t="array" ref="D11">_FV(Table1[[#This Row],[Company]],"Ticker symbol",TRUE)</f>
        <v>AMZN</v>
      </c>
      <c r="E11" s="1" t="s">
        <v>10</v>
      </c>
      <c r="F11" s="3">
        <v>-20</v>
      </c>
      <c r="G11" s="4">
        <v>3075.8</v>
      </c>
      <c r="H11" s="5">
        <f>Table1[[#This Row],[Price]]*Table1[[#This Row],[Units]]</f>
        <v>-61516</v>
      </c>
      <c r="I11" t="str">
        <f t="shared" si="0"/>
        <v>USD</v>
      </c>
    </row>
    <row r="12" spans="2:9" x14ac:dyDescent="0.3">
      <c r="B12" s="2">
        <v>44809</v>
      </c>
      <c r="C12" t="e" vm="1">
        <v>#VALUE!</v>
      </c>
      <c r="D12" t="str" cm="1">
        <f t="array" ref="D12">_FV(Table1[[#This Row],[Company]],"Ticker symbol",TRUE)</f>
        <v>AAPL</v>
      </c>
      <c r="E12" s="1" t="s">
        <v>8</v>
      </c>
      <c r="F12" s="3">
        <v>10</v>
      </c>
      <c r="G12" s="4">
        <v>165.07</v>
      </c>
      <c r="H12" s="6">
        <f>Table1[[#This Row],[Price]]*Table1[[#This Row],[Units]]</f>
        <v>1650.6999999999998</v>
      </c>
      <c r="I12"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Transaction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Husniyor Suvanov</dc:creator>
  <cp:lastModifiedBy>Husniyor Suvanov</cp:lastModifiedBy>
  <dcterms:created xsi:type="dcterms:W3CDTF">2015-06-05T18:17:20Z</dcterms:created>
  <dcterms:modified xsi:type="dcterms:W3CDTF">2022-05-16T09:43:44Z</dcterms:modified>
</cp:coreProperties>
</file>